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4B65B3FF-37B5-486A-BEE1-65090774CAA9}" xr6:coauthVersionLast="47" xr6:coauthVersionMax="47" xr10:uidLastSave="{00000000-0000-0000-0000-000000000000}"/>
  <bookViews>
    <workbookView xWindow="8910" yWindow="5475" windowWidth="37485" windowHeight="17070" tabRatio="859"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8" l="1"/>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<sst xmlns="http://schemas.openxmlformats.org/spreadsheetml/2006/main" count="16589" uniqueCount="3759">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</sst>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theme="6"/>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4">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9" fontId="0" fillId="20" borderId="0" xfId="0" applyNumberFormat="1" applyFill="1"/>
    <xf numFmtId="49" fontId="10" fillId="20" borderId="0" xfId="0" applyNumberFormat="1" applyFont="1" applyFill="1"/>
    <xf numFmtId="49" fontId="0" fillId="98" borderId="0" xfId="0" applyNumberFormat="1" applyFill="1"/>
    <xf numFmtId="49" fontId="0" fillId="17" borderId="0" xfId="0" applyNumberFormat="1" applyFill="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eganMahajan\Downloads\WebAppData%20(new%20graphs).xlsx" TargetMode="External"/><Relationship Id="rId1" Type="http://schemas.openxmlformats.org/officeDocument/2006/relationships/externalLinkPath" Target="/Users/MeganMahajan/Downloads/WebAppData%20(new%20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Target Calculations"/>
      <sheetName val="MaxBoundCalculations"/>
    </sheetNames>
    <sheetDataSet>
      <sheetData sheetId="0"/>
      <sheetData sheetId="1"/>
      <sheetData sheetId="2"/>
      <sheetData sheetId="3">
        <row r="3">
          <cell r="B3" t="str">
            <v>million metric tons / year</v>
          </cell>
        </row>
      </sheetData>
      <sheetData sheetId="4"/>
      <sheetData sheetId="5"/>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2855</v>
      </c>
      <c r="B16" s="159"/>
    </row>
    <row r="17" spans="1:3" x14ac:dyDescent="0.25">
      <c r="A17" t="s">
        <v>2838</v>
      </c>
      <c r="B17" s="20">
        <f>MAX(PolicyLevers!H:H)</f>
        <v>2285</v>
      </c>
    </row>
    <row r="18" spans="1:3" x14ac:dyDescent="0.25">
      <c r="A18" t="s">
        <v>2854</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2981</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3227</v>
      </c>
      <c r="B21" s="159"/>
    </row>
    <row r="22" spans="1:3" x14ac:dyDescent="0.25">
      <c r="A22" t="s">
        <v>3221</v>
      </c>
    </row>
    <row r="23" spans="1:3" x14ac:dyDescent="0.25">
      <c r="A23" t="s">
        <v>3222</v>
      </c>
    </row>
    <row r="24" spans="1:3" x14ac:dyDescent="0.25">
      <c r="A24" t="s">
        <v>3223</v>
      </c>
    </row>
    <row r="25" spans="1:3" x14ac:dyDescent="0.25">
      <c r="A25" t="s">
        <v>3224</v>
      </c>
    </row>
    <row r="27" spans="1:3" x14ac:dyDescent="0.25">
      <c r="A27" s="42" t="s">
        <v>3225</v>
      </c>
      <c r="B27" s="159"/>
      <c r="C27" s="159"/>
    </row>
    <row r="28" spans="1:3" x14ac:dyDescent="0.25">
      <c r="A28" t="s">
        <v>2848</v>
      </c>
    </row>
    <row r="29" spans="1:3" x14ac:dyDescent="0.25">
      <c r="A29" t="s">
        <v>2834</v>
      </c>
    </row>
    <row r="30" spans="1:3" x14ac:dyDescent="0.25">
      <c r="A30" t="s">
        <v>2835</v>
      </c>
    </row>
    <row r="31" spans="1:3" x14ac:dyDescent="0.25">
      <c r="A31" t="s">
        <v>2836</v>
      </c>
    </row>
    <row r="32" spans="1:3" x14ac:dyDescent="0.25">
      <c r="A32" t="s">
        <v>2837</v>
      </c>
    </row>
    <row r="34" spans="1:2" x14ac:dyDescent="0.25">
      <c r="A34" t="s">
        <v>2849</v>
      </c>
    </row>
    <row r="35" spans="1:2" x14ac:dyDescent="0.25">
      <c r="A35" t="s">
        <v>2832</v>
      </c>
    </row>
    <row r="36" spans="1:2" x14ac:dyDescent="0.25">
      <c r="A36" t="s">
        <v>2833</v>
      </c>
    </row>
    <row r="38" spans="1:2" x14ac:dyDescent="0.25">
      <c r="A38" t="s">
        <v>2850</v>
      </c>
    </row>
    <row r="39" spans="1:2" x14ac:dyDescent="0.25">
      <c r="A39" t="s">
        <v>2839</v>
      </c>
    </row>
    <row r="40" spans="1:2" x14ac:dyDescent="0.25">
      <c r="A40" t="s">
        <v>2840</v>
      </c>
    </row>
    <row r="42" spans="1:2" x14ac:dyDescent="0.25">
      <c r="A42" t="s">
        <v>2851</v>
      </c>
    </row>
    <row r="43" spans="1:2" x14ac:dyDescent="0.25">
      <c r="A43" t="s">
        <v>2841</v>
      </c>
    </row>
    <row r="44" spans="1:2" x14ac:dyDescent="0.25">
      <c r="A44" t="s">
        <v>2842</v>
      </c>
    </row>
    <row r="46" spans="1:2" x14ac:dyDescent="0.25">
      <c r="A46" s="42" t="s">
        <v>3226</v>
      </c>
      <c r="B46" s="159"/>
    </row>
    <row r="47" spans="1:2" x14ac:dyDescent="0.25">
      <c r="A47" t="s">
        <v>2843</v>
      </c>
    </row>
    <row r="48" spans="1:2" x14ac:dyDescent="0.25">
      <c r="A48" t="s">
        <v>2844</v>
      </c>
    </row>
    <row r="50" spans="1:1" x14ac:dyDescent="0.25">
      <c r="A50" t="s">
        <v>2845</v>
      </c>
    </row>
    <row r="51" spans="1:1" x14ac:dyDescent="0.25">
      <c r="A51" t="s">
        <v>2852</v>
      </c>
    </row>
    <row r="52" spans="1:1" x14ac:dyDescent="0.25">
      <c r="A52" t="s">
        <v>2846</v>
      </c>
    </row>
    <row r="53" spans="1:1" x14ac:dyDescent="0.25">
      <c r="A53" t="s">
        <v>2847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D1" zoomScale="90" zoomScaleNormal="90" workbookViewId="0">
      <pane ySplit="3" topLeftCell="A19" activePane="bottomLeft" state="frozen"/>
      <selection pane="bottomLeft" activeCell="J41" sqref="J4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3193</v>
      </c>
      <c r="M1"/>
    </row>
    <row r="2" spans="1:14" x14ac:dyDescent="0.25">
      <c r="A2" s="16" t="s">
        <v>3194</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3479</v>
      </c>
      <c r="K4" s="387" t="s">
        <v>2387</v>
      </c>
      <c r="L4" s="317" t="s">
        <v>2386</v>
      </c>
    </row>
    <row r="5" spans="1:14" x14ac:dyDescent="0.25">
      <c r="A5" s="317" t="s">
        <v>4</v>
      </c>
      <c r="B5" s="317" t="s">
        <v>2453</v>
      </c>
      <c r="C5" t="s">
        <v>3488</v>
      </c>
      <c r="D5" s="317" t="s">
        <v>2454</v>
      </c>
      <c r="E5" s="317" t="s">
        <v>2455</v>
      </c>
      <c r="F5" s="389">
        <v>0</v>
      </c>
      <c r="G5" s="390">
        <v>3</v>
      </c>
      <c r="H5" s="390">
        <v>0.1</v>
      </c>
      <c r="I5" s="317" t="s">
        <v>3490</v>
      </c>
      <c r="J5" s="314" t="s">
        <v>3724</v>
      </c>
      <c r="K5" s="317"/>
      <c r="L5" s="317" t="s">
        <v>2697</v>
      </c>
      <c r="M5" s="388" t="s">
        <v>3218</v>
      </c>
    </row>
    <row r="6" spans="1:14" x14ac:dyDescent="0.25">
      <c r="A6" s="317" t="s">
        <v>4</v>
      </c>
      <c r="B6" s="317" t="s">
        <v>3485</v>
      </c>
      <c r="C6" t="s">
        <v>3486</v>
      </c>
      <c r="D6" s="317" t="s">
        <v>2457</v>
      </c>
      <c r="E6" t="s">
        <v>3489</v>
      </c>
      <c r="F6" s="391">
        <v>0</v>
      </c>
      <c r="G6" s="391">
        <v>1</v>
      </c>
      <c r="H6" s="391">
        <v>0.02</v>
      </c>
      <c r="I6" s="370" t="s">
        <v>2452</v>
      </c>
      <c r="J6" s="370" t="s">
        <v>3487</v>
      </c>
      <c r="K6" s="387"/>
      <c r="L6" s="387" t="s">
        <v>2698</v>
      </c>
      <c r="M6" s="392" t="s">
        <v>2456</v>
      </c>
    </row>
    <row r="7" spans="1:14" x14ac:dyDescent="0.25">
      <c r="A7" s="317" t="s">
        <v>4</v>
      </c>
      <c r="B7" s="317" t="s">
        <v>3462</v>
      </c>
      <c r="C7" t="s">
        <v>3464</v>
      </c>
      <c r="D7" s="317" t="s">
        <v>3466</v>
      </c>
      <c r="E7" t="s">
        <v>3467</v>
      </c>
      <c r="F7" s="393">
        <v>0</v>
      </c>
      <c r="G7" s="393">
        <v>50000</v>
      </c>
      <c r="H7" s="393">
        <v>100</v>
      </c>
      <c r="I7" s="393" t="s">
        <v>3469</v>
      </c>
      <c r="J7" s="394" t="s">
        <v>3725</v>
      </c>
      <c r="K7" s="387" t="s">
        <v>460</v>
      </c>
      <c r="L7" s="387" t="s">
        <v>461</v>
      </c>
      <c r="M7" s="392" t="s">
        <v>462</v>
      </c>
    </row>
    <row r="8" spans="1:14" x14ac:dyDescent="0.25">
      <c r="A8" s="317" t="s">
        <v>4</v>
      </c>
      <c r="B8" s="317" t="s">
        <v>3463</v>
      </c>
      <c r="C8" t="s">
        <v>3465</v>
      </c>
      <c r="D8" s="317" t="s">
        <v>3466</v>
      </c>
      <c r="E8" t="s">
        <v>3468</v>
      </c>
      <c r="F8" s="393">
        <v>0</v>
      </c>
      <c r="G8" s="393">
        <v>50000</v>
      </c>
      <c r="H8" s="393">
        <v>100</v>
      </c>
      <c r="I8" s="393" t="s">
        <v>3469</v>
      </c>
      <c r="J8" s="394" t="s">
        <v>3726</v>
      </c>
      <c r="K8" s="387" t="s">
        <v>460</v>
      </c>
      <c r="L8" s="387" t="s">
        <v>461</v>
      </c>
      <c r="M8" s="392"/>
    </row>
    <row r="9" spans="1:14" x14ac:dyDescent="0.25">
      <c r="A9" t="s">
        <v>4</v>
      </c>
      <c r="B9" t="s">
        <v>11</v>
      </c>
      <c r="C9" t="s">
        <v>111</v>
      </c>
      <c r="D9" s="20" t="s">
        <v>11</v>
      </c>
      <c r="E9" t="s">
        <v>2300</v>
      </c>
      <c r="F9" s="395">
        <v>0</v>
      </c>
      <c r="G9" s="395">
        <v>1</v>
      </c>
      <c r="H9" s="13">
        <v>0.02</v>
      </c>
      <c r="I9" s="370" t="s">
        <v>442</v>
      </c>
      <c r="J9" s="370" t="s">
        <v>3304</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3480</v>
      </c>
      <c r="K10" s="370" t="s">
        <v>193</v>
      </c>
      <c r="L10" s="314" t="s">
        <v>194</v>
      </c>
      <c r="M10" s="396" t="s">
        <v>3196</v>
      </c>
      <c r="N10" s="370" t="s">
        <v>3197</v>
      </c>
    </row>
    <row r="11" spans="1:14" x14ac:dyDescent="0.25">
      <c r="A11" s="317" t="s">
        <v>4</v>
      </c>
      <c r="B11" s="317" t="s">
        <v>465</v>
      </c>
      <c r="C11" t="s">
        <v>466</v>
      </c>
      <c r="D11" s="317" t="s">
        <v>465</v>
      </c>
      <c r="E11" t="s">
        <v>2298</v>
      </c>
      <c r="F11" s="386">
        <v>0</v>
      </c>
      <c r="G11" s="386">
        <v>1</v>
      </c>
      <c r="H11" s="386">
        <v>0.01</v>
      </c>
      <c r="I11" s="314" t="s">
        <v>467</v>
      </c>
      <c r="J11" s="370" t="s">
        <v>3727</v>
      </c>
      <c r="K11" s="370" t="s">
        <v>468</v>
      </c>
      <c r="L11" s="314" t="s">
        <v>469</v>
      </c>
      <c r="M11" s="397" t="s">
        <v>470</v>
      </c>
    </row>
    <row r="12" spans="1:14" x14ac:dyDescent="0.25">
      <c r="A12" s="317" t="s">
        <v>4</v>
      </c>
      <c r="B12" s="317" t="s">
        <v>3711</v>
      </c>
      <c r="C12" t="s">
        <v>3712</v>
      </c>
      <c r="D12" s="317" t="s">
        <v>465</v>
      </c>
      <c r="E12" t="s">
        <v>3713</v>
      </c>
      <c r="F12" s="398">
        <v>0</v>
      </c>
      <c r="G12" s="398">
        <v>1</v>
      </c>
      <c r="H12" s="398">
        <v>1</v>
      </c>
      <c r="I12" s="370" t="s">
        <v>29</v>
      </c>
      <c r="J12" s="370" t="s">
        <v>3714</v>
      </c>
      <c r="K12" s="370" t="s">
        <v>468</v>
      </c>
      <c r="L12" s="314" t="s">
        <v>469</v>
      </c>
      <c r="M12" s="397" t="s">
        <v>470</v>
      </c>
    </row>
    <row r="13" spans="1:14" x14ac:dyDescent="0.25">
      <c r="A13" t="s">
        <v>4</v>
      </c>
      <c r="B13" t="s">
        <v>2992</v>
      </c>
      <c r="C13" t="s">
        <v>2993</v>
      </c>
      <c r="D13" t="s">
        <v>2992</v>
      </c>
      <c r="E13" t="s">
        <v>2994</v>
      </c>
      <c r="F13" s="13">
        <v>0</v>
      </c>
      <c r="G13" s="13">
        <f>-ROUND(MaxBoundCalculations!$B$206,2)</f>
        <v>0.26</v>
      </c>
      <c r="H13" s="13">
        <v>0.01</v>
      </c>
      <c r="I13" s="370" t="s">
        <v>2995</v>
      </c>
      <c r="J13" s="370" t="s">
        <v>3476</v>
      </c>
      <c r="K13" s="370" t="s">
        <v>195</v>
      </c>
      <c r="L13" s="314" t="s">
        <v>196</v>
      </c>
      <c r="M13" s="399" t="s">
        <v>3217</v>
      </c>
    </row>
    <row r="14" spans="1:14" ht="195" x14ac:dyDescent="0.25">
      <c r="A14" s="317" t="s">
        <v>4</v>
      </c>
      <c r="B14" s="317" t="s">
        <v>3453</v>
      </c>
      <c r="C14" t="s">
        <v>3454</v>
      </c>
      <c r="D14" s="317" t="s">
        <v>3455</v>
      </c>
      <c r="E14" t="s">
        <v>3456</v>
      </c>
      <c r="F14" s="395">
        <v>0</v>
      </c>
      <c r="G14" s="395">
        <v>1</v>
      </c>
      <c r="H14" s="395">
        <v>0.01</v>
      </c>
      <c r="I14" s="370" t="s">
        <v>3723</v>
      </c>
      <c r="J14" s="45" t="s">
        <v>3728</v>
      </c>
      <c r="K14" s="387" t="s">
        <v>463</v>
      </c>
      <c r="L14" s="387" t="s">
        <v>464</v>
      </c>
      <c r="M14" s="388" t="s">
        <v>3195</v>
      </c>
    </row>
    <row r="15" spans="1:14" x14ac:dyDescent="0.25">
      <c r="A15" s="317" t="s">
        <v>4</v>
      </c>
      <c r="B15" s="317" t="s">
        <v>3459</v>
      </c>
      <c r="C15" t="s">
        <v>3460</v>
      </c>
      <c r="D15" s="317" t="s">
        <v>3455</v>
      </c>
      <c r="E15" t="s">
        <v>3457</v>
      </c>
      <c r="F15" s="398">
        <v>0</v>
      </c>
      <c r="G15" s="398">
        <v>1</v>
      </c>
      <c r="H15" s="398">
        <v>1</v>
      </c>
      <c r="I15" s="370" t="s">
        <v>29</v>
      </c>
      <c r="J15" s="370" t="s">
        <v>3458</v>
      </c>
      <c r="K15" s="387"/>
      <c r="L15" s="387"/>
    </row>
    <row r="16" spans="1:14" x14ac:dyDescent="0.25">
      <c r="A16" s="317" t="s">
        <v>4</v>
      </c>
      <c r="B16" s="317" t="s">
        <v>3655</v>
      </c>
      <c r="C16" t="s">
        <v>3656</v>
      </c>
      <c r="D16" s="317" t="s">
        <v>3657</v>
      </c>
      <c r="E16" t="s">
        <v>3658</v>
      </c>
      <c r="F16" s="398">
        <v>0</v>
      </c>
      <c r="G16" s="398">
        <v>50</v>
      </c>
      <c r="H16" s="398">
        <v>1</v>
      </c>
      <c r="I16" s="370" t="s">
        <v>3719</v>
      </c>
      <c r="J16" s="370" t="s">
        <v>3659</v>
      </c>
      <c r="K16" s="387"/>
      <c r="L16" s="387"/>
    </row>
    <row r="17" spans="1:14" x14ac:dyDescent="0.25">
      <c r="A17" t="s">
        <v>71</v>
      </c>
      <c r="B17" t="s">
        <v>15</v>
      </c>
      <c r="C17" t="s">
        <v>2488</v>
      </c>
      <c r="D17" t="s">
        <v>15</v>
      </c>
      <c r="E17" t="s">
        <v>2487</v>
      </c>
      <c r="F17" s="395">
        <v>0</v>
      </c>
      <c r="G17" s="395">
        <v>1</v>
      </c>
      <c r="H17" s="395">
        <v>0.01</v>
      </c>
      <c r="I17" s="370" t="s">
        <v>114</v>
      </c>
      <c r="J17" s="407" t="s">
        <v>3199</v>
      </c>
      <c r="K17" s="370" t="s">
        <v>197</v>
      </c>
      <c r="L17" s="314" t="s">
        <v>198</v>
      </c>
      <c r="M17" s="396" t="s">
        <v>3198</v>
      </c>
    </row>
    <row r="18" spans="1:14" x14ac:dyDescent="0.25">
      <c r="A18" t="s">
        <v>71</v>
      </c>
      <c r="B18" t="s">
        <v>100</v>
      </c>
      <c r="C18" t="s">
        <v>300</v>
      </c>
      <c r="D18" t="s">
        <v>100</v>
      </c>
      <c r="E18" t="s">
        <v>2297</v>
      </c>
      <c r="F18" s="395">
        <v>0</v>
      </c>
      <c r="G18" s="395">
        <v>0.75</v>
      </c>
      <c r="H18" s="395">
        <v>0.01</v>
      </c>
      <c r="I18" s="370" t="s">
        <v>30</v>
      </c>
      <c r="J18" s="370" t="s">
        <v>3200</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3483</v>
      </c>
      <c r="D21" s="20" t="s">
        <v>346</v>
      </c>
      <c r="E21" t="s">
        <v>2294</v>
      </c>
      <c r="F21">
        <v>0</v>
      </c>
      <c r="G21" s="395">
        <v>0.5</v>
      </c>
      <c r="H21" s="13">
        <v>0.01</v>
      </c>
      <c r="I21" s="370" t="s">
        <v>267</v>
      </c>
      <c r="J21" s="370" t="s">
        <v>3484</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2947</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3729</v>
      </c>
      <c r="K23" s="370" t="s">
        <v>205</v>
      </c>
      <c r="L23" s="314" t="s">
        <v>206</v>
      </c>
      <c r="M23" s="396" t="s">
        <v>152</v>
      </c>
    </row>
    <row r="24" spans="1:14" x14ac:dyDescent="0.25">
      <c r="A24" t="s">
        <v>71</v>
      </c>
      <c r="B24" t="s">
        <v>12</v>
      </c>
      <c r="C24" t="s">
        <v>6</v>
      </c>
      <c r="D24" t="s">
        <v>12</v>
      </c>
      <c r="E24" t="s">
        <v>2291</v>
      </c>
      <c r="F24">
        <v>0</v>
      </c>
      <c r="G24">
        <v>1</v>
      </c>
      <c r="H24">
        <v>1</v>
      </c>
      <c r="I24" s="370" t="s">
        <v>29</v>
      </c>
      <c r="J24" s="370" t="s">
        <v>3201</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3202</v>
      </c>
      <c r="K25" s="370" t="s">
        <v>331</v>
      </c>
      <c r="L25" s="314" t="s">
        <v>332</v>
      </c>
    </row>
    <row r="26" spans="1:14" x14ac:dyDescent="0.25">
      <c r="A26" t="s">
        <v>8</v>
      </c>
      <c r="B26" s="370" t="s">
        <v>3131</v>
      </c>
      <c r="C26" t="s">
        <v>2743</v>
      </c>
      <c r="D26" s="370" t="s">
        <v>3131</v>
      </c>
      <c r="E26" t="s">
        <v>2281</v>
      </c>
      <c r="F26" s="395">
        <v>0</v>
      </c>
      <c r="G26" s="13">
        <v>1</v>
      </c>
      <c r="H26" s="13">
        <v>0.01</v>
      </c>
      <c r="I26" s="370" t="s">
        <v>34</v>
      </c>
      <c r="J26" s="405" t="s">
        <v>3730</v>
      </c>
      <c r="K26" s="370" t="s">
        <v>2449</v>
      </c>
      <c r="L26" s="314" t="s">
        <v>2450</v>
      </c>
      <c r="M26" s="397" t="s">
        <v>150</v>
      </c>
    </row>
    <row r="27" spans="1:14" x14ac:dyDescent="0.25">
      <c r="A27" t="s">
        <v>8</v>
      </c>
      <c r="B27" s="370" t="s">
        <v>3569</v>
      </c>
      <c r="C27" t="s">
        <v>3570</v>
      </c>
      <c r="D27" s="184"/>
      <c r="E27" s="184"/>
      <c r="F27" s="317">
        <v>0</v>
      </c>
      <c r="G27" s="317">
        <v>1</v>
      </c>
      <c r="H27" s="317">
        <v>1</v>
      </c>
      <c r="I27" s="314" t="s">
        <v>29</v>
      </c>
      <c r="J27" s="370" t="s">
        <v>3571</v>
      </c>
      <c r="K27" s="370"/>
      <c r="L27" s="314"/>
      <c r="M27" s="397"/>
    </row>
    <row r="28" spans="1:14" x14ac:dyDescent="0.25">
      <c r="A28" t="s">
        <v>8</v>
      </c>
      <c r="B28" s="370" t="s">
        <v>3720</v>
      </c>
      <c r="C28" t="s">
        <v>3721</v>
      </c>
      <c r="D28" s="184"/>
      <c r="E28" s="184"/>
      <c r="F28" s="317">
        <v>0</v>
      </c>
      <c r="G28" s="317">
        <v>1000</v>
      </c>
      <c r="H28" s="317">
        <v>20</v>
      </c>
      <c r="I28" s="317" t="str">
        <f>UnitControlCenter!B43</f>
        <v>2023 dollars / megawatt-hour (MWh)</v>
      </c>
      <c r="J28" s="370" t="s">
        <v>3722</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3506</v>
      </c>
      <c r="C32" t="s">
        <v>3507</v>
      </c>
      <c r="D32" t="s">
        <v>3508</v>
      </c>
      <c r="E32" t="s">
        <v>3676</v>
      </c>
      <c r="F32" s="317">
        <v>0</v>
      </c>
      <c r="G32" s="317">
        <v>100</v>
      </c>
      <c r="H32" s="317">
        <v>1</v>
      </c>
      <c r="I32" s="317" t="s">
        <v>3509</v>
      </c>
      <c r="J32" s="370" t="s">
        <v>3510</v>
      </c>
      <c r="K32" s="370"/>
      <c r="L32" s="314"/>
      <c r="M32" s="41" t="s">
        <v>3511</v>
      </c>
    </row>
    <row r="33" spans="1:14" x14ac:dyDescent="0.25">
      <c r="A33" t="s">
        <v>8</v>
      </c>
      <c r="B33" t="s">
        <v>17</v>
      </c>
      <c r="C33" t="s">
        <v>27</v>
      </c>
      <c r="D33" t="s">
        <v>17</v>
      </c>
      <c r="E33" t="s">
        <v>2286</v>
      </c>
      <c r="F33" s="395">
        <v>0</v>
      </c>
      <c r="G33" s="13">
        <v>1</v>
      </c>
      <c r="H33" s="13">
        <v>0.01</v>
      </c>
      <c r="I33" s="370" t="s">
        <v>33</v>
      </c>
      <c r="J33" s="370" t="s">
        <v>3732</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407" t="s">
        <v>3203</v>
      </c>
      <c r="K34" s="370" t="s">
        <v>211</v>
      </c>
      <c r="L34" s="314" t="s">
        <v>212</v>
      </c>
      <c r="M34" s="396" t="s">
        <v>149</v>
      </c>
      <c r="N34" s="370" t="s">
        <v>188</v>
      </c>
    </row>
    <row r="35" spans="1:14" x14ac:dyDescent="0.25">
      <c r="A35" t="s">
        <v>8</v>
      </c>
      <c r="B35" t="s">
        <v>3024</v>
      </c>
      <c r="C35" t="s">
        <v>3025</v>
      </c>
      <c r="D35" t="s">
        <v>3024</v>
      </c>
      <c r="E35" s="184"/>
      <c r="F35">
        <v>0</v>
      </c>
      <c r="G35">
        <v>1</v>
      </c>
      <c r="H35">
        <v>1</v>
      </c>
      <c r="I35" s="370" t="s">
        <v>29</v>
      </c>
      <c r="J35" s="394" t="s">
        <v>3204</v>
      </c>
    </row>
    <row r="36" spans="1:14" x14ac:dyDescent="0.25">
      <c r="A36" t="s">
        <v>8</v>
      </c>
      <c r="B36" t="s">
        <v>59</v>
      </c>
      <c r="C36" t="s">
        <v>130</v>
      </c>
      <c r="D36" t="s">
        <v>59</v>
      </c>
      <c r="E36" s="184"/>
      <c r="F36">
        <v>0</v>
      </c>
      <c r="G36">
        <v>1</v>
      </c>
      <c r="H36">
        <v>1</v>
      </c>
      <c r="I36" s="370" t="s">
        <v>29</v>
      </c>
      <c r="J36" s="394" t="s">
        <v>3733</v>
      </c>
    </row>
    <row r="37" spans="1:14" x14ac:dyDescent="0.25">
      <c r="A37" t="s">
        <v>8</v>
      </c>
      <c r="B37" t="s">
        <v>358</v>
      </c>
      <c r="C37" t="s">
        <v>359</v>
      </c>
      <c r="D37" t="s">
        <v>358</v>
      </c>
      <c r="E37" t="s">
        <v>2284</v>
      </c>
      <c r="F37">
        <v>0</v>
      </c>
      <c r="G37">
        <v>1</v>
      </c>
      <c r="H37">
        <v>1</v>
      </c>
      <c r="I37" s="370" t="s">
        <v>29</v>
      </c>
      <c r="J37" s="370"/>
    </row>
    <row r="38" spans="1:14" x14ac:dyDescent="0.25">
      <c r="A38" s="317" t="s">
        <v>8</v>
      </c>
      <c r="B38" s="317" t="s">
        <v>255</v>
      </c>
      <c r="C38" t="s">
        <v>256</v>
      </c>
      <c r="D38" s="317" t="s">
        <v>255</v>
      </c>
      <c r="E38" t="s">
        <v>2283</v>
      </c>
      <c r="F38" s="386">
        <v>0</v>
      </c>
      <c r="G38" s="386">
        <v>0.6</v>
      </c>
      <c r="H38" s="386">
        <v>0.01</v>
      </c>
      <c r="I38" s="314" t="s">
        <v>257</v>
      </c>
      <c r="J38" s="370" t="s">
        <v>3525</v>
      </c>
      <c r="K38" s="314" t="s">
        <v>2244</v>
      </c>
      <c r="L38" s="314" t="s">
        <v>258</v>
      </c>
      <c r="M38" s="396" t="s">
        <v>3216</v>
      </c>
    </row>
    <row r="39" spans="1:14" x14ac:dyDescent="0.25">
      <c r="A39" s="317" t="s">
        <v>8</v>
      </c>
      <c r="B39" s="319" t="s">
        <v>2323</v>
      </c>
      <c r="C39" t="s">
        <v>2324</v>
      </c>
      <c r="D39" s="319" t="s">
        <v>2323</v>
      </c>
      <c r="E39" s="317" t="s">
        <v>2325</v>
      </c>
      <c r="F39" s="386">
        <v>0</v>
      </c>
      <c r="G39" s="386">
        <v>0.9</v>
      </c>
      <c r="H39" s="386">
        <v>0.01</v>
      </c>
      <c r="I39" s="314" t="s">
        <v>2326</v>
      </c>
      <c r="J39" s="370" t="s">
        <v>3205</v>
      </c>
      <c r="K39" s="314" t="s">
        <v>2379</v>
      </c>
      <c r="L39" s="314" t="s">
        <v>2378</v>
      </c>
    </row>
    <row r="40" spans="1:14" x14ac:dyDescent="0.25">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x14ac:dyDescent="0.25">
      <c r="A41" s="317" t="s">
        <v>8</v>
      </c>
      <c r="B41" t="s">
        <v>2789</v>
      </c>
      <c r="C41" t="s">
        <v>2791</v>
      </c>
      <c r="D41" t="s">
        <v>2789</v>
      </c>
      <c r="E41" t="s">
        <v>2792</v>
      </c>
      <c r="F41" s="386">
        <v>0</v>
      </c>
      <c r="G41" s="386">
        <v>0.95</v>
      </c>
      <c r="H41" s="386">
        <v>0.01</v>
      </c>
      <c r="I41" s="314" t="s">
        <v>2793</v>
      </c>
      <c r="J41" s="405" t="s">
        <v>3731</v>
      </c>
      <c r="K41" s="370" t="s">
        <v>213</v>
      </c>
      <c r="L41" s="314"/>
      <c r="M41" s="396" t="s">
        <v>3215</v>
      </c>
    </row>
    <row r="42" spans="1:14" x14ac:dyDescent="0.25">
      <c r="A42" t="s">
        <v>8</v>
      </c>
      <c r="B42" t="s">
        <v>18</v>
      </c>
      <c r="C42" t="s">
        <v>131</v>
      </c>
      <c r="D42" t="s">
        <v>18</v>
      </c>
      <c r="E42" t="s">
        <v>2790</v>
      </c>
      <c r="F42" s="317">
        <v>0</v>
      </c>
      <c r="G42" s="317">
        <v>60</v>
      </c>
      <c r="H42" s="317">
        <v>1</v>
      </c>
      <c r="I42" s="317" t="str">
        <f>UnitControlCenter!$B$51</f>
        <v>$/MWh</v>
      </c>
      <c r="J42" s="405" t="s">
        <v>3206</v>
      </c>
      <c r="K42" s="370" t="s">
        <v>213</v>
      </c>
      <c r="L42" s="314" t="s">
        <v>214</v>
      </c>
      <c r="M42" s="396" t="s">
        <v>151</v>
      </c>
    </row>
    <row r="43" spans="1:14" x14ac:dyDescent="0.25">
      <c r="A43" t="s">
        <v>8</v>
      </c>
      <c r="B43" t="s">
        <v>3599</v>
      </c>
      <c r="C43" t="s">
        <v>3600</v>
      </c>
      <c r="D43" t="s">
        <v>3601</v>
      </c>
      <c r="E43" t="s">
        <v>3602</v>
      </c>
      <c r="F43" s="395">
        <v>0</v>
      </c>
      <c r="G43" s="13">
        <v>1</v>
      </c>
      <c r="H43" s="13">
        <v>0.01</v>
      </c>
      <c r="I43" s="317" t="s">
        <v>3603</v>
      </c>
      <c r="J43" s="370" t="s">
        <v>3604</v>
      </c>
      <c r="K43" s="370"/>
      <c r="L43" s="314"/>
      <c r="M43" s="396"/>
    </row>
    <row r="44" spans="1:14" x14ac:dyDescent="0.25">
      <c r="A44" t="s">
        <v>8</v>
      </c>
      <c r="B44" t="s">
        <v>3662</v>
      </c>
      <c r="C44" t="s">
        <v>3660</v>
      </c>
      <c r="D44" t="s">
        <v>3661</v>
      </c>
      <c r="E44" t="s">
        <v>3665</v>
      </c>
      <c r="F44" s="402">
        <v>0</v>
      </c>
      <c r="G44">
        <v>100</v>
      </c>
      <c r="H44">
        <v>5</v>
      </c>
      <c r="I44" s="317" t="s">
        <v>3670</v>
      </c>
      <c r="J44" s="370" t="s">
        <v>3667</v>
      </c>
      <c r="K44" s="370"/>
      <c r="L44" s="314"/>
      <c r="M44" s="396"/>
    </row>
    <row r="45" spans="1:14" x14ac:dyDescent="0.25">
      <c r="A45" t="s">
        <v>8</v>
      </c>
      <c r="B45" t="s">
        <v>3663</v>
      </c>
      <c r="C45" t="s">
        <v>3664</v>
      </c>
      <c r="D45" t="s">
        <v>3661</v>
      </c>
      <c r="E45" t="s">
        <v>3666</v>
      </c>
      <c r="F45" s="395">
        <v>0</v>
      </c>
      <c r="G45" s="13">
        <v>1</v>
      </c>
      <c r="H45" s="13">
        <v>0.01</v>
      </c>
      <c r="I45" s="317" t="s">
        <v>3669</v>
      </c>
      <c r="J45" s="405" t="s">
        <v>3668</v>
      </c>
      <c r="K45" s="370"/>
      <c r="L45" s="314"/>
      <c r="M45" s="396"/>
    </row>
    <row r="46" spans="1:14" x14ac:dyDescent="0.25">
      <c r="A46" t="s">
        <v>8</v>
      </c>
      <c r="B46" t="s">
        <v>3671</v>
      </c>
      <c r="C46" t="s">
        <v>3672</v>
      </c>
      <c r="D46" t="s">
        <v>3671</v>
      </c>
      <c r="E46" t="s">
        <v>3673</v>
      </c>
      <c r="F46" s="402">
        <v>0</v>
      </c>
      <c r="G46">
        <v>100</v>
      </c>
      <c r="H46">
        <v>5</v>
      </c>
      <c r="I46" s="317" t="s">
        <v>3674</v>
      </c>
      <c r="J46" s="370" t="s">
        <v>3675</v>
      </c>
      <c r="K46" s="370"/>
      <c r="L46" s="314"/>
      <c r="M46" s="396"/>
    </row>
    <row r="47" spans="1:14" x14ac:dyDescent="0.25">
      <c r="A47" t="s">
        <v>9</v>
      </c>
      <c r="B47" t="s">
        <v>3236</v>
      </c>
      <c r="C47" t="s">
        <v>3191</v>
      </c>
      <c r="D47" t="s">
        <v>3236</v>
      </c>
      <c r="E47" t="s">
        <v>3192</v>
      </c>
      <c r="F47" s="386">
        <v>0</v>
      </c>
      <c r="G47" s="386">
        <v>0.5</v>
      </c>
      <c r="H47" s="386">
        <v>0.01</v>
      </c>
      <c r="I47" s="314" t="s">
        <v>3190</v>
      </c>
      <c r="J47" s="370" t="s">
        <v>3237</v>
      </c>
    </row>
    <row r="48" spans="1:14" x14ac:dyDescent="0.25">
      <c r="A48" t="s">
        <v>9</v>
      </c>
      <c r="B48" t="s">
        <v>26</v>
      </c>
      <c r="C48" t="s">
        <v>3027</v>
      </c>
      <c r="D48" t="s">
        <v>3028</v>
      </c>
      <c r="E48" t="s">
        <v>3026</v>
      </c>
      <c r="F48" s="395">
        <v>0</v>
      </c>
      <c r="G48" s="13">
        <v>1</v>
      </c>
      <c r="H48" s="13">
        <v>0.01</v>
      </c>
      <c r="I48" s="370" t="s">
        <v>2817</v>
      </c>
      <c r="J48" s="370" t="s">
        <v>3029</v>
      </c>
      <c r="K48" s="370" t="s">
        <v>240</v>
      </c>
      <c r="L48" s="314" t="s">
        <v>241</v>
      </c>
    </row>
    <row r="49" spans="1:14" x14ac:dyDescent="0.25">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x14ac:dyDescent="0.25">
      <c r="A50" t="s">
        <v>9</v>
      </c>
      <c r="B50" t="s">
        <v>24</v>
      </c>
      <c r="C50" t="s">
        <v>283</v>
      </c>
      <c r="D50" t="s">
        <v>24</v>
      </c>
      <c r="E50" t="s">
        <v>2280</v>
      </c>
      <c r="F50" s="395">
        <v>0</v>
      </c>
      <c r="G50" s="13">
        <v>1</v>
      </c>
      <c r="H50" s="13">
        <v>0.01</v>
      </c>
      <c r="I50" s="370" t="s">
        <v>33</v>
      </c>
      <c r="J50" s="370" t="s">
        <v>2303</v>
      </c>
      <c r="K50" s="370" t="s">
        <v>217</v>
      </c>
      <c r="L50" s="314" t="s">
        <v>218</v>
      </c>
      <c r="M50" s="396" t="s">
        <v>152</v>
      </c>
    </row>
    <row r="51" spans="1:14" x14ac:dyDescent="0.25">
      <c r="A51" t="s">
        <v>9</v>
      </c>
      <c r="B51" t="s">
        <v>22</v>
      </c>
      <c r="C51" t="s">
        <v>58</v>
      </c>
      <c r="D51" t="s">
        <v>22</v>
      </c>
      <c r="E51" t="s">
        <v>2279</v>
      </c>
      <c r="F51" s="395">
        <v>0</v>
      </c>
      <c r="G51" s="13">
        <v>1</v>
      </c>
      <c r="H51" s="13">
        <v>0.01</v>
      </c>
      <c r="I51" s="370" t="s">
        <v>33</v>
      </c>
      <c r="J51" s="370" t="s">
        <v>2304</v>
      </c>
      <c r="K51" s="370" t="s">
        <v>219</v>
      </c>
      <c r="L51" s="314" t="s">
        <v>220</v>
      </c>
      <c r="M51" s="396" t="s">
        <v>152</v>
      </c>
    </row>
    <row r="52" spans="1:14" x14ac:dyDescent="0.25">
      <c r="A52" t="s">
        <v>9</v>
      </c>
      <c r="B52" t="s">
        <v>101</v>
      </c>
      <c r="C52" t="s">
        <v>284</v>
      </c>
      <c r="D52" t="s">
        <v>101</v>
      </c>
      <c r="E52" t="s">
        <v>2278</v>
      </c>
      <c r="F52" s="13">
        <v>0</v>
      </c>
      <c r="G52" s="13">
        <v>0.25</v>
      </c>
      <c r="H52" s="13">
        <v>0.01</v>
      </c>
      <c r="I52" s="370" t="s">
        <v>30</v>
      </c>
      <c r="J52" s="370" t="s">
        <v>3033</v>
      </c>
      <c r="K52" s="370" t="s">
        <v>221</v>
      </c>
      <c r="L52" s="314" t="s">
        <v>222</v>
      </c>
      <c r="M52" s="397" t="s">
        <v>2257</v>
      </c>
      <c r="N52" s="314" t="s">
        <v>2257</v>
      </c>
    </row>
    <row r="53" spans="1:14" x14ac:dyDescent="0.25">
      <c r="A53" t="s">
        <v>9</v>
      </c>
      <c r="B53" t="s">
        <v>23</v>
      </c>
      <c r="C53" t="s">
        <v>285</v>
      </c>
      <c r="D53" t="s">
        <v>23</v>
      </c>
      <c r="E53" t="s">
        <v>2277</v>
      </c>
      <c r="F53" s="395">
        <v>0</v>
      </c>
      <c r="G53" s="13">
        <v>1</v>
      </c>
      <c r="H53" s="13">
        <v>0.01</v>
      </c>
      <c r="I53" s="370" t="s">
        <v>33</v>
      </c>
      <c r="J53" s="370" t="s">
        <v>2305</v>
      </c>
      <c r="K53" s="370" t="s">
        <v>223</v>
      </c>
      <c r="L53" s="314" t="s">
        <v>224</v>
      </c>
      <c r="M53" s="396" t="s">
        <v>152</v>
      </c>
    </row>
    <row r="54" spans="1:14" x14ac:dyDescent="0.25">
      <c r="A54" t="s">
        <v>9</v>
      </c>
      <c r="B54" t="s">
        <v>3561</v>
      </c>
      <c r="C54" t="s">
        <v>3563</v>
      </c>
      <c r="D54" t="s">
        <v>3561</v>
      </c>
      <c r="E54" t="s">
        <v>3565</v>
      </c>
      <c r="F54" s="395">
        <v>0</v>
      </c>
      <c r="G54" s="395">
        <v>1</v>
      </c>
      <c r="H54" s="13">
        <v>0.01</v>
      </c>
      <c r="I54" s="370" t="s">
        <v>2412</v>
      </c>
      <c r="J54" s="405" t="s">
        <v>3568</v>
      </c>
      <c r="K54" s="370" t="s">
        <v>225</v>
      </c>
      <c r="L54" s="314" t="s">
        <v>2704</v>
      </c>
      <c r="M54" s="396"/>
    </row>
    <row r="55" spans="1:14" x14ac:dyDescent="0.25">
      <c r="A55" s="317" t="s">
        <v>9</v>
      </c>
      <c r="B55" s="317" t="s">
        <v>2776</v>
      </c>
      <c r="C55" t="s">
        <v>2779</v>
      </c>
      <c r="D55" s="317" t="s">
        <v>2783</v>
      </c>
      <c r="E55" s="317" t="s">
        <v>2784</v>
      </c>
      <c r="F55" s="391">
        <v>0</v>
      </c>
      <c r="G55" s="386">
        <v>1</v>
      </c>
      <c r="H55" s="386">
        <v>0.01</v>
      </c>
      <c r="I55" s="314" t="s">
        <v>33</v>
      </c>
      <c r="J55" s="406" t="s">
        <v>3278</v>
      </c>
      <c r="K55" s="314" t="s">
        <v>2259</v>
      </c>
      <c r="L55" s="314" t="s">
        <v>2260</v>
      </c>
      <c r="M55" s="397" t="s">
        <v>152</v>
      </c>
    </row>
    <row r="56" spans="1:14" x14ac:dyDescent="0.25">
      <c r="A56" s="317" t="s">
        <v>9</v>
      </c>
      <c r="B56" s="317" t="s">
        <v>2777</v>
      </c>
      <c r="C56" t="s">
        <v>2780</v>
      </c>
      <c r="D56" s="317" t="s">
        <v>2783</v>
      </c>
      <c r="E56" s="317" t="s">
        <v>2785</v>
      </c>
      <c r="F56" s="391">
        <v>0</v>
      </c>
      <c r="G56" s="386">
        <v>1</v>
      </c>
      <c r="H56" s="386">
        <v>0.01</v>
      </c>
      <c r="I56" s="314" t="s">
        <v>33</v>
      </c>
      <c r="J56" s="406" t="s">
        <v>3280</v>
      </c>
      <c r="K56" s="314" t="s">
        <v>2259</v>
      </c>
      <c r="L56" s="314" t="s">
        <v>2260</v>
      </c>
      <c r="M56" s="397"/>
    </row>
    <row r="57" spans="1:14" x14ac:dyDescent="0.25">
      <c r="A57" s="317" t="s">
        <v>9</v>
      </c>
      <c r="B57" s="317" t="s">
        <v>2778</v>
      </c>
      <c r="C57" t="s">
        <v>2781</v>
      </c>
      <c r="D57" s="317" t="s">
        <v>2783</v>
      </c>
      <c r="E57" s="317" t="s">
        <v>2786</v>
      </c>
      <c r="F57" s="391">
        <v>0</v>
      </c>
      <c r="G57" s="386">
        <v>1</v>
      </c>
      <c r="H57" s="386">
        <v>0.01</v>
      </c>
      <c r="I57" s="314" t="s">
        <v>33</v>
      </c>
      <c r="J57" s="406" t="s">
        <v>3279</v>
      </c>
      <c r="K57" s="314" t="s">
        <v>2259</v>
      </c>
      <c r="L57" s="314" t="s">
        <v>2260</v>
      </c>
      <c r="M57" s="397"/>
    </row>
    <row r="58" spans="1:14" x14ac:dyDescent="0.25">
      <c r="A58" s="317" t="s">
        <v>9</v>
      </c>
      <c r="B58" s="317" t="s">
        <v>2788</v>
      </c>
      <c r="C58" t="s">
        <v>2782</v>
      </c>
      <c r="D58" s="317" t="s">
        <v>2783</v>
      </c>
      <c r="E58" s="317" t="s">
        <v>2787</v>
      </c>
      <c r="F58" s="391">
        <v>0</v>
      </c>
      <c r="G58" s="386">
        <v>1</v>
      </c>
      <c r="H58" s="386">
        <v>0.01</v>
      </c>
      <c r="I58" s="314" t="s">
        <v>33</v>
      </c>
      <c r="J58" s="406" t="s">
        <v>3361</v>
      </c>
      <c r="K58" s="314" t="s">
        <v>2259</v>
      </c>
      <c r="L58" s="314" t="s">
        <v>2260</v>
      </c>
      <c r="M58" s="397"/>
    </row>
    <row r="59" spans="1:14" x14ac:dyDescent="0.25">
      <c r="A59" t="s">
        <v>9</v>
      </c>
      <c r="B59" t="s">
        <v>3562</v>
      </c>
      <c r="C59" t="s">
        <v>3564</v>
      </c>
      <c r="D59" t="s">
        <v>3562</v>
      </c>
      <c r="E59" t="s">
        <v>3566</v>
      </c>
      <c r="F59" s="395">
        <v>0</v>
      </c>
      <c r="G59" s="395">
        <v>1</v>
      </c>
      <c r="H59" s="13">
        <v>0.01</v>
      </c>
      <c r="I59" s="370" t="s">
        <v>2412</v>
      </c>
      <c r="J59" s="405" t="s">
        <v>3567</v>
      </c>
      <c r="K59" s="370" t="s">
        <v>225</v>
      </c>
      <c r="L59" s="314" t="s">
        <v>2704</v>
      </c>
      <c r="M59" s="396"/>
    </row>
    <row r="60" spans="1:14" x14ac:dyDescent="0.25">
      <c r="A60" t="s">
        <v>9</v>
      </c>
      <c r="B60" t="s">
        <v>2437</v>
      </c>
      <c r="C60" t="s">
        <v>2436</v>
      </c>
      <c r="D60" t="s">
        <v>2437</v>
      </c>
      <c r="E60" t="s">
        <v>2439</v>
      </c>
      <c r="F60" s="395">
        <v>0</v>
      </c>
      <c r="G60" s="13">
        <v>1</v>
      </c>
      <c r="H60" s="13">
        <v>0.01</v>
      </c>
      <c r="I60" s="370" t="s">
        <v>2440</v>
      </c>
      <c r="J60" s="370" t="s">
        <v>3207</v>
      </c>
      <c r="K60" s="370"/>
      <c r="L60" s="314" t="s">
        <v>2699</v>
      </c>
      <c r="M60" s="396" t="s">
        <v>3214</v>
      </c>
    </row>
    <row r="61" spans="1:14" x14ac:dyDescent="0.25">
      <c r="A61" t="s">
        <v>9</v>
      </c>
      <c r="B61" t="s">
        <v>21</v>
      </c>
      <c r="C61" t="s">
        <v>286</v>
      </c>
      <c r="D61" s="20" t="s">
        <v>349</v>
      </c>
      <c r="E61" t="s">
        <v>2276</v>
      </c>
      <c r="F61" s="395">
        <v>0</v>
      </c>
      <c r="G61" s="13">
        <v>1</v>
      </c>
      <c r="H61" s="13">
        <v>0.01</v>
      </c>
      <c r="I61" s="370" t="s">
        <v>33</v>
      </c>
      <c r="J61" s="405" t="s">
        <v>3208</v>
      </c>
      <c r="K61" s="370" t="s">
        <v>226</v>
      </c>
      <c r="L61" s="314" t="s">
        <v>227</v>
      </c>
      <c r="M61" s="396"/>
    </row>
    <row r="62" spans="1:14" x14ac:dyDescent="0.25">
      <c r="A62" t="s">
        <v>9</v>
      </c>
      <c r="B62" t="s">
        <v>19</v>
      </c>
      <c r="C62" t="s">
        <v>287</v>
      </c>
      <c r="D62" s="20" t="s">
        <v>349</v>
      </c>
      <c r="E62" t="s">
        <v>2275</v>
      </c>
      <c r="F62" s="395">
        <v>0</v>
      </c>
      <c r="G62" s="13">
        <v>1</v>
      </c>
      <c r="H62" s="13">
        <v>0.01</v>
      </c>
      <c r="I62" s="370" t="s">
        <v>33</v>
      </c>
      <c r="J62" s="405" t="s">
        <v>3209</v>
      </c>
      <c r="K62" s="370" t="s">
        <v>228</v>
      </c>
      <c r="L62" s="314" t="s">
        <v>229</v>
      </c>
      <c r="M62" s="396"/>
    </row>
    <row r="63" spans="1:14" x14ac:dyDescent="0.25">
      <c r="A63" t="s">
        <v>9</v>
      </c>
      <c r="B63" t="s">
        <v>3244</v>
      </c>
      <c r="C63" t="s">
        <v>3245</v>
      </c>
      <c r="D63" t="s">
        <v>3244</v>
      </c>
      <c r="E63" t="s">
        <v>3246</v>
      </c>
      <c r="F63" s="395">
        <v>0</v>
      </c>
      <c r="G63" s="13">
        <v>1</v>
      </c>
      <c r="H63" s="13">
        <v>0.01</v>
      </c>
      <c r="I63" s="370" t="s">
        <v>33</v>
      </c>
      <c r="J63" s="405" t="s">
        <v>3247</v>
      </c>
      <c r="K63" s="370"/>
      <c r="L63" s="314"/>
      <c r="M63" s="396"/>
    </row>
    <row r="64" spans="1:14" x14ac:dyDescent="0.25">
      <c r="A64" t="s">
        <v>9</v>
      </c>
      <c r="B64" t="s">
        <v>2492</v>
      </c>
      <c r="C64" t="s">
        <v>2493</v>
      </c>
      <c r="D64" t="s">
        <v>2493</v>
      </c>
      <c r="E64" t="s">
        <v>2494</v>
      </c>
      <c r="F64" s="395">
        <v>0</v>
      </c>
      <c r="G64" s="13">
        <v>1</v>
      </c>
      <c r="H64" s="13">
        <v>0.01</v>
      </c>
      <c r="I64" s="370" t="s">
        <v>2495</v>
      </c>
      <c r="J64" s="405" t="s">
        <v>3210</v>
      </c>
      <c r="K64" s="370"/>
      <c r="L64" s="314" t="s">
        <v>2700</v>
      </c>
      <c r="M64" s="396" t="s">
        <v>152</v>
      </c>
    </row>
    <row r="65" spans="1:14" x14ac:dyDescent="0.25">
      <c r="A65" t="s">
        <v>133</v>
      </c>
      <c r="B65" t="s">
        <v>135</v>
      </c>
      <c r="C65" t="s">
        <v>431</v>
      </c>
      <c r="D65" t="s">
        <v>135</v>
      </c>
      <c r="E65" t="s">
        <v>2274</v>
      </c>
      <c r="F65" s="395">
        <v>0</v>
      </c>
      <c r="G65" s="13">
        <v>1</v>
      </c>
      <c r="H65" s="13">
        <v>0.01</v>
      </c>
      <c r="I65" s="370" t="s">
        <v>33</v>
      </c>
      <c r="J65" s="405" t="s">
        <v>3313</v>
      </c>
      <c r="K65" s="370" t="s">
        <v>230</v>
      </c>
      <c r="L65" s="314" t="s">
        <v>231</v>
      </c>
      <c r="M65" s="396" t="s">
        <v>152</v>
      </c>
      <c r="N65" s="370" t="s">
        <v>185</v>
      </c>
    </row>
    <row r="66" spans="1:14" x14ac:dyDescent="0.25">
      <c r="A66" t="s">
        <v>133</v>
      </c>
      <c r="B66" t="s">
        <v>259</v>
      </c>
      <c r="C66" t="s">
        <v>438</v>
      </c>
      <c r="D66" t="s">
        <v>259</v>
      </c>
      <c r="E66" t="s">
        <v>2273</v>
      </c>
      <c r="F66" s="395">
        <v>0</v>
      </c>
      <c r="G66" s="13">
        <v>1</v>
      </c>
      <c r="H66" s="13">
        <v>0.01</v>
      </c>
      <c r="I66" s="370" t="s">
        <v>33</v>
      </c>
      <c r="J66" s="405" t="s">
        <v>3314</v>
      </c>
      <c r="K66" s="370" t="s">
        <v>313</v>
      </c>
      <c r="L66" s="314" t="s">
        <v>314</v>
      </c>
      <c r="M66" s="396"/>
      <c r="N66" s="370"/>
    </row>
    <row r="67" spans="1:14" x14ac:dyDescent="0.25">
      <c r="A67" t="s">
        <v>133</v>
      </c>
      <c r="B67" t="s">
        <v>3439</v>
      </c>
      <c r="C67" t="s">
        <v>435</v>
      </c>
      <c r="D67" t="s">
        <v>3439</v>
      </c>
      <c r="E67" t="s">
        <v>2272</v>
      </c>
      <c r="F67" s="395">
        <v>0</v>
      </c>
      <c r="G67" s="13">
        <v>1</v>
      </c>
      <c r="H67" s="13">
        <v>0.01</v>
      </c>
      <c r="I67" s="370" t="s">
        <v>33</v>
      </c>
      <c r="J67" s="370" t="s">
        <v>3440</v>
      </c>
      <c r="K67" s="370"/>
      <c r="L67" s="314" t="s">
        <v>2705</v>
      </c>
      <c r="M67" s="396" t="s">
        <v>3441</v>
      </c>
      <c r="N67" s="370"/>
    </row>
    <row r="68" spans="1:14" x14ac:dyDescent="0.25">
      <c r="A68" t="s">
        <v>133</v>
      </c>
      <c r="B68" t="s">
        <v>186</v>
      </c>
      <c r="C68" t="s">
        <v>432</v>
      </c>
      <c r="D68" t="s">
        <v>186</v>
      </c>
      <c r="E68" t="s">
        <v>2271</v>
      </c>
      <c r="F68" s="395">
        <v>0</v>
      </c>
      <c r="G68" s="13">
        <v>1</v>
      </c>
      <c r="H68" s="13">
        <v>0.01</v>
      </c>
      <c r="I68" s="370" t="s">
        <v>33</v>
      </c>
      <c r="J68" s="405" t="s">
        <v>2306</v>
      </c>
      <c r="K68" s="370" t="s">
        <v>232</v>
      </c>
      <c r="L68" s="314" t="s">
        <v>233</v>
      </c>
      <c r="M68" s="396" t="s">
        <v>152</v>
      </c>
      <c r="N68" s="370"/>
    </row>
    <row r="69" spans="1:14" x14ac:dyDescent="0.25">
      <c r="A69" t="s">
        <v>133</v>
      </c>
      <c r="B69" t="s">
        <v>2773</v>
      </c>
      <c r="C69" t="s">
        <v>2774</v>
      </c>
      <c r="D69" t="s">
        <v>2773</v>
      </c>
      <c r="E69" t="s">
        <v>2775</v>
      </c>
      <c r="F69" s="395">
        <v>0</v>
      </c>
      <c r="G69" s="13">
        <v>1</v>
      </c>
      <c r="H69" s="13">
        <v>0.01</v>
      </c>
      <c r="I69" s="370" t="s">
        <v>33</v>
      </c>
      <c r="J69" s="405" t="s">
        <v>3364</v>
      </c>
      <c r="K69" s="370" t="s">
        <v>234</v>
      </c>
      <c r="L69" s="314" t="s">
        <v>235</v>
      </c>
      <c r="M69" s="396" t="s">
        <v>152</v>
      </c>
      <c r="N69" s="370"/>
    </row>
    <row r="70" spans="1:14" x14ac:dyDescent="0.25">
      <c r="A70" t="s">
        <v>133</v>
      </c>
      <c r="B70" t="s">
        <v>3442</v>
      </c>
      <c r="C70" t="s">
        <v>3362</v>
      </c>
      <c r="D70" t="s">
        <v>3442</v>
      </c>
      <c r="E70" t="s">
        <v>3363</v>
      </c>
      <c r="F70" s="395">
        <v>0</v>
      </c>
      <c r="G70" s="13">
        <v>1</v>
      </c>
      <c r="H70" s="13">
        <v>0.01</v>
      </c>
      <c r="I70" s="370" t="s">
        <v>33</v>
      </c>
      <c r="J70" s="370" t="s">
        <v>3443</v>
      </c>
      <c r="K70" s="370"/>
      <c r="L70" s="314"/>
      <c r="M70" s="396"/>
      <c r="N70" s="370"/>
    </row>
    <row r="71" spans="1:14" x14ac:dyDescent="0.25">
      <c r="A71" t="s">
        <v>133</v>
      </c>
      <c r="B71" t="s">
        <v>136</v>
      </c>
      <c r="C71" t="s">
        <v>433</v>
      </c>
      <c r="D71" t="s">
        <v>136</v>
      </c>
      <c r="E71" t="s">
        <v>2270</v>
      </c>
      <c r="F71" s="395">
        <v>0</v>
      </c>
      <c r="G71" s="13">
        <v>1</v>
      </c>
      <c r="H71" s="13">
        <v>0.01</v>
      </c>
      <c r="I71" s="370" t="s">
        <v>33</v>
      </c>
      <c r="J71" s="405" t="s">
        <v>3315</v>
      </c>
      <c r="K71" s="370" t="s">
        <v>236</v>
      </c>
      <c r="L71" s="314" t="s">
        <v>237</v>
      </c>
      <c r="M71" s="396" t="s">
        <v>152</v>
      </c>
      <c r="N71" s="370"/>
    </row>
    <row r="72" spans="1:14" x14ac:dyDescent="0.25">
      <c r="A72" t="s">
        <v>133</v>
      </c>
      <c r="B72" t="s">
        <v>134</v>
      </c>
      <c r="C72" t="s">
        <v>2807</v>
      </c>
      <c r="D72" t="s">
        <v>134</v>
      </c>
      <c r="E72" t="s">
        <v>2269</v>
      </c>
      <c r="F72" s="395">
        <v>0</v>
      </c>
      <c r="G72" s="13">
        <v>1</v>
      </c>
      <c r="H72" s="13">
        <v>0.01</v>
      </c>
      <c r="I72" s="370" t="s">
        <v>33</v>
      </c>
      <c r="J72" s="405" t="s">
        <v>2794</v>
      </c>
      <c r="K72" s="370" t="s">
        <v>238</v>
      </c>
      <c r="L72" s="314" t="s">
        <v>239</v>
      </c>
      <c r="M72" s="396" t="s">
        <v>152</v>
      </c>
      <c r="N72" s="370"/>
    </row>
    <row r="73" spans="1:14" x14ac:dyDescent="0.25">
      <c r="A73" t="s">
        <v>133</v>
      </c>
      <c r="B73" t="s">
        <v>3436</v>
      </c>
      <c r="C73" t="s">
        <v>434</v>
      </c>
      <c r="D73" t="s">
        <v>3436</v>
      </c>
      <c r="E73" t="s">
        <v>2268</v>
      </c>
      <c r="F73" s="395">
        <v>0</v>
      </c>
      <c r="G73" s="13">
        <v>1</v>
      </c>
      <c r="H73" s="13">
        <v>0.01</v>
      </c>
      <c r="I73" s="370" t="s">
        <v>33</v>
      </c>
      <c r="J73" s="408" t="s">
        <v>3437</v>
      </c>
      <c r="K73" s="370"/>
      <c r="L73" s="314" t="s">
        <v>2706</v>
      </c>
      <c r="M73" s="396" t="s">
        <v>3438</v>
      </c>
      <c r="N73" s="370"/>
    </row>
    <row r="74" spans="1:14" x14ac:dyDescent="0.25">
      <c r="A74" t="s">
        <v>133</v>
      </c>
      <c r="B74" t="s">
        <v>2441</v>
      </c>
      <c r="C74" t="s">
        <v>2442</v>
      </c>
      <c r="D74" t="s">
        <v>2441</v>
      </c>
      <c r="E74" t="s">
        <v>2443</v>
      </c>
      <c r="F74" s="395">
        <v>0</v>
      </c>
      <c r="G74" s="13">
        <v>1</v>
      </c>
      <c r="H74" s="13">
        <v>0.01</v>
      </c>
      <c r="I74" s="370" t="s">
        <v>2444</v>
      </c>
      <c r="J74" s="370" t="s">
        <v>3248</v>
      </c>
      <c r="K74" s="370"/>
      <c r="L74" s="314" t="s">
        <v>2701</v>
      </c>
      <c r="M74" s="388" t="s">
        <v>2445</v>
      </c>
      <c r="N74" s="370"/>
    </row>
    <row r="75" spans="1:14" x14ac:dyDescent="0.25">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x14ac:dyDescent="0.25">
      <c r="A76" s="317" t="s">
        <v>2478</v>
      </c>
      <c r="B76" s="317" t="s">
        <v>2742</v>
      </c>
      <c r="C76" t="s">
        <v>2741</v>
      </c>
      <c r="D76" s="317" t="s">
        <v>350</v>
      </c>
      <c r="E76" t="s">
        <v>2739</v>
      </c>
      <c r="F76" s="386">
        <v>0</v>
      </c>
      <c r="G76" s="386">
        <v>1</v>
      </c>
      <c r="H76" s="386">
        <v>0.01</v>
      </c>
      <c r="I76" s="370" t="s">
        <v>2740</v>
      </c>
      <c r="J76" s="406" t="s">
        <v>2948</v>
      </c>
      <c r="K76" s="314" t="s">
        <v>343</v>
      </c>
      <c r="L76" s="314" t="s">
        <v>2702</v>
      </c>
      <c r="M76" s="396" t="s">
        <v>152</v>
      </c>
      <c r="N76" s="314"/>
    </row>
    <row r="77" spans="1:14" x14ac:dyDescent="0.25">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x14ac:dyDescent="0.25">
      <c r="A78" t="s">
        <v>10</v>
      </c>
      <c r="B78" t="s">
        <v>3130</v>
      </c>
      <c r="C78" t="s">
        <v>2413</v>
      </c>
      <c r="D78" t="s">
        <v>3130</v>
      </c>
      <c r="E78" t="s">
        <v>2266</v>
      </c>
      <c r="F78">
        <v>0</v>
      </c>
      <c r="G78">
        <v>300</v>
      </c>
      <c r="H78">
        <v>5</v>
      </c>
      <c r="I78" s="184" t="str">
        <f>UnitControlCenter!$B$50</f>
        <v>$/metric ton CO2e</v>
      </c>
      <c r="J78" s="405" t="s">
        <v>3389</v>
      </c>
      <c r="K78" s="370" t="s">
        <v>242</v>
      </c>
      <c r="L78" s="314" t="s">
        <v>243</v>
      </c>
      <c r="M78" s="397" t="s">
        <v>2389</v>
      </c>
      <c r="N78" s="314" t="s">
        <v>398</v>
      </c>
    </row>
    <row r="79" spans="1:14" x14ac:dyDescent="0.25">
      <c r="A79" t="s">
        <v>10</v>
      </c>
      <c r="B79" t="s">
        <v>25</v>
      </c>
      <c r="C79" t="s">
        <v>140</v>
      </c>
      <c r="D79" t="s">
        <v>25</v>
      </c>
      <c r="E79" t="s">
        <v>2265</v>
      </c>
      <c r="F79" s="386">
        <v>0</v>
      </c>
      <c r="G79" s="386">
        <v>1</v>
      </c>
      <c r="H79" s="386">
        <v>0.01</v>
      </c>
      <c r="I79" s="370" t="s">
        <v>142</v>
      </c>
      <c r="J79" s="370" t="s">
        <v>3211</v>
      </c>
      <c r="K79" s="314" t="s">
        <v>246</v>
      </c>
      <c r="L79" s="314" t="s">
        <v>247</v>
      </c>
      <c r="M79" s="396" t="s">
        <v>152</v>
      </c>
    </row>
    <row r="80" spans="1:14" x14ac:dyDescent="0.25">
      <c r="A80" s="317" t="s">
        <v>10</v>
      </c>
      <c r="B80" s="317" t="s">
        <v>2446</v>
      </c>
      <c r="C80" t="s">
        <v>2447</v>
      </c>
      <c r="D80" s="184"/>
      <c r="E80" s="317" t="s">
        <v>2448</v>
      </c>
      <c r="F80">
        <v>0</v>
      </c>
      <c r="G80">
        <v>1</v>
      </c>
      <c r="H80">
        <v>1</v>
      </c>
      <c r="I80" s="370" t="s">
        <v>29</v>
      </c>
      <c r="J80" s="370" t="s">
        <v>3345</v>
      </c>
      <c r="K80" s="370" t="s">
        <v>242</v>
      </c>
      <c r="L80" s="314" t="s">
        <v>243</v>
      </c>
    </row>
    <row r="81" spans="1:13" x14ac:dyDescent="0.25">
      <c r="A81" s="317" t="s">
        <v>10</v>
      </c>
      <c r="B81" s="317" t="s">
        <v>2980</v>
      </c>
      <c r="C81" t="s">
        <v>3391</v>
      </c>
      <c r="D81" s="184"/>
      <c r="E81" s="317" t="s">
        <v>3393</v>
      </c>
      <c r="F81">
        <v>0</v>
      </c>
      <c r="G81">
        <v>1</v>
      </c>
      <c r="H81">
        <v>1</v>
      </c>
      <c r="I81" s="370" t="s">
        <v>29</v>
      </c>
      <c r="J81" s="370" t="s">
        <v>3390</v>
      </c>
      <c r="K81" s="370" t="s">
        <v>242</v>
      </c>
      <c r="L81" s="314" t="s">
        <v>243</v>
      </c>
    </row>
    <row r="82" spans="1:13" x14ac:dyDescent="0.25">
      <c r="A82" s="317" t="s">
        <v>10</v>
      </c>
      <c r="B82" t="s">
        <v>3344</v>
      </c>
      <c r="C82" t="s">
        <v>3392</v>
      </c>
      <c r="D82" s="184"/>
      <c r="E82" s="184"/>
      <c r="F82">
        <v>0</v>
      </c>
      <c r="G82">
        <v>1</v>
      </c>
      <c r="H82">
        <v>1</v>
      </c>
      <c r="I82" s="370" t="s">
        <v>29</v>
      </c>
      <c r="J82" t="s">
        <v>3446</v>
      </c>
      <c r="K82" s="370" t="s">
        <v>242</v>
      </c>
      <c r="L82" s="314" t="s">
        <v>243</v>
      </c>
    </row>
    <row r="83" spans="1:13" x14ac:dyDescent="0.25">
      <c r="A83" s="317" t="s">
        <v>10</v>
      </c>
      <c r="B83" s="317" t="s">
        <v>2716</v>
      </c>
      <c r="C83" t="s">
        <v>2715</v>
      </c>
      <c r="D83" s="317" t="s">
        <v>2716</v>
      </c>
      <c r="E83" t="s">
        <v>2717</v>
      </c>
      <c r="F83">
        <v>0</v>
      </c>
      <c r="G83">
        <v>1</v>
      </c>
      <c r="H83">
        <v>1</v>
      </c>
      <c r="I83" s="370" t="s">
        <v>29</v>
      </c>
      <c r="J83" s="314"/>
    </row>
    <row r="84" spans="1:13" x14ac:dyDescent="0.25">
      <c r="A84" s="317" t="s">
        <v>10</v>
      </c>
      <c r="B84" s="317" t="s">
        <v>2759</v>
      </c>
      <c r="C84" t="s">
        <v>2759</v>
      </c>
      <c r="D84" s="317" t="s">
        <v>2759</v>
      </c>
      <c r="E84" s="317" t="s">
        <v>2760</v>
      </c>
      <c r="F84" s="386">
        <v>0</v>
      </c>
      <c r="G84" s="386">
        <v>1</v>
      </c>
      <c r="H84" s="386">
        <v>0.01</v>
      </c>
      <c r="I84" s="370" t="s">
        <v>2761</v>
      </c>
      <c r="J84" s="370" t="s">
        <v>3212</v>
      </c>
      <c r="K84" s="314" t="s">
        <v>2914</v>
      </c>
    </row>
    <row r="85" spans="1:13" x14ac:dyDescent="0.25">
      <c r="A85" t="s">
        <v>10</v>
      </c>
      <c r="B85" t="s">
        <v>3289</v>
      </c>
      <c r="C85" t="s">
        <v>3288</v>
      </c>
      <c r="D85" t="s">
        <v>3289</v>
      </c>
      <c r="E85" t="s">
        <v>2264</v>
      </c>
      <c r="F85" s="395">
        <v>-0.5</v>
      </c>
      <c r="G85" s="395">
        <v>0.5</v>
      </c>
      <c r="H85" s="386">
        <v>0.01</v>
      </c>
      <c r="I85" s="370" t="s">
        <v>143</v>
      </c>
      <c r="J85" s="405" t="s">
        <v>3290</v>
      </c>
      <c r="K85" s="314" t="s">
        <v>248</v>
      </c>
      <c r="L85" s="314" t="s">
        <v>249</v>
      </c>
      <c r="M85" s="397" t="s">
        <v>153</v>
      </c>
    </row>
    <row r="86" spans="1:13" x14ac:dyDescent="0.25">
      <c r="A86" t="s">
        <v>2661</v>
      </c>
      <c r="B86" s="184" t="s">
        <v>315</v>
      </c>
      <c r="C86" t="s">
        <v>289</v>
      </c>
      <c r="D86" t="s">
        <v>351</v>
      </c>
      <c r="E86" t="s">
        <v>2263</v>
      </c>
      <c r="F86" s="13">
        <v>0</v>
      </c>
      <c r="G86" s="13">
        <v>0.4</v>
      </c>
      <c r="H86" s="395">
        <v>0.01</v>
      </c>
      <c r="I86" s="370" t="s">
        <v>31</v>
      </c>
      <c r="J86" s="370" t="s">
        <v>3213</v>
      </c>
      <c r="K86" s="370" t="s">
        <v>250</v>
      </c>
      <c r="L86" s="314" t="s">
        <v>251</v>
      </c>
      <c r="M86" s="396"/>
    </row>
    <row r="87" spans="1:13" x14ac:dyDescent="0.25">
      <c r="A87" s="254" t="str">
        <f>A$86</f>
        <v>Research and Development</v>
      </c>
      <c r="B87" s="254" t="str">
        <f t="shared" ref="B87:B90" si="0">B$86</f>
        <v>Capital Cost Reduction</v>
      </c>
      <c r="C87" t="s">
        <v>290</v>
      </c>
      <c r="D87" s="254" t="str">
        <f t="shared" ref="D87:L90" si="1">D$86</f>
        <v>R&amp;D Capital Cost Reductions</v>
      </c>
      <c r="E87" t="s">
        <v>3228</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25">
      <c r="A88" s="254" t="str">
        <f t="shared" ref="A88:A90" si="2">A$86</f>
        <v>Research and Development</v>
      </c>
      <c r="B88" s="254" t="str">
        <f t="shared" si="0"/>
        <v>Capital Cost Reduction</v>
      </c>
      <c r="C88" t="s">
        <v>291</v>
      </c>
      <c r="D88" s="254" t="str">
        <f t="shared" si="1"/>
        <v>R&amp;D Capital Cost Reductions</v>
      </c>
      <c r="E88" t="s">
        <v>3229</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si="2"/>
        <v>Research and Development</v>
      </c>
      <c r="B89" s="254" t="str">
        <f t="shared" si="0"/>
        <v>Capital Cost Reduction</v>
      </c>
      <c r="C89" t="s">
        <v>292</v>
      </c>
      <c r="D89" s="254" t="str">
        <f t="shared" si="1"/>
        <v>R&amp;D Capital Cost Reductions</v>
      </c>
      <c r="E89" t="s">
        <v>3230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s="317" t="s">
        <v>293</v>
      </c>
      <c r="D90" s="254" t="str">
        <f t="shared" si="1"/>
        <v>R&amp;D Capital Cost Reductions</v>
      </c>
      <c r="E90" t="s">
        <v>3231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317" t="s">
        <v>2661</v>
      </c>
      <c r="B91" s="317" t="s">
        <v>2805</v>
      </c>
      <c r="C91" t="s">
        <v>2806</v>
      </c>
      <c r="D91" s="317" t="s">
        <v>2805</v>
      </c>
      <c r="E91" s="391" t="s">
        <v>2808</v>
      </c>
      <c r="F91" s="13">
        <v>0</v>
      </c>
      <c r="G91" s="13">
        <v>1</v>
      </c>
      <c r="H91" s="395">
        <v>0.01</v>
      </c>
      <c r="I91" s="370" t="s">
        <v>33</v>
      </c>
      <c r="J91" s="405" t="s">
        <v>3414</v>
      </c>
      <c r="K91" s="314" t="s">
        <v>2811</v>
      </c>
      <c r="L91" s="314" t="s">
        <v>2810</v>
      </c>
      <c r="M91" s="397" t="s">
        <v>2809</v>
      </c>
    </row>
    <row r="92" spans="1:13" x14ac:dyDescent="0.25">
      <c r="A92" t="s">
        <v>2661</v>
      </c>
      <c r="B92" s="184" t="s">
        <v>328</v>
      </c>
      <c r="C92" t="s">
        <v>294</v>
      </c>
      <c r="D92" t="s">
        <v>352</v>
      </c>
      <c r="E92" t="s">
        <v>2262</v>
      </c>
      <c r="F92" s="13">
        <v>0</v>
      </c>
      <c r="G92" s="13">
        <v>0.4</v>
      </c>
      <c r="H92" s="395">
        <v>0.01</v>
      </c>
      <c r="I92" s="370" t="s">
        <v>32</v>
      </c>
      <c r="J92" s="370" t="s">
        <v>3219</v>
      </c>
      <c r="K92" s="370" t="s">
        <v>250</v>
      </c>
      <c r="L92" s="314" t="s">
        <v>251</v>
      </c>
    </row>
    <row r="93" spans="1:13" x14ac:dyDescent="0.25">
      <c r="A93" s="254" t="str">
        <f>A$92</f>
        <v>Research and Development</v>
      </c>
      <c r="B93" s="254" t="str">
        <f>B$92</f>
        <v>Fuel Use Reduction</v>
      </c>
      <c r="C93" t="s">
        <v>295</v>
      </c>
      <c r="D93" s="254" t="str">
        <f t="shared" ref="D93:L96" si="3">D$92</f>
        <v>R&amp;D Fuel Use Reductions</v>
      </c>
      <c r="E93" t="s">
        <v>3232</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25">
      <c r="A94" s="254" t="str">
        <f t="shared" ref="A94:B96" si="4">A$92</f>
        <v>Research and Development</v>
      </c>
      <c r="B94" s="254" t="str">
        <f t="shared" si="4"/>
        <v>Fuel Use Reduction</v>
      </c>
      <c r="C94" t="s">
        <v>296</v>
      </c>
      <c r="D94" s="254" t="str">
        <f t="shared" si="3"/>
        <v>R&amp;D Fuel Use Reductions</v>
      </c>
      <c r="E94" t="s">
        <v>3233</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25">
      <c r="A95" s="254" t="str">
        <f t="shared" si="4"/>
        <v>Research and Development</v>
      </c>
      <c r="B95" s="254" t="str">
        <f t="shared" si="4"/>
        <v>Fuel Use Reduction</v>
      </c>
      <c r="C95" t="s">
        <v>297</v>
      </c>
      <c r="D95" s="254" t="str">
        <f t="shared" si="3"/>
        <v>R&amp;D Fuel Use Reductions</v>
      </c>
      <c r="E95" t="s">
        <v>3234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si="4"/>
        <v>Research and Development</v>
      </c>
      <c r="B96" s="254" t="str">
        <f t="shared" si="4"/>
        <v>Fuel Use Reduction</v>
      </c>
      <c r="C96" t="s">
        <v>298</v>
      </c>
      <c r="D96" s="254" t="str">
        <f t="shared" si="3"/>
        <v>R&amp;D Fuel Use Reductions</v>
      </c>
      <c r="E96" t="s">
        <v>3235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t="s">
        <v>2950</v>
      </c>
      <c r="B97" t="s">
        <v>2951</v>
      </c>
      <c r="C97" t="s">
        <v>2958</v>
      </c>
      <c r="D97" s="184"/>
      <c r="E97" t="s">
        <v>2983</v>
      </c>
      <c r="F97">
        <v>0</v>
      </c>
      <c r="G97">
        <v>10</v>
      </c>
      <c r="H97">
        <v>1</v>
      </c>
      <c r="I97" t="s">
        <v>2927</v>
      </c>
      <c r="J97" t="s">
        <v>3220</v>
      </c>
      <c r="K97" t="s">
        <v>2928</v>
      </c>
    </row>
    <row r="98" spans="1:13" x14ac:dyDescent="0.25">
      <c r="A98" t="s">
        <v>2950</v>
      </c>
      <c r="B98" t="s">
        <v>2952</v>
      </c>
      <c r="C98" t="s">
        <v>2959</v>
      </c>
      <c r="D98" s="184"/>
      <c r="E98" t="s">
        <v>2984</v>
      </c>
      <c r="F98">
        <v>0</v>
      </c>
      <c r="G98">
        <v>10</v>
      </c>
      <c r="H98">
        <v>1</v>
      </c>
      <c r="I98" t="s">
        <v>2927</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x14ac:dyDescent="0.25">
      <c r="A99" t="s">
        <v>2950</v>
      </c>
      <c r="B99" t="s">
        <v>3466</v>
      </c>
      <c r="C99" t="s">
        <v>3648</v>
      </c>
      <c r="D99" s="184"/>
      <c r="E99" t="s">
        <v>2985</v>
      </c>
      <c r="F99">
        <v>0</v>
      </c>
      <c r="G99">
        <v>10</v>
      </c>
      <c r="H99">
        <v>1</v>
      </c>
      <c r="I99" t="s">
        <v>2927</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25">
      <c r="A100" t="s">
        <v>2950</v>
      </c>
      <c r="B100" t="s">
        <v>3649</v>
      </c>
      <c r="C100" t="s">
        <v>3650</v>
      </c>
      <c r="D100" s="184"/>
      <c r="E100" t="s">
        <v>3651</v>
      </c>
      <c r="F100">
        <v>0</v>
      </c>
      <c r="G100">
        <v>10</v>
      </c>
      <c r="H100">
        <v>1</v>
      </c>
      <c r="I100" t="s">
        <v>2927</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25">
      <c r="A101" t="s">
        <v>2950</v>
      </c>
      <c r="B101" t="s">
        <v>2953</v>
      </c>
      <c r="C101" t="s">
        <v>2960</v>
      </c>
      <c r="D101" s="184"/>
      <c r="E101" t="s">
        <v>2986</v>
      </c>
      <c r="F101">
        <v>0</v>
      </c>
      <c r="G101">
        <v>10</v>
      </c>
      <c r="H101">
        <v>1</v>
      </c>
      <c r="I101" t="s">
        <v>2927</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2950</v>
      </c>
      <c r="B102" t="s">
        <v>2954</v>
      </c>
      <c r="C102" t="s">
        <v>2961</v>
      </c>
      <c r="D102" s="184"/>
      <c r="E102" t="s">
        <v>2987</v>
      </c>
      <c r="F102">
        <v>0</v>
      </c>
      <c r="G102">
        <v>10</v>
      </c>
      <c r="H102">
        <v>1</v>
      </c>
      <c r="I102" t="s">
        <v>2927</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2950</v>
      </c>
      <c r="B103" t="s">
        <v>264</v>
      </c>
      <c r="C103" t="s">
        <v>2962</v>
      </c>
      <c r="D103" s="184"/>
      <c r="E103" t="s">
        <v>2988</v>
      </c>
      <c r="F103">
        <v>0</v>
      </c>
      <c r="G103">
        <v>10</v>
      </c>
      <c r="H103">
        <v>1</v>
      </c>
      <c r="I103" t="s">
        <v>2927</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2950</v>
      </c>
      <c r="B104" t="s">
        <v>2955</v>
      </c>
      <c r="C104" t="s">
        <v>2963</v>
      </c>
      <c r="D104" s="184"/>
      <c r="E104" t="s">
        <v>2989</v>
      </c>
      <c r="F104">
        <v>0</v>
      </c>
      <c r="G104">
        <v>10</v>
      </c>
      <c r="H104">
        <v>1</v>
      </c>
      <c r="I104" t="s">
        <v>2927</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2950</v>
      </c>
      <c r="B105" t="s">
        <v>3652</v>
      </c>
      <c r="C105" t="s">
        <v>3653</v>
      </c>
      <c r="D105" s="184"/>
      <c r="E105" t="s">
        <v>3654</v>
      </c>
      <c r="F105">
        <v>0</v>
      </c>
      <c r="G105">
        <v>10</v>
      </c>
      <c r="H105">
        <v>1</v>
      </c>
      <c r="I105" t="s">
        <v>2927</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2950</v>
      </c>
      <c r="B106" t="s">
        <v>2956</v>
      </c>
      <c r="C106" t="s">
        <v>2964</v>
      </c>
      <c r="D106" s="184"/>
      <c r="E106" t="s">
        <v>2990</v>
      </c>
      <c r="F106">
        <v>0</v>
      </c>
      <c r="G106">
        <v>10</v>
      </c>
      <c r="H106">
        <v>1</v>
      </c>
      <c r="I106" t="s">
        <v>2927</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2950</v>
      </c>
      <c r="B107" t="s">
        <v>2957</v>
      </c>
      <c r="C107" t="s">
        <v>2965</v>
      </c>
      <c r="D107" s="184"/>
      <c r="E107" t="s">
        <v>2991</v>
      </c>
      <c r="F107">
        <v>0</v>
      </c>
      <c r="G107">
        <v>10</v>
      </c>
      <c r="H107">
        <v>1</v>
      </c>
      <c r="I107" t="s">
        <v>2927</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2826</v>
      </c>
      <c r="B108" t="s">
        <v>2827</v>
      </c>
      <c r="C108" t="s">
        <v>3444</v>
      </c>
      <c r="D108" s="184"/>
      <c r="E108" t="s">
        <v>2828</v>
      </c>
      <c r="F108">
        <v>0</v>
      </c>
      <c r="G108">
        <v>1</v>
      </c>
      <c r="H108">
        <v>1</v>
      </c>
      <c r="I108" s="370" t="s">
        <v>29</v>
      </c>
      <c r="J108" t="s">
        <v>3445</v>
      </c>
      <c r="M108" s="404"/>
    </row>
    <row r="109" spans="1:13" x14ac:dyDescent="0.25">
      <c r="A109" t="s">
        <v>2826</v>
      </c>
      <c r="B109" t="s">
        <v>3302</v>
      </c>
      <c r="C109" t="s">
        <v>3300</v>
      </c>
      <c r="D109" s="184"/>
      <c r="E109" s="184"/>
      <c r="F109">
        <v>0</v>
      </c>
      <c r="G109">
        <v>1</v>
      </c>
      <c r="H109">
        <v>1</v>
      </c>
      <c r="I109" s="370" t="s">
        <v>29</v>
      </c>
      <c r="J109" t="s">
        <v>3301</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3481</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3481</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3481</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3481</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3481</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3481</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3481</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3481</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3481</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3481</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3477</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3477</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3477</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3477</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3477</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3477</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3477</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3477</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3477</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3477</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3305</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3305</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3305</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3305</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3305</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3305</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3305</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3305</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3305</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3305</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3306</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3306</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3306</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3306</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3306</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3306</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3306</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3306</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3306</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3306</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3307</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3307</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3307</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3307</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3307</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3307</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3307</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3307</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3307</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3307</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3308</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3308</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3308</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3308</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3308</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3308</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3308</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3308</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3308</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3308</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3488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3464</v>
      </c>
      <c r="D63" s="45" t="s">
        <v>37</v>
      </c>
      <c r="E63" s="45" t="s">
        <v>2246</v>
      </c>
      <c r="F63" s="2" t="s">
        <v>3312</v>
      </c>
      <c r="G63" s="45" t="s">
        <v>3470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3312</v>
      </c>
      <c r="G64" s="2" t="s">
        <v>3471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3312</v>
      </c>
      <c r="G65" s="2" t="s">
        <v>3472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3312</v>
      </c>
      <c r="G66" s="2" t="s">
        <v>3473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3312</v>
      </c>
      <c r="G67" s="2" t="s">
        <v>3474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3312</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3312</v>
      </c>
      <c r="G69" s="2" t="s">
        <v>3475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3470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3471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3472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3473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3474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3475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3309</v>
      </c>
      <c r="G77" s="45" t="s">
        <v>3470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3309</v>
      </c>
      <c r="G78" s="2" t="s">
        <v>3471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3309</v>
      </c>
      <c r="G79" s="2" t="s">
        <v>3472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3309</v>
      </c>
      <c r="G80" s="2" t="s">
        <v>3473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3309</v>
      </c>
      <c r="G81" s="2" t="s">
        <v>3474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3309</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3309</v>
      </c>
      <c r="G83" s="2" t="s">
        <v>3475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3470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3471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3472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3473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3474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3475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3310</v>
      </c>
      <c r="G91" s="45" t="s">
        <v>3470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3310</v>
      </c>
      <c r="G92" s="2" t="s">
        <v>3471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3310</v>
      </c>
      <c r="G93" s="2" t="s">
        <v>3472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3310</v>
      </c>
      <c r="G94" s="2" t="s">
        <v>3473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3310</v>
      </c>
      <c r="G95" s="2" t="s">
        <v>3474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3310</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3310</v>
      </c>
      <c r="G97" s="2" t="s">
        <v>3475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3470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3471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3472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3473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3474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3475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3465</v>
      </c>
      <c r="D105" s="45" t="s">
        <v>37</v>
      </c>
      <c r="E105" s="45" t="s">
        <v>2246</v>
      </c>
      <c r="F105" s="2" t="s">
        <v>3482</v>
      </c>
      <c r="G105" s="45" t="s">
        <v>3470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3482</v>
      </c>
      <c r="G106" s="2" t="s">
        <v>3471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3482</v>
      </c>
      <c r="G107" s="2" t="s">
        <v>3472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3482</v>
      </c>
      <c r="G108" s="2" t="s">
        <v>3473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3482</v>
      </c>
      <c r="G109" s="2" t="s">
        <v>3474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3482</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3482</v>
      </c>
      <c r="G111" s="2" t="s">
        <v>3475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3478</v>
      </c>
      <c r="G112" s="45" t="s">
        <v>3470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3478</v>
      </c>
      <c r="G113" s="2" t="s">
        <v>3471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3478</v>
      </c>
      <c r="G114" s="2" t="s">
        <v>3472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3478</v>
      </c>
      <c r="G115" s="2" t="s">
        <v>3473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3478</v>
      </c>
      <c r="G116" s="2" t="s">
        <v>3474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3478</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3478</v>
      </c>
      <c r="G118" s="2" t="s">
        <v>3475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3309</v>
      </c>
      <c r="G119" s="45" t="s">
        <v>3470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3309</v>
      </c>
      <c r="G120" s="2" t="s">
        <v>3471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3309</v>
      </c>
      <c r="G121" s="2" t="s">
        <v>3472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3309</v>
      </c>
      <c r="G122" s="2" t="s">
        <v>3473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3309</v>
      </c>
      <c r="G123" s="2" t="s">
        <v>3474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3309</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3309</v>
      </c>
      <c r="G125" s="2" t="s">
        <v>3475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3470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3471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3472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3473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3474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3475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3311</v>
      </c>
      <c r="G133" s="45" t="s">
        <v>3470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3311</v>
      </c>
      <c r="G134" s="2" t="s">
        <v>3471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3311</v>
      </c>
      <c r="G135" s="2" t="s">
        <v>3472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3311</v>
      </c>
      <c r="G136" s="2" t="s">
        <v>3473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3311</v>
      </c>
      <c r="G137" s="2" t="s">
        <v>3474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3311</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3311</v>
      </c>
      <c r="G139" s="2" t="s">
        <v>3475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3470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3471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3472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3473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3474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3475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3312</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3482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3478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3309</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3309</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3310</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3311</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3712</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2993</v>
      </c>
      <c r="D162" s="45" t="s">
        <v>45</v>
      </c>
      <c r="E162" s="45" t="s">
        <v>37</v>
      </c>
      <c r="F162" s="45" t="s">
        <v>84</v>
      </c>
      <c r="G162" s="2" t="s">
        <v>3312</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3309</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3310</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3482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3478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3309</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3311</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3454</v>
      </c>
      <c r="D174" s="45" t="s">
        <v>45</v>
      </c>
      <c r="E174" s="45" t="s">
        <v>37</v>
      </c>
      <c r="F174" s="45" t="s">
        <v>84</v>
      </c>
      <c r="G174" s="2" t="s">
        <v>3312</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3482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3478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3309</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3309</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3310</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3311</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3460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3656</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3483</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3513</v>
      </c>
      <c r="E237" s="45"/>
      <c r="F237" s="6" t="s">
        <v>3449</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3514</v>
      </c>
      <c r="E238" s="45"/>
      <c r="F238" s="6" t="s">
        <v>3450</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3524</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3512</v>
      </c>
      <c r="E253" s="45"/>
      <c r="F253" s="6" t="s">
        <v>3519</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3515</v>
      </c>
      <c r="E254" s="45"/>
      <c r="F254" s="6" t="s">
        <v>3520</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3516</v>
      </c>
      <c r="E255" s="45"/>
      <c r="F255" s="6" t="s">
        <v>3521</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3517</v>
      </c>
      <c r="E256" s="45"/>
      <c r="F256" s="6" t="s">
        <v>3522</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3518</v>
      </c>
      <c r="E257" s="45"/>
      <c r="F257" s="6" t="s">
        <v>3523</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3607</v>
      </c>
      <c r="E258" s="45"/>
      <c r="F258" s="6" t="s">
        <v>3605</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3608</v>
      </c>
      <c r="E259" s="45"/>
      <c r="F259" s="6" t="s">
        <v>3606</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3570</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3721</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3513</v>
      </c>
      <c r="E265" s="45"/>
      <c r="F265" s="6" t="s">
        <v>3449</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3514</v>
      </c>
      <c r="E266" s="45"/>
      <c r="F266" s="6" t="s">
        <v>3450</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3524</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3512</v>
      </c>
      <c r="E281" s="45"/>
      <c r="F281" s="6" t="s">
        <v>3519</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3515</v>
      </c>
      <c r="E282" s="45"/>
      <c r="F282" s="6" t="s">
        <v>3520</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3516</v>
      </c>
      <c r="E283" s="45"/>
      <c r="F283" s="6" t="s">
        <v>3521</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3517</v>
      </c>
      <c r="E284" s="45"/>
      <c r="F284" s="6" t="s">
        <v>3522</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3518</v>
      </c>
      <c r="E285" s="45"/>
      <c r="F285" s="6" t="s">
        <v>3523</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3607</v>
      </c>
      <c r="E286" s="45"/>
      <c r="F286" s="6" t="s">
        <v>3605</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3608</v>
      </c>
      <c r="E287" s="45"/>
      <c r="F287" s="6" t="s">
        <v>3606</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3507</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3513</v>
      </c>
      <c r="E290" s="45"/>
      <c r="F290" s="6" t="s">
        <v>3449</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3514</v>
      </c>
      <c r="E291" s="45"/>
      <c r="F291" s="6" t="s">
        <v>3450</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3524</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3512</v>
      </c>
      <c r="E306" s="45"/>
      <c r="F306" s="6" t="s">
        <v>3519</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3515</v>
      </c>
      <c r="E307" s="45"/>
      <c r="F307" s="6" t="s">
        <v>3520</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3516</v>
      </c>
      <c r="E308" s="45"/>
      <c r="F308" s="6" t="s">
        <v>3521</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3517</v>
      </c>
      <c r="E309" s="45"/>
      <c r="F309" s="6" t="s">
        <v>3522</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3518</v>
      </c>
      <c r="E310" s="45"/>
      <c r="F310" s="6" t="s">
        <v>3523</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3607</v>
      </c>
      <c r="E311" s="45"/>
      <c r="F311" s="6" t="s">
        <v>3605</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3608</v>
      </c>
      <c r="E312" s="45"/>
      <c r="F312" s="6" t="s">
        <v>3606</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3513</v>
      </c>
      <c r="E315" s="45"/>
      <c r="F315" s="6" t="s">
        <v>3449</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3514</v>
      </c>
      <c r="E316" s="45"/>
      <c r="F316" s="6" t="s">
        <v>3450</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3524</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3512</v>
      </c>
      <c r="E331" s="45"/>
      <c r="F331" s="6" t="s">
        <v>3519</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3515</v>
      </c>
      <c r="E332" s="45"/>
      <c r="F332" s="6" t="s">
        <v>3520</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3516</v>
      </c>
      <c r="E333" s="45"/>
      <c r="F333" s="6" t="s">
        <v>3521</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3517</v>
      </c>
      <c r="E334" s="45"/>
      <c r="F334" s="6" t="s">
        <v>3522</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3518</v>
      </c>
      <c r="E335" s="45"/>
      <c r="F335" s="6" t="s">
        <v>3523</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3607</v>
      </c>
      <c r="E336" s="45"/>
      <c r="F336" s="6" t="s">
        <v>3605</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3608</v>
      </c>
      <c r="E337" s="45"/>
      <c r="F337" s="6" t="s">
        <v>3606</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3025</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3513</v>
      </c>
      <c r="E339" s="45"/>
      <c r="F339" s="6" t="s">
        <v>3449</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3514</v>
      </c>
      <c r="E340" s="45"/>
      <c r="F340" s="6" t="s">
        <v>3450</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3524</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3512</v>
      </c>
      <c r="E355" s="45"/>
      <c r="F355" s="6" t="s">
        <v>3519</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3515</v>
      </c>
      <c r="E356" s="45"/>
      <c r="F356" s="6" t="s">
        <v>3520</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3516</v>
      </c>
      <c r="E357" s="45"/>
      <c r="F357" s="6" t="s">
        <v>3521</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3517</v>
      </c>
      <c r="E358" s="45"/>
      <c r="F358" s="6" t="s">
        <v>3522</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3518</v>
      </c>
      <c r="E359" s="45"/>
      <c r="F359" s="6" t="s">
        <v>3523</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3607</v>
      </c>
      <c r="E360" s="45"/>
      <c r="F360" s="6" t="s">
        <v>3605</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3608</v>
      </c>
      <c r="E361" s="45"/>
      <c r="F361" s="6" t="s">
        <v>3606</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3513</v>
      </c>
      <c r="E363" s="45"/>
      <c r="F363" s="6" t="s">
        <v>3449</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3514</v>
      </c>
      <c r="E364" s="45"/>
      <c r="F364" s="6" t="s">
        <v>3450</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3524</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3512</v>
      </c>
      <c r="E379" s="45"/>
      <c r="F379" s="6" t="s">
        <v>3519</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3515</v>
      </c>
      <c r="E380" s="45"/>
      <c r="F380" s="6" t="s">
        <v>3520</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3516</v>
      </c>
      <c r="E381" s="45"/>
      <c r="F381" s="6" t="s">
        <v>3521</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3517</v>
      </c>
      <c r="E382" s="45"/>
      <c r="F382" s="6" t="s">
        <v>3522</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3518</v>
      </c>
      <c r="E383" s="45"/>
      <c r="F383" s="6" t="s">
        <v>3523</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3607</v>
      </c>
      <c r="E384" s="45"/>
      <c r="F384" s="6" t="s">
        <v>3605</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3608</v>
      </c>
      <c r="E385" s="45"/>
      <c r="F385" s="6" t="s">
        <v>3606</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3513</v>
      </c>
      <c r="E388" s="45"/>
      <c r="F388" s="6" t="s">
        <v>3449</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3514</v>
      </c>
      <c r="E389" s="45"/>
      <c r="F389" s="6" t="s">
        <v>3450</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3524</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3512</v>
      </c>
      <c r="E404" s="45"/>
      <c r="F404" s="6" t="s">
        <v>3519</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3515</v>
      </c>
      <c r="E405" s="45"/>
      <c r="F405" s="6" t="s">
        <v>3520</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3516</v>
      </c>
      <c r="E406" s="45"/>
      <c r="F406" s="6" t="s">
        <v>3521</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3517</v>
      </c>
      <c r="E407" s="45"/>
      <c r="F407" s="6" t="s">
        <v>3522</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3518</v>
      </c>
      <c r="E408" s="45"/>
      <c r="F408" s="6" t="s">
        <v>3523</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3607</v>
      </c>
      <c r="E409" s="45"/>
      <c r="F409" s="6" t="s">
        <v>3605</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3608</v>
      </c>
      <c r="E410" s="45"/>
      <c r="F410" s="6" t="s">
        <v>3606</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3513</v>
      </c>
      <c r="E416" s="45"/>
      <c r="F416" s="6" t="s">
        <v>3449</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3514</v>
      </c>
      <c r="E417" s="45"/>
      <c r="F417" s="6" t="s">
        <v>3450</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3524</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3512</v>
      </c>
      <c r="E432" s="45"/>
      <c r="F432" s="6" t="s">
        <v>3519</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3515</v>
      </c>
      <c r="E433" s="45"/>
      <c r="F433" s="6" t="s">
        <v>3520</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3516</v>
      </c>
      <c r="E434" s="45"/>
      <c r="F434" s="6" t="s">
        <v>3521</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3517</v>
      </c>
      <c r="E435" s="45"/>
      <c r="F435" s="6" t="s">
        <v>3522</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3518</v>
      </c>
      <c r="E436" s="45"/>
      <c r="F436" s="6" t="s">
        <v>3523</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3607</v>
      </c>
      <c r="E437" s="45"/>
      <c r="F437" s="6" t="s">
        <v>3605</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3608</v>
      </c>
      <c r="E438" s="45"/>
      <c r="F438" s="6" t="s">
        <v>3606</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54" t="str">
        <f>IF(ISBLANK(INDEX('Policy Characteristics'!K:K,MATCH($C438,'Policy Characteristics'!$C:$C,0))),"",INDEX('Policy Characteristics'!K:K,MATCH($C438,'Policy Characteristics'!$C:$C,0)))</f>
        <v>electricity-sector-main.html#subsidies</v>
      </c>
      <c r="R438" s="254"/>
    </row>
    <row r="439" spans="1:19" s="4"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3513</v>
      </c>
      <c r="E440" s="45"/>
      <c r="F440" s="6" t="s">
        <v>3449</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3514</v>
      </c>
      <c r="E441" s="45"/>
      <c r="F441" s="6" t="s">
        <v>3450</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3524</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3512</v>
      </c>
      <c r="E456" s="45"/>
      <c r="F456" s="6" t="s">
        <v>3519</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3515</v>
      </c>
      <c r="E457" s="45"/>
      <c r="F457" s="6" t="s">
        <v>3520</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3516</v>
      </c>
      <c r="E458" s="45"/>
      <c r="F458" s="6" t="s">
        <v>3521</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3517</v>
      </c>
      <c r="E459" s="45"/>
      <c r="F459" s="6" t="s">
        <v>3522</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3518</v>
      </c>
      <c r="E460" s="45"/>
      <c r="F460" s="6" t="s">
        <v>3523</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3607</v>
      </c>
      <c r="E461" s="45"/>
      <c r="F461" s="6" t="s">
        <v>3605</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3608</v>
      </c>
      <c r="E462" s="45"/>
      <c r="F462" s="6" t="s">
        <v>3606</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54" t="str">
        <f>IF(ISBLANK(INDEX('Policy Characteristics'!K:K,MATCH($C462,'Policy Characteristics'!$C:$C,0))),"",INDEX('Policy Characteristics'!K:K,MATCH($C462,'Policy Characteristics'!$C:$C,0)))</f>
        <v>electricity-sector-main.html#subsidies</v>
      </c>
      <c r="R462" s="254"/>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3600</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3660</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3664</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54" t="str">
        <f>IF(ISBLANK(INDEX('Policy Characteristics'!K:K,MATCH($C465,'Policy Characteristics'!$C:$C,0))),"",INDEX('Policy Characteristics'!K:K,MATCH($C465,'Policy Characteristics'!$C:$C,0)))</f>
        <v/>
      </c>
      <c r="R465" s="254"/>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3672</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3513</v>
      </c>
      <c r="F467" s="6" t="s">
        <v>3449</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3514</v>
      </c>
      <c r="F468" s="6" t="s">
        <v>3450</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3524</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3512</v>
      </c>
      <c r="F483" s="6" t="s">
        <v>3519</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3515</v>
      </c>
      <c r="F484" s="6" t="s">
        <v>3520</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3516</v>
      </c>
      <c r="F485" s="6" t="s">
        <v>3521</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3517</v>
      </c>
      <c r="F486" s="6" t="s">
        <v>3522</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3518</v>
      </c>
      <c r="F487" s="6" t="s">
        <v>3523</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3607</v>
      </c>
      <c r="F488" s="6" t="s">
        <v>3605</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3608</v>
      </c>
      <c r="F489" s="6" t="s">
        <v>3606</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3191</v>
      </c>
      <c r="D490" s="45" t="s">
        <v>3068</v>
      </c>
      <c r="E490" s="6"/>
      <c r="F490" t="s">
        <v>3093</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x14ac:dyDescent="0.25">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3069</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x14ac:dyDescent="0.25">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3070</v>
      </c>
      <c r="E492" s="6"/>
      <c r="F492" t="s">
        <v>3034</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x14ac:dyDescent="0.25">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3071</v>
      </c>
      <c r="E493" s="6"/>
      <c r="F493" t="s">
        <v>3035</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x14ac:dyDescent="0.25">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3072</v>
      </c>
      <c r="E494" s="6"/>
      <c r="F494" t="s">
        <v>3036</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x14ac:dyDescent="0.25">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3073</v>
      </c>
      <c r="E495" s="6"/>
      <c r="F495" t="s">
        <v>3037</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x14ac:dyDescent="0.25">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3074</v>
      </c>
      <c r="E496" s="6"/>
      <c r="F496" t="s">
        <v>3038</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x14ac:dyDescent="0.25">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3075</v>
      </c>
      <c r="E497" s="6"/>
      <c r="F497" t="s">
        <v>3039</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x14ac:dyDescent="0.25">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3076</v>
      </c>
      <c r="E498" s="6"/>
      <c r="F498" t="s">
        <v>3040</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x14ac:dyDescent="0.25">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3077</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x14ac:dyDescent="0.25">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3078</v>
      </c>
      <c r="E500" s="6"/>
      <c r="F500" t="s">
        <v>3041</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x14ac:dyDescent="0.25">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3079</v>
      </c>
      <c r="E501" s="6"/>
      <c r="F501" t="s">
        <v>3042</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x14ac:dyDescent="0.25">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3080</v>
      </c>
      <c r="E502" s="6"/>
      <c r="F502" t="s">
        <v>3043</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x14ac:dyDescent="0.25">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3081</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x14ac:dyDescent="0.25">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3082</v>
      </c>
      <c r="E504" s="6"/>
      <c r="F504" t="s">
        <v>3044</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x14ac:dyDescent="0.25">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3083</v>
      </c>
      <c r="E505" s="6"/>
      <c r="F505" t="s">
        <v>3045</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x14ac:dyDescent="0.25">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3084</v>
      </c>
      <c r="E506" s="6"/>
      <c r="F506" t="s">
        <v>3046</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x14ac:dyDescent="0.25">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3085</v>
      </c>
      <c r="E507" s="6"/>
      <c r="F507" t="s">
        <v>3047</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x14ac:dyDescent="0.25">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3086</v>
      </c>
      <c r="E508" s="6"/>
      <c r="F508" t="s">
        <v>3048</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x14ac:dyDescent="0.25">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3087</v>
      </c>
      <c r="E509" s="6"/>
      <c r="F509" t="s">
        <v>3049</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x14ac:dyDescent="0.25">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3088</v>
      </c>
      <c r="E510" s="6"/>
      <c r="F510" t="s">
        <v>3050</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x14ac:dyDescent="0.25">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3089</v>
      </c>
      <c r="E511" s="6"/>
      <c r="F511" t="s">
        <v>3051</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x14ac:dyDescent="0.25">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3090</v>
      </c>
      <c r="E512" s="6"/>
      <c r="F512" t="s">
        <v>3052</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3091</v>
      </c>
      <c r="E513" s="6"/>
      <c r="F513" t="s">
        <v>3094</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3092</v>
      </c>
      <c r="E514" s="6"/>
      <c r="F514" t="s">
        <v>3053</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3027</v>
      </c>
      <c r="D515" s="45" t="s">
        <v>3068</v>
      </c>
      <c r="E515" s="6" t="s">
        <v>3030</v>
      </c>
      <c r="F515" t="s">
        <v>3093</v>
      </c>
      <c r="G515" s="45" t="s">
        <v>3031</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3068</v>
      </c>
      <c r="E516" s="6" t="s">
        <v>2534</v>
      </c>
      <c r="F516" t="s">
        <v>3093</v>
      </c>
      <c r="G516" s="45" t="s">
        <v>3032</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3069</v>
      </c>
      <c r="E517" s="6" t="s">
        <v>3030</v>
      </c>
      <c r="F517" t="s">
        <v>2762</v>
      </c>
      <c r="G517" s="45" t="s">
        <v>3031</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3069</v>
      </c>
      <c r="E518" s="6" t="s">
        <v>2534</v>
      </c>
      <c r="F518" t="s">
        <v>2762</v>
      </c>
      <c r="G518" s="45" t="s">
        <v>3032</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3070</v>
      </c>
      <c r="E519" s="6" t="s">
        <v>3030</v>
      </c>
      <c r="F519" t="s">
        <v>3034</v>
      </c>
      <c r="G519" s="45" t="s">
        <v>3031</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3070</v>
      </c>
      <c r="E520" s="6" t="s">
        <v>2534</v>
      </c>
      <c r="F520" t="s">
        <v>3034</v>
      </c>
      <c r="G520" s="45" t="s">
        <v>3032</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3071</v>
      </c>
      <c r="E521" s="6" t="s">
        <v>3030</v>
      </c>
      <c r="F521" t="s">
        <v>3035</v>
      </c>
      <c r="G521" s="45" t="s">
        <v>3031</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3071</v>
      </c>
      <c r="E522" s="6" t="s">
        <v>2534</v>
      </c>
      <c r="F522" t="s">
        <v>3035</v>
      </c>
      <c r="G522" s="45" t="s">
        <v>3032</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3072</v>
      </c>
      <c r="E523" s="6" t="s">
        <v>3030</v>
      </c>
      <c r="F523" t="s">
        <v>3036</v>
      </c>
      <c r="G523" s="45" t="s">
        <v>3031</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3072</v>
      </c>
      <c r="E524" s="6" t="s">
        <v>2534</v>
      </c>
      <c r="F524" t="s">
        <v>3036</v>
      </c>
      <c r="G524" s="45" t="s">
        <v>3032</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3073</v>
      </c>
      <c r="E525" s="6" t="s">
        <v>3030</v>
      </c>
      <c r="F525" t="s">
        <v>3037</v>
      </c>
      <c r="G525" s="45" t="s">
        <v>3031</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3073</v>
      </c>
      <c r="E526" s="6" t="s">
        <v>2534</v>
      </c>
      <c r="F526" t="s">
        <v>3037</v>
      </c>
      <c r="G526" s="45" t="s">
        <v>3032</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3074</v>
      </c>
      <c r="E527" s="6" t="s">
        <v>3030</v>
      </c>
      <c r="F527" t="s">
        <v>3038</v>
      </c>
      <c r="G527" s="45" t="s">
        <v>3031</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3074</v>
      </c>
      <c r="E528" s="6" t="s">
        <v>2534</v>
      </c>
      <c r="F528" t="s">
        <v>3038</v>
      </c>
      <c r="G528" s="45" t="s">
        <v>3032</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3075</v>
      </c>
      <c r="E529" s="6" t="s">
        <v>3030</v>
      </c>
      <c r="F529" t="s">
        <v>3039</v>
      </c>
      <c r="G529" s="45" t="s">
        <v>3031</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3075</v>
      </c>
      <c r="E530" s="6" t="s">
        <v>2534</v>
      </c>
      <c r="F530" t="s">
        <v>3039</v>
      </c>
      <c r="G530" s="45" t="s">
        <v>3032</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3076</v>
      </c>
      <c r="E531" s="6" t="s">
        <v>3030</v>
      </c>
      <c r="F531" t="s">
        <v>3040</v>
      </c>
      <c r="G531" s="45" t="s">
        <v>3031</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3076</v>
      </c>
      <c r="E532" s="6" t="s">
        <v>2534</v>
      </c>
      <c r="F532" t="s">
        <v>3040</v>
      </c>
      <c r="G532" s="45" t="s">
        <v>3032</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3077</v>
      </c>
      <c r="E533" s="6" t="s">
        <v>3030</v>
      </c>
      <c r="F533" t="s">
        <v>2581</v>
      </c>
      <c r="G533" s="45" t="s">
        <v>3031</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3077</v>
      </c>
      <c r="E534" s="6" t="s">
        <v>2534</v>
      </c>
      <c r="F534" t="s">
        <v>2581</v>
      </c>
      <c r="G534" s="45" t="s">
        <v>3032</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3078</v>
      </c>
      <c r="E535" s="6" t="s">
        <v>3030</v>
      </c>
      <c r="F535" t="s">
        <v>3041</v>
      </c>
      <c r="G535" s="45" t="s">
        <v>3031</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3078</v>
      </c>
      <c r="E536" s="6" t="s">
        <v>2534</v>
      </c>
      <c r="F536" t="s">
        <v>3041</v>
      </c>
      <c r="G536" s="45" t="s">
        <v>3032</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3079</v>
      </c>
      <c r="E537" s="6" t="s">
        <v>3030</v>
      </c>
      <c r="F537" t="s">
        <v>3042</v>
      </c>
      <c r="G537" s="45" t="s">
        <v>3031</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3079</v>
      </c>
      <c r="E538" s="6" t="s">
        <v>2534</v>
      </c>
      <c r="F538" t="s">
        <v>3042</v>
      </c>
      <c r="G538" s="45" t="s">
        <v>3032</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3080</v>
      </c>
      <c r="E539" s="6" t="s">
        <v>3030</v>
      </c>
      <c r="F539" t="s">
        <v>3043</v>
      </c>
      <c r="G539" s="45" t="s">
        <v>3031</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3080</v>
      </c>
      <c r="E540" s="6" t="s">
        <v>2534</v>
      </c>
      <c r="F540" t="s">
        <v>3043</v>
      </c>
      <c r="G540" s="45" t="s">
        <v>3032</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3081</v>
      </c>
      <c r="E541" s="6" t="s">
        <v>3030</v>
      </c>
      <c r="F541" t="s">
        <v>2582</v>
      </c>
      <c r="G541" s="45" t="s">
        <v>3031</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3081</v>
      </c>
      <c r="E542" s="6" t="s">
        <v>2534</v>
      </c>
      <c r="F542" t="s">
        <v>2582</v>
      </c>
      <c r="G542" s="45" t="s">
        <v>3032</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3082</v>
      </c>
      <c r="E543" s="6" t="s">
        <v>3030</v>
      </c>
      <c r="F543" t="s">
        <v>3044</v>
      </c>
      <c r="G543" s="45" t="s">
        <v>3031</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3082</v>
      </c>
      <c r="E544" s="6" t="s">
        <v>2534</v>
      </c>
      <c r="F544" t="s">
        <v>3044</v>
      </c>
      <c r="G544" s="45" t="s">
        <v>3032</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3083</v>
      </c>
      <c r="E545" s="6" t="s">
        <v>3030</v>
      </c>
      <c r="F545" t="s">
        <v>3045</v>
      </c>
      <c r="G545" s="45" t="s">
        <v>3031</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3083</v>
      </c>
      <c r="E546" s="6" t="s">
        <v>2534</v>
      </c>
      <c r="F546" t="s">
        <v>3045</v>
      </c>
      <c r="G546" s="45" t="s">
        <v>3032</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3084</v>
      </c>
      <c r="E547" s="6" t="s">
        <v>3030</v>
      </c>
      <c r="F547" t="s">
        <v>3046</v>
      </c>
      <c r="G547" s="45" t="s">
        <v>3031</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3084</v>
      </c>
      <c r="E548" s="6" t="s">
        <v>2534</v>
      </c>
      <c r="F548" t="s">
        <v>3046</v>
      </c>
      <c r="G548" s="45" t="s">
        <v>3032</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3085</v>
      </c>
      <c r="E549" s="6" t="s">
        <v>3030</v>
      </c>
      <c r="F549" t="s">
        <v>3047</v>
      </c>
      <c r="G549" s="45" t="s">
        <v>3031</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3085</v>
      </c>
      <c r="E550" s="6" t="s">
        <v>2534</v>
      </c>
      <c r="F550" t="s">
        <v>3047</v>
      </c>
      <c r="G550" s="45" t="s">
        <v>3032</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3086</v>
      </c>
      <c r="E551" s="6" t="s">
        <v>3030</v>
      </c>
      <c r="F551" t="s">
        <v>3048</v>
      </c>
      <c r="G551" s="45" t="s">
        <v>3031</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3086</v>
      </c>
      <c r="E552" s="6" t="s">
        <v>2534</v>
      </c>
      <c r="F552" t="s">
        <v>3048</v>
      </c>
      <c r="G552" s="45" t="s">
        <v>3032</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3087</v>
      </c>
      <c r="E553" s="6" t="s">
        <v>3030</v>
      </c>
      <c r="F553" t="s">
        <v>3049</v>
      </c>
      <c r="G553" s="45" t="s">
        <v>3031</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3087</v>
      </c>
      <c r="E554" s="6" t="s">
        <v>2534</v>
      </c>
      <c r="F554" t="s">
        <v>3049</v>
      </c>
      <c r="G554" s="45" t="s">
        <v>3032</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3088</v>
      </c>
      <c r="E555" s="6" t="s">
        <v>3030</v>
      </c>
      <c r="F555" t="s">
        <v>3050</v>
      </c>
      <c r="G555" s="45" t="s">
        <v>3031</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3088</v>
      </c>
      <c r="E556" s="6" t="s">
        <v>2534</v>
      </c>
      <c r="F556" t="s">
        <v>3050</v>
      </c>
      <c r="G556" s="45" t="s">
        <v>3032</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3089</v>
      </c>
      <c r="E557" s="6" t="s">
        <v>3030</v>
      </c>
      <c r="F557" t="s">
        <v>3051</v>
      </c>
      <c r="G557" s="45" t="s">
        <v>3031</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3089</v>
      </c>
      <c r="E558" s="6" t="s">
        <v>2534</v>
      </c>
      <c r="F558" t="s">
        <v>3051</v>
      </c>
      <c r="G558" s="45" t="s">
        <v>3032</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3090</v>
      </c>
      <c r="E559" s="6" t="s">
        <v>3030</v>
      </c>
      <c r="F559" t="s">
        <v>3052</v>
      </c>
      <c r="G559" s="45" t="s">
        <v>3031</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3090</v>
      </c>
      <c r="E560" s="6" t="s">
        <v>2534</v>
      </c>
      <c r="F560" t="s">
        <v>3052</v>
      </c>
      <c r="G560" s="45" t="s">
        <v>3032</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3091</v>
      </c>
      <c r="E561" s="6" t="s">
        <v>3030</v>
      </c>
      <c r="F561" t="s">
        <v>3094</v>
      </c>
      <c r="G561" s="45" t="s">
        <v>3031</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3091</v>
      </c>
      <c r="E562" s="6" t="s">
        <v>2534</v>
      </c>
      <c r="F562" t="s">
        <v>3094</v>
      </c>
      <c r="G562" s="45" t="s">
        <v>3032</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3092</v>
      </c>
      <c r="E563" s="6" t="s">
        <v>3030</v>
      </c>
      <c r="F563" t="s">
        <v>3053</v>
      </c>
      <c r="G563" s="45" t="s">
        <v>3031</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3092</v>
      </c>
      <c r="E564" s="6" t="s">
        <v>2534</v>
      </c>
      <c r="F564" t="s">
        <v>3053</v>
      </c>
      <c r="G564" s="45" t="s">
        <v>3032</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3563</v>
      </c>
      <c r="D568" s="45" t="s">
        <v>3068</v>
      </c>
      <c r="E568" s="1" t="s">
        <v>3540</v>
      </c>
      <c r="F568" t="s">
        <v>3093</v>
      </c>
      <c r="G568" s="45" t="s">
        <v>3547</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3068</v>
      </c>
      <c r="E569" s="1" t="s">
        <v>3541</v>
      </c>
      <c r="F569" t="s">
        <v>3093</v>
      </c>
      <c r="G569" s="45" t="s">
        <v>3548</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3068</v>
      </c>
      <c r="E570" s="1" t="s">
        <v>3542</v>
      </c>
      <c r="F570" t="s">
        <v>3093</v>
      </c>
      <c r="G570" s="45" t="s">
        <v>3549</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3068</v>
      </c>
      <c r="E571" s="1" t="s">
        <v>3543</v>
      </c>
      <c r="F571" t="s">
        <v>3093</v>
      </c>
      <c r="G571" s="45" t="s">
        <v>3550</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3068</v>
      </c>
      <c r="E572" s="1" t="s">
        <v>3544</v>
      </c>
      <c r="F572" t="s">
        <v>3093</v>
      </c>
      <c r="G572" s="45" t="s">
        <v>3551</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3068</v>
      </c>
      <c r="E573" s="1" t="s">
        <v>3545</v>
      </c>
      <c r="F573" t="s">
        <v>3093</v>
      </c>
      <c r="G573" s="45" t="s">
        <v>3552</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3068</v>
      </c>
      <c r="E574" s="1" t="s">
        <v>3546</v>
      </c>
      <c r="F574" t="s">
        <v>3093</v>
      </c>
      <c r="G574" s="45" t="s">
        <v>3553</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3068</v>
      </c>
      <c r="E575" s="1" t="s">
        <v>3710</v>
      </c>
      <c r="F575" t="s">
        <v>3093</v>
      </c>
      <c r="G575" s="45" t="s">
        <v>3710</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3069</v>
      </c>
      <c r="E576" s="1" t="s">
        <v>3540</v>
      </c>
      <c r="F576" t="s">
        <v>2762</v>
      </c>
      <c r="G576" s="45" t="s">
        <v>3547</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3069</v>
      </c>
      <c r="E577" s="1" t="s">
        <v>3541</v>
      </c>
      <c r="F577" t="s">
        <v>2762</v>
      </c>
      <c r="G577" s="45" t="s">
        <v>3548</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3069</v>
      </c>
      <c r="E578" s="1" t="s">
        <v>3542</v>
      </c>
      <c r="F578" t="s">
        <v>2762</v>
      </c>
      <c r="G578" s="45" t="s">
        <v>3549</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3069</v>
      </c>
      <c r="E579" s="1" t="s">
        <v>3543</v>
      </c>
      <c r="F579" t="s">
        <v>2762</v>
      </c>
      <c r="G579" s="45" t="s">
        <v>3550</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3069</v>
      </c>
      <c r="E580" s="1" t="s">
        <v>3544</v>
      </c>
      <c r="F580" t="s">
        <v>2762</v>
      </c>
      <c r="G580" s="45" t="s">
        <v>3551</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3069</v>
      </c>
      <c r="E581" s="1" t="s">
        <v>3545</v>
      </c>
      <c r="F581" t="s">
        <v>2762</v>
      </c>
      <c r="G581" s="45" t="s">
        <v>3552</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3069</v>
      </c>
      <c r="E582" s="1" t="s">
        <v>3546</v>
      </c>
      <c r="F582" t="s">
        <v>2762</v>
      </c>
      <c r="G582" s="45" t="s">
        <v>3553</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3069</v>
      </c>
      <c r="E583" s="1" t="s">
        <v>3710</v>
      </c>
      <c r="F583" t="s">
        <v>2762</v>
      </c>
      <c r="G583" s="45" t="s">
        <v>3710</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3070</v>
      </c>
      <c r="E584" s="1" t="s">
        <v>3540</v>
      </c>
      <c r="F584" t="s">
        <v>3034</v>
      </c>
      <c r="G584" s="45" t="s">
        <v>3547</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3070</v>
      </c>
      <c r="E585" s="1" t="s">
        <v>3541</v>
      </c>
      <c r="F585" t="s">
        <v>3034</v>
      </c>
      <c r="G585" s="45" t="s">
        <v>3548</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3070</v>
      </c>
      <c r="E586" s="1" t="s">
        <v>3542</v>
      </c>
      <c r="F586" t="s">
        <v>3034</v>
      </c>
      <c r="G586" s="45" t="s">
        <v>3549</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3070</v>
      </c>
      <c r="E587" s="1" t="s">
        <v>3543</v>
      </c>
      <c r="F587" t="s">
        <v>3034</v>
      </c>
      <c r="G587" s="45" t="s">
        <v>3550</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3070</v>
      </c>
      <c r="E588" s="1" t="s">
        <v>3544</v>
      </c>
      <c r="F588" t="s">
        <v>3034</v>
      </c>
      <c r="G588" s="45" t="s">
        <v>3551</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3070</v>
      </c>
      <c r="E589" s="1" t="s">
        <v>3545</v>
      </c>
      <c r="F589" t="s">
        <v>3034</v>
      </c>
      <c r="G589" s="45" t="s">
        <v>3552</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3070</v>
      </c>
      <c r="E590" s="1" t="s">
        <v>3546</v>
      </c>
      <c r="F590" t="s">
        <v>3034</v>
      </c>
      <c r="G590" s="45" t="s">
        <v>3553</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3070</v>
      </c>
      <c r="E591" s="1" t="s">
        <v>3710</v>
      </c>
      <c r="F591" t="s">
        <v>3034</v>
      </c>
      <c r="G591" s="45" t="s">
        <v>3710</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3071</v>
      </c>
      <c r="E592" s="1" t="s">
        <v>3540</v>
      </c>
      <c r="F592" t="s">
        <v>3035</v>
      </c>
      <c r="G592" s="45" t="s">
        <v>3547</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3071</v>
      </c>
      <c r="E593" s="1" t="s">
        <v>3541</v>
      </c>
      <c r="F593" t="s">
        <v>3035</v>
      </c>
      <c r="G593" s="45" t="s">
        <v>3548</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3071</v>
      </c>
      <c r="E594" s="1" t="s">
        <v>3542</v>
      </c>
      <c r="F594" t="s">
        <v>3035</v>
      </c>
      <c r="G594" s="45" t="s">
        <v>3549</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3071</v>
      </c>
      <c r="E595" s="1" t="s">
        <v>3543</v>
      </c>
      <c r="F595" t="s">
        <v>3035</v>
      </c>
      <c r="G595" s="45" t="s">
        <v>3550</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3071</v>
      </c>
      <c r="E596" s="1" t="s">
        <v>3544</v>
      </c>
      <c r="F596" t="s">
        <v>3035</v>
      </c>
      <c r="G596" s="45" t="s">
        <v>3551</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3071</v>
      </c>
      <c r="E597" s="1" t="s">
        <v>3545</v>
      </c>
      <c r="F597" t="s">
        <v>3035</v>
      </c>
      <c r="G597" s="45" t="s">
        <v>3552</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3071</v>
      </c>
      <c r="E598" s="1" t="s">
        <v>3546</v>
      </c>
      <c r="F598" t="s">
        <v>3035</v>
      </c>
      <c r="G598" s="45" t="s">
        <v>3553</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3071</v>
      </c>
      <c r="E599" s="1" t="s">
        <v>3710</v>
      </c>
      <c r="F599" t="s">
        <v>3035</v>
      </c>
      <c r="G599" s="45" t="s">
        <v>3710</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3072</v>
      </c>
      <c r="E600" s="1" t="s">
        <v>3540</v>
      </c>
      <c r="F600" t="s">
        <v>3036</v>
      </c>
      <c r="G600" s="45" t="s">
        <v>3547</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3072</v>
      </c>
      <c r="E601" s="1" t="s">
        <v>3541</v>
      </c>
      <c r="F601" t="s">
        <v>3036</v>
      </c>
      <c r="G601" s="45" t="s">
        <v>3548</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3072</v>
      </c>
      <c r="E602" s="1" t="s">
        <v>3542</v>
      </c>
      <c r="F602" t="s">
        <v>3036</v>
      </c>
      <c r="G602" s="45" t="s">
        <v>3549</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3072</v>
      </c>
      <c r="E603" s="1" t="s">
        <v>3543</v>
      </c>
      <c r="F603" t="s">
        <v>3036</v>
      </c>
      <c r="G603" s="45" t="s">
        <v>3550</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3072</v>
      </c>
      <c r="E604" s="1" t="s">
        <v>3544</v>
      </c>
      <c r="F604" t="s">
        <v>3036</v>
      </c>
      <c r="G604" s="45" t="s">
        <v>3551</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3072</v>
      </c>
      <c r="E605" s="1" t="s">
        <v>3545</v>
      </c>
      <c r="F605" t="s">
        <v>3036</v>
      </c>
      <c r="G605" s="45" t="s">
        <v>3552</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3072</v>
      </c>
      <c r="E606" s="1" t="s">
        <v>3546</v>
      </c>
      <c r="F606" t="s">
        <v>3036</v>
      </c>
      <c r="G606" s="45" t="s">
        <v>3553</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3072</v>
      </c>
      <c r="E607" s="1" t="s">
        <v>3710</v>
      </c>
      <c r="F607" t="s">
        <v>3036</v>
      </c>
      <c r="G607" s="45" t="s">
        <v>3710</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3073</v>
      </c>
      <c r="E608" s="1" t="s">
        <v>3540</v>
      </c>
      <c r="F608" t="s">
        <v>3037</v>
      </c>
      <c r="G608" s="45" t="s">
        <v>3547</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3073</v>
      </c>
      <c r="E609" s="1" t="s">
        <v>3541</v>
      </c>
      <c r="F609" t="s">
        <v>3037</v>
      </c>
      <c r="G609" s="45" t="s">
        <v>3548</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3073</v>
      </c>
      <c r="E610" s="1" t="s">
        <v>3542</v>
      </c>
      <c r="F610" t="s">
        <v>3037</v>
      </c>
      <c r="G610" s="45" t="s">
        <v>3549</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3073</v>
      </c>
      <c r="E611" s="1" t="s">
        <v>3543</v>
      </c>
      <c r="F611" t="s">
        <v>3037</v>
      </c>
      <c r="G611" s="45" t="s">
        <v>3550</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3073</v>
      </c>
      <c r="E612" s="1" t="s">
        <v>3544</v>
      </c>
      <c r="F612" t="s">
        <v>3037</v>
      </c>
      <c r="G612" s="45" t="s">
        <v>3551</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3073</v>
      </c>
      <c r="E613" s="1" t="s">
        <v>3545</v>
      </c>
      <c r="F613" t="s">
        <v>3037</v>
      </c>
      <c r="G613" s="45" t="s">
        <v>3552</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3073</v>
      </c>
      <c r="E614" s="1" t="s">
        <v>3546</v>
      </c>
      <c r="F614" t="s">
        <v>3037</v>
      </c>
      <c r="G614" s="45" t="s">
        <v>3553</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3073</v>
      </c>
      <c r="E615" s="1" t="s">
        <v>3710</v>
      </c>
      <c r="F615" t="s">
        <v>3037</v>
      </c>
      <c r="G615" s="45" t="s">
        <v>3710</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3074</v>
      </c>
      <c r="E616" s="1" t="s">
        <v>3540</v>
      </c>
      <c r="F616" t="s">
        <v>3038</v>
      </c>
      <c r="G616" s="45" t="s">
        <v>3547</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3074</v>
      </c>
      <c r="E617" s="1" t="s">
        <v>3541</v>
      </c>
      <c r="F617" t="s">
        <v>3038</v>
      </c>
      <c r="G617" s="45" t="s">
        <v>3548</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3074</v>
      </c>
      <c r="E618" s="1" t="s">
        <v>3542</v>
      </c>
      <c r="F618" t="s">
        <v>3038</v>
      </c>
      <c r="G618" s="45" t="s">
        <v>3549</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3074</v>
      </c>
      <c r="E619" s="1" t="s">
        <v>3543</v>
      </c>
      <c r="F619" t="s">
        <v>3038</v>
      </c>
      <c r="G619" s="45" t="s">
        <v>3550</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3074</v>
      </c>
      <c r="E620" s="1" t="s">
        <v>3544</v>
      </c>
      <c r="F620" t="s">
        <v>3038</v>
      </c>
      <c r="G620" s="45" t="s">
        <v>3551</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3074</v>
      </c>
      <c r="E621" s="1" t="s">
        <v>3545</v>
      </c>
      <c r="F621" t="s">
        <v>3038</v>
      </c>
      <c r="G621" s="45" t="s">
        <v>3552</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3074</v>
      </c>
      <c r="E622" s="1" t="s">
        <v>3546</v>
      </c>
      <c r="F622" t="s">
        <v>3038</v>
      </c>
      <c r="G622" s="45" t="s">
        <v>3553</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3074</v>
      </c>
      <c r="E623" s="1" t="s">
        <v>3710</v>
      </c>
      <c r="F623" t="s">
        <v>3038</v>
      </c>
      <c r="G623" s="45" t="s">
        <v>3710</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3075</v>
      </c>
      <c r="E624" s="1" t="s">
        <v>3540</v>
      </c>
      <c r="F624" t="s">
        <v>3039</v>
      </c>
      <c r="G624" s="45" t="s">
        <v>3547</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3075</v>
      </c>
      <c r="E625" s="1" t="s">
        <v>3541</v>
      </c>
      <c r="F625" t="s">
        <v>3039</v>
      </c>
      <c r="G625" s="45" t="s">
        <v>3548</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3075</v>
      </c>
      <c r="E626" s="1" t="s">
        <v>3542</v>
      </c>
      <c r="F626" t="s">
        <v>3039</v>
      </c>
      <c r="G626" s="45" t="s">
        <v>3549</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3075</v>
      </c>
      <c r="E627" s="1" t="s">
        <v>3543</v>
      </c>
      <c r="F627" t="s">
        <v>3039</v>
      </c>
      <c r="G627" s="45" t="s">
        <v>3550</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3075</v>
      </c>
      <c r="E628" s="1" t="s">
        <v>3544</v>
      </c>
      <c r="F628" t="s">
        <v>3039</v>
      </c>
      <c r="G628" s="45" t="s">
        <v>3551</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3075</v>
      </c>
      <c r="E629" s="1" t="s">
        <v>3545</v>
      </c>
      <c r="F629" t="s">
        <v>3039</v>
      </c>
      <c r="G629" s="45" t="s">
        <v>3552</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3075</v>
      </c>
      <c r="E630" s="1" t="s">
        <v>3546</v>
      </c>
      <c r="F630" t="s">
        <v>3039</v>
      </c>
      <c r="G630" s="45" t="s">
        <v>3553</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3075</v>
      </c>
      <c r="E631" s="1" t="s">
        <v>3710</v>
      </c>
      <c r="F631" t="s">
        <v>3039</v>
      </c>
      <c r="G631" s="45" t="s">
        <v>3710</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3076</v>
      </c>
      <c r="E632" s="1" t="s">
        <v>3540</v>
      </c>
      <c r="F632" t="s">
        <v>3040</v>
      </c>
      <c r="G632" s="45" t="s">
        <v>3547</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3076</v>
      </c>
      <c r="E633" s="1" t="s">
        <v>3541</v>
      </c>
      <c r="F633" t="s">
        <v>3040</v>
      </c>
      <c r="G633" s="45" t="s">
        <v>3548</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3076</v>
      </c>
      <c r="E634" s="1" t="s">
        <v>3542</v>
      </c>
      <c r="F634" t="s">
        <v>3040</v>
      </c>
      <c r="G634" s="45" t="s">
        <v>3549</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3076</v>
      </c>
      <c r="E635" s="1" t="s">
        <v>3543</v>
      </c>
      <c r="F635" t="s">
        <v>3040</v>
      </c>
      <c r="G635" s="45" t="s">
        <v>3550</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3076</v>
      </c>
      <c r="E636" s="1" t="s">
        <v>3544</v>
      </c>
      <c r="F636" t="s">
        <v>3040</v>
      </c>
      <c r="G636" s="45" t="s">
        <v>3551</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3076</v>
      </c>
      <c r="E637" s="1" t="s">
        <v>3545</v>
      </c>
      <c r="F637" t="s">
        <v>3040</v>
      </c>
      <c r="G637" s="45" t="s">
        <v>3552</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3076</v>
      </c>
      <c r="E638" s="1" t="s">
        <v>3546</v>
      </c>
      <c r="F638" t="s">
        <v>3040</v>
      </c>
      <c r="G638" s="45" t="s">
        <v>3553</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3076</v>
      </c>
      <c r="E639" s="1" t="s">
        <v>3710</v>
      </c>
      <c r="F639" t="s">
        <v>3040</v>
      </c>
      <c r="G639" s="45" t="s">
        <v>3710</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3077</v>
      </c>
      <c r="E640" s="1" t="s">
        <v>3540</v>
      </c>
      <c r="F640" t="s">
        <v>2581</v>
      </c>
      <c r="G640" s="45" t="s">
        <v>3547</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3077</v>
      </c>
      <c r="E641" s="1" t="s">
        <v>3541</v>
      </c>
      <c r="F641" t="s">
        <v>2581</v>
      </c>
      <c r="G641" s="45" t="s">
        <v>3548</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3077</v>
      </c>
      <c r="E642" s="1" t="s">
        <v>3542</v>
      </c>
      <c r="F642" t="s">
        <v>2581</v>
      </c>
      <c r="G642" s="45" t="s">
        <v>3549</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3077</v>
      </c>
      <c r="E643" s="1" t="s">
        <v>3543</v>
      </c>
      <c r="F643" t="s">
        <v>2581</v>
      </c>
      <c r="G643" s="45" t="s">
        <v>3550</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3077</v>
      </c>
      <c r="E644" s="1" t="s">
        <v>3544</v>
      </c>
      <c r="F644" t="s">
        <v>2581</v>
      </c>
      <c r="G644" s="45" t="s">
        <v>3551</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3077</v>
      </c>
      <c r="E645" s="1" t="s">
        <v>3545</v>
      </c>
      <c r="F645" t="s">
        <v>2581</v>
      </c>
      <c r="G645" s="45" t="s">
        <v>3552</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3077</v>
      </c>
      <c r="E646" s="1" t="s">
        <v>3546</v>
      </c>
      <c r="F646" t="s">
        <v>2581</v>
      </c>
      <c r="G646" s="45" t="s">
        <v>3553</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3077</v>
      </c>
      <c r="E647" s="1" t="s">
        <v>3710</v>
      </c>
      <c r="F647" t="s">
        <v>2581</v>
      </c>
      <c r="G647" s="45" t="s">
        <v>3710</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3078</v>
      </c>
      <c r="E648" s="1" t="s">
        <v>3540</v>
      </c>
      <c r="F648" t="s">
        <v>3041</v>
      </c>
      <c r="G648" s="45" t="s">
        <v>3547</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3078</v>
      </c>
      <c r="E649" s="1" t="s">
        <v>3541</v>
      </c>
      <c r="F649" t="s">
        <v>3041</v>
      </c>
      <c r="G649" s="45" t="s">
        <v>3548</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3078</v>
      </c>
      <c r="E650" s="1" t="s">
        <v>3542</v>
      </c>
      <c r="F650" t="s">
        <v>3041</v>
      </c>
      <c r="G650" s="45" t="s">
        <v>3549</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3078</v>
      </c>
      <c r="E651" s="1" t="s">
        <v>3543</v>
      </c>
      <c r="F651" t="s">
        <v>3041</v>
      </c>
      <c r="G651" s="45" t="s">
        <v>3550</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3078</v>
      </c>
      <c r="E652" s="1" t="s">
        <v>3544</v>
      </c>
      <c r="F652" t="s">
        <v>3041</v>
      </c>
      <c r="G652" s="45" t="s">
        <v>3551</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3078</v>
      </c>
      <c r="E653" s="1" t="s">
        <v>3545</v>
      </c>
      <c r="F653" t="s">
        <v>3041</v>
      </c>
      <c r="G653" s="45" t="s">
        <v>3552</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3078</v>
      </c>
      <c r="E654" s="1" t="s">
        <v>3546</v>
      </c>
      <c r="F654" t="s">
        <v>3041</v>
      </c>
      <c r="G654" s="45" t="s">
        <v>3553</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3078</v>
      </c>
      <c r="E655" s="1" t="s">
        <v>3710</v>
      </c>
      <c r="F655" t="s">
        <v>3041</v>
      </c>
      <c r="G655" s="45" t="s">
        <v>3710</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3079</v>
      </c>
      <c r="E656" s="1" t="s">
        <v>3540</v>
      </c>
      <c r="F656" t="s">
        <v>3042</v>
      </c>
      <c r="G656" s="45" t="s">
        <v>3547</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3079</v>
      </c>
      <c r="E657" s="1" t="s">
        <v>3541</v>
      </c>
      <c r="F657" t="s">
        <v>3042</v>
      </c>
      <c r="G657" s="45" t="s">
        <v>3548</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3079</v>
      </c>
      <c r="E658" s="1" t="s">
        <v>3542</v>
      </c>
      <c r="F658" t="s">
        <v>3042</v>
      </c>
      <c r="G658" s="45" t="s">
        <v>3549</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3079</v>
      </c>
      <c r="E659" s="1" t="s">
        <v>3543</v>
      </c>
      <c r="F659" t="s">
        <v>3042</v>
      </c>
      <c r="G659" s="45" t="s">
        <v>3550</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3079</v>
      </c>
      <c r="E660" s="1" t="s">
        <v>3544</v>
      </c>
      <c r="F660" t="s">
        <v>3042</v>
      </c>
      <c r="G660" s="45" t="s">
        <v>3551</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3079</v>
      </c>
      <c r="E661" s="1" t="s">
        <v>3545</v>
      </c>
      <c r="F661" t="s">
        <v>3042</v>
      </c>
      <c r="G661" s="45" t="s">
        <v>3552</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3079</v>
      </c>
      <c r="E662" s="1" t="s">
        <v>3546</v>
      </c>
      <c r="F662" t="s">
        <v>3042</v>
      </c>
      <c r="G662" s="45" t="s">
        <v>3553</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3079</v>
      </c>
      <c r="E663" s="1" t="s">
        <v>3710</v>
      </c>
      <c r="F663" t="s">
        <v>3042</v>
      </c>
      <c r="G663" s="45" t="s">
        <v>3710</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3080</v>
      </c>
      <c r="E664" s="1" t="s">
        <v>3540</v>
      </c>
      <c r="F664" t="s">
        <v>3043</v>
      </c>
      <c r="G664" s="45" t="s">
        <v>3547</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3080</v>
      </c>
      <c r="E665" s="1" t="s">
        <v>3541</v>
      </c>
      <c r="F665" t="s">
        <v>3043</v>
      </c>
      <c r="G665" s="45" t="s">
        <v>3548</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3080</v>
      </c>
      <c r="E666" s="1" t="s">
        <v>3542</v>
      </c>
      <c r="F666" t="s">
        <v>3043</v>
      </c>
      <c r="G666" s="45" t="s">
        <v>3549</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3080</v>
      </c>
      <c r="E667" s="1" t="s">
        <v>3543</v>
      </c>
      <c r="F667" t="s">
        <v>3043</v>
      </c>
      <c r="G667" s="45" t="s">
        <v>3550</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3080</v>
      </c>
      <c r="E668" s="1" t="s">
        <v>3544</v>
      </c>
      <c r="F668" t="s">
        <v>3043</v>
      </c>
      <c r="G668" s="45" t="s">
        <v>3551</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3080</v>
      </c>
      <c r="E669" s="1" t="s">
        <v>3545</v>
      </c>
      <c r="F669" t="s">
        <v>3043</v>
      </c>
      <c r="G669" s="45" t="s">
        <v>3552</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3080</v>
      </c>
      <c r="E670" s="1" t="s">
        <v>3546</v>
      </c>
      <c r="F670" t="s">
        <v>3043</v>
      </c>
      <c r="G670" s="45" t="s">
        <v>3553</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3080</v>
      </c>
      <c r="E671" s="1" t="s">
        <v>3710</v>
      </c>
      <c r="F671" t="s">
        <v>3043</v>
      </c>
      <c r="G671" s="45" t="s">
        <v>3710</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3081</v>
      </c>
      <c r="E672" s="1" t="s">
        <v>3540</v>
      </c>
      <c r="F672" t="s">
        <v>2582</v>
      </c>
      <c r="G672" s="45" t="s">
        <v>3547</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3081</v>
      </c>
      <c r="E673" s="1" t="s">
        <v>3541</v>
      </c>
      <c r="F673" t="s">
        <v>2582</v>
      </c>
      <c r="G673" s="45" t="s">
        <v>3548</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3081</v>
      </c>
      <c r="E674" s="1" t="s">
        <v>3542</v>
      </c>
      <c r="F674" t="s">
        <v>2582</v>
      </c>
      <c r="G674" s="45" t="s">
        <v>3549</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3081</v>
      </c>
      <c r="E675" s="1" t="s">
        <v>3543</v>
      </c>
      <c r="F675" t="s">
        <v>2582</v>
      </c>
      <c r="G675" s="45" t="s">
        <v>3550</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3081</v>
      </c>
      <c r="E676" s="1" t="s">
        <v>3544</v>
      </c>
      <c r="F676" t="s">
        <v>2582</v>
      </c>
      <c r="G676" s="45" t="s">
        <v>3551</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3081</v>
      </c>
      <c r="E677" s="1" t="s">
        <v>3545</v>
      </c>
      <c r="F677" t="s">
        <v>2582</v>
      </c>
      <c r="G677" s="45" t="s">
        <v>3552</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3081</v>
      </c>
      <c r="E678" s="1" t="s">
        <v>3546</v>
      </c>
      <c r="F678" t="s">
        <v>2582</v>
      </c>
      <c r="G678" s="45" t="s">
        <v>3553</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3081</v>
      </c>
      <c r="E679" s="1" t="s">
        <v>3710</v>
      </c>
      <c r="F679" t="s">
        <v>2582</v>
      </c>
      <c r="G679" s="45" t="s">
        <v>3710</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3082</v>
      </c>
      <c r="E680" s="1" t="s">
        <v>3540</v>
      </c>
      <c r="F680" t="s">
        <v>3044</v>
      </c>
      <c r="G680" s="45" t="s">
        <v>3547</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3082</v>
      </c>
      <c r="E681" s="1" t="s">
        <v>3541</v>
      </c>
      <c r="F681" t="s">
        <v>3044</v>
      </c>
      <c r="G681" s="45" t="s">
        <v>3548</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3082</v>
      </c>
      <c r="E682" s="1" t="s">
        <v>3542</v>
      </c>
      <c r="F682" t="s">
        <v>3044</v>
      </c>
      <c r="G682" s="45" t="s">
        <v>3549</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3082</v>
      </c>
      <c r="E683" s="1" t="s">
        <v>3543</v>
      </c>
      <c r="F683" t="s">
        <v>3044</v>
      </c>
      <c r="G683" s="45" t="s">
        <v>3550</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3082</v>
      </c>
      <c r="E684" s="1" t="s">
        <v>3544</v>
      </c>
      <c r="F684" t="s">
        <v>3044</v>
      </c>
      <c r="G684" s="45" t="s">
        <v>3551</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3082</v>
      </c>
      <c r="E685" s="1" t="s">
        <v>3545</v>
      </c>
      <c r="F685" t="s">
        <v>3044</v>
      </c>
      <c r="G685" s="45" t="s">
        <v>3552</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3082</v>
      </c>
      <c r="E686" s="1" t="s">
        <v>3546</v>
      </c>
      <c r="F686" t="s">
        <v>3044</v>
      </c>
      <c r="G686" s="45" t="s">
        <v>3553</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3082</v>
      </c>
      <c r="E687" s="1" t="s">
        <v>3710</v>
      </c>
      <c r="F687" t="s">
        <v>3044</v>
      </c>
      <c r="G687" s="45" t="s">
        <v>3710</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3083</v>
      </c>
      <c r="E688" s="1" t="s">
        <v>3540</v>
      </c>
      <c r="F688" t="s">
        <v>3045</v>
      </c>
      <c r="G688" s="45" t="s">
        <v>3547</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3083</v>
      </c>
      <c r="E689" s="1" t="s">
        <v>3541</v>
      </c>
      <c r="F689" t="s">
        <v>3045</v>
      </c>
      <c r="G689" s="45" t="s">
        <v>3548</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3083</v>
      </c>
      <c r="E690" s="1" t="s">
        <v>3542</v>
      </c>
      <c r="F690" t="s">
        <v>3045</v>
      </c>
      <c r="G690" s="45" t="s">
        <v>3549</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3083</v>
      </c>
      <c r="E691" s="1" t="s">
        <v>3543</v>
      </c>
      <c r="F691" t="s">
        <v>3045</v>
      </c>
      <c r="G691" s="45" t="s">
        <v>3550</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3083</v>
      </c>
      <c r="E692" s="1" t="s">
        <v>3544</v>
      </c>
      <c r="F692" t="s">
        <v>3045</v>
      </c>
      <c r="G692" s="45" t="s">
        <v>3551</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3083</v>
      </c>
      <c r="E693" s="1" t="s">
        <v>3545</v>
      </c>
      <c r="F693" t="s">
        <v>3045</v>
      </c>
      <c r="G693" s="45" t="s">
        <v>3552</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3083</v>
      </c>
      <c r="E694" s="1" t="s">
        <v>3546</v>
      </c>
      <c r="F694" t="s">
        <v>3045</v>
      </c>
      <c r="G694" s="45" t="s">
        <v>3553</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3083</v>
      </c>
      <c r="E695" s="1" t="s">
        <v>3710</v>
      </c>
      <c r="F695" t="s">
        <v>3045</v>
      </c>
      <c r="G695" s="45" t="s">
        <v>3710</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3084</v>
      </c>
      <c r="E696" s="1" t="s">
        <v>3540</v>
      </c>
      <c r="F696" t="s">
        <v>3046</v>
      </c>
      <c r="G696" s="45" t="s">
        <v>3547</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3084</v>
      </c>
      <c r="E697" s="1" t="s">
        <v>3541</v>
      </c>
      <c r="F697" t="s">
        <v>3046</v>
      </c>
      <c r="G697" s="45" t="s">
        <v>3548</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3084</v>
      </c>
      <c r="E698" s="1" t="s">
        <v>3542</v>
      </c>
      <c r="F698" t="s">
        <v>3046</v>
      </c>
      <c r="G698" s="45" t="s">
        <v>3549</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3084</v>
      </c>
      <c r="E699" s="1" t="s">
        <v>3543</v>
      </c>
      <c r="F699" t="s">
        <v>3046</v>
      </c>
      <c r="G699" s="45" t="s">
        <v>3550</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3084</v>
      </c>
      <c r="E700" s="1" t="s">
        <v>3544</v>
      </c>
      <c r="F700" t="s">
        <v>3046</v>
      </c>
      <c r="G700" s="45" t="s">
        <v>3551</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3084</v>
      </c>
      <c r="E701" s="1" t="s">
        <v>3545</v>
      </c>
      <c r="F701" t="s">
        <v>3046</v>
      </c>
      <c r="G701" s="45" t="s">
        <v>3552</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3084</v>
      </c>
      <c r="E702" s="1" t="s">
        <v>3546</v>
      </c>
      <c r="F702" t="s">
        <v>3046</v>
      </c>
      <c r="G702" s="45" t="s">
        <v>3553</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3084</v>
      </c>
      <c r="E703" s="1" t="s">
        <v>3710</v>
      </c>
      <c r="F703" t="s">
        <v>3046</v>
      </c>
      <c r="G703" s="45" t="s">
        <v>3710</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3085</v>
      </c>
      <c r="E704" s="1" t="s">
        <v>3540</v>
      </c>
      <c r="F704" t="s">
        <v>3047</v>
      </c>
      <c r="G704" s="45" t="s">
        <v>3547</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3085</v>
      </c>
      <c r="E705" s="1" t="s">
        <v>3541</v>
      </c>
      <c r="F705" t="s">
        <v>3047</v>
      </c>
      <c r="G705" s="45" t="s">
        <v>3548</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3085</v>
      </c>
      <c r="E706" s="1" t="s">
        <v>3542</v>
      </c>
      <c r="F706" t="s">
        <v>3047</v>
      </c>
      <c r="G706" s="45" t="s">
        <v>3549</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3085</v>
      </c>
      <c r="E707" s="1" t="s">
        <v>3543</v>
      </c>
      <c r="F707" t="s">
        <v>3047</v>
      </c>
      <c r="G707" s="45" t="s">
        <v>3550</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3085</v>
      </c>
      <c r="E708" s="1" t="s">
        <v>3544</v>
      </c>
      <c r="F708" t="s">
        <v>3047</v>
      </c>
      <c r="G708" s="45" t="s">
        <v>3551</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3085</v>
      </c>
      <c r="E709" s="1" t="s">
        <v>3545</v>
      </c>
      <c r="F709" t="s">
        <v>3047</v>
      </c>
      <c r="G709" s="45" t="s">
        <v>3552</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3085</v>
      </c>
      <c r="E710" s="1" t="s">
        <v>3546</v>
      </c>
      <c r="F710" t="s">
        <v>3047</v>
      </c>
      <c r="G710" s="45" t="s">
        <v>3553</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3085</v>
      </c>
      <c r="E711" s="1" t="s">
        <v>3710</v>
      </c>
      <c r="F711" t="s">
        <v>3047</v>
      </c>
      <c r="G711" s="45" t="s">
        <v>3710</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3086</v>
      </c>
      <c r="E712" s="1" t="s">
        <v>3540</v>
      </c>
      <c r="F712" t="s">
        <v>3048</v>
      </c>
      <c r="G712" s="45" t="s">
        <v>3547</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3086</v>
      </c>
      <c r="E713" s="1" t="s">
        <v>3541</v>
      </c>
      <c r="F713" t="s">
        <v>3048</v>
      </c>
      <c r="G713" s="45" t="s">
        <v>3548</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3086</v>
      </c>
      <c r="E714" s="1" t="s">
        <v>3542</v>
      </c>
      <c r="F714" t="s">
        <v>3048</v>
      </c>
      <c r="G714" s="45" t="s">
        <v>3549</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3086</v>
      </c>
      <c r="E715" s="1" t="s">
        <v>3543</v>
      </c>
      <c r="F715" t="s">
        <v>3048</v>
      </c>
      <c r="G715" s="45" t="s">
        <v>3550</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3086</v>
      </c>
      <c r="E716" s="1" t="s">
        <v>3544</v>
      </c>
      <c r="F716" t="s">
        <v>3048</v>
      </c>
      <c r="G716" s="45" t="s">
        <v>3551</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3086</v>
      </c>
      <c r="E717" s="1" t="s">
        <v>3545</v>
      </c>
      <c r="F717" t="s">
        <v>3048</v>
      </c>
      <c r="G717" s="45" t="s">
        <v>3552</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3086</v>
      </c>
      <c r="E718" s="1" t="s">
        <v>3546</v>
      </c>
      <c r="F718" t="s">
        <v>3048</v>
      </c>
      <c r="G718" s="45" t="s">
        <v>3553</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3086</v>
      </c>
      <c r="E719" s="1" t="s">
        <v>3710</v>
      </c>
      <c r="F719" t="s">
        <v>3048</v>
      </c>
      <c r="G719" s="45" t="s">
        <v>3710</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3087</v>
      </c>
      <c r="E720" s="1" t="s">
        <v>3540</v>
      </c>
      <c r="F720" t="s">
        <v>3049</v>
      </c>
      <c r="G720" s="45" t="s">
        <v>3547</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3087</v>
      </c>
      <c r="E721" s="1" t="s">
        <v>3541</v>
      </c>
      <c r="F721" t="s">
        <v>3049</v>
      </c>
      <c r="G721" s="45" t="s">
        <v>3548</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3087</v>
      </c>
      <c r="E722" s="1" t="s">
        <v>3542</v>
      </c>
      <c r="F722" t="s">
        <v>3049</v>
      </c>
      <c r="G722" s="45" t="s">
        <v>3549</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3087</v>
      </c>
      <c r="E723" s="1" t="s">
        <v>3543</v>
      </c>
      <c r="F723" t="s">
        <v>3049</v>
      </c>
      <c r="G723" s="45" t="s">
        <v>3550</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3087</v>
      </c>
      <c r="E724" s="1" t="s">
        <v>3544</v>
      </c>
      <c r="F724" t="s">
        <v>3049</v>
      </c>
      <c r="G724" s="45" t="s">
        <v>3551</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3087</v>
      </c>
      <c r="E725" s="1" t="s">
        <v>3545</v>
      </c>
      <c r="F725" t="s">
        <v>3049</v>
      </c>
      <c r="G725" s="45" t="s">
        <v>3552</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3087</v>
      </c>
      <c r="E726" s="1" t="s">
        <v>3546</v>
      </c>
      <c r="F726" t="s">
        <v>3049</v>
      </c>
      <c r="G726" s="45" t="s">
        <v>3553</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3087</v>
      </c>
      <c r="E727" s="1" t="s">
        <v>3710</v>
      </c>
      <c r="F727" t="s">
        <v>3049</v>
      </c>
      <c r="G727" s="45" t="s">
        <v>3710</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3088</v>
      </c>
      <c r="E728" s="1" t="s">
        <v>3540</v>
      </c>
      <c r="F728" t="s">
        <v>3050</v>
      </c>
      <c r="G728" s="45" t="s">
        <v>3547</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3088</v>
      </c>
      <c r="E729" s="1" t="s">
        <v>3541</v>
      </c>
      <c r="F729" t="s">
        <v>3050</v>
      </c>
      <c r="G729" s="45" t="s">
        <v>3548</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3088</v>
      </c>
      <c r="E730" s="1" t="s">
        <v>3542</v>
      </c>
      <c r="F730" t="s">
        <v>3050</v>
      </c>
      <c r="G730" s="45" t="s">
        <v>3549</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3088</v>
      </c>
      <c r="E731" s="1" t="s">
        <v>3543</v>
      </c>
      <c r="F731" t="s">
        <v>3050</v>
      </c>
      <c r="G731" s="45" t="s">
        <v>3550</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3088</v>
      </c>
      <c r="E732" s="1" t="s">
        <v>3544</v>
      </c>
      <c r="F732" t="s">
        <v>3050</v>
      </c>
      <c r="G732" s="45" t="s">
        <v>3551</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3088</v>
      </c>
      <c r="E733" s="1" t="s">
        <v>3545</v>
      </c>
      <c r="F733" t="s">
        <v>3050</v>
      </c>
      <c r="G733" s="45" t="s">
        <v>3552</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3088</v>
      </c>
      <c r="E734" s="1" t="s">
        <v>3546</v>
      </c>
      <c r="F734" t="s">
        <v>3050</v>
      </c>
      <c r="G734" s="45" t="s">
        <v>3553</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3088</v>
      </c>
      <c r="E735" s="1" t="s">
        <v>3710</v>
      </c>
      <c r="F735" t="s">
        <v>3050</v>
      </c>
      <c r="G735" s="45" t="s">
        <v>3710</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3089</v>
      </c>
      <c r="E736" s="1" t="s">
        <v>3540</v>
      </c>
      <c r="F736" t="s">
        <v>3051</v>
      </c>
      <c r="G736" s="45" t="s">
        <v>3547</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3089</v>
      </c>
      <c r="E737" s="1" t="s">
        <v>3541</v>
      </c>
      <c r="F737" t="s">
        <v>3051</v>
      </c>
      <c r="G737" s="45" t="s">
        <v>3548</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3089</v>
      </c>
      <c r="E738" s="1" t="s">
        <v>3542</v>
      </c>
      <c r="F738" t="s">
        <v>3051</v>
      </c>
      <c r="G738" s="45" t="s">
        <v>3549</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3089</v>
      </c>
      <c r="E739" s="1" t="s">
        <v>3543</v>
      </c>
      <c r="F739" t="s">
        <v>3051</v>
      </c>
      <c r="G739" s="45" t="s">
        <v>3550</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3089</v>
      </c>
      <c r="E740" s="1" t="s">
        <v>3544</v>
      </c>
      <c r="F740" t="s">
        <v>3051</v>
      </c>
      <c r="G740" s="45" t="s">
        <v>3551</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3089</v>
      </c>
      <c r="E741" s="1" t="s">
        <v>3545</v>
      </c>
      <c r="F741" t="s">
        <v>3051</v>
      </c>
      <c r="G741" s="45" t="s">
        <v>3552</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3089</v>
      </c>
      <c r="E742" s="1" t="s">
        <v>3546</v>
      </c>
      <c r="F742" t="s">
        <v>3051</v>
      </c>
      <c r="G742" s="45" t="s">
        <v>3553</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3089</v>
      </c>
      <c r="E743" s="1" t="s">
        <v>3710</v>
      </c>
      <c r="F743" t="s">
        <v>3051</v>
      </c>
      <c r="G743" s="45" t="s">
        <v>3710</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3090</v>
      </c>
      <c r="E744" s="1" t="s">
        <v>3540</v>
      </c>
      <c r="F744" t="s">
        <v>3052</v>
      </c>
      <c r="G744" s="45" t="s">
        <v>3547</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3090</v>
      </c>
      <c r="E745" s="1" t="s">
        <v>3541</v>
      </c>
      <c r="F745" t="s">
        <v>3052</v>
      </c>
      <c r="G745" s="45" t="s">
        <v>3548</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3090</v>
      </c>
      <c r="E746" s="1" t="s">
        <v>3542</v>
      </c>
      <c r="F746" t="s">
        <v>3052</v>
      </c>
      <c r="G746" s="45" t="s">
        <v>3549</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3090</v>
      </c>
      <c r="E747" s="1" t="s">
        <v>3543</v>
      </c>
      <c r="F747" t="s">
        <v>3052</v>
      </c>
      <c r="G747" s="45" t="s">
        <v>3550</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3090</v>
      </c>
      <c r="E748" s="1" t="s">
        <v>3544</v>
      </c>
      <c r="F748" t="s">
        <v>3052</v>
      </c>
      <c r="G748" s="45" t="s">
        <v>3551</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3090</v>
      </c>
      <c r="E749" s="1" t="s">
        <v>3545</v>
      </c>
      <c r="F749" t="s">
        <v>3052</v>
      </c>
      <c r="G749" s="45" t="s">
        <v>3552</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3090</v>
      </c>
      <c r="E750" s="1" t="s">
        <v>3546</v>
      </c>
      <c r="F750" t="s">
        <v>3052</v>
      </c>
      <c r="G750" s="45" t="s">
        <v>3553</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3090</v>
      </c>
      <c r="E751" s="1" t="s">
        <v>3710</v>
      </c>
      <c r="F751" t="s">
        <v>3052</v>
      </c>
      <c r="G751" s="45" t="s">
        <v>3710</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3091</v>
      </c>
      <c r="E752" s="1" t="s">
        <v>3540</v>
      </c>
      <c r="F752" t="s">
        <v>3094</v>
      </c>
      <c r="G752" s="45" t="s">
        <v>3547</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3091</v>
      </c>
      <c r="E753" s="1" t="s">
        <v>3541</v>
      </c>
      <c r="F753" t="s">
        <v>3094</v>
      </c>
      <c r="G753" s="45" t="s">
        <v>3548</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3091</v>
      </c>
      <c r="E754" s="1" t="s">
        <v>3542</v>
      </c>
      <c r="F754" t="s">
        <v>3094</v>
      </c>
      <c r="G754" s="45" t="s">
        <v>3549</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3091</v>
      </c>
      <c r="E755" s="1" t="s">
        <v>3543</v>
      </c>
      <c r="F755" t="s">
        <v>3094</v>
      </c>
      <c r="G755" s="45" t="s">
        <v>3550</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3091</v>
      </c>
      <c r="E756" s="1" t="s">
        <v>3544</v>
      </c>
      <c r="F756" t="s">
        <v>3094</v>
      </c>
      <c r="G756" s="45" t="s">
        <v>3551</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3091</v>
      </c>
      <c r="E757" s="1" t="s">
        <v>3545</v>
      </c>
      <c r="F757" t="s">
        <v>3094</v>
      </c>
      <c r="G757" s="45" t="s">
        <v>3552</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3091</v>
      </c>
      <c r="E758" s="1" t="s">
        <v>3546</v>
      </c>
      <c r="F758" t="s">
        <v>3094</v>
      </c>
      <c r="G758" s="45" t="s">
        <v>3553</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3091</v>
      </c>
      <c r="E759" s="1" t="s">
        <v>3710</v>
      </c>
      <c r="F759" t="s">
        <v>3094</v>
      </c>
      <c r="G759" s="45" t="s">
        <v>3710</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3092</v>
      </c>
      <c r="E760" s="1" t="s">
        <v>3540</v>
      </c>
      <c r="F760" t="s">
        <v>3053</v>
      </c>
      <c r="G760" s="45" t="s">
        <v>3547</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3092</v>
      </c>
      <c r="E761" s="1" t="s">
        <v>3541</v>
      </c>
      <c r="F761" t="s">
        <v>3053</v>
      </c>
      <c r="G761" s="45" t="s">
        <v>3548</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3092</v>
      </c>
      <c r="E762" s="1" t="s">
        <v>3542</v>
      </c>
      <c r="F762" t="s">
        <v>3053</v>
      </c>
      <c r="G762" s="45" t="s">
        <v>3549</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3092</v>
      </c>
      <c r="E763" s="1" t="s">
        <v>3543</v>
      </c>
      <c r="F763" t="s">
        <v>3053</v>
      </c>
      <c r="G763" s="45" t="s">
        <v>3550</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3092</v>
      </c>
      <c r="E764" s="1" t="s">
        <v>3544</v>
      </c>
      <c r="F764" t="s">
        <v>3053</v>
      </c>
      <c r="G764" s="45" t="s">
        <v>3551</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3092</v>
      </c>
      <c r="E765" s="1" t="s">
        <v>3545</v>
      </c>
      <c r="F765" t="s">
        <v>3053</v>
      </c>
      <c r="G765" s="45" t="s">
        <v>3552</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3092</v>
      </c>
      <c r="E766" s="1" t="s">
        <v>3546</v>
      </c>
      <c r="F766" t="s">
        <v>3053</v>
      </c>
      <c r="G766" s="45" t="s">
        <v>3553</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3092</v>
      </c>
      <c r="E767" s="1" t="s">
        <v>3710</v>
      </c>
      <c r="F767" t="s">
        <v>3053</v>
      </c>
      <c r="G767" s="45" t="s">
        <v>3710</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3077</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3082</v>
      </c>
      <c r="E772" s="6"/>
      <c r="F772" t="s">
        <v>3044</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3564</v>
      </c>
      <c r="D773" s="45" t="s">
        <v>3068</v>
      </c>
      <c r="E773" s="1" t="s">
        <v>3540</v>
      </c>
      <c r="F773" t="s">
        <v>3093</v>
      </c>
      <c r="G773" s="45" t="s">
        <v>3547</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3068</v>
      </c>
      <c r="E774" s="1" t="s">
        <v>3541</v>
      </c>
      <c r="F774" t="s">
        <v>3093</v>
      </c>
      <c r="G774" s="45" t="s">
        <v>3548</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3068</v>
      </c>
      <c r="E775" s="1" t="s">
        <v>3542</v>
      </c>
      <c r="F775" t="s">
        <v>3093</v>
      </c>
      <c r="G775" s="45" t="s">
        <v>3549</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3068</v>
      </c>
      <c r="E776" s="1" t="s">
        <v>3543</v>
      </c>
      <c r="F776" t="s">
        <v>3093</v>
      </c>
      <c r="G776" s="45" t="s">
        <v>3550</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3068</v>
      </c>
      <c r="E777" s="1" t="s">
        <v>3544</v>
      </c>
      <c r="F777" t="s">
        <v>3093</v>
      </c>
      <c r="G777" s="45" t="s">
        <v>3551</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3068</v>
      </c>
      <c r="E778" s="1" t="s">
        <v>3545</v>
      </c>
      <c r="F778" t="s">
        <v>3093</v>
      </c>
      <c r="G778" s="45" t="s">
        <v>3552</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3068</v>
      </c>
      <c r="E779" s="1" t="s">
        <v>3546</v>
      </c>
      <c r="F779" t="s">
        <v>3093</v>
      </c>
      <c r="G779" s="45" t="s">
        <v>3553</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3068</v>
      </c>
      <c r="E780" s="1" t="s">
        <v>3710</v>
      </c>
      <c r="F780" t="s">
        <v>3093</v>
      </c>
      <c r="G780" s="45" t="s">
        <v>3710</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3069</v>
      </c>
      <c r="E781" s="1" t="s">
        <v>3540</v>
      </c>
      <c r="F781" t="s">
        <v>2762</v>
      </c>
      <c r="G781" s="45" t="s">
        <v>3547</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3069</v>
      </c>
      <c r="E782" s="1" t="s">
        <v>3541</v>
      </c>
      <c r="F782" t="s">
        <v>2762</v>
      </c>
      <c r="G782" s="45" t="s">
        <v>3548</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3069</v>
      </c>
      <c r="E783" s="1" t="s">
        <v>3542</v>
      </c>
      <c r="F783" t="s">
        <v>2762</v>
      </c>
      <c r="G783" s="45" t="s">
        <v>3549</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3069</v>
      </c>
      <c r="E784" s="1" t="s">
        <v>3543</v>
      </c>
      <c r="F784" t="s">
        <v>2762</v>
      </c>
      <c r="G784" s="45" t="s">
        <v>3550</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3069</v>
      </c>
      <c r="E785" s="1" t="s">
        <v>3544</v>
      </c>
      <c r="F785" t="s">
        <v>2762</v>
      </c>
      <c r="G785" s="45" t="s">
        <v>3551</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3069</v>
      </c>
      <c r="E786" s="1" t="s">
        <v>3545</v>
      </c>
      <c r="F786" t="s">
        <v>2762</v>
      </c>
      <c r="G786" s="45" t="s">
        <v>3552</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3069</v>
      </c>
      <c r="E787" s="1" t="s">
        <v>3546</v>
      </c>
      <c r="F787" t="s">
        <v>2762</v>
      </c>
      <c r="G787" s="45" t="s">
        <v>3553</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3069</v>
      </c>
      <c r="E788" s="1" t="s">
        <v>3710</v>
      </c>
      <c r="F788" t="s">
        <v>2762</v>
      </c>
      <c r="G788" s="45" t="s">
        <v>3710</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3070</v>
      </c>
      <c r="E789" s="1" t="s">
        <v>3540</v>
      </c>
      <c r="F789" t="s">
        <v>3034</v>
      </c>
      <c r="G789" s="45" t="s">
        <v>3547</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3070</v>
      </c>
      <c r="E790" s="1" t="s">
        <v>3541</v>
      </c>
      <c r="F790" t="s">
        <v>3034</v>
      </c>
      <c r="G790" s="45" t="s">
        <v>3548</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3070</v>
      </c>
      <c r="E791" s="1" t="s">
        <v>3542</v>
      </c>
      <c r="F791" t="s">
        <v>3034</v>
      </c>
      <c r="G791" s="45" t="s">
        <v>3549</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3070</v>
      </c>
      <c r="E792" s="1" t="s">
        <v>3543</v>
      </c>
      <c r="F792" t="s">
        <v>3034</v>
      </c>
      <c r="G792" s="45" t="s">
        <v>3550</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3070</v>
      </c>
      <c r="E793" s="1" t="s">
        <v>3544</v>
      </c>
      <c r="F793" t="s">
        <v>3034</v>
      </c>
      <c r="G793" s="45" t="s">
        <v>3551</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3070</v>
      </c>
      <c r="E794" s="1" t="s">
        <v>3545</v>
      </c>
      <c r="F794" t="s">
        <v>3034</v>
      </c>
      <c r="G794" s="45" t="s">
        <v>3552</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3070</v>
      </c>
      <c r="E795" s="1" t="s">
        <v>3546</v>
      </c>
      <c r="F795" t="s">
        <v>3034</v>
      </c>
      <c r="G795" s="45" t="s">
        <v>3553</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3070</v>
      </c>
      <c r="E796" s="1" t="s">
        <v>3710</v>
      </c>
      <c r="F796" t="s">
        <v>3034</v>
      </c>
      <c r="G796" s="45" t="s">
        <v>3710</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3071</v>
      </c>
      <c r="E797" s="1" t="s">
        <v>3540</v>
      </c>
      <c r="F797" t="s">
        <v>3035</v>
      </c>
      <c r="G797" s="45" t="s">
        <v>3547</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3071</v>
      </c>
      <c r="E798" s="1" t="s">
        <v>3541</v>
      </c>
      <c r="F798" t="s">
        <v>3035</v>
      </c>
      <c r="G798" s="45" t="s">
        <v>3548</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3071</v>
      </c>
      <c r="E799" s="1" t="s">
        <v>3542</v>
      </c>
      <c r="F799" t="s">
        <v>3035</v>
      </c>
      <c r="G799" s="45" t="s">
        <v>3549</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3071</v>
      </c>
      <c r="E800" s="1" t="s">
        <v>3543</v>
      </c>
      <c r="F800" t="s">
        <v>3035</v>
      </c>
      <c r="G800" s="45" t="s">
        <v>3550</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3071</v>
      </c>
      <c r="E801" s="1" t="s">
        <v>3544</v>
      </c>
      <c r="F801" t="s">
        <v>3035</v>
      </c>
      <c r="G801" s="45" t="s">
        <v>3551</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3071</v>
      </c>
      <c r="E802" s="1" t="s">
        <v>3545</v>
      </c>
      <c r="F802" t="s">
        <v>3035</v>
      </c>
      <c r="G802" s="45" t="s">
        <v>3552</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3071</v>
      </c>
      <c r="E803" s="1" t="s">
        <v>3546</v>
      </c>
      <c r="F803" t="s">
        <v>3035</v>
      </c>
      <c r="G803" s="45" t="s">
        <v>3553</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3071</v>
      </c>
      <c r="E804" s="1" t="s">
        <v>3710</v>
      </c>
      <c r="F804" t="s">
        <v>3035</v>
      </c>
      <c r="G804" s="45" t="s">
        <v>3710</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3072</v>
      </c>
      <c r="E805" s="1" t="s">
        <v>3540</v>
      </c>
      <c r="F805" t="s">
        <v>3036</v>
      </c>
      <c r="G805" s="45" t="s">
        <v>3547</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3072</v>
      </c>
      <c r="E806" s="1" t="s">
        <v>3541</v>
      </c>
      <c r="F806" t="s">
        <v>3036</v>
      </c>
      <c r="G806" s="45" t="s">
        <v>3548</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3072</v>
      </c>
      <c r="E807" s="1" t="s">
        <v>3542</v>
      </c>
      <c r="F807" t="s">
        <v>3036</v>
      </c>
      <c r="G807" s="45" t="s">
        <v>3549</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3072</v>
      </c>
      <c r="E808" s="1" t="s">
        <v>3543</v>
      </c>
      <c r="F808" t="s">
        <v>3036</v>
      </c>
      <c r="G808" s="45" t="s">
        <v>3550</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3072</v>
      </c>
      <c r="E809" s="1" t="s">
        <v>3544</v>
      </c>
      <c r="F809" t="s">
        <v>3036</v>
      </c>
      <c r="G809" s="45" t="s">
        <v>3551</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3072</v>
      </c>
      <c r="E810" s="1" t="s">
        <v>3545</v>
      </c>
      <c r="F810" t="s">
        <v>3036</v>
      </c>
      <c r="G810" s="45" t="s">
        <v>3552</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3072</v>
      </c>
      <c r="E811" s="1" t="s">
        <v>3546</v>
      </c>
      <c r="F811" t="s">
        <v>3036</v>
      </c>
      <c r="G811" s="45" t="s">
        <v>3553</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3072</v>
      </c>
      <c r="E812" s="1" t="s">
        <v>3710</v>
      </c>
      <c r="F812" t="s">
        <v>3036</v>
      </c>
      <c r="G812" s="45" t="s">
        <v>3710</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3073</v>
      </c>
      <c r="E813" s="1" t="s">
        <v>3540</v>
      </c>
      <c r="F813" t="s">
        <v>3037</v>
      </c>
      <c r="G813" s="45" t="s">
        <v>3547</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3073</v>
      </c>
      <c r="E814" s="1" t="s">
        <v>3541</v>
      </c>
      <c r="F814" t="s">
        <v>3037</v>
      </c>
      <c r="G814" s="45" t="s">
        <v>3548</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3073</v>
      </c>
      <c r="E815" s="1" t="s">
        <v>3542</v>
      </c>
      <c r="F815" t="s">
        <v>3037</v>
      </c>
      <c r="G815" s="45" t="s">
        <v>3549</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3073</v>
      </c>
      <c r="E816" s="1" t="s">
        <v>3543</v>
      </c>
      <c r="F816" t="s">
        <v>3037</v>
      </c>
      <c r="G816" s="45" t="s">
        <v>3550</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3073</v>
      </c>
      <c r="E817" s="1" t="s">
        <v>3544</v>
      </c>
      <c r="F817" t="s">
        <v>3037</v>
      </c>
      <c r="G817" s="45" t="s">
        <v>3551</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3073</v>
      </c>
      <c r="E818" s="1" t="s">
        <v>3545</v>
      </c>
      <c r="F818" t="s">
        <v>3037</v>
      </c>
      <c r="G818" s="45" t="s">
        <v>3552</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3073</v>
      </c>
      <c r="E819" s="1" t="s">
        <v>3546</v>
      </c>
      <c r="F819" t="s">
        <v>3037</v>
      </c>
      <c r="G819" s="45" t="s">
        <v>3553</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3073</v>
      </c>
      <c r="E820" s="1" t="s">
        <v>3710</v>
      </c>
      <c r="F820" t="s">
        <v>3037</v>
      </c>
      <c r="G820" s="45" t="s">
        <v>3710</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3074</v>
      </c>
      <c r="E821" s="1" t="s">
        <v>3540</v>
      </c>
      <c r="F821" t="s">
        <v>3038</v>
      </c>
      <c r="G821" s="45" t="s">
        <v>3547</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3074</v>
      </c>
      <c r="E822" s="1" t="s">
        <v>3541</v>
      </c>
      <c r="F822" t="s">
        <v>3038</v>
      </c>
      <c r="G822" s="45" t="s">
        <v>3548</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3074</v>
      </c>
      <c r="E823" s="1" t="s">
        <v>3542</v>
      </c>
      <c r="F823" t="s">
        <v>3038</v>
      </c>
      <c r="G823" s="45" t="s">
        <v>3549</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3074</v>
      </c>
      <c r="E824" s="1" t="s">
        <v>3543</v>
      </c>
      <c r="F824" t="s">
        <v>3038</v>
      </c>
      <c r="G824" s="45" t="s">
        <v>3550</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3074</v>
      </c>
      <c r="E825" s="1" t="s">
        <v>3544</v>
      </c>
      <c r="F825" t="s">
        <v>3038</v>
      </c>
      <c r="G825" s="45" t="s">
        <v>3551</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3074</v>
      </c>
      <c r="E826" s="1" t="s">
        <v>3545</v>
      </c>
      <c r="F826" t="s">
        <v>3038</v>
      </c>
      <c r="G826" s="45" t="s">
        <v>3552</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3074</v>
      </c>
      <c r="E827" s="1" t="s">
        <v>3546</v>
      </c>
      <c r="F827" t="s">
        <v>3038</v>
      </c>
      <c r="G827" s="45" t="s">
        <v>3553</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3074</v>
      </c>
      <c r="E828" s="1" t="s">
        <v>3710</v>
      </c>
      <c r="F828" t="s">
        <v>3038</v>
      </c>
      <c r="G828" s="45" t="s">
        <v>3710</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3075</v>
      </c>
      <c r="E829" s="1" t="s">
        <v>3540</v>
      </c>
      <c r="F829" t="s">
        <v>3039</v>
      </c>
      <c r="G829" s="45" t="s">
        <v>3547</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3075</v>
      </c>
      <c r="E830" s="1" t="s">
        <v>3541</v>
      </c>
      <c r="F830" t="s">
        <v>3039</v>
      </c>
      <c r="G830" s="45" t="s">
        <v>3548</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3075</v>
      </c>
      <c r="E831" s="1" t="s">
        <v>3542</v>
      </c>
      <c r="F831" t="s">
        <v>3039</v>
      </c>
      <c r="G831" s="45" t="s">
        <v>3549</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3075</v>
      </c>
      <c r="E832" s="1" t="s">
        <v>3543</v>
      </c>
      <c r="F832" t="s">
        <v>3039</v>
      </c>
      <c r="G832" s="45" t="s">
        <v>3550</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3075</v>
      </c>
      <c r="E833" s="1" t="s">
        <v>3544</v>
      </c>
      <c r="F833" t="s">
        <v>3039</v>
      </c>
      <c r="G833" s="45" t="s">
        <v>3551</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3075</v>
      </c>
      <c r="E834" s="1" t="s">
        <v>3545</v>
      </c>
      <c r="F834" t="s">
        <v>3039</v>
      </c>
      <c r="G834" s="45" t="s">
        <v>3552</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3075</v>
      </c>
      <c r="E835" s="1" t="s">
        <v>3546</v>
      </c>
      <c r="F835" t="s">
        <v>3039</v>
      </c>
      <c r="G835" s="45" t="s">
        <v>3553</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3075</v>
      </c>
      <c r="E836" s="1" t="s">
        <v>3710</v>
      </c>
      <c r="F836" t="s">
        <v>3039</v>
      </c>
      <c r="G836" s="45" t="s">
        <v>3710</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3076</v>
      </c>
      <c r="E837" s="1" t="s">
        <v>3540</v>
      </c>
      <c r="F837" t="s">
        <v>3040</v>
      </c>
      <c r="G837" s="45" t="s">
        <v>3547</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3076</v>
      </c>
      <c r="E838" s="1" t="s">
        <v>3541</v>
      </c>
      <c r="F838" t="s">
        <v>3040</v>
      </c>
      <c r="G838" s="45" t="s">
        <v>3548</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3076</v>
      </c>
      <c r="E839" s="1" t="s">
        <v>3542</v>
      </c>
      <c r="F839" t="s">
        <v>3040</v>
      </c>
      <c r="G839" s="45" t="s">
        <v>3549</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3076</v>
      </c>
      <c r="E840" s="1" t="s">
        <v>3543</v>
      </c>
      <c r="F840" t="s">
        <v>3040</v>
      </c>
      <c r="G840" s="45" t="s">
        <v>3550</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3076</v>
      </c>
      <c r="E841" s="1" t="s">
        <v>3544</v>
      </c>
      <c r="F841" t="s">
        <v>3040</v>
      </c>
      <c r="G841" s="45" t="s">
        <v>3551</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3076</v>
      </c>
      <c r="E842" s="1" t="s">
        <v>3545</v>
      </c>
      <c r="F842" t="s">
        <v>3040</v>
      </c>
      <c r="G842" s="45" t="s">
        <v>3552</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3076</v>
      </c>
      <c r="E843" s="1" t="s">
        <v>3546</v>
      </c>
      <c r="F843" t="s">
        <v>3040</v>
      </c>
      <c r="G843" s="45" t="s">
        <v>3553</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3076</v>
      </c>
      <c r="E844" s="1" t="s">
        <v>3710</v>
      </c>
      <c r="F844" t="s">
        <v>3040</v>
      </c>
      <c r="G844" s="45" t="s">
        <v>3710</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3077</v>
      </c>
      <c r="E845" s="1" t="s">
        <v>3540</v>
      </c>
      <c r="F845" t="s">
        <v>2581</v>
      </c>
      <c r="G845" s="45" t="s">
        <v>3547</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3077</v>
      </c>
      <c r="E846" s="1" t="s">
        <v>3541</v>
      </c>
      <c r="F846" t="s">
        <v>2581</v>
      </c>
      <c r="G846" s="45" t="s">
        <v>3548</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3077</v>
      </c>
      <c r="E847" s="1" t="s">
        <v>3542</v>
      </c>
      <c r="F847" t="s">
        <v>2581</v>
      </c>
      <c r="G847" s="45" t="s">
        <v>3549</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3077</v>
      </c>
      <c r="E848" s="1" t="s">
        <v>3543</v>
      </c>
      <c r="F848" t="s">
        <v>2581</v>
      </c>
      <c r="G848" s="45" t="s">
        <v>3550</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3077</v>
      </c>
      <c r="E849" s="1" t="s">
        <v>3544</v>
      </c>
      <c r="F849" t="s">
        <v>2581</v>
      </c>
      <c r="G849" s="45" t="s">
        <v>3551</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3077</v>
      </c>
      <c r="E850" s="1" t="s">
        <v>3545</v>
      </c>
      <c r="F850" t="s">
        <v>2581</v>
      </c>
      <c r="G850" s="45" t="s">
        <v>3552</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3077</v>
      </c>
      <c r="E851" s="1" t="s">
        <v>3546</v>
      </c>
      <c r="F851" t="s">
        <v>2581</v>
      </c>
      <c r="G851" s="45" t="s">
        <v>3553</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3077</v>
      </c>
      <c r="E852" s="1" t="s">
        <v>3710</v>
      </c>
      <c r="F852" t="s">
        <v>2581</v>
      </c>
      <c r="G852" s="45" t="s">
        <v>3710</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3078</v>
      </c>
      <c r="E853" s="1" t="s">
        <v>3540</v>
      </c>
      <c r="F853" t="s">
        <v>3041</v>
      </c>
      <c r="G853" s="45" t="s">
        <v>3547</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3078</v>
      </c>
      <c r="E854" s="1" t="s">
        <v>3541</v>
      </c>
      <c r="F854" t="s">
        <v>3041</v>
      </c>
      <c r="G854" s="45" t="s">
        <v>3548</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3078</v>
      </c>
      <c r="E855" s="1" t="s">
        <v>3542</v>
      </c>
      <c r="F855" t="s">
        <v>3041</v>
      </c>
      <c r="G855" s="45" t="s">
        <v>3549</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3078</v>
      </c>
      <c r="E856" s="1" t="s">
        <v>3543</v>
      </c>
      <c r="F856" t="s">
        <v>3041</v>
      </c>
      <c r="G856" s="45" t="s">
        <v>3550</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3078</v>
      </c>
      <c r="E857" s="1" t="s">
        <v>3544</v>
      </c>
      <c r="F857" t="s">
        <v>3041</v>
      </c>
      <c r="G857" s="45" t="s">
        <v>3551</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3078</v>
      </c>
      <c r="E858" s="1" t="s">
        <v>3545</v>
      </c>
      <c r="F858" t="s">
        <v>3041</v>
      </c>
      <c r="G858" s="45" t="s">
        <v>3552</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3078</v>
      </c>
      <c r="E859" s="1" t="s">
        <v>3546</v>
      </c>
      <c r="F859" t="s">
        <v>3041</v>
      </c>
      <c r="G859" s="45" t="s">
        <v>3553</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3078</v>
      </c>
      <c r="E860" s="1" t="s">
        <v>3710</v>
      </c>
      <c r="F860" t="s">
        <v>3041</v>
      </c>
      <c r="G860" s="45" t="s">
        <v>3710</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3079</v>
      </c>
      <c r="E861" s="1" t="s">
        <v>3540</v>
      </c>
      <c r="F861" t="s">
        <v>3042</v>
      </c>
      <c r="G861" s="45" t="s">
        <v>3547</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3079</v>
      </c>
      <c r="E862" s="1" t="s">
        <v>3541</v>
      </c>
      <c r="F862" t="s">
        <v>3042</v>
      </c>
      <c r="G862" s="45" t="s">
        <v>3548</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3079</v>
      </c>
      <c r="E863" s="1" t="s">
        <v>3542</v>
      </c>
      <c r="F863" t="s">
        <v>3042</v>
      </c>
      <c r="G863" s="45" t="s">
        <v>3549</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3079</v>
      </c>
      <c r="E864" s="1" t="s">
        <v>3543</v>
      </c>
      <c r="F864" t="s">
        <v>3042</v>
      </c>
      <c r="G864" s="45" t="s">
        <v>3550</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3079</v>
      </c>
      <c r="E865" s="1" t="s">
        <v>3544</v>
      </c>
      <c r="F865" t="s">
        <v>3042</v>
      </c>
      <c r="G865" s="45" t="s">
        <v>3551</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3079</v>
      </c>
      <c r="E866" s="1" t="s">
        <v>3545</v>
      </c>
      <c r="F866" t="s">
        <v>3042</v>
      </c>
      <c r="G866" s="45" t="s">
        <v>3552</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3079</v>
      </c>
      <c r="E867" s="1" t="s">
        <v>3546</v>
      </c>
      <c r="F867" t="s">
        <v>3042</v>
      </c>
      <c r="G867" s="45" t="s">
        <v>3553</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3079</v>
      </c>
      <c r="E868" s="1" t="s">
        <v>3710</v>
      </c>
      <c r="F868" t="s">
        <v>3042</v>
      </c>
      <c r="G868" s="45" t="s">
        <v>3710</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3080</v>
      </c>
      <c r="E869" s="1" t="s">
        <v>3540</v>
      </c>
      <c r="F869" t="s">
        <v>3043</v>
      </c>
      <c r="G869" s="45" t="s">
        <v>3547</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3080</v>
      </c>
      <c r="E870" s="1" t="s">
        <v>3541</v>
      </c>
      <c r="F870" t="s">
        <v>3043</v>
      </c>
      <c r="G870" s="45" t="s">
        <v>3548</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3080</v>
      </c>
      <c r="E871" s="1" t="s">
        <v>3542</v>
      </c>
      <c r="F871" t="s">
        <v>3043</v>
      </c>
      <c r="G871" s="45" t="s">
        <v>3549</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3080</v>
      </c>
      <c r="E872" s="1" t="s">
        <v>3543</v>
      </c>
      <c r="F872" t="s">
        <v>3043</v>
      </c>
      <c r="G872" s="45" t="s">
        <v>3550</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3080</v>
      </c>
      <c r="E873" s="1" t="s">
        <v>3544</v>
      </c>
      <c r="F873" t="s">
        <v>3043</v>
      </c>
      <c r="G873" s="45" t="s">
        <v>3551</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3080</v>
      </c>
      <c r="E874" s="1" t="s">
        <v>3545</v>
      </c>
      <c r="F874" t="s">
        <v>3043</v>
      </c>
      <c r="G874" s="45" t="s">
        <v>3552</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3080</v>
      </c>
      <c r="E875" s="1" t="s">
        <v>3546</v>
      </c>
      <c r="F875" t="s">
        <v>3043</v>
      </c>
      <c r="G875" s="45" t="s">
        <v>3553</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3080</v>
      </c>
      <c r="E876" s="1" t="s">
        <v>3710</v>
      </c>
      <c r="F876" t="s">
        <v>3043</v>
      </c>
      <c r="G876" s="45" t="s">
        <v>3710</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3081</v>
      </c>
      <c r="E877" s="1" t="s">
        <v>3540</v>
      </c>
      <c r="F877" t="s">
        <v>2582</v>
      </c>
      <c r="G877" s="45" t="s">
        <v>3547</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3081</v>
      </c>
      <c r="E878" s="1" t="s">
        <v>3541</v>
      </c>
      <c r="F878" t="s">
        <v>2582</v>
      </c>
      <c r="G878" s="45" t="s">
        <v>3548</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3081</v>
      </c>
      <c r="E879" s="1" t="s">
        <v>3542</v>
      </c>
      <c r="F879" t="s">
        <v>2582</v>
      </c>
      <c r="G879" s="45" t="s">
        <v>3549</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3081</v>
      </c>
      <c r="E880" s="1" t="s">
        <v>3543</v>
      </c>
      <c r="F880" t="s">
        <v>2582</v>
      </c>
      <c r="G880" s="45" t="s">
        <v>3550</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3081</v>
      </c>
      <c r="E881" s="1" t="s">
        <v>3544</v>
      </c>
      <c r="F881" t="s">
        <v>2582</v>
      </c>
      <c r="G881" s="45" t="s">
        <v>3551</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3081</v>
      </c>
      <c r="E882" s="1" t="s">
        <v>3545</v>
      </c>
      <c r="F882" t="s">
        <v>2582</v>
      </c>
      <c r="G882" s="45" t="s">
        <v>3552</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3081</v>
      </c>
      <c r="E883" s="1" t="s">
        <v>3546</v>
      </c>
      <c r="F883" t="s">
        <v>2582</v>
      </c>
      <c r="G883" s="45" t="s">
        <v>3553</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3081</v>
      </c>
      <c r="E884" s="1" t="s">
        <v>3710</v>
      </c>
      <c r="F884" t="s">
        <v>2582</v>
      </c>
      <c r="G884" s="45" t="s">
        <v>3710</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3082</v>
      </c>
      <c r="E885" s="1" t="s">
        <v>3540</v>
      </c>
      <c r="F885" t="s">
        <v>3044</v>
      </c>
      <c r="G885" s="45" t="s">
        <v>3547</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3082</v>
      </c>
      <c r="E886" s="1" t="s">
        <v>3541</v>
      </c>
      <c r="F886" t="s">
        <v>3044</v>
      </c>
      <c r="G886" s="45" t="s">
        <v>3548</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3082</v>
      </c>
      <c r="E887" s="1" t="s">
        <v>3542</v>
      </c>
      <c r="F887" t="s">
        <v>3044</v>
      </c>
      <c r="G887" s="45" t="s">
        <v>3549</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3082</v>
      </c>
      <c r="E888" s="1" t="s">
        <v>3543</v>
      </c>
      <c r="F888" t="s">
        <v>3044</v>
      </c>
      <c r="G888" s="45" t="s">
        <v>3550</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3082</v>
      </c>
      <c r="E889" s="1" t="s">
        <v>3544</v>
      </c>
      <c r="F889" t="s">
        <v>3044</v>
      </c>
      <c r="G889" s="45" t="s">
        <v>3551</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3082</v>
      </c>
      <c r="E890" s="1" t="s">
        <v>3545</v>
      </c>
      <c r="F890" t="s">
        <v>3044</v>
      </c>
      <c r="G890" s="45" t="s">
        <v>3552</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3082</v>
      </c>
      <c r="E891" s="1" t="s">
        <v>3546</v>
      </c>
      <c r="F891" t="s">
        <v>3044</v>
      </c>
      <c r="G891" s="45" t="s">
        <v>3553</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3082</v>
      </c>
      <c r="E892" s="1" t="s">
        <v>3710</v>
      </c>
      <c r="F892" t="s">
        <v>3044</v>
      </c>
      <c r="G892" s="45" t="s">
        <v>3710</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3083</v>
      </c>
      <c r="E893" s="1" t="s">
        <v>3540</v>
      </c>
      <c r="F893" t="s">
        <v>3045</v>
      </c>
      <c r="G893" s="45" t="s">
        <v>3547</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3083</v>
      </c>
      <c r="E894" s="1" t="s">
        <v>3541</v>
      </c>
      <c r="F894" t="s">
        <v>3045</v>
      </c>
      <c r="G894" s="45" t="s">
        <v>3548</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3083</v>
      </c>
      <c r="E895" s="1" t="s">
        <v>3542</v>
      </c>
      <c r="F895" t="s">
        <v>3045</v>
      </c>
      <c r="G895" s="45" t="s">
        <v>3549</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3083</v>
      </c>
      <c r="E896" s="1" t="s">
        <v>3543</v>
      </c>
      <c r="F896" t="s">
        <v>3045</v>
      </c>
      <c r="G896" s="45" t="s">
        <v>3550</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3083</v>
      </c>
      <c r="E897" s="1" t="s">
        <v>3544</v>
      </c>
      <c r="F897" t="s">
        <v>3045</v>
      </c>
      <c r="G897" s="45" t="s">
        <v>3551</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3083</v>
      </c>
      <c r="E898" s="1" t="s">
        <v>3545</v>
      </c>
      <c r="F898" t="s">
        <v>3045</v>
      </c>
      <c r="G898" s="45" t="s">
        <v>3552</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3083</v>
      </c>
      <c r="E899" s="1" t="s">
        <v>3546</v>
      </c>
      <c r="F899" t="s">
        <v>3045</v>
      </c>
      <c r="G899" s="45" t="s">
        <v>3553</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3083</v>
      </c>
      <c r="E900" s="1" t="s">
        <v>3710</v>
      </c>
      <c r="F900" t="s">
        <v>3045</v>
      </c>
      <c r="G900" s="45" t="s">
        <v>3710</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3084</v>
      </c>
      <c r="E901" s="1" t="s">
        <v>3540</v>
      </c>
      <c r="F901" t="s">
        <v>3046</v>
      </c>
      <c r="G901" s="45" t="s">
        <v>3547</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3084</v>
      </c>
      <c r="E902" s="1" t="s">
        <v>3541</v>
      </c>
      <c r="F902" t="s">
        <v>3046</v>
      </c>
      <c r="G902" s="45" t="s">
        <v>3548</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3084</v>
      </c>
      <c r="E903" s="1" t="s">
        <v>3542</v>
      </c>
      <c r="F903" t="s">
        <v>3046</v>
      </c>
      <c r="G903" s="45" t="s">
        <v>3549</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3084</v>
      </c>
      <c r="E904" s="1" t="s">
        <v>3543</v>
      </c>
      <c r="F904" t="s">
        <v>3046</v>
      </c>
      <c r="G904" s="45" t="s">
        <v>3550</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3084</v>
      </c>
      <c r="E905" s="1" t="s">
        <v>3544</v>
      </c>
      <c r="F905" t="s">
        <v>3046</v>
      </c>
      <c r="G905" s="45" t="s">
        <v>3551</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3084</v>
      </c>
      <c r="E906" s="1" t="s">
        <v>3545</v>
      </c>
      <c r="F906" t="s">
        <v>3046</v>
      </c>
      <c r="G906" s="45" t="s">
        <v>3552</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3084</v>
      </c>
      <c r="E907" s="1" t="s">
        <v>3546</v>
      </c>
      <c r="F907" t="s">
        <v>3046</v>
      </c>
      <c r="G907" s="45" t="s">
        <v>3553</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3084</v>
      </c>
      <c r="E908" s="1" t="s">
        <v>3710</v>
      </c>
      <c r="F908" t="s">
        <v>3046</v>
      </c>
      <c r="G908" s="45" t="s">
        <v>3710</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3085</v>
      </c>
      <c r="E909" s="1" t="s">
        <v>3540</v>
      </c>
      <c r="F909" t="s">
        <v>3047</v>
      </c>
      <c r="G909" s="45" t="s">
        <v>3547</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3085</v>
      </c>
      <c r="E910" s="1" t="s">
        <v>3541</v>
      </c>
      <c r="F910" t="s">
        <v>3047</v>
      </c>
      <c r="G910" s="45" t="s">
        <v>3548</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3085</v>
      </c>
      <c r="E911" s="1" t="s">
        <v>3542</v>
      </c>
      <c r="F911" t="s">
        <v>3047</v>
      </c>
      <c r="G911" s="45" t="s">
        <v>3549</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3085</v>
      </c>
      <c r="E912" s="1" t="s">
        <v>3543</v>
      </c>
      <c r="F912" t="s">
        <v>3047</v>
      </c>
      <c r="G912" s="45" t="s">
        <v>3550</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3085</v>
      </c>
      <c r="E913" s="1" t="s">
        <v>3544</v>
      </c>
      <c r="F913" t="s">
        <v>3047</v>
      </c>
      <c r="G913" s="45" t="s">
        <v>3551</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3085</v>
      </c>
      <c r="E914" s="1" t="s">
        <v>3545</v>
      </c>
      <c r="F914" t="s">
        <v>3047</v>
      </c>
      <c r="G914" s="45" t="s">
        <v>3552</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3085</v>
      </c>
      <c r="E915" s="1" t="s">
        <v>3546</v>
      </c>
      <c r="F915" t="s">
        <v>3047</v>
      </c>
      <c r="G915" s="45" t="s">
        <v>3553</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3085</v>
      </c>
      <c r="E916" s="1" t="s">
        <v>3710</v>
      </c>
      <c r="F916" t="s">
        <v>3047</v>
      </c>
      <c r="G916" s="45" t="s">
        <v>3710</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3086</v>
      </c>
      <c r="E917" s="1" t="s">
        <v>3540</v>
      </c>
      <c r="F917" t="s">
        <v>3048</v>
      </c>
      <c r="G917" s="45" t="s">
        <v>3547</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3086</v>
      </c>
      <c r="E918" s="1" t="s">
        <v>3541</v>
      </c>
      <c r="F918" t="s">
        <v>3048</v>
      </c>
      <c r="G918" s="45" t="s">
        <v>3548</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3086</v>
      </c>
      <c r="E919" s="1" t="s">
        <v>3542</v>
      </c>
      <c r="F919" t="s">
        <v>3048</v>
      </c>
      <c r="G919" s="45" t="s">
        <v>3549</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3086</v>
      </c>
      <c r="E920" s="1" t="s">
        <v>3543</v>
      </c>
      <c r="F920" t="s">
        <v>3048</v>
      </c>
      <c r="G920" s="45" t="s">
        <v>3550</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3086</v>
      </c>
      <c r="E921" s="1" t="s">
        <v>3544</v>
      </c>
      <c r="F921" t="s">
        <v>3048</v>
      </c>
      <c r="G921" s="45" t="s">
        <v>3551</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3086</v>
      </c>
      <c r="E922" s="1" t="s">
        <v>3545</v>
      </c>
      <c r="F922" t="s">
        <v>3048</v>
      </c>
      <c r="G922" s="45" t="s">
        <v>3552</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3086</v>
      </c>
      <c r="E923" s="1" t="s">
        <v>3546</v>
      </c>
      <c r="F923" t="s">
        <v>3048</v>
      </c>
      <c r="G923" s="45" t="s">
        <v>3553</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3086</v>
      </c>
      <c r="E924" s="1" t="s">
        <v>3710</v>
      </c>
      <c r="F924" t="s">
        <v>3048</v>
      </c>
      <c r="G924" s="45" t="s">
        <v>3710</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3087</v>
      </c>
      <c r="E925" s="1" t="s">
        <v>3540</v>
      </c>
      <c r="F925" t="s">
        <v>3049</v>
      </c>
      <c r="G925" s="45" t="s">
        <v>3547</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3087</v>
      </c>
      <c r="E926" s="1" t="s">
        <v>3541</v>
      </c>
      <c r="F926" t="s">
        <v>3049</v>
      </c>
      <c r="G926" s="45" t="s">
        <v>3548</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3087</v>
      </c>
      <c r="E927" s="1" t="s">
        <v>3542</v>
      </c>
      <c r="F927" t="s">
        <v>3049</v>
      </c>
      <c r="G927" s="45" t="s">
        <v>3549</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3087</v>
      </c>
      <c r="E928" s="1" t="s">
        <v>3543</v>
      </c>
      <c r="F928" t="s">
        <v>3049</v>
      </c>
      <c r="G928" s="45" t="s">
        <v>3550</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3087</v>
      </c>
      <c r="E929" s="1" t="s">
        <v>3544</v>
      </c>
      <c r="F929" t="s">
        <v>3049</v>
      </c>
      <c r="G929" s="45" t="s">
        <v>3551</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3087</v>
      </c>
      <c r="E930" s="1" t="s">
        <v>3545</v>
      </c>
      <c r="F930" t="s">
        <v>3049</v>
      </c>
      <c r="G930" s="45" t="s">
        <v>3552</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3087</v>
      </c>
      <c r="E931" s="1" t="s">
        <v>3546</v>
      </c>
      <c r="F931" t="s">
        <v>3049</v>
      </c>
      <c r="G931" s="45" t="s">
        <v>3553</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3087</v>
      </c>
      <c r="E932" s="1" t="s">
        <v>3710</v>
      </c>
      <c r="F932" t="s">
        <v>3049</v>
      </c>
      <c r="G932" s="45" t="s">
        <v>3710</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3088</v>
      </c>
      <c r="E933" s="1" t="s">
        <v>3540</v>
      </c>
      <c r="F933" t="s">
        <v>3050</v>
      </c>
      <c r="G933" s="45" t="s">
        <v>3547</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3088</v>
      </c>
      <c r="E934" s="1" t="s">
        <v>3541</v>
      </c>
      <c r="F934" t="s">
        <v>3050</v>
      </c>
      <c r="G934" s="45" t="s">
        <v>3548</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3088</v>
      </c>
      <c r="E935" s="1" t="s">
        <v>3542</v>
      </c>
      <c r="F935" t="s">
        <v>3050</v>
      </c>
      <c r="G935" s="45" t="s">
        <v>3549</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3088</v>
      </c>
      <c r="E936" s="1" t="s">
        <v>3543</v>
      </c>
      <c r="F936" t="s">
        <v>3050</v>
      </c>
      <c r="G936" s="45" t="s">
        <v>3550</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3088</v>
      </c>
      <c r="E937" s="1" t="s">
        <v>3544</v>
      </c>
      <c r="F937" t="s">
        <v>3050</v>
      </c>
      <c r="G937" s="45" t="s">
        <v>3551</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3088</v>
      </c>
      <c r="E938" s="1" t="s">
        <v>3545</v>
      </c>
      <c r="F938" t="s">
        <v>3050</v>
      </c>
      <c r="G938" s="45" t="s">
        <v>3552</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3088</v>
      </c>
      <c r="E939" s="1" t="s">
        <v>3546</v>
      </c>
      <c r="F939" t="s">
        <v>3050</v>
      </c>
      <c r="G939" s="45" t="s">
        <v>3553</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3088</v>
      </c>
      <c r="E940" s="1" t="s">
        <v>3710</v>
      </c>
      <c r="F940" t="s">
        <v>3050</v>
      </c>
      <c r="G940" s="45" t="s">
        <v>3710</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3089</v>
      </c>
      <c r="E941" s="1" t="s">
        <v>3540</v>
      </c>
      <c r="F941" t="s">
        <v>3051</v>
      </c>
      <c r="G941" s="45" t="s">
        <v>3547</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3089</v>
      </c>
      <c r="E942" s="1" t="s">
        <v>3541</v>
      </c>
      <c r="F942" t="s">
        <v>3051</v>
      </c>
      <c r="G942" s="45" t="s">
        <v>3548</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3089</v>
      </c>
      <c r="E943" s="1" t="s">
        <v>3542</v>
      </c>
      <c r="F943" t="s">
        <v>3051</v>
      </c>
      <c r="G943" s="45" t="s">
        <v>3549</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3089</v>
      </c>
      <c r="E944" s="1" t="s">
        <v>3543</v>
      </c>
      <c r="F944" t="s">
        <v>3051</v>
      </c>
      <c r="G944" s="45" t="s">
        <v>3550</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3089</v>
      </c>
      <c r="E945" s="1" t="s">
        <v>3544</v>
      </c>
      <c r="F945" t="s">
        <v>3051</v>
      </c>
      <c r="G945" s="45" t="s">
        <v>3551</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3089</v>
      </c>
      <c r="E946" s="1" t="s">
        <v>3545</v>
      </c>
      <c r="F946" t="s">
        <v>3051</v>
      </c>
      <c r="G946" s="45" t="s">
        <v>3552</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3089</v>
      </c>
      <c r="E947" s="1" t="s">
        <v>3546</v>
      </c>
      <c r="F947" t="s">
        <v>3051</v>
      </c>
      <c r="G947" s="45" t="s">
        <v>3553</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3089</v>
      </c>
      <c r="E948" s="1" t="s">
        <v>3710</v>
      </c>
      <c r="F948" t="s">
        <v>3051</v>
      </c>
      <c r="G948" s="45" t="s">
        <v>3710</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3090</v>
      </c>
      <c r="E949" s="1" t="s">
        <v>3540</v>
      </c>
      <c r="F949" t="s">
        <v>3052</v>
      </c>
      <c r="G949" s="45" t="s">
        <v>3547</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3090</v>
      </c>
      <c r="E950" s="1" t="s">
        <v>3541</v>
      </c>
      <c r="F950" t="s">
        <v>3052</v>
      </c>
      <c r="G950" s="45" t="s">
        <v>3548</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3090</v>
      </c>
      <c r="E951" s="1" t="s">
        <v>3542</v>
      </c>
      <c r="F951" t="s">
        <v>3052</v>
      </c>
      <c r="G951" s="45" t="s">
        <v>3549</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3090</v>
      </c>
      <c r="E952" s="1" t="s">
        <v>3543</v>
      </c>
      <c r="F952" t="s">
        <v>3052</v>
      </c>
      <c r="G952" s="45" t="s">
        <v>3550</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3090</v>
      </c>
      <c r="E953" s="1" t="s">
        <v>3544</v>
      </c>
      <c r="F953" t="s">
        <v>3052</v>
      </c>
      <c r="G953" s="45" t="s">
        <v>3551</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3090</v>
      </c>
      <c r="E954" s="1" t="s">
        <v>3545</v>
      </c>
      <c r="F954" t="s">
        <v>3052</v>
      </c>
      <c r="G954" s="45" t="s">
        <v>3552</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3090</v>
      </c>
      <c r="E955" s="1" t="s">
        <v>3546</v>
      </c>
      <c r="F955" t="s">
        <v>3052</v>
      </c>
      <c r="G955" s="45" t="s">
        <v>3553</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3090</v>
      </c>
      <c r="E956" s="1" t="s">
        <v>3710</v>
      </c>
      <c r="F956" t="s">
        <v>3052</v>
      </c>
      <c r="G956" s="45" t="s">
        <v>3710</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3091</v>
      </c>
      <c r="E957" s="1" t="s">
        <v>3540</v>
      </c>
      <c r="F957" t="s">
        <v>3094</v>
      </c>
      <c r="G957" s="45" t="s">
        <v>3547</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3091</v>
      </c>
      <c r="E958" s="1" t="s">
        <v>3541</v>
      </c>
      <c r="F958" t="s">
        <v>3094</v>
      </c>
      <c r="G958" s="45" t="s">
        <v>3548</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3091</v>
      </c>
      <c r="E959" s="1" t="s">
        <v>3542</v>
      </c>
      <c r="F959" t="s">
        <v>3094</v>
      </c>
      <c r="G959" s="45" t="s">
        <v>3549</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3091</v>
      </c>
      <c r="E960" s="1" t="s">
        <v>3543</v>
      </c>
      <c r="F960" t="s">
        <v>3094</v>
      </c>
      <c r="G960" s="45" t="s">
        <v>3550</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3091</v>
      </c>
      <c r="E961" s="1" t="s">
        <v>3544</v>
      </c>
      <c r="F961" t="s">
        <v>3094</v>
      </c>
      <c r="G961" s="45" t="s">
        <v>3551</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3091</v>
      </c>
      <c r="E962" s="1" t="s">
        <v>3545</v>
      </c>
      <c r="F962" t="s">
        <v>3094</v>
      </c>
      <c r="G962" s="45" t="s">
        <v>3552</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3091</v>
      </c>
      <c r="E963" s="1" t="s">
        <v>3546</v>
      </c>
      <c r="F963" t="s">
        <v>3094</v>
      </c>
      <c r="G963" s="45" t="s">
        <v>3553</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3091</v>
      </c>
      <c r="E964" s="1" t="s">
        <v>3710</v>
      </c>
      <c r="F964" t="s">
        <v>3094</v>
      </c>
      <c r="G964" s="45" t="s">
        <v>3710</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3092</v>
      </c>
      <c r="E965" s="1" t="s">
        <v>3540</v>
      </c>
      <c r="F965" t="s">
        <v>3053</v>
      </c>
      <c r="G965" s="45" t="s">
        <v>3547</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3092</v>
      </c>
      <c r="E966" s="1" t="s">
        <v>3541</v>
      </c>
      <c r="F966" t="s">
        <v>3053</v>
      </c>
      <c r="G966" s="45" t="s">
        <v>3548</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3092</v>
      </c>
      <c r="E967" s="1" t="s">
        <v>3542</v>
      </c>
      <c r="F967" t="s">
        <v>3053</v>
      </c>
      <c r="G967" s="45" t="s">
        <v>3549</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3092</v>
      </c>
      <c r="E968" s="1" t="s">
        <v>3543</v>
      </c>
      <c r="F968" t="s">
        <v>3053</v>
      </c>
      <c r="G968" s="45" t="s">
        <v>3550</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3092</v>
      </c>
      <c r="E969" s="1" t="s">
        <v>3544</v>
      </c>
      <c r="F969" t="s">
        <v>3053</v>
      </c>
      <c r="G969" s="45" t="s">
        <v>3551</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3092</v>
      </c>
      <c r="E970" s="1" t="s">
        <v>3545</v>
      </c>
      <c r="F970" t="s">
        <v>3053</v>
      </c>
      <c r="G970" s="45" t="s">
        <v>3552</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3092</v>
      </c>
      <c r="E971" s="1" t="s">
        <v>3546</v>
      </c>
      <c r="F971" t="s">
        <v>3053</v>
      </c>
      <c r="G971" s="45" t="s">
        <v>3553</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3092</v>
      </c>
      <c r="E972" s="1" t="s">
        <v>3710</v>
      </c>
      <c r="F972" t="s">
        <v>3053</v>
      </c>
      <c r="G972" s="45" t="s">
        <v>3710</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3068</v>
      </c>
      <c r="E974" s="45" t="s">
        <v>2400</v>
      </c>
      <c r="F974" t="s">
        <v>3093</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3068</v>
      </c>
      <c r="E975" s="45" t="s">
        <v>2401</v>
      </c>
      <c r="F975" t="s">
        <v>3093</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3068</v>
      </c>
      <c r="E976" s="45" t="s">
        <v>2402</v>
      </c>
      <c r="F976" t="s">
        <v>3093</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3068</v>
      </c>
      <c r="E977" s="45" t="s">
        <v>2403</v>
      </c>
      <c r="F977" t="s">
        <v>3093</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3068</v>
      </c>
      <c r="E978" s="45" t="s">
        <v>2404</v>
      </c>
      <c r="F978" t="s">
        <v>3093</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3068</v>
      </c>
      <c r="E979" s="45" t="s">
        <v>2405</v>
      </c>
      <c r="F979" t="s">
        <v>3093</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3068</v>
      </c>
      <c r="E980" s="45" t="s">
        <v>2708</v>
      </c>
      <c r="F980" t="s">
        <v>3093</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3068</v>
      </c>
      <c r="E981" s="45" t="s">
        <v>2709</v>
      </c>
      <c r="F981" t="s">
        <v>3093</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3068</v>
      </c>
      <c r="E982" s="45" t="s">
        <v>2710</v>
      </c>
      <c r="F982" t="s">
        <v>3093</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3068</v>
      </c>
      <c r="E983" s="45" t="s">
        <v>2707</v>
      </c>
      <c r="F983" t="s">
        <v>3093</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3069</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3069</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3069</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3069</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3069</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3069</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3069</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3069</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3069</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3069</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3070</v>
      </c>
      <c r="E994" s="45" t="s">
        <v>2400</v>
      </c>
      <c r="F994" t="s">
        <v>3034</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3070</v>
      </c>
      <c r="E995" s="45" t="s">
        <v>2401</v>
      </c>
      <c r="F995" t="s">
        <v>3034</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3070</v>
      </c>
      <c r="E996" s="45" t="s">
        <v>2402</v>
      </c>
      <c r="F996" t="s">
        <v>3034</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3070</v>
      </c>
      <c r="E997" s="45" t="s">
        <v>2403</v>
      </c>
      <c r="F997" t="s">
        <v>3034</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3070</v>
      </c>
      <c r="E998" s="45" t="s">
        <v>2404</v>
      </c>
      <c r="F998" t="s">
        <v>3034</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3070</v>
      </c>
      <c r="E999" s="45" t="s">
        <v>2405</v>
      </c>
      <c r="F999" t="s">
        <v>3034</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3070</v>
      </c>
      <c r="E1000" s="45" t="s">
        <v>2708</v>
      </c>
      <c r="F1000" t="s">
        <v>3034</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3070</v>
      </c>
      <c r="E1001" s="45" t="s">
        <v>2709</v>
      </c>
      <c r="F1001" t="s">
        <v>3034</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3070</v>
      </c>
      <c r="E1002" s="45" t="s">
        <v>2710</v>
      </c>
      <c r="F1002" t="s">
        <v>3034</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3070</v>
      </c>
      <c r="E1003" s="45" t="s">
        <v>2707</v>
      </c>
      <c r="F1003" t="s">
        <v>3034</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3071</v>
      </c>
      <c r="E1004" s="45" t="s">
        <v>2400</v>
      </c>
      <c r="F1004" t="s">
        <v>3035</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3071</v>
      </c>
      <c r="E1005" s="45" t="s">
        <v>2401</v>
      </c>
      <c r="F1005" t="s">
        <v>3035</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3071</v>
      </c>
      <c r="E1006" s="45" t="s">
        <v>2402</v>
      </c>
      <c r="F1006" t="s">
        <v>3035</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3071</v>
      </c>
      <c r="E1007" s="45" t="s">
        <v>2403</v>
      </c>
      <c r="F1007" t="s">
        <v>3035</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3071</v>
      </c>
      <c r="E1008" s="45" t="s">
        <v>2404</v>
      </c>
      <c r="F1008" t="s">
        <v>3035</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3071</v>
      </c>
      <c r="E1009" s="45" t="s">
        <v>2405</v>
      </c>
      <c r="F1009" t="s">
        <v>3035</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3071</v>
      </c>
      <c r="E1010" s="45" t="s">
        <v>2708</v>
      </c>
      <c r="F1010" t="s">
        <v>3035</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3071</v>
      </c>
      <c r="E1011" s="45" t="s">
        <v>2709</v>
      </c>
      <c r="F1011" t="s">
        <v>3035</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3071</v>
      </c>
      <c r="E1012" s="45" t="s">
        <v>2710</v>
      </c>
      <c r="F1012" t="s">
        <v>3035</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3071</v>
      </c>
      <c r="E1013" s="45" t="s">
        <v>2707</v>
      </c>
      <c r="F1013" t="s">
        <v>3035</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3072</v>
      </c>
      <c r="E1014" s="45" t="s">
        <v>2400</v>
      </c>
      <c r="F1014" t="s">
        <v>3036</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3072</v>
      </c>
      <c r="E1015" s="45" t="s">
        <v>2401</v>
      </c>
      <c r="F1015" t="s">
        <v>3036</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3072</v>
      </c>
      <c r="E1016" s="45" t="s">
        <v>2402</v>
      </c>
      <c r="F1016" t="s">
        <v>3036</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3072</v>
      </c>
      <c r="E1017" s="45" t="s">
        <v>2403</v>
      </c>
      <c r="F1017" t="s">
        <v>3036</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3072</v>
      </c>
      <c r="E1018" s="45" t="s">
        <v>2404</v>
      </c>
      <c r="F1018" t="s">
        <v>3036</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3072</v>
      </c>
      <c r="E1019" s="45" t="s">
        <v>2405</v>
      </c>
      <c r="F1019" t="s">
        <v>3036</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3072</v>
      </c>
      <c r="E1020" s="45" t="s">
        <v>2708</v>
      </c>
      <c r="F1020" t="s">
        <v>3036</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3072</v>
      </c>
      <c r="E1021" s="45" t="s">
        <v>2709</v>
      </c>
      <c r="F1021" t="s">
        <v>3036</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3072</v>
      </c>
      <c r="E1022" s="45" t="s">
        <v>2710</v>
      </c>
      <c r="F1022" t="s">
        <v>3036</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3072</v>
      </c>
      <c r="E1023" s="45" t="s">
        <v>2707</v>
      </c>
      <c r="F1023" t="s">
        <v>3036</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3073</v>
      </c>
      <c r="E1024" s="45" t="s">
        <v>2400</v>
      </c>
      <c r="F1024" t="s">
        <v>3037</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3073</v>
      </c>
      <c r="E1025" s="45" t="s">
        <v>2401</v>
      </c>
      <c r="F1025" t="s">
        <v>3037</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3073</v>
      </c>
      <c r="E1026" s="45" t="s">
        <v>2402</v>
      </c>
      <c r="F1026" t="s">
        <v>3037</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3073</v>
      </c>
      <c r="E1027" s="45" t="s">
        <v>2403</v>
      </c>
      <c r="F1027" t="s">
        <v>3037</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3073</v>
      </c>
      <c r="E1028" s="45" t="s">
        <v>2404</v>
      </c>
      <c r="F1028" t="s">
        <v>3037</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3073</v>
      </c>
      <c r="E1029" s="45" t="s">
        <v>2405</v>
      </c>
      <c r="F1029" t="s">
        <v>3037</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3073</v>
      </c>
      <c r="E1030" s="45" t="s">
        <v>2708</v>
      </c>
      <c r="F1030" t="s">
        <v>3037</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3073</v>
      </c>
      <c r="E1031" s="45" t="s">
        <v>2709</v>
      </c>
      <c r="F1031" t="s">
        <v>3037</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3073</v>
      </c>
      <c r="E1032" s="45" t="s">
        <v>2710</v>
      </c>
      <c r="F1032" t="s">
        <v>3037</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3073</v>
      </c>
      <c r="E1033" s="45" t="s">
        <v>2707</v>
      </c>
      <c r="F1033" t="s">
        <v>3037</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3074</v>
      </c>
      <c r="E1034" s="45" t="s">
        <v>2400</v>
      </c>
      <c r="F1034" t="s">
        <v>3038</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3074</v>
      </c>
      <c r="E1035" s="45" t="s">
        <v>2401</v>
      </c>
      <c r="F1035" t="s">
        <v>3038</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3074</v>
      </c>
      <c r="E1036" s="45" t="s">
        <v>2402</v>
      </c>
      <c r="F1036" t="s">
        <v>3038</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3074</v>
      </c>
      <c r="E1037" s="45" t="s">
        <v>2403</v>
      </c>
      <c r="F1037" t="s">
        <v>3038</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3074</v>
      </c>
      <c r="E1038" s="45" t="s">
        <v>2404</v>
      </c>
      <c r="F1038" t="s">
        <v>3038</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3074</v>
      </c>
      <c r="E1039" s="45" t="s">
        <v>2405</v>
      </c>
      <c r="F1039" t="s">
        <v>3038</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3074</v>
      </c>
      <c r="E1040" s="45" t="s">
        <v>2708</v>
      </c>
      <c r="F1040" t="s">
        <v>3038</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3074</v>
      </c>
      <c r="E1041" s="45" t="s">
        <v>2709</v>
      </c>
      <c r="F1041" t="s">
        <v>3038</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3074</v>
      </c>
      <c r="E1042" s="45" t="s">
        <v>2710</v>
      </c>
      <c r="F1042" t="s">
        <v>3038</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3074</v>
      </c>
      <c r="E1043" s="45" t="s">
        <v>2707</v>
      </c>
      <c r="F1043" t="s">
        <v>3038</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3075</v>
      </c>
      <c r="E1044" s="45" t="s">
        <v>2400</v>
      </c>
      <c r="F1044" t="s">
        <v>3039</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3075</v>
      </c>
      <c r="E1045" s="45" t="s">
        <v>2401</v>
      </c>
      <c r="F1045" t="s">
        <v>3039</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3075</v>
      </c>
      <c r="E1046" s="45" t="s">
        <v>2402</v>
      </c>
      <c r="F1046" t="s">
        <v>3039</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3075</v>
      </c>
      <c r="E1047" s="45" t="s">
        <v>2403</v>
      </c>
      <c r="F1047" t="s">
        <v>3039</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3075</v>
      </c>
      <c r="E1048" s="45" t="s">
        <v>2404</v>
      </c>
      <c r="F1048" t="s">
        <v>3039</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3075</v>
      </c>
      <c r="E1049" s="45" t="s">
        <v>2405</v>
      </c>
      <c r="F1049" t="s">
        <v>3039</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3075</v>
      </c>
      <c r="E1050" s="45" t="s">
        <v>2708</v>
      </c>
      <c r="F1050" t="s">
        <v>3039</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3075</v>
      </c>
      <c r="E1051" s="45" t="s">
        <v>2709</v>
      </c>
      <c r="F1051" t="s">
        <v>3039</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3075</v>
      </c>
      <c r="E1052" s="45" t="s">
        <v>2710</v>
      </c>
      <c r="F1052" t="s">
        <v>3039</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3075</v>
      </c>
      <c r="E1053" s="45" t="s">
        <v>2707</v>
      </c>
      <c r="F1053" t="s">
        <v>3039</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3076</v>
      </c>
      <c r="E1054" s="45" t="s">
        <v>2400</v>
      </c>
      <c r="F1054" t="s">
        <v>3040</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3076</v>
      </c>
      <c r="E1055" s="45" t="s">
        <v>2401</v>
      </c>
      <c r="F1055" t="s">
        <v>3040</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3076</v>
      </c>
      <c r="E1056" s="45" t="s">
        <v>2402</v>
      </c>
      <c r="F1056" t="s">
        <v>3040</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3076</v>
      </c>
      <c r="E1057" s="45" t="s">
        <v>2403</v>
      </c>
      <c r="F1057" t="s">
        <v>3040</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3076</v>
      </c>
      <c r="E1058" s="45" t="s">
        <v>2404</v>
      </c>
      <c r="F1058" t="s">
        <v>3040</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3076</v>
      </c>
      <c r="E1059" s="45" t="s">
        <v>2405</v>
      </c>
      <c r="F1059" t="s">
        <v>3040</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3076</v>
      </c>
      <c r="E1060" s="45" t="s">
        <v>2708</v>
      </c>
      <c r="F1060" t="s">
        <v>3040</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3076</v>
      </c>
      <c r="E1061" s="45" t="s">
        <v>2709</v>
      </c>
      <c r="F1061" t="s">
        <v>3040</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3076</v>
      </c>
      <c r="E1062" s="45" t="s">
        <v>2710</v>
      </c>
      <c r="F1062" t="s">
        <v>3040</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3076</v>
      </c>
      <c r="E1063" s="45" t="s">
        <v>2707</v>
      </c>
      <c r="F1063" t="s">
        <v>3040</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3077</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3077</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3077</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3077</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3077</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3077</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3077</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3077</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3077</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3077</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3078</v>
      </c>
      <c r="E1074" s="45" t="s">
        <v>2400</v>
      </c>
      <c r="F1074" t="s">
        <v>3041</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3078</v>
      </c>
      <c r="E1075" s="45" t="s">
        <v>2401</v>
      </c>
      <c r="F1075" t="s">
        <v>3041</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3078</v>
      </c>
      <c r="E1076" s="45" t="s">
        <v>2402</v>
      </c>
      <c r="F1076" t="s">
        <v>3041</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3078</v>
      </c>
      <c r="E1077" s="45" t="s">
        <v>2403</v>
      </c>
      <c r="F1077" t="s">
        <v>3041</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3078</v>
      </c>
      <c r="E1078" s="45" t="s">
        <v>2404</v>
      </c>
      <c r="F1078" t="s">
        <v>3041</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3078</v>
      </c>
      <c r="E1079" s="45" t="s">
        <v>2405</v>
      </c>
      <c r="F1079" t="s">
        <v>3041</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3078</v>
      </c>
      <c r="E1080" s="45" t="s">
        <v>2708</v>
      </c>
      <c r="F1080" t="s">
        <v>3041</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3078</v>
      </c>
      <c r="E1081" s="45" t="s">
        <v>2709</v>
      </c>
      <c r="F1081" t="s">
        <v>3041</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3078</v>
      </c>
      <c r="E1082" s="45" t="s">
        <v>2710</v>
      </c>
      <c r="F1082" t="s">
        <v>3041</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3078</v>
      </c>
      <c r="E1083" s="45" t="s">
        <v>2707</v>
      </c>
      <c r="F1083" t="s">
        <v>3041</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3079</v>
      </c>
      <c r="E1084" s="45" t="s">
        <v>2400</v>
      </c>
      <c r="F1084" t="s">
        <v>3042</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3079</v>
      </c>
      <c r="E1085" s="45" t="s">
        <v>2401</v>
      </c>
      <c r="F1085" t="s">
        <v>3042</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3079</v>
      </c>
      <c r="E1086" s="45" t="s">
        <v>2402</v>
      </c>
      <c r="F1086" t="s">
        <v>3042</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3079</v>
      </c>
      <c r="E1087" s="45" t="s">
        <v>2403</v>
      </c>
      <c r="F1087" t="s">
        <v>3042</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3079</v>
      </c>
      <c r="E1088" s="45" t="s">
        <v>2404</v>
      </c>
      <c r="F1088" t="s">
        <v>3042</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3079</v>
      </c>
      <c r="E1089" s="45" t="s">
        <v>2405</v>
      </c>
      <c r="F1089" t="s">
        <v>3042</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3079</v>
      </c>
      <c r="E1090" s="45" t="s">
        <v>2708</v>
      </c>
      <c r="F1090" t="s">
        <v>3042</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3079</v>
      </c>
      <c r="E1091" s="45" t="s">
        <v>2709</v>
      </c>
      <c r="F1091" t="s">
        <v>3042</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3079</v>
      </c>
      <c r="E1092" s="45" t="s">
        <v>2710</v>
      </c>
      <c r="F1092" t="s">
        <v>3042</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3079</v>
      </c>
      <c r="E1093" s="45" t="s">
        <v>2707</v>
      </c>
      <c r="F1093" t="s">
        <v>3042</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3080</v>
      </c>
      <c r="E1094" s="45" t="s">
        <v>2400</v>
      </c>
      <c r="F1094" t="s">
        <v>3043</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3080</v>
      </c>
      <c r="E1095" s="45" t="s">
        <v>2401</v>
      </c>
      <c r="F1095" t="s">
        <v>3043</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3080</v>
      </c>
      <c r="E1096" s="45" t="s">
        <v>2402</v>
      </c>
      <c r="F1096" t="s">
        <v>3043</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3080</v>
      </c>
      <c r="E1097" s="45" t="s">
        <v>2403</v>
      </c>
      <c r="F1097" t="s">
        <v>3043</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3080</v>
      </c>
      <c r="E1098" s="45" t="s">
        <v>2404</v>
      </c>
      <c r="F1098" t="s">
        <v>3043</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3080</v>
      </c>
      <c r="E1099" s="45" t="s">
        <v>2405</v>
      </c>
      <c r="F1099" t="s">
        <v>3043</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3080</v>
      </c>
      <c r="E1100" s="45" t="s">
        <v>2708</v>
      </c>
      <c r="F1100" t="s">
        <v>3043</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3080</v>
      </c>
      <c r="E1101" s="45" t="s">
        <v>2709</v>
      </c>
      <c r="F1101" t="s">
        <v>3043</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3080</v>
      </c>
      <c r="E1102" s="45" t="s">
        <v>2710</v>
      </c>
      <c r="F1102" t="s">
        <v>3043</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3080</v>
      </c>
      <c r="E1103" s="45" t="s">
        <v>2707</v>
      </c>
      <c r="F1103" t="s">
        <v>3043</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3081</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3081</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3081</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3081</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3081</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3081</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3081</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3081</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3081</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3081</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3082</v>
      </c>
      <c r="E1114" s="45" t="s">
        <v>2400</v>
      </c>
      <c r="F1114" t="s">
        <v>3044</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3082</v>
      </c>
      <c r="E1115" s="45" t="s">
        <v>2401</v>
      </c>
      <c r="F1115" t="s">
        <v>3044</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3082</v>
      </c>
      <c r="E1116" s="45" t="s">
        <v>2402</v>
      </c>
      <c r="F1116" t="s">
        <v>3044</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3082</v>
      </c>
      <c r="E1117" s="45" t="s">
        <v>2403</v>
      </c>
      <c r="F1117" t="s">
        <v>3044</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3082</v>
      </c>
      <c r="E1118" s="45" t="s">
        <v>2404</v>
      </c>
      <c r="F1118" t="s">
        <v>3044</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3082</v>
      </c>
      <c r="E1119" s="45" t="s">
        <v>2405</v>
      </c>
      <c r="F1119" t="s">
        <v>3044</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3082</v>
      </c>
      <c r="E1120" s="45" t="s">
        <v>2708</v>
      </c>
      <c r="F1120" t="s">
        <v>3044</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3082</v>
      </c>
      <c r="E1121" s="45" t="s">
        <v>2709</v>
      </c>
      <c r="F1121" t="s">
        <v>3044</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3082</v>
      </c>
      <c r="E1122" s="45" t="s">
        <v>2710</v>
      </c>
      <c r="F1122" t="s">
        <v>3044</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3082</v>
      </c>
      <c r="E1123" s="45" t="s">
        <v>2707</v>
      </c>
      <c r="F1123" t="s">
        <v>3044</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3083</v>
      </c>
      <c r="E1124" s="45" t="s">
        <v>2400</v>
      </c>
      <c r="F1124" t="s">
        <v>3045</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3083</v>
      </c>
      <c r="E1125" s="45" t="s">
        <v>2401</v>
      </c>
      <c r="F1125" t="s">
        <v>3045</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3083</v>
      </c>
      <c r="E1126" s="45" t="s">
        <v>2402</v>
      </c>
      <c r="F1126" t="s">
        <v>3045</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3083</v>
      </c>
      <c r="E1127" s="45" t="s">
        <v>2403</v>
      </c>
      <c r="F1127" t="s">
        <v>3045</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3083</v>
      </c>
      <c r="E1128" s="45" t="s">
        <v>2404</v>
      </c>
      <c r="F1128" t="s">
        <v>3045</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3083</v>
      </c>
      <c r="E1129" s="45" t="s">
        <v>2405</v>
      </c>
      <c r="F1129" t="s">
        <v>3045</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3083</v>
      </c>
      <c r="E1130" s="45" t="s">
        <v>2708</v>
      </c>
      <c r="F1130" t="s">
        <v>3045</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3083</v>
      </c>
      <c r="E1131" s="45" t="s">
        <v>2709</v>
      </c>
      <c r="F1131" t="s">
        <v>3045</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3083</v>
      </c>
      <c r="E1132" s="45" t="s">
        <v>2710</v>
      </c>
      <c r="F1132" t="s">
        <v>3045</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3083</v>
      </c>
      <c r="E1133" s="45" t="s">
        <v>2707</v>
      </c>
      <c r="F1133" t="s">
        <v>3045</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3084</v>
      </c>
      <c r="E1134" s="45" t="s">
        <v>2400</v>
      </c>
      <c r="F1134" t="s">
        <v>3046</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3084</v>
      </c>
      <c r="E1135" s="45" t="s">
        <v>2401</v>
      </c>
      <c r="F1135" t="s">
        <v>3046</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3084</v>
      </c>
      <c r="E1136" s="45" t="s">
        <v>2402</v>
      </c>
      <c r="F1136" t="s">
        <v>3046</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3084</v>
      </c>
      <c r="E1137" s="45" t="s">
        <v>2403</v>
      </c>
      <c r="F1137" t="s">
        <v>3046</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3084</v>
      </c>
      <c r="E1138" s="45" t="s">
        <v>2404</v>
      </c>
      <c r="F1138" t="s">
        <v>3046</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3084</v>
      </c>
      <c r="E1139" s="45" t="s">
        <v>2405</v>
      </c>
      <c r="F1139" t="s">
        <v>3046</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3084</v>
      </c>
      <c r="E1140" s="45" t="s">
        <v>2708</v>
      </c>
      <c r="F1140" t="s">
        <v>3046</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3084</v>
      </c>
      <c r="E1141" s="45" t="s">
        <v>2709</v>
      </c>
      <c r="F1141" t="s">
        <v>3046</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3084</v>
      </c>
      <c r="E1142" s="45" t="s">
        <v>2710</v>
      </c>
      <c r="F1142" t="s">
        <v>3046</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3084</v>
      </c>
      <c r="E1143" s="45" t="s">
        <v>2707</v>
      </c>
      <c r="F1143" t="s">
        <v>3046</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3085</v>
      </c>
      <c r="E1144" s="45" t="s">
        <v>2400</v>
      </c>
      <c r="F1144" t="s">
        <v>3047</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3085</v>
      </c>
      <c r="E1145" s="45" t="s">
        <v>2401</v>
      </c>
      <c r="F1145" t="s">
        <v>3047</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3085</v>
      </c>
      <c r="E1146" s="45" t="s">
        <v>2402</v>
      </c>
      <c r="F1146" t="s">
        <v>3047</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3085</v>
      </c>
      <c r="E1147" s="45" t="s">
        <v>2403</v>
      </c>
      <c r="F1147" t="s">
        <v>3047</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3085</v>
      </c>
      <c r="E1148" s="45" t="s">
        <v>2404</v>
      </c>
      <c r="F1148" t="s">
        <v>3047</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3085</v>
      </c>
      <c r="E1149" s="45" t="s">
        <v>2405</v>
      </c>
      <c r="F1149" t="s">
        <v>3047</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3085</v>
      </c>
      <c r="E1150" s="45" t="s">
        <v>2708</v>
      </c>
      <c r="F1150" t="s">
        <v>3047</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3085</v>
      </c>
      <c r="E1151" s="45" t="s">
        <v>2709</v>
      </c>
      <c r="F1151" t="s">
        <v>3047</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3085</v>
      </c>
      <c r="E1152" s="45" t="s">
        <v>2710</v>
      </c>
      <c r="F1152" t="s">
        <v>3047</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3085</v>
      </c>
      <c r="E1153" s="45" t="s">
        <v>2707</v>
      </c>
      <c r="F1153" t="s">
        <v>3047</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3086</v>
      </c>
      <c r="E1154" s="45" t="s">
        <v>2400</v>
      </c>
      <c r="F1154" t="s">
        <v>3048</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3086</v>
      </c>
      <c r="E1155" s="45" t="s">
        <v>2401</v>
      </c>
      <c r="F1155" t="s">
        <v>3048</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3086</v>
      </c>
      <c r="E1156" s="45" t="s">
        <v>2402</v>
      </c>
      <c r="F1156" t="s">
        <v>3048</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3086</v>
      </c>
      <c r="E1157" s="45" t="s">
        <v>2403</v>
      </c>
      <c r="F1157" t="s">
        <v>3048</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3086</v>
      </c>
      <c r="E1158" s="45" t="s">
        <v>2404</v>
      </c>
      <c r="F1158" t="s">
        <v>3048</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3086</v>
      </c>
      <c r="E1159" s="45" t="s">
        <v>2405</v>
      </c>
      <c r="F1159" t="s">
        <v>3048</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3086</v>
      </c>
      <c r="E1160" s="45" t="s">
        <v>2708</v>
      </c>
      <c r="F1160" t="s">
        <v>3048</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3086</v>
      </c>
      <c r="E1161" s="45" t="s">
        <v>2709</v>
      </c>
      <c r="F1161" t="s">
        <v>3048</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3086</v>
      </c>
      <c r="E1162" s="45" t="s">
        <v>2710</v>
      </c>
      <c r="F1162" t="s">
        <v>3048</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3086</v>
      </c>
      <c r="E1163" s="45" t="s">
        <v>2707</v>
      </c>
      <c r="F1163" t="s">
        <v>3048</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3087</v>
      </c>
      <c r="E1164" s="45" t="s">
        <v>2400</v>
      </c>
      <c r="F1164" t="s">
        <v>3049</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3087</v>
      </c>
      <c r="E1165" s="45" t="s">
        <v>2401</v>
      </c>
      <c r="F1165" t="s">
        <v>3049</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3087</v>
      </c>
      <c r="E1166" s="45" t="s">
        <v>2402</v>
      </c>
      <c r="F1166" t="s">
        <v>3049</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3087</v>
      </c>
      <c r="E1167" s="45" t="s">
        <v>2403</v>
      </c>
      <c r="F1167" t="s">
        <v>3049</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3087</v>
      </c>
      <c r="E1168" s="45" t="s">
        <v>2404</v>
      </c>
      <c r="F1168" t="s">
        <v>3049</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3087</v>
      </c>
      <c r="E1169" s="45" t="s">
        <v>2405</v>
      </c>
      <c r="F1169" t="s">
        <v>3049</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3087</v>
      </c>
      <c r="E1170" s="45" t="s">
        <v>2708</v>
      </c>
      <c r="F1170" t="s">
        <v>3049</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3087</v>
      </c>
      <c r="E1171" s="45" t="s">
        <v>2709</v>
      </c>
      <c r="F1171" t="s">
        <v>3049</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3087</v>
      </c>
      <c r="E1172" s="45" t="s">
        <v>2710</v>
      </c>
      <c r="F1172" t="s">
        <v>3049</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3087</v>
      </c>
      <c r="E1173" s="45" t="s">
        <v>2707</v>
      </c>
      <c r="F1173" t="s">
        <v>3049</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3088</v>
      </c>
      <c r="E1174" s="45" t="s">
        <v>2400</v>
      </c>
      <c r="F1174" t="s">
        <v>3050</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3088</v>
      </c>
      <c r="E1175" s="45" t="s">
        <v>2401</v>
      </c>
      <c r="F1175" t="s">
        <v>3050</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3088</v>
      </c>
      <c r="E1176" s="45" t="s">
        <v>2402</v>
      </c>
      <c r="F1176" t="s">
        <v>3050</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3088</v>
      </c>
      <c r="E1177" s="45" t="s">
        <v>2403</v>
      </c>
      <c r="F1177" t="s">
        <v>3050</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3088</v>
      </c>
      <c r="E1178" s="45" t="s">
        <v>2404</v>
      </c>
      <c r="F1178" t="s">
        <v>3050</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3088</v>
      </c>
      <c r="E1179" s="45" t="s">
        <v>2405</v>
      </c>
      <c r="F1179" t="s">
        <v>3050</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3088</v>
      </c>
      <c r="E1180" s="45" t="s">
        <v>2708</v>
      </c>
      <c r="F1180" t="s">
        <v>3050</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3088</v>
      </c>
      <c r="E1181" s="45" t="s">
        <v>2709</v>
      </c>
      <c r="F1181" t="s">
        <v>3050</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3088</v>
      </c>
      <c r="E1182" s="45" t="s">
        <v>2710</v>
      </c>
      <c r="F1182" t="s">
        <v>3050</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3088</v>
      </c>
      <c r="E1183" s="45" t="s">
        <v>2707</v>
      </c>
      <c r="F1183" t="s">
        <v>3050</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3089</v>
      </c>
      <c r="E1184" s="45" t="s">
        <v>2400</v>
      </c>
      <c r="F1184" t="s">
        <v>3051</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3089</v>
      </c>
      <c r="E1185" s="45" t="s">
        <v>2401</v>
      </c>
      <c r="F1185" t="s">
        <v>3051</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3089</v>
      </c>
      <c r="E1186" s="45" t="s">
        <v>2402</v>
      </c>
      <c r="F1186" t="s">
        <v>3051</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3089</v>
      </c>
      <c r="E1187" s="45" t="s">
        <v>2403</v>
      </c>
      <c r="F1187" t="s">
        <v>3051</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3089</v>
      </c>
      <c r="E1188" s="45" t="s">
        <v>2404</v>
      </c>
      <c r="F1188" t="s">
        <v>3051</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3089</v>
      </c>
      <c r="E1189" s="45" t="s">
        <v>2405</v>
      </c>
      <c r="F1189" t="s">
        <v>3051</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3089</v>
      </c>
      <c r="E1190" s="45" t="s">
        <v>2708</v>
      </c>
      <c r="F1190" t="s">
        <v>3051</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3089</v>
      </c>
      <c r="E1191" s="45" t="s">
        <v>2709</v>
      </c>
      <c r="F1191" t="s">
        <v>3051</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3089</v>
      </c>
      <c r="E1192" s="45" t="s">
        <v>2710</v>
      </c>
      <c r="F1192" t="s">
        <v>3051</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3089</v>
      </c>
      <c r="E1193" s="45" t="s">
        <v>2707</v>
      </c>
      <c r="F1193" t="s">
        <v>3051</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3090</v>
      </c>
      <c r="E1194" s="45" t="s">
        <v>2400</v>
      </c>
      <c r="F1194" t="s">
        <v>3052</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3090</v>
      </c>
      <c r="E1195" s="45" t="s">
        <v>2401</v>
      </c>
      <c r="F1195" t="s">
        <v>3052</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3090</v>
      </c>
      <c r="E1196" s="45" t="s">
        <v>2402</v>
      </c>
      <c r="F1196" t="s">
        <v>3052</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3090</v>
      </c>
      <c r="E1197" s="45" t="s">
        <v>2403</v>
      </c>
      <c r="F1197" t="s">
        <v>3052</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3090</v>
      </c>
      <c r="E1198" s="45" t="s">
        <v>2404</v>
      </c>
      <c r="F1198" t="s">
        <v>3052</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3090</v>
      </c>
      <c r="E1199" s="45" t="s">
        <v>2405</v>
      </c>
      <c r="F1199" t="s">
        <v>3052</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3090</v>
      </c>
      <c r="E1200" s="45" t="s">
        <v>2708</v>
      </c>
      <c r="F1200" t="s">
        <v>3052</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3090</v>
      </c>
      <c r="E1201" s="45" t="s">
        <v>2709</v>
      </c>
      <c r="F1201" t="s">
        <v>3052</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3090</v>
      </c>
      <c r="E1202" s="45" t="s">
        <v>2710</v>
      </c>
      <c r="F1202" t="s">
        <v>3052</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3090</v>
      </c>
      <c r="E1203" s="45" t="s">
        <v>2707</v>
      </c>
      <c r="F1203" t="s">
        <v>3052</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3091</v>
      </c>
      <c r="E1204" s="45" t="s">
        <v>2400</v>
      </c>
      <c r="F1204" t="s">
        <v>3094</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3091</v>
      </c>
      <c r="E1205" s="45" t="s">
        <v>2401</v>
      </c>
      <c r="F1205" t="s">
        <v>3094</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3091</v>
      </c>
      <c r="E1206" s="45" t="s">
        <v>2402</v>
      </c>
      <c r="F1206" t="s">
        <v>3094</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3091</v>
      </c>
      <c r="E1207" s="45" t="s">
        <v>2403</v>
      </c>
      <c r="F1207" t="s">
        <v>3094</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3091</v>
      </c>
      <c r="E1208" s="45" t="s">
        <v>2404</v>
      </c>
      <c r="F1208" t="s">
        <v>3094</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3091</v>
      </c>
      <c r="E1209" s="45" t="s">
        <v>2405</v>
      </c>
      <c r="F1209" t="s">
        <v>3094</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3091</v>
      </c>
      <c r="E1210" s="45" t="s">
        <v>2708</v>
      </c>
      <c r="F1210" t="s">
        <v>3094</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3091</v>
      </c>
      <c r="E1211" s="45" t="s">
        <v>2709</v>
      </c>
      <c r="F1211" t="s">
        <v>3094</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3091</v>
      </c>
      <c r="E1212" s="45" t="s">
        <v>2710</v>
      </c>
      <c r="F1212" t="s">
        <v>3094</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3091</v>
      </c>
      <c r="E1213" s="45" t="s">
        <v>2707</v>
      </c>
      <c r="F1213" t="s">
        <v>3094</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3092</v>
      </c>
      <c r="E1214" s="45" t="s">
        <v>2400</v>
      </c>
      <c r="F1214" t="s">
        <v>3053</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3092</v>
      </c>
      <c r="E1215" s="45" t="s">
        <v>2401</v>
      </c>
      <c r="F1215" t="s">
        <v>3053</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3092</v>
      </c>
      <c r="E1216" s="45" t="s">
        <v>2402</v>
      </c>
      <c r="F1216" t="s">
        <v>3053</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3092</v>
      </c>
      <c r="E1217" s="45" t="s">
        <v>2403</v>
      </c>
      <c r="F1217" t="s">
        <v>3053</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3092</v>
      </c>
      <c r="E1218" s="45" t="s">
        <v>2404</v>
      </c>
      <c r="F1218" t="s">
        <v>3053</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3092</v>
      </c>
      <c r="E1219" s="45" t="s">
        <v>2405</v>
      </c>
      <c r="F1219" t="s">
        <v>3053</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3092</v>
      </c>
      <c r="E1220" s="45" t="s">
        <v>2708</v>
      </c>
      <c r="F1220" t="s">
        <v>3053</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3092</v>
      </c>
      <c r="E1221" s="45" t="s">
        <v>2709</v>
      </c>
      <c r="F1221" t="s">
        <v>3053</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3092</v>
      </c>
      <c r="E1222" s="45" t="s">
        <v>2710</v>
      </c>
      <c r="F1222" t="s">
        <v>3053</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3092</v>
      </c>
      <c r="E1223" s="45" t="s">
        <v>2707</v>
      </c>
      <c r="F1223" t="s">
        <v>3053</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3080</v>
      </c>
      <c r="E1224" s="45"/>
      <c r="F1224" s="6" t="s">
        <v>3043</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3081</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3091</v>
      </c>
      <c r="E1226" s="45"/>
      <c r="F1226" s="6" t="s">
        <v>3094</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3070</v>
      </c>
      <c r="E1227" s="45"/>
      <c r="F1227" t="s">
        <v>3034</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3090</v>
      </c>
      <c r="E1228" s="45"/>
      <c r="F1228" t="s">
        <v>3052</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3069</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3091</v>
      </c>
      <c r="E1230" s="45"/>
      <c r="F1230" t="s">
        <v>3094</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3070</v>
      </c>
      <c r="E1231" s="45"/>
      <c r="F1231" t="s">
        <v>3034</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3090</v>
      </c>
      <c r="E1232" s="45"/>
      <c r="F1232" t="s">
        <v>3052</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3069</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3091</v>
      </c>
      <c r="E1234" s="45"/>
      <c r="F1234" t="s">
        <v>3094</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3245</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x14ac:dyDescent="0.25">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x14ac:dyDescent="0.25">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x14ac:dyDescent="0.25">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x14ac:dyDescent="0.25">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x14ac:dyDescent="0.25">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x14ac:dyDescent="0.25">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3362</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x14ac:dyDescent="0.25">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x14ac:dyDescent="0.25">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2807</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x14ac:dyDescent="0.25">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x14ac:dyDescent="0.25">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x14ac:dyDescent="0.25">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x14ac:dyDescent="0.25">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x14ac:dyDescent="0.25">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x14ac:dyDescent="0.25">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x14ac:dyDescent="0.25">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x14ac:dyDescent="0.25">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x14ac:dyDescent="0.25">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x14ac:dyDescent="0.25">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x14ac:dyDescent="0.25">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2883</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x14ac:dyDescent="0.25">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x14ac:dyDescent="0.25">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x14ac:dyDescent="0.25">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x14ac:dyDescent="0.25">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x14ac:dyDescent="0.25">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x14ac:dyDescent="0.25">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x14ac:dyDescent="0.25">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x14ac:dyDescent="0.25">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x14ac:dyDescent="0.25">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x14ac:dyDescent="0.25">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x14ac:dyDescent="0.25">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x14ac:dyDescent="0.25">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x14ac:dyDescent="0.25">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x14ac:dyDescent="0.25">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x14ac:dyDescent="0.25">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x14ac:dyDescent="0.25">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x14ac:dyDescent="0.25">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3391</v>
      </c>
      <c r="D1286" s="45" t="s">
        <v>3068</v>
      </c>
      <c r="E1286" s="6"/>
      <c r="F1286" t="s">
        <v>3093</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3069</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3070</v>
      </c>
      <c r="E1288" s="6"/>
      <c r="F1288" t="s">
        <v>3034</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3071</v>
      </c>
      <c r="E1289" s="6"/>
      <c r="F1289" t="s">
        <v>3035</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3072</v>
      </c>
      <c r="E1290" s="6"/>
      <c r="F1290" t="s">
        <v>3036</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3073</v>
      </c>
      <c r="E1291" s="6"/>
      <c r="F1291" t="s">
        <v>3037</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3074</v>
      </c>
      <c r="E1292" s="6"/>
      <c r="F1292" t="s">
        <v>3038</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3075</v>
      </c>
      <c r="E1293" s="6"/>
      <c r="F1293" t="s">
        <v>3039</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3076</v>
      </c>
      <c r="E1294" s="6"/>
      <c r="F1294" t="s">
        <v>3040</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3077</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3078</v>
      </c>
      <c r="E1296" s="6"/>
      <c r="F1296" t="s">
        <v>3041</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3079</v>
      </c>
      <c r="E1297" s="6"/>
      <c r="F1297" t="s">
        <v>3042</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3080</v>
      </c>
      <c r="E1298" s="6"/>
      <c r="F1298" t="s">
        <v>3043</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3081</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3082</v>
      </c>
      <c r="E1300" s="6"/>
      <c r="F1300" t="s">
        <v>3044</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3083</v>
      </c>
      <c r="E1301" s="6"/>
      <c r="F1301" t="s">
        <v>3045</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3084</v>
      </c>
      <c r="E1302" s="6"/>
      <c r="F1302" t="s">
        <v>3046</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3085</v>
      </c>
      <c r="E1303" s="6"/>
      <c r="F1303" t="s">
        <v>3047</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3086</v>
      </c>
      <c r="E1304" s="6"/>
      <c r="F1304" t="s">
        <v>3048</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3087</v>
      </c>
      <c r="E1305" s="6"/>
      <c r="F1305" t="s">
        <v>3049</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3088</v>
      </c>
      <c r="E1306" s="6"/>
      <c r="F1306" t="s">
        <v>3050</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3089</v>
      </c>
      <c r="E1307" s="6"/>
      <c r="F1307" t="s">
        <v>3051</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3090</v>
      </c>
      <c r="E1308" s="6"/>
      <c r="F1308" t="s">
        <v>3052</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3091</v>
      </c>
      <c r="E1309" s="6"/>
      <c r="F1309" t="s">
        <v>3094</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3092</v>
      </c>
      <c r="E1310" s="6"/>
      <c r="F1310" t="s">
        <v>3053</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3392</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3288</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x14ac:dyDescent="0.25">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x14ac:dyDescent="0.25">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x14ac:dyDescent="0.25">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x14ac:dyDescent="0.25">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x14ac:dyDescent="0.25">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x14ac:dyDescent="0.25">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x14ac:dyDescent="0.25">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x14ac:dyDescent="0.25">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x14ac:dyDescent="0.25">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3513</v>
      </c>
      <c r="E1367" s="45"/>
      <c r="F1367" s="6" t="s">
        <v>3526</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x14ac:dyDescent="0.25">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3514</v>
      </c>
      <c r="E1368" s="45"/>
      <c r="F1368" s="6" t="s">
        <v>3527</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x14ac:dyDescent="0.25">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3528</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x14ac:dyDescent="0.25">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x14ac:dyDescent="0.25">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x14ac:dyDescent="0.25">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x14ac:dyDescent="0.25">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x14ac:dyDescent="0.25">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x14ac:dyDescent="0.25">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3529</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x14ac:dyDescent="0.25">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3530</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x14ac:dyDescent="0.25">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x14ac:dyDescent="0.25">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x14ac:dyDescent="0.25">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x14ac:dyDescent="0.25">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3531</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x14ac:dyDescent="0.25">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3532</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3533</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3512</v>
      </c>
      <c r="E1383" s="45"/>
      <c r="F1383" s="6" t="s">
        <v>3534</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3515</v>
      </c>
      <c r="E1384" s="45"/>
      <c r="F1384" s="6" t="s">
        <v>3535</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3516</v>
      </c>
      <c r="E1385" s="45"/>
      <c r="F1385" s="6" t="s">
        <v>3536</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3517</v>
      </c>
      <c r="E1386" s="45"/>
      <c r="F1386" s="6" t="s">
        <v>3537</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3518</v>
      </c>
      <c r="E1387" s="45"/>
      <c r="F1387" s="6" t="s">
        <v>3538</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3607</v>
      </c>
      <c r="E1388" s="45"/>
      <c r="F1388" s="6" t="s">
        <v>3609</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3608</v>
      </c>
      <c r="E1389" s="45"/>
      <c r="F1389" s="6" t="s">
        <v>3610</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3068</v>
      </c>
      <c r="E1390" s="45"/>
      <c r="F1390" s="6" t="s">
        <v>3095</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3069</v>
      </c>
      <c r="E1391" s="45"/>
      <c r="F1391" s="6" t="s">
        <v>3096</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3070</v>
      </c>
      <c r="E1392" s="45"/>
      <c r="F1392" s="6" t="s">
        <v>3097</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3071</v>
      </c>
      <c r="E1393" s="45"/>
      <c r="F1393" s="6" t="s">
        <v>3098</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3072</v>
      </c>
      <c r="E1394" s="45"/>
      <c r="F1394" s="6" t="s">
        <v>3099</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3073</v>
      </c>
      <c r="E1395" s="45"/>
      <c r="F1395" s="6" t="s">
        <v>3100</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3074</v>
      </c>
      <c r="E1396" s="45"/>
      <c r="F1396" s="6" t="s">
        <v>3101</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3075</v>
      </c>
      <c r="E1397" s="45"/>
      <c r="F1397" s="6" t="s">
        <v>3102</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3076</v>
      </c>
      <c r="E1398" s="45"/>
      <c r="F1398" s="6" t="s">
        <v>3103</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3077</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3078</v>
      </c>
      <c r="E1400" s="45"/>
      <c r="F1400" s="6" t="s">
        <v>3104</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3079</v>
      </c>
      <c r="E1401" s="45"/>
      <c r="F1401" s="6" t="s">
        <v>3105</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3080</v>
      </c>
      <c r="E1402" s="45"/>
      <c r="F1402" s="6" t="s">
        <v>3106</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3081</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3082</v>
      </c>
      <c r="E1404" s="45"/>
      <c r="F1404" s="6" t="s">
        <v>3107</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3083</v>
      </c>
      <c r="E1405" s="45"/>
      <c r="F1405" s="6" t="s">
        <v>3108</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3084</v>
      </c>
      <c r="E1406" s="45"/>
      <c r="F1406" s="6" t="s">
        <v>3109</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3085</v>
      </c>
      <c r="E1407" s="45"/>
      <c r="F1407" s="6" t="s">
        <v>3110</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3086</v>
      </c>
      <c r="E1408" s="45"/>
      <c r="F1408" s="6" t="s">
        <v>3111</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3087</v>
      </c>
      <c r="E1409" s="45"/>
      <c r="F1409" s="6" t="s">
        <v>3112</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3088</v>
      </c>
      <c r="E1410" s="45"/>
      <c r="F1410" s="6" t="s">
        <v>3113</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3089</v>
      </c>
      <c r="E1411" s="45"/>
      <c r="F1411" s="6" t="s">
        <v>3114</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3090</v>
      </c>
      <c r="E1412" s="45"/>
      <c r="F1412" s="6" t="s">
        <v>3115</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3091</v>
      </c>
      <c r="E1413" s="45"/>
      <c r="F1413" s="6" t="s">
        <v>3116</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3092</v>
      </c>
      <c r="E1414" s="45"/>
      <c r="F1414" s="6" t="s">
        <v>3117</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2795</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2796</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2806</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3513</v>
      </c>
      <c r="E1431" s="45"/>
      <c r="F1431" s="6" t="s">
        <v>3526</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3514</v>
      </c>
      <c r="E1432" s="45"/>
      <c r="F1432" s="6" t="s">
        <v>3527</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3528</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3529</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3530</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3531</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3532</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3533</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3512</v>
      </c>
      <c r="E1447" s="45"/>
      <c r="F1447" s="6" t="s">
        <v>3534</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3515</v>
      </c>
      <c r="E1448" s="45"/>
      <c r="F1448" s="6" t="s">
        <v>3535</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3516</v>
      </c>
      <c r="E1449" s="45"/>
      <c r="F1449" s="6" t="s">
        <v>3536</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3517</v>
      </c>
      <c r="E1450" s="45"/>
      <c r="F1450" s="6" t="s">
        <v>3537</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3518</v>
      </c>
      <c r="E1451" s="45"/>
      <c r="F1451" s="6" t="s">
        <v>3538</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3607</v>
      </c>
      <c r="E1452" s="45"/>
      <c r="F1452" s="6" t="s">
        <v>3609</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3608</v>
      </c>
      <c r="E1453" s="45"/>
      <c r="F1453" s="6" t="s">
        <v>3610</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3068</v>
      </c>
      <c r="E1454" s="45"/>
      <c r="F1454" s="6" t="s">
        <v>3095</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3069</v>
      </c>
      <c r="E1455" s="45"/>
      <c r="F1455" s="6" t="s">
        <v>3096</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3070</v>
      </c>
      <c r="E1456" s="45"/>
      <c r="F1456" s="6" t="s">
        <v>3097</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3071</v>
      </c>
      <c r="E1457" s="45"/>
      <c r="F1457" s="6" t="s">
        <v>3098</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3072</v>
      </c>
      <c r="E1458" s="45"/>
      <c r="F1458" s="6" t="s">
        <v>3099</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3073</v>
      </c>
      <c r="E1459" s="45"/>
      <c r="F1459" s="6" t="s">
        <v>3100</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3074</v>
      </c>
      <c r="E1460" s="45"/>
      <c r="F1460" s="6" t="s">
        <v>3101</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3075</v>
      </c>
      <c r="E1461" s="45"/>
      <c r="F1461" s="6" t="s">
        <v>3102</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3076</v>
      </c>
      <c r="E1462" s="45"/>
      <c r="F1462" s="6" t="s">
        <v>3103</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3077</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3078</v>
      </c>
      <c r="E1464" s="45"/>
      <c r="F1464" s="6" t="s">
        <v>3104</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3079</v>
      </c>
      <c r="E1465" s="45"/>
      <c r="F1465" s="6" t="s">
        <v>3105</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3080</v>
      </c>
      <c r="E1466" s="45"/>
      <c r="F1466" s="6" t="s">
        <v>3106</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3081</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3082</v>
      </c>
      <c r="E1468" s="45"/>
      <c r="F1468" s="6" t="s">
        <v>3107</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3083</v>
      </c>
      <c r="E1469" s="45"/>
      <c r="F1469" s="6" t="s">
        <v>3108</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3084</v>
      </c>
      <c r="E1470" s="45"/>
      <c r="F1470" s="6" t="s">
        <v>3109</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3085</v>
      </c>
      <c r="E1471" s="45"/>
      <c r="F1471" s="6" t="s">
        <v>3110</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3086</v>
      </c>
      <c r="E1472" s="45"/>
      <c r="F1472" s="6" t="s">
        <v>3111</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3087</v>
      </c>
      <c r="E1473" s="45"/>
      <c r="F1473" s="6" t="s">
        <v>3112</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3088</v>
      </c>
      <c r="E1474" s="45"/>
      <c r="F1474" s="6" t="s">
        <v>3113</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3089</v>
      </c>
      <c r="E1475" s="45"/>
      <c r="F1475" s="6" t="s">
        <v>3114</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3090</v>
      </c>
      <c r="E1476" s="45"/>
      <c r="F1476" s="6" t="s">
        <v>3115</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3091</v>
      </c>
      <c r="E1477" s="45"/>
      <c r="F1477" s="6" t="s">
        <v>3116</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3092</v>
      </c>
      <c r="E1478" s="45"/>
      <c r="F1478" s="6" t="s">
        <v>3117</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2795</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2796</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2958</v>
      </c>
      <c r="D1486" s="1" t="s">
        <v>2966</v>
      </c>
      <c r="F1486" s="1" t="s">
        <v>2971</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x14ac:dyDescent="0.25">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2967</v>
      </c>
      <c r="F1487" s="1" t="s">
        <v>2982</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x14ac:dyDescent="0.25">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2968</v>
      </c>
      <c r="F1488" s="1" t="s">
        <v>2972</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x14ac:dyDescent="0.25">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2969</v>
      </c>
      <c r="F1489" s="1" t="s">
        <v>2973</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x14ac:dyDescent="0.25">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2970</v>
      </c>
      <c r="F1490" s="1" t="s">
        <v>2974</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x14ac:dyDescent="0.25">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2959</v>
      </c>
      <c r="D1491" s="1" t="s">
        <v>2966</v>
      </c>
      <c r="F1491" s="1" t="s">
        <v>2971</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x14ac:dyDescent="0.25">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2967</v>
      </c>
      <c r="F1492" s="1" t="s">
        <v>2982</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x14ac:dyDescent="0.25">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2968</v>
      </c>
      <c r="F1493" s="1" t="s">
        <v>2972</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x14ac:dyDescent="0.25">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2969</v>
      </c>
      <c r="F1494" s="1" t="s">
        <v>2973</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x14ac:dyDescent="0.25">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2970</v>
      </c>
      <c r="F1495" s="1" t="s">
        <v>2974</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x14ac:dyDescent="0.25">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3648</v>
      </c>
      <c r="D1496" s="1" t="s">
        <v>2966</v>
      </c>
      <c r="F1496" s="1" t="s">
        <v>2971</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x14ac:dyDescent="0.25">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2967</v>
      </c>
      <c r="F1497" s="1" t="s">
        <v>2982</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x14ac:dyDescent="0.25">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2968</v>
      </c>
      <c r="F1498" s="1" t="s">
        <v>2972</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x14ac:dyDescent="0.25">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2969</v>
      </c>
      <c r="F1499" s="1" t="s">
        <v>2973</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x14ac:dyDescent="0.25">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2970</v>
      </c>
      <c r="F1500" s="1" t="s">
        <v>2974</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x14ac:dyDescent="0.25">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3650</v>
      </c>
      <c r="D1501" s="1" t="s">
        <v>2966</v>
      </c>
      <c r="F1501" s="1" t="s">
        <v>2971</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x14ac:dyDescent="0.25">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2967</v>
      </c>
      <c r="F1502" s="1" t="s">
        <v>2982</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x14ac:dyDescent="0.25">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2968</v>
      </c>
      <c r="F1503" s="1" t="s">
        <v>2972</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x14ac:dyDescent="0.25">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2969</v>
      </c>
      <c r="F1504" s="1" t="s">
        <v>2973</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x14ac:dyDescent="0.25">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2970</v>
      </c>
      <c r="F1505" s="1" t="s">
        <v>2974</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x14ac:dyDescent="0.25">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2960</v>
      </c>
      <c r="D1506" s="1" t="s">
        <v>2966</v>
      </c>
      <c r="F1506" s="1" t="s">
        <v>2971</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x14ac:dyDescent="0.25">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2967</v>
      </c>
      <c r="F1507" s="1" t="s">
        <v>2982</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x14ac:dyDescent="0.25">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2968</v>
      </c>
      <c r="F1508" s="1" t="s">
        <v>2972</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x14ac:dyDescent="0.25">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2969</v>
      </c>
      <c r="F1509" s="1" t="s">
        <v>2973</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2970</v>
      </c>
      <c r="F1510" s="1" t="s">
        <v>2974</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2961</v>
      </c>
      <c r="D1511" s="1" t="s">
        <v>2966</v>
      </c>
      <c r="F1511" s="1" t="s">
        <v>2971</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2967</v>
      </c>
      <c r="F1512" s="1" t="s">
        <v>2982</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2968</v>
      </c>
      <c r="F1513" s="1" t="s">
        <v>2972</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2969</v>
      </c>
      <c r="F1514" s="1" t="s">
        <v>2973</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2970</v>
      </c>
      <c r="F1515" s="1" t="s">
        <v>2974</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2962</v>
      </c>
      <c r="D1516" s="1" t="s">
        <v>2966</v>
      </c>
      <c r="F1516" s="1" t="s">
        <v>2971</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2967</v>
      </c>
      <c r="F1517" s="1" t="s">
        <v>2982</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2968</v>
      </c>
      <c r="F1518" s="1" t="s">
        <v>2972</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2969</v>
      </c>
      <c r="F1519" s="1" t="s">
        <v>2973</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2970</v>
      </c>
      <c r="F1520" s="1" t="s">
        <v>2974</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2963</v>
      </c>
      <c r="D1521" s="1" t="s">
        <v>2966</v>
      </c>
      <c r="F1521" s="1" t="s">
        <v>2971</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2967</v>
      </c>
      <c r="F1522" s="1" t="s">
        <v>2982</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2968</v>
      </c>
      <c r="F1523" s="1" t="s">
        <v>2972</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2969</v>
      </c>
      <c r="F1524" s="1" t="s">
        <v>2973</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2970</v>
      </c>
      <c r="F1525" s="1" t="s">
        <v>2974</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3653</v>
      </c>
      <c r="D1526" s="1" t="s">
        <v>2966</v>
      </c>
      <c r="F1526" s="1" t="s">
        <v>2971</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2967</v>
      </c>
      <c r="F1527" s="1" t="s">
        <v>2982</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2968</v>
      </c>
      <c r="F1528" s="1" t="s">
        <v>2972</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2969</v>
      </c>
      <c r="F1529" s="1" t="s">
        <v>2973</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2970</v>
      </c>
      <c r="F1530" s="1" t="s">
        <v>2974</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2964</v>
      </c>
      <c r="D1531" s="1" t="s">
        <v>2966</v>
      </c>
      <c r="F1531" s="1" t="s">
        <v>2971</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2967</v>
      </c>
      <c r="F1532" s="1" t="s">
        <v>2982</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2968</v>
      </c>
      <c r="F1533" s="1" t="s">
        <v>2972</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2969</v>
      </c>
      <c r="F1534" s="1" t="s">
        <v>2973</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2970</v>
      </c>
      <c r="F1535" s="1" t="s">
        <v>2974</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2965</v>
      </c>
      <c r="D1536" s="1" t="s">
        <v>2966</v>
      </c>
      <c r="F1536" s="1" t="s">
        <v>2971</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2967</v>
      </c>
      <c r="F1537" s="1" t="s">
        <v>2982</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2968</v>
      </c>
      <c r="F1538" s="1" t="s">
        <v>2972</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2969</v>
      </c>
      <c r="F1539" s="1" t="s">
        <v>2973</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2970</v>
      </c>
      <c r="F1540" s="1" t="s">
        <v>2974</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3444</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3300</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9" t="s">
        <v>2818</v>
      </c>
      <c r="B1" s="409"/>
    </row>
    <row r="2" spans="1:2" x14ac:dyDescent="0.25">
      <c r="A2" s="195" t="s">
        <v>2819</v>
      </c>
      <c r="B2" s="195" t="s">
        <v>2820</v>
      </c>
    </row>
    <row r="3" spans="1:2" x14ac:dyDescent="0.25">
      <c r="A3" s="196" t="s">
        <v>353</v>
      </c>
      <c r="B3" t="str">
        <f>A3</f>
        <v>million metric tons / year</v>
      </c>
    </row>
    <row r="4" spans="1:2" x14ac:dyDescent="0.25">
      <c r="A4" s="196" t="s">
        <v>3502</v>
      </c>
      <c r="B4" t="str">
        <f>A4</f>
        <v>million metric tons</v>
      </c>
    </row>
    <row r="5" spans="1:2" x14ac:dyDescent="0.25">
      <c r="A5" s="196" t="s">
        <v>3734</v>
      </c>
      <c r="B5" t="str">
        <f>A5</f>
        <v>g CO2e / 2023 dollar</v>
      </c>
    </row>
    <row r="6" spans="1:2" x14ac:dyDescent="0.25">
      <c r="A6" s="197" t="s">
        <v>2321</v>
      </c>
      <c r="B6" t="str">
        <f t="shared" ref="B6:B46" si="0">A6</f>
        <v>thousand metric tons / year</v>
      </c>
    </row>
    <row r="7" spans="1:2" x14ac:dyDescent="0.25">
      <c r="A7" s="197" t="s">
        <v>3735</v>
      </c>
      <c r="B7" t="str">
        <f>A7</f>
        <v>g CO2 / 2023 dollar</v>
      </c>
    </row>
    <row r="8" spans="1:2" ht="30" x14ac:dyDescent="0.25">
      <c r="A8" s="197" t="s">
        <v>3736</v>
      </c>
      <c r="B8" t="str">
        <f t="shared" si="0"/>
        <v>2023 dollars / metric ton CO2e abated, Annual average abatement (million metric tons CO2e)</v>
      </c>
    </row>
    <row r="9" spans="1:2" x14ac:dyDescent="0.25">
      <c r="A9" s="197" t="s">
        <v>3737</v>
      </c>
      <c r="B9" t="str">
        <f t="shared" si="0"/>
        <v>billion 2023 dollars / year</v>
      </c>
    </row>
    <row r="10" spans="1:2" x14ac:dyDescent="0.25">
      <c r="A10" s="197" t="s">
        <v>3738</v>
      </c>
      <c r="B10" t="str">
        <f t="shared" si="0"/>
        <v>billion 2023 dollars</v>
      </c>
    </row>
    <row r="11" spans="1:2" x14ac:dyDescent="0.25">
      <c r="A11" s="197" t="s">
        <v>2862</v>
      </c>
      <c r="B11" t="str">
        <f t="shared" si="0"/>
        <v>jobs</v>
      </c>
    </row>
    <row r="12" spans="1:2" x14ac:dyDescent="0.25">
      <c r="A12" s="197" t="s">
        <v>2904</v>
      </c>
      <c r="B12" t="str">
        <f t="shared" si="0"/>
        <v>incidents / year</v>
      </c>
    </row>
    <row r="13" spans="1:2" x14ac:dyDescent="0.25">
      <c r="A13" s="197" t="s">
        <v>2881</v>
      </c>
      <c r="B13" t="str">
        <f t="shared" si="0"/>
        <v>% change</v>
      </c>
    </row>
    <row r="14" spans="1:2" x14ac:dyDescent="0.25">
      <c r="A14" s="197" t="s">
        <v>3739</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3581</v>
      </c>
      <c r="B17" t="str">
        <f t="shared" si="0"/>
        <v>terawatt-hours (TWh)</v>
      </c>
    </row>
    <row r="18" spans="1:2" x14ac:dyDescent="0.25">
      <c r="A18" s="197" t="s">
        <v>3347</v>
      </c>
      <c r="B18" t="str">
        <f t="shared" si="0"/>
        <v>%</v>
      </c>
    </row>
    <row r="19" spans="1:2" x14ac:dyDescent="0.25">
      <c r="A19" s="197" t="s">
        <v>3348</v>
      </c>
      <c r="B19" t="str">
        <f t="shared" si="0"/>
        <v>metric tons CO2e / megawatt-hour (MWh)</v>
      </c>
    </row>
    <row r="20" spans="1:2" x14ac:dyDescent="0.25">
      <c r="A20" s="197" t="s">
        <v>3740</v>
      </c>
      <c r="B20" t="str">
        <f t="shared" si="0"/>
        <v>kilowatt-hour / 2023 dollar</v>
      </c>
    </row>
    <row r="21" spans="1:2" x14ac:dyDescent="0.25">
      <c r="A21" s="197" t="s">
        <v>356</v>
      </c>
      <c r="B21" t="str">
        <f t="shared" si="0"/>
        <v>gigawatts (GW) / year</v>
      </c>
    </row>
    <row r="22" spans="1:2" x14ac:dyDescent="0.25">
      <c r="A22" s="197" t="s">
        <v>3741</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3742</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3316</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3743</v>
      </c>
      <c r="B37" t="str">
        <f t="shared" si="0"/>
        <v>2023 dollars / short ton</v>
      </c>
    </row>
    <row r="38" spans="1:2" x14ac:dyDescent="0.25">
      <c r="A38" s="197" t="s">
        <v>3744</v>
      </c>
      <c r="B38" t="str">
        <f t="shared" si="0"/>
        <v>2023 dollars / thousand cubic feet</v>
      </c>
    </row>
    <row r="39" spans="1:2" x14ac:dyDescent="0.25">
      <c r="A39" s="197" t="s">
        <v>3745</v>
      </c>
      <c r="B39" t="str">
        <f t="shared" si="0"/>
        <v>2023 dollars / gallon</v>
      </c>
    </row>
    <row r="40" spans="1:2" x14ac:dyDescent="0.25">
      <c r="A40" s="197" t="s">
        <v>3746</v>
      </c>
      <c r="B40" t="str">
        <f t="shared" si="0"/>
        <v>2023 dollars / barrel of oil</v>
      </c>
    </row>
    <row r="41" spans="1:2" x14ac:dyDescent="0.25">
      <c r="A41" s="197" t="s">
        <v>3747</v>
      </c>
      <c r="B41" t="str">
        <f t="shared" si="0"/>
        <v>2023 dollars / kg</v>
      </c>
    </row>
    <row r="42" spans="1:2" x14ac:dyDescent="0.25">
      <c r="A42" s="197" t="s">
        <v>3748</v>
      </c>
      <c r="B42" t="str">
        <f t="shared" si="0"/>
        <v>2023 dollars / kilowatt-hour (kWh)</v>
      </c>
    </row>
    <row r="43" spans="1:2" x14ac:dyDescent="0.25">
      <c r="A43" s="197" t="s">
        <v>3741</v>
      </c>
      <c r="B43" t="str">
        <f t="shared" ref="B43" si="1">A43</f>
        <v>2023 dollars / megawatt-hour (MWh)</v>
      </c>
    </row>
    <row r="44" spans="1:2" x14ac:dyDescent="0.25">
      <c r="A44" s="197" t="s">
        <v>3303</v>
      </c>
      <c r="B44" t="str">
        <f t="shared" si="0"/>
        <v>cost of eqpt. to capture 1 metric ton CO2e/yr (2020 dollars)</v>
      </c>
    </row>
    <row r="45" spans="1:2" x14ac:dyDescent="0.25">
      <c r="A45" s="197" t="s">
        <v>3749</v>
      </c>
      <c r="B45" t="str">
        <f t="shared" si="0"/>
        <v>million 2023 dollars / megawatt (MW)</v>
      </c>
    </row>
    <row r="46" spans="1:2" x14ac:dyDescent="0.25">
      <c r="A46" s="197" t="s">
        <v>3750</v>
      </c>
      <c r="B46" t="str">
        <f t="shared" si="0"/>
        <v>cost of eqpt. to produce 1 kg H2/yr (2023 dollars)</v>
      </c>
    </row>
    <row r="48" spans="1:2" x14ac:dyDescent="0.25">
      <c r="A48" s="409" t="s">
        <v>2822</v>
      </c>
      <c r="B48" s="409"/>
    </row>
    <row r="49" spans="1:2" x14ac:dyDescent="0.25">
      <c r="A49" s="195" t="s">
        <v>2819</v>
      </c>
      <c r="B49" s="195" t="s">
        <v>2820</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7" activePane="bottomLeft" state="frozen"/>
      <selection pane="bottomLeft" activeCell="A189" sqref="A189:J18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2821</v>
      </c>
      <c r="D1" s="165" t="s">
        <v>60</v>
      </c>
      <c r="E1" s="165" t="s">
        <v>62</v>
      </c>
      <c r="F1" s="165" t="s">
        <v>440</v>
      </c>
      <c r="G1" s="165" t="s">
        <v>61</v>
      </c>
      <c r="H1" s="165" t="s">
        <v>2322</v>
      </c>
      <c r="I1" s="166" t="s">
        <v>304</v>
      </c>
      <c r="J1" s="44" t="s">
        <v>3591</v>
      </c>
    </row>
    <row r="2" spans="1:10" x14ac:dyDescent="0.25">
      <c r="A2" s="2" t="s">
        <v>2327</v>
      </c>
      <c r="B2" s="1" t="s">
        <v>2328</v>
      </c>
      <c r="C2" s="43">
        <v>1</v>
      </c>
      <c r="D2" s="1" t="s">
        <v>63</v>
      </c>
      <c r="E2" s="1" t="s">
        <v>64</v>
      </c>
      <c r="F2" s="1" t="str">
        <f>UnitControlCenter!$B$3</f>
        <v>million metric tons / year</v>
      </c>
      <c r="G2" s="1" t="s">
        <v>175</v>
      </c>
      <c r="J2" s="1" t="s">
        <v>3597</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3500</v>
      </c>
      <c r="C4" s="43">
        <v>1</v>
      </c>
      <c r="D4" s="1" t="s">
        <v>63</v>
      </c>
      <c r="E4" s="1" t="s">
        <v>64</v>
      </c>
      <c r="F4" s="1" t="str">
        <f>UnitControlCenter!B4</f>
        <v>million metric tons</v>
      </c>
      <c r="G4" s="1" t="s">
        <v>3503</v>
      </c>
      <c r="J4" s="1" t="s">
        <v>3598</v>
      </c>
    </row>
    <row r="5" spans="1:10" ht="30" x14ac:dyDescent="0.25">
      <c r="A5" s="2" t="s">
        <v>2327</v>
      </c>
      <c r="B5" s="1" t="s">
        <v>3501</v>
      </c>
      <c r="C5" s="47">
        <v>1</v>
      </c>
      <c r="D5" s="2" t="s">
        <v>63</v>
      </c>
      <c r="E5" s="2" t="s">
        <v>64</v>
      </c>
      <c r="F5" s="1" t="str">
        <f>UnitControlCenter!B4</f>
        <v>million metric tons</v>
      </c>
      <c r="G5" s="1" t="s">
        <v>3504</v>
      </c>
    </row>
    <row r="6" spans="1:10" ht="90" x14ac:dyDescent="0.25">
      <c r="A6" s="2" t="s">
        <v>2327</v>
      </c>
      <c r="B6" s="2" t="s">
        <v>2330</v>
      </c>
      <c r="C6" s="43">
        <v>1</v>
      </c>
      <c r="D6" s="1" t="s">
        <v>65</v>
      </c>
      <c r="E6" s="1" t="s">
        <v>66</v>
      </c>
      <c r="F6" s="1" t="str">
        <f>UnitControlCenter!$B$3</f>
        <v>million metric tons / year</v>
      </c>
      <c r="G6" s="1" t="s">
        <v>2799</v>
      </c>
      <c r="H6" s="1" t="s">
        <v>2800</v>
      </c>
      <c r="I6" s="1" t="s">
        <v>2801</v>
      </c>
    </row>
    <row r="7" spans="1:10" ht="30" x14ac:dyDescent="0.25">
      <c r="A7" s="2" t="s">
        <v>2327</v>
      </c>
      <c r="B7" s="2" t="s">
        <v>2331</v>
      </c>
      <c r="C7" s="43">
        <v>1</v>
      </c>
      <c r="D7" s="1" t="s">
        <v>65</v>
      </c>
      <c r="E7" s="1" t="s">
        <v>66</v>
      </c>
      <c r="F7" s="1" t="str">
        <f>UnitControlCenter!$B$3</f>
        <v>million metric tons / year</v>
      </c>
      <c r="G7" s="1" t="s">
        <v>2802</v>
      </c>
      <c r="H7" s="1" t="s">
        <v>2803</v>
      </c>
      <c r="I7" s="1" t="s">
        <v>2804</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2872</v>
      </c>
      <c r="C9" s="43">
        <v>0</v>
      </c>
      <c r="D9" s="1" t="s">
        <v>63</v>
      </c>
      <c r="E9" s="1" t="s">
        <v>64</v>
      </c>
      <c r="F9" s="1" t="str">
        <f>UnitControlCenter!$B$5</f>
        <v>g CO2e / 2023 dollar</v>
      </c>
      <c r="G9" s="1" t="s">
        <v>2824</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3751</v>
      </c>
      <c r="C18" s="199">
        <v>1</v>
      </c>
      <c r="D18" s="193" t="s">
        <v>65</v>
      </c>
      <c r="E18" s="193" t="s">
        <v>66</v>
      </c>
      <c r="F18" s="193" t="str">
        <f>[1]UnitControlCenter!$B$3</f>
        <v>million metric tons / year</v>
      </c>
      <c r="G18" s="193" t="s">
        <v>3752</v>
      </c>
      <c r="H18" s="193" t="s">
        <v>3753</v>
      </c>
      <c r="I18" s="193" t="s">
        <v>3754</v>
      </c>
      <c r="J18" s="193"/>
    </row>
    <row r="19" spans="1:10" ht="105" x14ac:dyDescent="0.25">
      <c r="A19" s="2" t="s">
        <v>2333</v>
      </c>
      <c r="B19" s="2" t="s">
        <v>2220</v>
      </c>
      <c r="C19" s="43">
        <v>1</v>
      </c>
      <c r="D19" s="1" t="s">
        <v>65</v>
      </c>
      <c r="E19" s="1" t="s">
        <v>66</v>
      </c>
      <c r="F19" s="1" t="str">
        <f>UnitControlCenter!$B$3</f>
        <v>million metric tons / year</v>
      </c>
      <c r="G19" s="1" t="s">
        <v>3321</v>
      </c>
      <c r="H19" s="1" t="s">
        <v>2800</v>
      </c>
      <c r="I19" s="1" t="s">
        <v>2801</v>
      </c>
    </row>
    <row r="20" spans="1:10" ht="105" x14ac:dyDescent="0.25">
      <c r="A20" s="2" t="s">
        <v>2333</v>
      </c>
      <c r="B20" s="2" t="s">
        <v>2236</v>
      </c>
      <c r="C20" s="43">
        <v>1</v>
      </c>
      <c r="D20" s="1" t="s">
        <v>65</v>
      </c>
      <c r="E20" s="1" t="s">
        <v>66</v>
      </c>
      <c r="F20" s="1" t="str">
        <f>UnitControlCenter!$B$3</f>
        <v>million metric tons / year</v>
      </c>
      <c r="G20" s="1" t="s">
        <v>3333</v>
      </c>
      <c r="H20" s="1" t="s">
        <v>2800</v>
      </c>
      <c r="I20" s="1" t="s">
        <v>3322</v>
      </c>
    </row>
    <row r="21" spans="1:10" ht="105" x14ac:dyDescent="0.25">
      <c r="A21" s="2" t="s">
        <v>2333</v>
      </c>
      <c r="B21" s="2" t="s">
        <v>2238</v>
      </c>
      <c r="C21" s="43">
        <v>1</v>
      </c>
      <c r="D21" s="1" t="s">
        <v>65</v>
      </c>
      <c r="E21" s="1" t="s">
        <v>66</v>
      </c>
      <c r="F21" s="1" t="str">
        <f>UnitControlCenter!$B$3</f>
        <v>million metric tons / year</v>
      </c>
      <c r="G21" s="1" t="s">
        <v>3334</v>
      </c>
      <c r="H21" s="1" t="s">
        <v>2800</v>
      </c>
      <c r="I21" s="1" t="s">
        <v>3323</v>
      </c>
    </row>
    <row r="22" spans="1:10" ht="105" x14ac:dyDescent="0.25">
      <c r="A22" s="2" t="s">
        <v>2333</v>
      </c>
      <c r="B22" s="2" t="s">
        <v>2320</v>
      </c>
      <c r="C22" s="43">
        <v>1</v>
      </c>
      <c r="D22" s="1" t="s">
        <v>65</v>
      </c>
      <c r="E22" s="1" t="s">
        <v>66</v>
      </c>
      <c r="F22" s="1" t="str">
        <f>UnitControlCenter!$B$3</f>
        <v>million metric tons / year</v>
      </c>
      <c r="G22" s="1" t="s">
        <v>3335</v>
      </c>
      <c r="H22" s="1" t="s">
        <v>2800</v>
      </c>
      <c r="I22" s="1" t="s">
        <v>3324</v>
      </c>
    </row>
    <row r="23" spans="1:10" ht="105" x14ac:dyDescent="0.25">
      <c r="A23" s="2" t="s">
        <v>2333</v>
      </c>
      <c r="B23" s="2" t="s">
        <v>2319</v>
      </c>
      <c r="C23" s="43">
        <v>1</v>
      </c>
      <c r="D23" s="1" t="s">
        <v>65</v>
      </c>
      <c r="E23" s="1" t="s">
        <v>66</v>
      </c>
      <c r="F23" s="1" t="str">
        <f>UnitControlCenter!$B$6</f>
        <v>thousand metric tons / year</v>
      </c>
      <c r="G23" s="1" t="s">
        <v>3336</v>
      </c>
      <c r="H23" s="1" t="s">
        <v>2800</v>
      </c>
      <c r="I23" s="1" t="s">
        <v>3325</v>
      </c>
    </row>
    <row r="24" spans="1:10" ht="105" x14ac:dyDescent="0.25">
      <c r="A24" s="2" t="s">
        <v>2333</v>
      </c>
      <c r="B24" s="2" t="s">
        <v>2227</v>
      </c>
      <c r="C24" s="43">
        <v>1</v>
      </c>
      <c r="D24" s="1" t="s">
        <v>65</v>
      </c>
      <c r="E24" s="1" t="s">
        <v>66</v>
      </c>
      <c r="F24" s="1" t="str">
        <f>UnitControlCenter!$B$6</f>
        <v>thousand metric tons / year</v>
      </c>
      <c r="G24" s="1" t="s">
        <v>3337</v>
      </c>
      <c r="H24" s="1" t="s">
        <v>2800</v>
      </c>
      <c r="I24" s="1" t="s">
        <v>3326</v>
      </c>
    </row>
    <row r="25" spans="1:10" ht="105" x14ac:dyDescent="0.25">
      <c r="A25" s="2" t="s">
        <v>2333</v>
      </c>
      <c r="B25" s="2" t="s">
        <v>2232</v>
      </c>
      <c r="C25" s="43">
        <v>1</v>
      </c>
      <c r="D25" s="1" t="s">
        <v>65</v>
      </c>
      <c r="E25" s="1" t="s">
        <v>66</v>
      </c>
      <c r="F25" s="1" t="str">
        <f>UnitControlCenter!$B$6</f>
        <v>thousand metric tons / year</v>
      </c>
      <c r="G25" s="1" t="s">
        <v>3338</v>
      </c>
      <c r="H25" s="1" t="s">
        <v>2800</v>
      </c>
      <c r="I25" s="1" t="s">
        <v>3327</v>
      </c>
    </row>
    <row r="26" spans="1:10" ht="105" x14ac:dyDescent="0.25">
      <c r="A26" s="2" t="s">
        <v>2333</v>
      </c>
      <c r="B26" s="2" t="s">
        <v>2234</v>
      </c>
      <c r="C26" s="43">
        <v>1</v>
      </c>
      <c r="D26" s="1" t="s">
        <v>65</v>
      </c>
      <c r="E26" s="1" t="s">
        <v>66</v>
      </c>
      <c r="F26" s="1" t="str">
        <f>UnitControlCenter!$B$6</f>
        <v>thousand metric tons / year</v>
      </c>
      <c r="G26" s="1" t="s">
        <v>3339</v>
      </c>
      <c r="H26" s="1" t="s">
        <v>2800</v>
      </c>
      <c r="I26" s="1" t="s">
        <v>3328</v>
      </c>
    </row>
    <row r="27" spans="1:10" ht="105" x14ac:dyDescent="0.25">
      <c r="A27" s="2" t="s">
        <v>2333</v>
      </c>
      <c r="B27" s="2" t="s">
        <v>2225</v>
      </c>
      <c r="C27" s="43">
        <v>1</v>
      </c>
      <c r="D27" s="1" t="s">
        <v>65</v>
      </c>
      <c r="E27" s="1" t="s">
        <v>66</v>
      </c>
      <c r="F27" s="1" t="str">
        <f>UnitControlCenter!$B$3</f>
        <v>million metric tons / year</v>
      </c>
      <c r="G27" s="1" t="s">
        <v>3340</v>
      </c>
      <c r="H27" s="1" t="s">
        <v>2800</v>
      </c>
      <c r="I27" s="1" t="s">
        <v>3329</v>
      </c>
    </row>
    <row r="28" spans="1:10" ht="105" x14ac:dyDescent="0.25">
      <c r="A28" s="2" t="s">
        <v>2333</v>
      </c>
      <c r="B28" s="2" t="s">
        <v>2222</v>
      </c>
      <c r="C28" s="43">
        <v>1</v>
      </c>
      <c r="D28" s="1" t="s">
        <v>65</v>
      </c>
      <c r="E28" s="1" t="s">
        <v>66</v>
      </c>
      <c r="F28" s="1" t="str">
        <f>UnitControlCenter!$B$6</f>
        <v>thousand metric tons / year</v>
      </c>
      <c r="G28" s="1" t="s">
        <v>3341</v>
      </c>
      <c r="H28" s="1" t="s">
        <v>2800</v>
      </c>
      <c r="I28" s="1" t="s">
        <v>3330</v>
      </c>
    </row>
    <row r="29" spans="1:10" ht="105" x14ac:dyDescent="0.25">
      <c r="A29" s="2" t="s">
        <v>2333</v>
      </c>
      <c r="B29" s="2" t="s">
        <v>2230</v>
      </c>
      <c r="C29" s="43">
        <v>1</v>
      </c>
      <c r="D29" s="1" t="s">
        <v>65</v>
      </c>
      <c r="E29" s="1" t="s">
        <v>66</v>
      </c>
      <c r="F29" s="1" t="str">
        <f>UnitControlCenter!$B$3</f>
        <v>million metric tons / year</v>
      </c>
      <c r="G29" s="1" t="s">
        <v>3342</v>
      </c>
      <c r="H29" s="1" t="s">
        <v>2800</v>
      </c>
      <c r="I29" s="1" t="s">
        <v>3331</v>
      </c>
    </row>
    <row r="30" spans="1:10" ht="105.75" thickBot="1" x14ac:dyDescent="0.3">
      <c r="A30" s="192" t="s">
        <v>2333</v>
      </c>
      <c r="B30" s="192" t="s">
        <v>485</v>
      </c>
      <c r="C30" s="199">
        <v>1</v>
      </c>
      <c r="D30" s="1" t="s">
        <v>65</v>
      </c>
      <c r="E30" s="1" t="s">
        <v>66</v>
      </c>
      <c r="F30" s="193" t="str">
        <f>UnitControlCenter!$B$3</f>
        <v>million metric tons / year</v>
      </c>
      <c r="G30" s="1" t="s">
        <v>3343</v>
      </c>
      <c r="H30" s="1" t="s">
        <v>2800</v>
      </c>
      <c r="I30" s="1" t="s">
        <v>3332</v>
      </c>
    </row>
    <row r="31" spans="1:10" ht="75" x14ac:dyDescent="0.25">
      <c r="A31" s="2" t="s">
        <v>2334</v>
      </c>
      <c r="B31" s="2" t="s">
        <v>2330</v>
      </c>
      <c r="C31" s="43">
        <v>1</v>
      </c>
      <c r="D31" s="1" t="s">
        <v>65</v>
      </c>
      <c r="E31" s="1" t="s">
        <v>66</v>
      </c>
      <c r="F31" s="1" t="str">
        <f>UnitControlCenter!$B$3</f>
        <v>million metric tons / year</v>
      </c>
      <c r="G31" s="1" t="s">
        <v>2884</v>
      </c>
      <c r="H31" s="1" t="s">
        <v>2885</v>
      </c>
      <c r="I31" s="1" t="s">
        <v>2886</v>
      </c>
    </row>
    <row r="32" spans="1:10" ht="105" x14ac:dyDescent="0.25">
      <c r="A32" s="2" t="s">
        <v>2334</v>
      </c>
      <c r="B32" s="2" t="s">
        <v>2498</v>
      </c>
      <c r="C32" s="43">
        <v>1</v>
      </c>
      <c r="D32" s="1" t="s">
        <v>65</v>
      </c>
      <c r="E32" s="1" t="s">
        <v>66</v>
      </c>
      <c r="F32" s="1" t="str">
        <f>UnitControlCenter!$B$3</f>
        <v>million metric tons / year</v>
      </c>
      <c r="G32" s="1" t="s">
        <v>2887</v>
      </c>
      <c r="H32" s="1" t="s">
        <v>2888</v>
      </c>
      <c r="I32" s="1" t="s">
        <v>2889</v>
      </c>
    </row>
    <row r="33" spans="1:10" ht="60" x14ac:dyDescent="0.25">
      <c r="A33" s="2" t="s">
        <v>2334</v>
      </c>
      <c r="B33" s="2" t="s">
        <v>2335</v>
      </c>
      <c r="C33" s="43">
        <v>1</v>
      </c>
      <c r="D33" s="1" t="s">
        <v>65</v>
      </c>
      <c r="E33" s="1" t="s">
        <v>66</v>
      </c>
      <c r="F33" s="1" t="str">
        <f>UnitControlCenter!$B$3</f>
        <v>million metric tons / year</v>
      </c>
      <c r="G33" s="1" t="s">
        <v>2890</v>
      </c>
      <c r="H33" s="1" t="s">
        <v>2891</v>
      </c>
      <c r="I33" s="1" t="s">
        <v>2892</v>
      </c>
    </row>
    <row r="34" spans="1:10" ht="15.75" thickBot="1" x14ac:dyDescent="0.3">
      <c r="A34" s="192" t="s">
        <v>2334</v>
      </c>
      <c r="B34" s="192" t="s">
        <v>2872</v>
      </c>
      <c r="C34" s="199">
        <v>0</v>
      </c>
      <c r="D34" s="193" t="s">
        <v>63</v>
      </c>
      <c r="E34" s="193" t="s">
        <v>64</v>
      </c>
      <c r="F34" s="193" t="str">
        <f>UnitControlCenter!$B$7</f>
        <v>g CO2 / 2023 dollar</v>
      </c>
      <c r="G34" s="193" t="s">
        <v>2823</v>
      </c>
      <c r="H34" s="193"/>
      <c r="I34" s="193"/>
      <c r="J34" s="193"/>
    </row>
    <row r="35" spans="1:10" ht="105" x14ac:dyDescent="0.25">
      <c r="A35" s="2" t="s">
        <v>2730</v>
      </c>
      <c r="B35" s="2" t="s">
        <v>2569</v>
      </c>
      <c r="C35" s="43">
        <v>1</v>
      </c>
      <c r="D35" s="1" t="s">
        <v>63</v>
      </c>
      <c r="E35" s="1" t="s">
        <v>2978</v>
      </c>
      <c r="F35" s="1" t="str">
        <f>UnitControlCenter!$B$3</f>
        <v>million metric tons / year</v>
      </c>
      <c r="G35" s="1" t="s">
        <v>3021</v>
      </c>
    </row>
    <row r="36" spans="1:10" x14ac:dyDescent="0.25">
      <c r="A36" s="2" t="s">
        <v>2730</v>
      </c>
      <c r="B36" s="2" t="s">
        <v>132</v>
      </c>
      <c r="C36" s="43">
        <v>1</v>
      </c>
      <c r="D36" s="1" t="s">
        <v>63</v>
      </c>
      <c r="E36" s="1" t="s">
        <v>2978</v>
      </c>
      <c r="F36" s="1" t="str">
        <f>UnitControlCenter!$B$3</f>
        <v>million metric tons / year</v>
      </c>
      <c r="G36" s="1" t="s">
        <v>2430</v>
      </c>
    </row>
    <row r="37" spans="1:10" x14ac:dyDescent="0.25">
      <c r="A37" s="2" t="s">
        <v>2730</v>
      </c>
      <c r="B37" s="2" t="s">
        <v>2428</v>
      </c>
      <c r="C37" s="43">
        <v>1</v>
      </c>
      <c r="D37" s="1" t="s">
        <v>63</v>
      </c>
      <c r="E37" s="1" t="s">
        <v>2978</v>
      </c>
      <c r="F37" s="1" t="str">
        <f>UnitControlCenter!$B$3</f>
        <v>million metric tons / year</v>
      </c>
      <c r="G37" s="1" t="s">
        <v>2431</v>
      </c>
    </row>
    <row r="38" spans="1:10" x14ac:dyDescent="0.25">
      <c r="A38" s="2" t="s">
        <v>2730</v>
      </c>
      <c r="B38" s="2" t="s">
        <v>2489</v>
      </c>
      <c r="C38" s="43">
        <v>1</v>
      </c>
      <c r="D38" s="1" t="s">
        <v>63</v>
      </c>
      <c r="E38" s="1" t="s">
        <v>2978</v>
      </c>
      <c r="F38" s="1" t="str">
        <f>UnitControlCenter!$B$3</f>
        <v>million metric tons / year</v>
      </c>
      <c r="G38" s="1" t="s">
        <v>2497</v>
      </c>
    </row>
    <row r="39" spans="1:10" x14ac:dyDescent="0.25">
      <c r="A39" s="2" t="s">
        <v>2730</v>
      </c>
      <c r="B39" s="2" t="s">
        <v>93</v>
      </c>
      <c r="C39" s="43">
        <v>1</v>
      </c>
      <c r="D39" s="1" t="s">
        <v>63</v>
      </c>
      <c r="E39" s="1" t="s">
        <v>2978</v>
      </c>
      <c r="F39" s="1" t="str">
        <f>UnitControlCenter!$B$3</f>
        <v>million metric tons / year</v>
      </c>
      <c r="G39" s="1" t="s">
        <v>2432</v>
      </c>
    </row>
    <row r="40" spans="1:10" ht="30" x14ac:dyDescent="0.25">
      <c r="A40" s="2" t="s">
        <v>2730</v>
      </c>
      <c r="B40" s="2" t="s">
        <v>9</v>
      </c>
      <c r="C40" s="43">
        <v>1</v>
      </c>
      <c r="D40" s="1" t="s">
        <v>63</v>
      </c>
      <c r="E40" s="1" t="s">
        <v>2978</v>
      </c>
      <c r="F40" s="1" t="str">
        <f>UnitControlCenter!$B$3</f>
        <v>million metric tons / year</v>
      </c>
      <c r="G40" s="1" t="s">
        <v>3022</v>
      </c>
    </row>
    <row r="41" spans="1:10" ht="15.75" thickBot="1" x14ac:dyDescent="0.3">
      <c r="A41" s="192" t="s">
        <v>2730</v>
      </c>
      <c r="B41" s="192" t="s">
        <v>4</v>
      </c>
      <c r="C41" s="199">
        <v>1</v>
      </c>
      <c r="D41" s="193" t="s">
        <v>63</v>
      </c>
      <c r="E41" s="193" t="s">
        <v>2978</v>
      </c>
      <c r="F41" s="193" t="str">
        <f>UnitControlCenter!$B$3</f>
        <v>million metric tons / year</v>
      </c>
      <c r="G41" s="193" t="s">
        <v>2434</v>
      </c>
      <c r="H41" s="193"/>
      <c r="I41" s="193"/>
      <c r="J41" s="193"/>
    </row>
    <row r="42" spans="1:10" ht="45" x14ac:dyDescent="0.25">
      <c r="A42" s="2" t="s">
        <v>357</v>
      </c>
      <c r="B42" s="2" t="s">
        <v>2944</v>
      </c>
      <c r="C42" s="43">
        <v>1</v>
      </c>
      <c r="D42" s="1" t="s">
        <v>65</v>
      </c>
      <c r="E42" s="1" t="s">
        <v>439</v>
      </c>
      <c r="F42" s="1" t="str">
        <f>UnitControlCenter!$B$8</f>
        <v>2023 dollars / metric ton CO2e abated, Annual average abatement (million metric tons CO2e)</v>
      </c>
      <c r="G42" s="1" t="s">
        <v>3023</v>
      </c>
    </row>
    <row r="43" spans="1:10" ht="45.75" thickBot="1" x14ac:dyDescent="0.3">
      <c r="A43" s="192" t="s">
        <v>357</v>
      </c>
      <c r="B43" s="192" t="s">
        <v>2945</v>
      </c>
      <c r="C43" s="199">
        <v>1</v>
      </c>
      <c r="D43" s="193" t="s">
        <v>65</v>
      </c>
      <c r="E43" s="193" t="s">
        <v>439</v>
      </c>
      <c r="F43" s="193" t="str">
        <f>UnitControlCenter!$B$8</f>
        <v>2023 dollars / metric ton CO2e abated, Annual average abatement (million metric tons CO2e)</v>
      </c>
      <c r="G43" s="193" t="s">
        <v>3023</v>
      </c>
      <c r="H43" s="193"/>
      <c r="I43" s="193"/>
      <c r="J43" s="193"/>
    </row>
    <row r="44" spans="1:10" ht="45" x14ac:dyDescent="0.25">
      <c r="A44" s="2" t="s">
        <v>2336</v>
      </c>
      <c r="B44" s="2" t="s">
        <v>2949</v>
      </c>
      <c r="C44" s="43">
        <v>1</v>
      </c>
      <c r="D44" s="1" t="s">
        <v>65</v>
      </c>
      <c r="E44" s="1" t="s">
        <v>64</v>
      </c>
      <c r="F44" s="1" t="str">
        <f>UnitControlCenter!$B$9</f>
        <v>billion 2023 dollars / year</v>
      </c>
      <c r="G44" s="1" t="s">
        <v>2946</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2935</v>
      </c>
      <c r="C46" s="43">
        <v>1</v>
      </c>
      <c r="D46" s="1" t="s">
        <v>65</v>
      </c>
      <c r="E46" s="1" t="s">
        <v>66</v>
      </c>
      <c r="F46" s="1" t="str">
        <f>UnitControlCenter!$B$9</f>
        <v>billion 2023 dollars / year</v>
      </c>
      <c r="G46" s="1" t="s">
        <v>2936</v>
      </c>
      <c r="H46" s="1" t="s">
        <v>2937</v>
      </c>
      <c r="I46" s="1" t="s">
        <v>2938</v>
      </c>
    </row>
    <row r="47" spans="1:10" ht="30" x14ac:dyDescent="0.25">
      <c r="A47" s="2" t="s">
        <v>2336</v>
      </c>
      <c r="B47" s="191" t="s">
        <v>2939</v>
      </c>
      <c r="C47" s="43">
        <v>1</v>
      </c>
      <c r="D47" s="1" t="s">
        <v>63</v>
      </c>
      <c r="E47" s="1" t="s">
        <v>64</v>
      </c>
      <c r="F47" s="1" t="str">
        <f>UnitControlCenter!$B$10</f>
        <v>billion 2023 dollars</v>
      </c>
      <c r="G47" s="1" t="s">
        <v>2940</v>
      </c>
    </row>
    <row r="48" spans="1:10" ht="30" x14ac:dyDescent="0.25">
      <c r="A48" s="2" t="s">
        <v>2336</v>
      </c>
      <c r="B48" s="191" t="s">
        <v>2941</v>
      </c>
      <c r="C48" s="43">
        <v>1</v>
      </c>
      <c r="D48" s="1" t="s">
        <v>63</v>
      </c>
      <c r="E48" s="1" t="s">
        <v>64</v>
      </c>
      <c r="F48" s="1" t="str">
        <f>UnitControlCenter!$B$9</f>
        <v>billion 2023 dollars / year</v>
      </c>
      <c r="G48" s="1" t="s">
        <v>2942</v>
      </c>
    </row>
    <row r="49" spans="1:10" ht="135.75" thickBot="1" x14ac:dyDescent="0.3">
      <c r="A49" s="192" t="s">
        <v>2336</v>
      </c>
      <c r="B49" s="194" t="s">
        <v>3016</v>
      </c>
      <c r="C49" s="199">
        <v>1</v>
      </c>
      <c r="D49" s="193" t="s">
        <v>65</v>
      </c>
      <c r="E49" s="193" t="s">
        <v>64</v>
      </c>
      <c r="F49" s="193" t="str">
        <f>UnitControlCenter!$B$9</f>
        <v>billion 2023 dollars / year</v>
      </c>
      <c r="G49" s="193" t="s">
        <v>3020</v>
      </c>
      <c r="H49" s="193" t="s">
        <v>3017</v>
      </c>
      <c r="I49" s="193" t="s">
        <v>3019</v>
      </c>
      <c r="J49" s="193"/>
    </row>
    <row r="50" spans="1:10" ht="45" x14ac:dyDescent="0.25">
      <c r="A50" s="2" t="s">
        <v>2859</v>
      </c>
      <c r="B50" s="191" t="s">
        <v>2876</v>
      </c>
      <c r="C50" s="43">
        <v>1</v>
      </c>
      <c r="D50" s="1" t="s">
        <v>65</v>
      </c>
      <c r="E50" s="1" t="s">
        <v>64</v>
      </c>
      <c r="F50" s="1" t="str">
        <f>UnitControlCenter!$B$11</f>
        <v>jobs</v>
      </c>
      <c r="G50" s="1" t="s">
        <v>2867</v>
      </c>
      <c r="H50" s="1" t="s">
        <v>2866</v>
      </c>
      <c r="I50" s="1" t="s">
        <v>2399</v>
      </c>
    </row>
    <row r="51" spans="1:10" ht="30" x14ac:dyDescent="0.25">
      <c r="A51" s="2" t="s">
        <v>2859</v>
      </c>
      <c r="B51" s="191" t="s">
        <v>3283</v>
      </c>
      <c r="C51" s="43">
        <v>0</v>
      </c>
      <c r="D51" s="1" t="s">
        <v>65</v>
      </c>
      <c r="E51" s="1" t="s">
        <v>66</v>
      </c>
      <c r="F51" s="1" t="str">
        <f>UnitControlCenter!$B$11</f>
        <v>jobs</v>
      </c>
      <c r="G51" s="1" t="s">
        <v>3159</v>
      </c>
      <c r="H51" s="1" t="s">
        <v>3160</v>
      </c>
      <c r="I51" s="1" t="s">
        <v>3161</v>
      </c>
    </row>
    <row r="52" spans="1:10" ht="30" x14ac:dyDescent="0.25">
      <c r="A52" s="2" t="s">
        <v>2859</v>
      </c>
      <c r="B52" s="191" t="s">
        <v>3284</v>
      </c>
      <c r="C52" s="43">
        <v>0</v>
      </c>
      <c r="D52" s="1" t="s">
        <v>65</v>
      </c>
      <c r="E52" s="1" t="s">
        <v>64</v>
      </c>
      <c r="F52" s="1" t="str">
        <f>UnitControlCenter!$B$13</f>
        <v>% change</v>
      </c>
      <c r="G52" s="1" t="s">
        <v>3178</v>
      </c>
      <c r="H52" s="1" t="s">
        <v>3160</v>
      </c>
      <c r="I52" s="1" t="s">
        <v>3161</v>
      </c>
    </row>
    <row r="53" spans="1:10" ht="45" x14ac:dyDescent="0.25">
      <c r="A53" s="2" t="s">
        <v>2859</v>
      </c>
      <c r="B53" s="191" t="s">
        <v>3143</v>
      </c>
      <c r="C53" s="43">
        <v>0</v>
      </c>
      <c r="D53" s="1" t="s">
        <v>65</v>
      </c>
      <c r="E53" s="1" t="s">
        <v>66</v>
      </c>
      <c r="F53" s="1" t="str">
        <f>UnitControlCenter!$B$11</f>
        <v>jobs</v>
      </c>
      <c r="G53" s="1" t="s">
        <v>3182</v>
      </c>
      <c r="H53" s="1" t="s">
        <v>3162</v>
      </c>
      <c r="I53" s="20" t="s">
        <v>3163</v>
      </c>
      <c r="J53" s="20"/>
    </row>
    <row r="54" spans="1:10" ht="45" x14ac:dyDescent="0.25">
      <c r="A54" s="2" t="s">
        <v>2859</v>
      </c>
      <c r="B54" s="191" t="s">
        <v>3175</v>
      </c>
      <c r="C54" s="43">
        <v>0</v>
      </c>
      <c r="D54" s="1" t="s">
        <v>65</v>
      </c>
      <c r="E54" s="1" t="s">
        <v>64</v>
      </c>
      <c r="F54" s="1" t="str">
        <f>UnitControlCenter!$B$13</f>
        <v>% change</v>
      </c>
      <c r="G54" s="1" t="s">
        <v>3181</v>
      </c>
      <c r="H54" s="1" t="s">
        <v>3162</v>
      </c>
      <c r="I54" s="20" t="s">
        <v>3163</v>
      </c>
      <c r="J54" s="20"/>
    </row>
    <row r="55" spans="1:10" ht="30" x14ac:dyDescent="0.25">
      <c r="A55" s="2" t="s">
        <v>2859</v>
      </c>
      <c r="B55" s="191" t="s">
        <v>3148</v>
      </c>
      <c r="C55" s="43">
        <v>0</v>
      </c>
      <c r="D55" s="1" t="s">
        <v>65</v>
      </c>
      <c r="E55" s="1" t="s">
        <v>66</v>
      </c>
      <c r="F55" s="1" t="str">
        <f>UnitControlCenter!$B$11</f>
        <v>jobs</v>
      </c>
      <c r="G55" s="1" t="s">
        <v>3164</v>
      </c>
      <c r="H55" s="1" t="s">
        <v>3165</v>
      </c>
      <c r="I55" s="1" t="s">
        <v>3166</v>
      </c>
    </row>
    <row r="56" spans="1:10" ht="30" x14ac:dyDescent="0.25">
      <c r="A56" s="2" t="s">
        <v>2859</v>
      </c>
      <c r="B56" s="191" t="s">
        <v>3176</v>
      </c>
      <c r="C56" s="43">
        <v>0</v>
      </c>
      <c r="D56" s="1" t="s">
        <v>65</v>
      </c>
      <c r="E56" s="1" t="s">
        <v>64</v>
      </c>
      <c r="F56" s="1" t="str">
        <f>UnitControlCenter!$B$13</f>
        <v>% change</v>
      </c>
      <c r="G56" s="1" t="s">
        <v>3179</v>
      </c>
      <c r="H56" s="1" t="s">
        <v>3165</v>
      </c>
      <c r="I56" s="1" t="s">
        <v>3166</v>
      </c>
    </row>
    <row r="57" spans="1:10" ht="75" x14ac:dyDescent="0.25">
      <c r="A57" s="2" t="s">
        <v>2859</v>
      </c>
      <c r="B57" s="191" t="s">
        <v>3151</v>
      </c>
      <c r="C57" s="43">
        <v>0</v>
      </c>
      <c r="D57" s="1" t="s">
        <v>65</v>
      </c>
      <c r="E57" s="1" t="s">
        <v>66</v>
      </c>
      <c r="F57" s="1" t="str">
        <f>UnitControlCenter!$B$11</f>
        <v>jobs</v>
      </c>
      <c r="G57" s="1" t="s">
        <v>3167</v>
      </c>
      <c r="H57" s="1" t="s">
        <v>3168</v>
      </c>
      <c r="I57" s="1" t="s">
        <v>3169</v>
      </c>
    </row>
    <row r="58" spans="1:10" ht="90" x14ac:dyDescent="0.25">
      <c r="A58" s="2" t="s">
        <v>2859</v>
      </c>
      <c r="B58" s="191" t="s">
        <v>3177</v>
      </c>
      <c r="C58" s="43">
        <v>0</v>
      </c>
      <c r="D58" s="1" t="s">
        <v>65</v>
      </c>
      <c r="E58" s="1" t="s">
        <v>64</v>
      </c>
      <c r="F58" s="1" t="str">
        <f>UnitControlCenter!$B$13</f>
        <v>% change</v>
      </c>
      <c r="G58" s="1" t="s">
        <v>3180</v>
      </c>
      <c r="H58" s="1" t="s">
        <v>3168</v>
      </c>
      <c r="I58" s="1" t="s">
        <v>3169</v>
      </c>
    </row>
    <row r="59" spans="1:10" ht="30" x14ac:dyDescent="0.25">
      <c r="A59" s="2" t="s">
        <v>2859</v>
      </c>
      <c r="B59" s="191" t="s">
        <v>3238</v>
      </c>
      <c r="C59" s="43">
        <v>1</v>
      </c>
      <c r="D59" s="1" t="s">
        <v>65</v>
      </c>
      <c r="E59" s="1" t="s">
        <v>66</v>
      </c>
      <c r="F59" s="1" t="str">
        <f>UnitControlCenter!$B$11</f>
        <v>jobs</v>
      </c>
      <c r="G59" s="1" t="s">
        <v>3239</v>
      </c>
      <c r="H59" s="1" t="s">
        <v>3240</v>
      </c>
      <c r="I59" s="1" t="s">
        <v>3241</v>
      </c>
    </row>
    <row r="60" spans="1:10" ht="30" x14ac:dyDescent="0.25">
      <c r="A60" s="2" t="s">
        <v>2859</v>
      </c>
      <c r="B60" s="191" t="s">
        <v>3242</v>
      </c>
      <c r="C60" s="43">
        <v>1</v>
      </c>
      <c r="D60" s="1" t="s">
        <v>65</v>
      </c>
      <c r="E60" s="1" t="s">
        <v>64</v>
      </c>
      <c r="F60" s="1" t="str">
        <f>UnitControlCenter!$B$13</f>
        <v>% change</v>
      </c>
      <c r="G60" s="1" t="s">
        <v>3243</v>
      </c>
      <c r="H60" s="1" t="s">
        <v>3240</v>
      </c>
      <c r="I60" s="1" t="s">
        <v>3241</v>
      </c>
    </row>
    <row r="61" spans="1:10" ht="30" x14ac:dyDescent="0.25">
      <c r="A61" s="2" t="s">
        <v>2859</v>
      </c>
      <c r="B61" s="191" t="s">
        <v>2920</v>
      </c>
      <c r="C61" s="43">
        <v>1</v>
      </c>
      <c r="D61" s="1" t="s">
        <v>65</v>
      </c>
      <c r="E61" s="1" t="s">
        <v>64</v>
      </c>
      <c r="F61" s="1" t="str">
        <f>UnitControlCenter!$B$11</f>
        <v>jobs</v>
      </c>
      <c r="G61" s="1" t="s">
        <v>2924</v>
      </c>
      <c r="H61" s="1" t="s">
        <v>2923</v>
      </c>
      <c r="I61" s="1" t="s">
        <v>2934</v>
      </c>
    </row>
    <row r="62" spans="1:10" ht="45" x14ac:dyDescent="0.25">
      <c r="A62" s="2" t="s">
        <v>2859</v>
      </c>
      <c r="B62" s="191" t="s">
        <v>2976</v>
      </c>
      <c r="C62" s="43">
        <v>1</v>
      </c>
      <c r="D62" s="1" t="s">
        <v>65</v>
      </c>
      <c r="E62" s="1" t="s">
        <v>64</v>
      </c>
      <c r="F62" s="1" t="str">
        <f>UnitControlCenter!$B$11</f>
        <v>jobs</v>
      </c>
      <c r="G62" s="1" t="s">
        <v>2975</v>
      </c>
      <c r="H62" s="1" t="s">
        <v>2866</v>
      </c>
      <c r="I62" s="1" t="s">
        <v>2399</v>
      </c>
    </row>
    <row r="63" spans="1:10" ht="45" x14ac:dyDescent="0.25">
      <c r="A63" s="2" t="s">
        <v>2859</v>
      </c>
      <c r="B63" s="191" t="s">
        <v>2861</v>
      </c>
      <c r="C63" s="43">
        <v>1</v>
      </c>
      <c r="D63" s="1" t="s">
        <v>65</v>
      </c>
      <c r="E63" s="1" t="s">
        <v>64</v>
      </c>
      <c r="F63" s="1" t="str">
        <f>UnitControlCenter!$B$9</f>
        <v>billion 2023 dollars / year</v>
      </c>
      <c r="G63" s="1" t="s">
        <v>2868</v>
      </c>
      <c r="H63" s="1" t="s">
        <v>2870</v>
      </c>
      <c r="I63" s="1" t="s">
        <v>2399</v>
      </c>
    </row>
    <row r="64" spans="1:10" ht="45" x14ac:dyDescent="0.25">
      <c r="A64" s="2" t="s">
        <v>2859</v>
      </c>
      <c r="B64" s="191" t="s">
        <v>2880</v>
      </c>
      <c r="C64" s="43">
        <v>1</v>
      </c>
      <c r="D64" s="1" t="s">
        <v>65</v>
      </c>
      <c r="E64" s="1" t="s">
        <v>64</v>
      </c>
      <c r="F64" s="1" t="str">
        <f>UnitControlCenter!$B$13</f>
        <v>% change</v>
      </c>
      <c r="G64" s="1" t="s">
        <v>2882</v>
      </c>
      <c r="H64" s="1" t="s">
        <v>2870</v>
      </c>
      <c r="I64" s="1" t="s">
        <v>2399</v>
      </c>
    </row>
    <row r="65" spans="1:10" ht="30" x14ac:dyDescent="0.25">
      <c r="A65" s="2" t="s">
        <v>2859</v>
      </c>
      <c r="B65" s="191" t="s">
        <v>2921</v>
      </c>
      <c r="C65" s="43">
        <v>1</v>
      </c>
      <c r="D65" s="1" t="s">
        <v>65</v>
      </c>
      <c r="E65" s="1" t="s">
        <v>64</v>
      </c>
      <c r="F65" s="1" t="str">
        <f>UnitControlCenter!$B$9</f>
        <v>billion 2023 dollars / year</v>
      </c>
      <c r="G65" s="1" t="s">
        <v>2925</v>
      </c>
      <c r="H65" s="1" t="s">
        <v>2923</v>
      </c>
      <c r="I65" s="1" t="s">
        <v>2934</v>
      </c>
    </row>
    <row r="66" spans="1:10" ht="45" x14ac:dyDescent="0.25">
      <c r="A66" s="2" t="s">
        <v>2859</v>
      </c>
      <c r="B66" s="191" t="s">
        <v>2875</v>
      </c>
      <c r="C66" s="43">
        <v>1</v>
      </c>
      <c r="D66" s="1" t="s">
        <v>65</v>
      </c>
      <c r="E66" s="1" t="s">
        <v>64</v>
      </c>
      <c r="F66" s="1" t="str">
        <f>UnitControlCenter!$B$9</f>
        <v>billion 2023 dollars / year</v>
      </c>
      <c r="G66" s="1" t="s">
        <v>2871</v>
      </c>
      <c r="H66" s="1" t="s">
        <v>2869</v>
      </c>
      <c r="I66" s="1" t="s">
        <v>2399</v>
      </c>
    </row>
    <row r="67" spans="1:10" ht="30" x14ac:dyDescent="0.25">
      <c r="A67" s="2" t="s">
        <v>2859</v>
      </c>
      <c r="B67" s="191" t="s">
        <v>2873</v>
      </c>
      <c r="C67" s="43">
        <v>1</v>
      </c>
      <c r="D67" s="1" t="s">
        <v>63</v>
      </c>
      <c r="E67" s="1" t="s">
        <v>64</v>
      </c>
      <c r="F67" s="1" t="str">
        <f>UnitControlCenter!$B$14</f>
        <v>2023 dollars / employee-year</v>
      </c>
      <c r="G67" s="1" t="s">
        <v>2874</v>
      </c>
    </row>
    <row r="68" spans="1:10" ht="30.75" thickBot="1" x14ac:dyDescent="0.3">
      <c r="A68" s="192" t="s">
        <v>2859</v>
      </c>
      <c r="B68" s="194" t="s">
        <v>2922</v>
      </c>
      <c r="C68" s="199">
        <v>1</v>
      </c>
      <c r="D68" s="193" t="s">
        <v>65</v>
      </c>
      <c r="E68" s="193" t="s">
        <v>64</v>
      </c>
      <c r="F68" s="193" t="str">
        <f>UnitControlCenter!$B$9</f>
        <v>billion 2023 dollars / year</v>
      </c>
      <c r="G68" s="193" t="s">
        <v>2926</v>
      </c>
      <c r="H68" s="193" t="s">
        <v>2923</v>
      </c>
      <c r="I68" s="193" t="s">
        <v>2934</v>
      </c>
      <c r="J68" s="193"/>
    </row>
    <row r="69" spans="1:10" ht="90" x14ac:dyDescent="0.25">
      <c r="A69" s="2" t="s">
        <v>2860</v>
      </c>
      <c r="B69" s="2" t="s">
        <v>2662</v>
      </c>
      <c r="C69" s="43">
        <v>0</v>
      </c>
      <c r="D69" s="1" t="s">
        <v>65</v>
      </c>
      <c r="E69" s="1" t="s">
        <v>64</v>
      </c>
      <c r="F69" s="1" t="str">
        <f>UnitControlCenter!$B$9</f>
        <v>billion 2023 dollars / year</v>
      </c>
      <c r="G69" s="1" t="s">
        <v>2663</v>
      </c>
      <c r="H69" s="1" t="s">
        <v>2664</v>
      </c>
      <c r="I69" s="1" t="s">
        <v>2643</v>
      </c>
    </row>
    <row r="70" spans="1:10" ht="45" x14ac:dyDescent="0.25">
      <c r="A70" s="2" t="s">
        <v>2860</v>
      </c>
      <c r="B70" s="2" t="s">
        <v>2666</v>
      </c>
      <c r="C70" s="43">
        <v>0</v>
      </c>
      <c r="D70" s="1" t="s">
        <v>65</v>
      </c>
      <c r="E70" s="1" t="s">
        <v>64</v>
      </c>
      <c r="F70" s="1" t="str">
        <f>UnitControlCenter!$B$9</f>
        <v>billion 2023 dollars / year</v>
      </c>
      <c r="G70" s="1" t="s">
        <v>2676</v>
      </c>
      <c r="H70" s="1" t="s">
        <v>2677</v>
      </c>
      <c r="I70" s="1" t="s">
        <v>2678</v>
      </c>
    </row>
    <row r="71" spans="1:10" ht="60" x14ac:dyDescent="0.25">
      <c r="A71" s="2" t="s">
        <v>2860</v>
      </c>
      <c r="B71" s="2" t="s">
        <v>2667</v>
      </c>
      <c r="C71" s="43">
        <v>0</v>
      </c>
      <c r="D71" s="1" t="s">
        <v>65</v>
      </c>
      <c r="E71" s="1" t="s">
        <v>64</v>
      </c>
      <c r="F71" s="1" t="str">
        <f>UnitControlCenter!$B$9</f>
        <v>billion 2023 dollars / year</v>
      </c>
      <c r="G71" s="1" t="s">
        <v>2687</v>
      </c>
      <c r="H71" s="1" t="s">
        <v>2685</v>
      </c>
      <c r="I71" s="1" t="s">
        <v>2686</v>
      </c>
    </row>
    <row r="72" spans="1:10" ht="45" x14ac:dyDescent="0.25">
      <c r="A72" s="2" t="s">
        <v>2860</v>
      </c>
      <c r="B72" s="2" t="s">
        <v>2668</v>
      </c>
      <c r="C72" s="43">
        <v>0</v>
      </c>
      <c r="D72" s="1" t="s">
        <v>65</v>
      </c>
      <c r="E72" s="1" t="s">
        <v>64</v>
      </c>
      <c r="F72" s="1" t="str">
        <f>UnitControlCenter!$B$9</f>
        <v>billion 2023 dollars / year</v>
      </c>
      <c r="G72" s="1" t="s">
        <v>2681</v>
      </c>
      <c r="H72" s="1" t="s">
        <v>2677</v>
      </c>
      <c r="I72" s="1" t="s">
        <v>2679</v>
      </c>
    </row>
    <row r="73" spans="1:10" ht="45" x14ac:dyDescent="0.25">
      <c r="A73" s="2" t="s">
        <v>2860</v>
      </c>
      <c r="B73" s="2" t="s">
        <v>2669</v>
      </c>
      <c r="C73" s="43">
        <v>0</v>
      </c>
      <c r="D73" s="1" t="s">
        <v>65</v>
      </c>
      <c r="E73" s="1" t="s">
        <v>64</v>
      </c>
      <c r="F73" s="1" t="str">
        <f>UnitControlCenter!$B$9</f>
        <v>billion 2023 dollars / year</v>
      </c>
      <c r="G73" s="1" t="s">
        <v>2682</v>
      </c>
      <c r="H73" s="1" t="s">
        <v>2677</v>
      </c>
      <c r="I73" s="1" t="s">
        <v>2680</v>
      </c>
    </row>
    <row r="74" spans="1:10" ht="60" x14ac:dyDescent="0.25">
      <c r="A74" s="2" t="s">
        <v>2860</v>
      </c>
      <c r="B74" s="2" t="s">
        <v>2670</v>
      </c>
      <c r="C74" s="43">
        <v>0</v>
      </c>
      <c r="D74" s="1" t="s">
        <v>65</v>
      </c>
      <c r="E74" s="1" t="s">
        <v>64</v>
      </c>
      <c r="F74" s="1" t="str">
        <f>UnitControlCenter!$B$9</f>
        <v>billion 2023 dollars / year</v>
      </c>
      <c r="G74" s="1" t="s">
        <v>2688</v>
      </c>
      <c r="H74" s="1" t="s">
        <v>2685</v>
      </c>
      <c r="I74" s="1" t="s">
        <v>2686</v>
      </c>
    </row>
    <row r="75" spans="1:10" ht="60" x14ac:dyDescent="0.25">
      <c r="A75" s="2" t="s">
        <v>2860</v>
      </c>
      <c r="B75" s="2" t="s">
        <v>2671</v>
      </c>
      <c r="C75" s="43">
        <v>0</v>
      </c>
      <c r="D75" s="1" t="s">
        <v>65</v>
      </c>
      <c r="E75" s="1" t="s">
        <v>64</v>
      </c>
      <c r="F75" s="1" t="str">
        <f>UnitControlCenter!$B$9</f>
        <v>billion 2023 dollars / year</v>
      </c>
      <c r="G75" s="1" t="s">
        <v>2689</v>
      </c>
      <c r="H75" s="1" t="s">
        <v>2685</v>
      </c>
      <c r="I75" s="1" t="s">
        <v>2686</v>
      </c>
    </row>
    <row r="76" spans="1:10" ht="75" x14ac:dyDescent="0.25">
      <c r="A76" s="2" t="s">
        <v>2860</v>
      </c>
      <c r="B76" s="2" t="s">
        <v>2672</v>
      </c>
      <c r="C76" s="43">
        <v>0</v>
      </c>
      <c r="D76" s="1" t="s">
        <v>65</v>
      </c>
      <c r="E76" s="1" t="s">
        <v>64</v>
      </c>
      <c r="F76" s="1" t="str">
        <f>UnitControlCenter!$B$9</f>
        <v>billion 2023 dollars / year</v>
      </c>
      <c r="G76" s="1" t="s">
        <v>2690</v>
      </c>
      <c r="H76" s="1" t="s">
        <v>2685</v>
      </c>
      <c r="I76" s="1" t="s">
        <v>2686</v>
      </c>
    </row>
    <row r="77" spans="1:10" ht="75" x14ac:dyDescent="0.25">
      <c r="A77" s="2" t="s">
        <v>2860</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2860</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2977</v>
      </c>
      <c r="C79" s="43">
        <v>1</v>
      </c>
      <c r="D79" s="1" t="s">
        <v>63</v>
      </c>
      <c r="E79" s="1" t="s">
        <v>2979</v>
      </c>
      <c r="F79" s="1" t="str">
        <f>UnitControlCenter!$B$12</f>
        <v>incidents / year</v>
      </c>
      <c r="G79" s="1" t="s">
        <v>2905</v>
      </c>
    </row>
    <row r="80" spans="1:10" x14ac:dyDescent="0.25">
      <c r="A80" s="2" t="s">
        <v>2337</v>
      </c>
      <c r="B80" s="2" t="s">
        <v>3188</v>
      </c>
      <c r="C80" s="43">
        <v>1</v>
      </c>
      <c r="D80" s="1" t="s">
        <v>63</v>
      </c>
      <c r="E80" s="1" t="s">
        <v>64</v>
      </c>
      <c r="F80" s="1" t="str">
        <f>UnitControlCenter!$B$13</f>
        <v>% change</v>
      </c>
      <c r="G80" s="1" t="s">
        <v>3189</v>
      </c>
    </row>
    <row r="81" spans="1:10" ht="30" x14ac:dyDescent="0.25">
      <c r="A81" s="2" t="s">
        <v>2337</v>
      </c>
      <c r="B81" s="2" t="s">
        <v>3281</v>
      </c>
      <c r="C81" s="43">
        <v>1</v>
      </c>
      <c r="D81" s="1" t="s">
        <v>65</v>
      </c>
      <c r="E81" s="1" t="s">
        <v>66</v>
      </c>
      <c r="F81" s="1" t="str">
        <f>UnitControlCenter!$B$12</f>
        <v>incidents / year</v>
      </c>
      <c r="G81" s="1" t="s">
        <v>3172</v>
      </c>
      <c r="H81" s="1" t="s">
        <v>3160</v>
      </c>
      <c r="I81" s="1" t="s">
        <v>3161</v>
      </c>
    </row>
    <row r="82" spans="1:10" ht="30" x14ac:dyDescent="0.25">
      <c r="A82" s="2" t="s">
        <v>2337</v>
      </c>
      <c r="B82" s="2" t="s">
        <v>3282</v>
      </c>
      <c r="C82" s="43">
        <v>1</v>
      </c>
      <c r="D82" s="1" t="s">
        <v>65</v>
      </c>
      <c r="E82" s="1" t="s">
        <v>64</v>
      </c>
      <c r="F82" s="1" t="str">
        <f>UnitControlCenter!$B$13</f>
        <v>% change</v>
      </c>
      <c r="G82" s="1" t="s">
        <v>3183</v>
      </c>
      <c r="H82" s="1" t="s">
        <v>3160</v>
      </c>
      <c r="I82" s="1" t="s">
        <v>3161</v>
      </c>
    </row>
    <row r="83" spans="1:10" ht="45" x14ac:dyDescent="0.25">
      <c r="A83" s="2" t="s">
        <v>2337</v>
      </c>
      <c r="B83" s="2" t="s">
        <v>3170</v>
      </c>
      <c r="C83" s="43">
        <v>1</v>
      </c>
      <c r="D83" s="1" t="s">
        <v>65</v>
      </c>
      <c r="E83" s="1" t="s">
        <v>66</v>
      </c>
      <c r="F83" s="1" t="str">
        <f>UnitControlCenter!$B$12</f>
        <v>incidents / year</v>
      </c>
      <c r="G83" s="1" t="s">
        <v>3173</v>
      </c>
      <c r="H83" s="1" t="s">
        <v>3162</v>
      </c>
      <c r="I83" s="20" t="s">
        <v>3163</v>
      </c>
      <c r="J83" s="20"/>
    </row>
    <row r="84" spans="1:10" ht="45" x14ac:dyDescent="0.25">
      <c r="A84" s="2" t="s">
        <v>2337</v>
      </c>
      <c r="B84" s="2" t="s">
        <v>3186</v>
      </c>
      <c r="C84" s="43">
        <v>1</v>
      </c>
      <c r="D84" s="1" t="s">
        <v>65</v>
      </c>
      <c r="E84" s="1" t="s">
        <v>64</v>
      </c>
      <c r="F84" s="1" t="str">
        <f>UnitControlCenter!$B$13</f>
        <v>% change</v>
      </c>
      <c r="G84" s="1" t="s">
        <v>3184</v>
      </c>
      <c r="H84" s="1" t="s">
        <v>3162</v>
      </c>
      <c r="I84" s="20" t="s">
        <v>3163</v>
      </c>
      <c r="J84" s="20"/>
    </row>
    <row r="85" spans="1:10" ht="30" x14ac:dyDescent="0.25">
      <c r="A85" s="2" t="s">
        <v>2337</v>
      </c>
      <c r="B85" s="2" t="s">
        <v>3171</v>
      </c>
      <c r="C85" s="43">
        <v>1</v>
      </c>
      <c r="D85" s="1" t="s">
        <v>65</v>
      </c>
      <c r="E85" s="1" t="s">
        <v>66</v>
      </c>
      <c r="F85" s="1" t="str">
        <f>UnitControlCenter!$B$12</f>
        <v>incidents / year</v>
      </c>
      <c r="G85" s="1" t="s">
        <v>3174</v>
      </c>
      <c r="H85" s="1" t="s">
        <v>3165</v>
      </c>
      <c r="I85" s="1" t="s">
        <v>3166</v>
      </c>
    </row>
    <row r="86" spans="1:10" ht="30" x14ac:dyDescent="0.25">
      <c r="A86" s="2" t="s">
        <v>2337</v>
      </c>
      <c r="B86" s="2" t="s">
        <v>3187</v>
      </c>
      <c r="C86" s="43">
        <v>1</v>
      </c>
      <c r="D86" s="1" t="s">
        <v>65</v>
      </c>
      <c r="E86" s="1" t="s">
        <v>64</v>
      </c>
      <c r="F86" s="1" t="str">
        <f>UnitControlCenter!$B$13</f>
        <v>% change</v>
      </c>
      <c r="G86" s="1" t="s">
        <v>3185</v>
      </c>
      <c r="H86" s="1" t="s">
        <v>3165</v>
      </c>
      <c r="I86" s="1" t="s">
        <v>3166</v>
      </c>
    </row>
    <row r="87" spans="1:10" x14ac:dyDescent="0.25">
      <c r="A87" s="2" t="s">
        <v>2337</v>
      </c>
      <c r="B87" s="2" t="s">
        <v>2897</v>
      </c>
      <c r="C87" s="43">
        <v>0</v>
      </c>
      <c r="D87" s="1" t="s">
        <v>63</v>
      </c>
      <c r="E87" s="1" t="s">
        <v>64</v>
      </c>
      <c r="F87" s="1" t="str">
        <f>UnitControlCenter!$B$12</f>
        <v>incidents / year</v>
      </c>
      <c r="G87" s="1" t="s">
        <v>2905</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2898</v>
      </c>
      <c r="C89" s="43">
        <v>1</v>
      </c>
      <c r="D89" s="1" t="s">
        <v>63</v>
      </c>
      <c r="E89" s="1" t="s">
        <v>64</v>
      </c>
      <c r="F89" s="1" t="str">
        <f>UnitControlCenter!$B$12</f>
        <v>incidents / year</v>
      </c>
      <c r="G89" s="1" t="s">
        <v>2906</v>
      </c>
    </row>
    <row r="90" spans="1:10" ht="30" x14ac:dyDescent="0.25">
      <c r="A90" s="2" t="s">
        <v>2337</v>
      </c>
      <c r="B90" s="2" t="s">
        <v>2899</v>
      </c>
      <c r="C90" s="43">
        <v>1</v>
      </c>
      <c r="D90" s="1" t="s">
        <v>63</v>
      </c>
      <c r="E90" s="1" t="s">
        <v>64</v>
      </c>
      <c r="F90" s="1" t="str">
        <f>UnitControlCenter!$B$12</f>
        <v>incidents / year</v>
      </c>
      <c r="G90" s="1" t="s">
        <v>2907</v>
      </c>
    </row>
    <row r="91" spans="1:10" x14ac:dyDescent="0.25">
      <c r="A91" s="2" t="s">
        <v>2337</v>
      </c>
      <c r="B91" s="2" t="s">
        <v>2912</v>
      </c>
      <c r="C91" s="43">
        <v>1</v>
      </c>
      <c r="D91" s="1" t="s">
        <v>63</v>
      </c>
      <c r="E91" s="1" t="s">
        <v>64</v>
      </c>
      <c r="F91" s="1" t="str">
        <f>UnitControlCenter!$B$12</f>
        <v>incidents / year</v>
      </c>
      <c r="G91" s="1" t="s">
        <v>2913</v>
      </c>
    </row>
    <row r="92" spans="1:10" ht="30" x14ac:dyDescent="0.25">
      <c r="A92" s="2" t="s">
        <v>2337</v>
      </c>
      <c r="B92" s="2" t="s">
        <v>2900</v>
      </c>
      <c r="C92" s="43">
        <v>1</v>
      </c>
      <c r="D92" s="1" t="s">
        <v>63</v>
      </c>
      <c r="E92" s="1" t="s">
        <v>64</v>
      </c>
      <c r="F92" s="1" t="str">
        <f>UnitControlCenter!$B$12</f>
        <v>incidents / year</v>
      </c>
      <c r="G92" s="1" t="s">
        <v>2908</v>
      </c>
    </row>
    <row r="93" spans="1:10" x14ac:dyDescent="0.25">
      <c r="A93" s="2" t="s">
        <v>2337</v>
      </c>
      <c r="B93" s="2" t="s">
        <v>2901</v>
      </c>
      <c r="C93" s="43">
        <v>1</v>
      </c>
      <c r="D93" s="1" t="s">
        <v>63</v>
      </c>
      <c r="E93" s="1" t="s">
        <v>64</v>
      </c>
      <c r="F93" s="1" t="str">
        <f>UnitControlCenter!$B$12</f>
        <v>incidents / year</v>
      </c>
      <c r="G93" s="1" t="s">
        <v>2909</v>
      </c>
    </row>
    <row r="94" spans="1:10" x14ac:dyDescent="0.25">
      <c r="A94" s="2" t="s">
        <v>2337</v>
      </c>
      <c r="B94" s="2" t="s">
        <v>2902</v>
      </c>
      <c r="C94" s="43">
        <v>1</v>
      </c>
      <c r="D94" s="1" t="s">
        <v>63</v>
      </c>
      <c r="E94" s="1" t="s">
        <v>64</v>
      </c>
      <c r="F94" s="1" t="str">
        <f>UnitControlCenter!$B$12</f>
        <v>incidents / year</v>
      </c>
      <c r="G94" s="1" t="s">
        <v>2910</v>
      </c>
    </row>
    <row r="95" spans="1:10" ht="30.75" thickBot="1" x14ac:dyDescent="0.3">
      <c r="A95" s="192" t="s">
        <v>2337</v>
      </c>
      <c r="B95" s="192" t="s">
        <v>2903</v>
      </c>
      <c r="C95" s="199">
        <v>1</v>
      </c>
      <c r="D95" s="193" t="s">
        <v>63</v>
      </c>
      <c r="E95" s="193" t="s">
        <v>64</v>
      </c>
      <c r="F95" s="193" t="str">
        <f>UnitControlCenter!$B$12</f>
        <v>incidents / year</v>
      </c>
      <c r="G95" s="193" t="s">
        <v>2911</v>
      </c>
      <c r="H95" s="193"/>
      <c r="I95" s="193"/>
      <c r="J95" s="193"/>
    </row>
    <row r="96" spans="1:10" ht="225" x14ac:dyDescent="0.25">
      <c r="A96" s="2" t="s">
        <v>2464</v>
      </c>
      <c r="B96" s="2" t="s">
        <v>2339</v>
      </c>
      <c r="C96" s="43">
        <v>1</v>
      </c>
      <c r="D96" s="1" t="s">
        <v>65</v>
      </c>
      <c r="E96" s="1" t="s">
        <v>66</v>
      </c>
      <c r="F96" s="1" t="str">
        <f>UnitControlCenter!$B$16</f>
        <v>terawatt-hours (TWh) / year</v>
      </c>
      <c r="G96" s="1" t="s">
        <v>3697</v>
      </c>
      <c r="H96" s="1" t="s">
        <v>3691</v>
      </c>
      <c r="I96" s="1" t="s">
        <v>3692</v>
      </c>
    </row>
    <row r="97" spans="1:10" ht="270" x14ac:dyDescent="0.25">
      <c r="A97" s="2" t="s">
        <v>2464</v>
      </c>
      <c r="B97" s="2" t="s">
        <v>2340</v>
      </c>
      <c r="C97" s="43">
        <v>1</v>
      </c>
      <c r="D97" s="1" t="s">
        <v>65</v>
      </c>
      <c r="E97" s="1" t="s">
        <v>64</v>
      </c>
      <c r="F97" s="1" t="str">
        <f>UnitControlCenter!$B$16</f>
        <v>terawatt-hours (TWh) / year</v>
      </c>
      <c r="G97" s="1" t="s">
        <v>3698</v>
      </c>
      <c r="H97" s="1" t="s">
        <v>3691</v>
      </c>
      <c r="I97" s="1" t="s">
        <v>3692</v>
      </c>
    </row>
    <row r="98" spans="1:10" ht="225" x14ac:dyDescent="0.25">
      <c r="A98" s="2" t="s">
        <v>2464</v>
      </c>
      <c r="B98" s="2" t="s">
        <v>2341</v>
      </c>
      <c r="C98" s="43">
        <v>1</v>
      </c>
      <c r="D98" s="1" t="s">
        <v>65</v>
      </c>
      <c r="E98" s="1" t="s">
        <v>66</v>
      </c>
      <c r="F98" s="1" t="str">
        <f>UnitControlCenter!$B$21</f>
        <v>gigawatts (GW) / year</v>
      </c>
      <c r="G98" s="1" t="s">
        <v>3699</v>
      </c>
      <c r="H98" s="1" t="s">
        <v>3695</v>
      </c>
      <c r="I98" s="1" t="s">
        <v>3693</v>
      </c>
    </row>
    <row r="99" spans="1:10" ht="255" x14ac:dyDescent="0.25">
      <c r="A99" s="2" t="s">
        <v>2464</v>
      </c>
      <c r="B99" s="2" t="s">
        <v>2342</v>
      </c>
      <c r="C99" s="43">
        <v>1</v>
      </c>
      <c r="D99" s="1" t="s">
        <v>65</v>
      </c>
      <c r="E99" s="1" t="s">
        <v>64</v>
      </c>
      <c r="F99" s="1" t="str">
        <f>UnitControlCenter!$B$21</f>
        <v>gigawatts (GW) / year</v>
      </c>
      <c r="G99" s="1" t="s">
        <v>3700</v>
      </c>
      <c r="H99" s="1" t="s">
        <v>3696</v>
      </c>
      <c r="I99" s="1" t="s">
        <v>3694</v>
      </c>
    </row>
    <row r="100" spans="1:10" ht="45" x14ac:dyDescent="0.25">
      <c r="A100" s="2" t="s">
        <v>2464</v>
      </c>
      <c r="B100" s="2" t="s">
        <v>2465</v>
      </c>
      <c r="C100" s="43">
        <v>1</v>
      </c>
      <c r="D100" s="1" t="s">
        <v>65</v>
      </c>
      <c r="E100" s="1" t="s">
        <v>66</v>
      </c>
      <c r="F100" s="1" t="str">
        <f>UnitControlCenter!$B$16</f>
        <v>terawatt-hours (TWh) / year</v>
      </c>
      <c r="G100" s="1" t="s">
        <v>2830</v>
      </c>
      <c r="H100" s="1" t="s">
        <v>2831</v>
      </c>
      <c r="I100" s="1" t="s">
        <v>2499</v>
      </c>
    </row>
    <row r="101" spans="1:10" ht="30" x14ac:dyDescent="0.25">
      <c r="A101" s="2" t="s">
        <v>2464</v>
      </c>
      <c r="B101" s="2" t="s">
        <v>3346</v>
      </c>
      <c r="C101" s="43">
        <v>1</v>
      </c>
      <c r="D101" s="1" t="s">
        <v>63</v>
      </c>
      <c r="E101" s="1" t="s">
        <v>64</v>
      </c>
      <c r="F101" s="1" t="str">
        <f>UnitControlCenter!B18</f>
        <v>%</v>
      </c>
      <c r="G101" s="1" t="s">
        <v>3349</v>
      </c>
    </row>
    <row r="102" spans="1:10" ht="30" x14ac:dyDescent="0.25">
      <c r="A102" s="2" t="s">
        <v>2464</v>
      </c>
      <c r="B102" s="2" t="s">
        <v>3351</v>
      </c>
      <c r="C102" s="43">
        <v>1</v>
      </c>
      <c r="D102" s="1" t="s">
        <v>63</v>
      </c>
      <c r="E102" s="1" t="s">
        <v>64</v>
      </c>
      <c r="F102" s="1" t="str">
        <f>UnitControlCenter!B19</f>
        <v>metric tons CO2e / megawatt-hour (MWh)</v>
      </c>
      <c r="G102" s="1" t="s">
        <v>3350</v>
      </c>
    </row>
    <row r="103" spans="1:10" ht="30.75" thickBot="1" x14ac:dyDescent="0.3">
      <c r="A103" s="192" t="s">
        <v>2464</v>
      </c>
      <c r="B103" s="192" t="s">
        <v>3358</v>
      </c>
      <c r="C103" s="199">
        <v>1</v>
      </c>
      <c r="D103" s="193" t="s">
        <v>63</v>
      </c>
      <c r="E103" s="193" t="s">
        <v>64</v>
      </c>
      <c r="F103" s="193" t="str">
        <f>UnitControlCenter!B20</f>
        <v>kilowatt-hour / 2023 dollar</v>
      </c>
      <c r="G103" s="193" t="s">
        <v>3359</v>
      </c>
      <c r="H103" s="193"/>
      <c r="I103" s="193"/>
      <c r="J103" s="193"/>
    </row>
    <row r="104" spans="1:10" ht="195" x14ac:dyDescent="0.25">
      <c r="A104" s="2" t="s">
        <v>3119</v>
      </c>
      <c r="B104" s="2" t="s">
        <v>2343</v>
      </c>
      <c r="C104" s="43">
        <v>1</v>
      </c>
      <c r="D104" s="1" t="s">
        <v>65</v>
      </c>
      <c r="E104" s="1" t="s">
        <v>2355</v>
      </c>
      <c r="F104" s="1" t="str">
        <f>UnitControlCenter!$B$22</f>
        <v>2023 dollars / megawatt-hour (MWh)</v>
      </c>
      <c r="G104" s="1" t="s">
        <v>3611</v>
      </c>
      <c r="H104" s="1" t="s">
        <v>3687</v>
      </c>
      <c r="I104" s="43" t="s">
        <v>3689</v>
      </c>
    </row>
    <row r="105" spans="1:10" ht="30" x14ac:dyDescent="0.25">
      <c r="A105" s="2" t="s">
        <v>3119</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3119</v>
      </c>
      <c r="B106" s="2" t="s">
        <v>3120</v>
      </c>
      <c r="C106" s="43">
        <v>1</v>
      </c>
      <c r="D106" s="1" t="s">
        <v>65</v>
      </c>
      <c r="E106" s="1" t="s">
        <v>66</v>
      </c>
      <c r="F106" s="1" t="str">
        <f>UnitControlCenter!$B$3</f>
        <v>million metric tons / year</v>
      </c>
      <c r="G106" s="1" t="s">
        <v>3613</v>
      </c>
      <c r="H106" s="1" t="s">
        <v>3688</v>
      </c>
      <c r="I106" s="43" t="s">
        <v>3690</v>
      </c>
    </row>
    <row r="107" spans="1:10" ht="225" x14ac:dyDescent="0.25">
      <c r="A107" s="2" t="s">
        <v>3119</v>
      </c>
      <c r="B107" s="2" t="s">
        <v>2458</v>
      </c>
      <c r="C107" s="43">
        <v>1</v>
      </c>
      <c r="D107" s="1" t="s">
        <v>65</v>
      </c>
      <c r="E107" s="1" t="s">
        <v>66</v>
      </c>
      <c r="F107" s="1" t="str">
        <f>UnitControlCenter!$B$23</f>
        <v>cubic km / yr</v>
      </c>
      <c r="G107" s="1" t="s">
        <v>3612</v>
      </c>
      <c r="H107" s="1" t="s">
        <v>3687</v>
      </c>
      <c r="I107" s="43" t="s">
        <v>3689</v>
      </c>
    </row>
    <row r="108" spans="1:10" s="193" customFormat="1" ht="225.75" thickBot="1" x14ac:dyDescent="0.3">
      <c r="A108" s="192" t="s">
        <v>3119</v>
      </c>
      <c r="B108" s="192" t="s">
        <v>2459</v>
      </c>
      <c r="C108" s="199">
        <v>1</v>
      </c>
      <c r="D108" s="193" t="s">
        <v>65</v>
      </c>
      <c r="E108" s="193" t="s">
        <v>66</v>
      </c>
      <c r="F108" s="193" t="str">
        <f>UnitControlCenter!$B$23</f>
        <v>cubic km / yr</v>
      </c>
      <c r="G108" s="193" t="s">
        <v>3614</v>
      </c>
      <c r="H108" s="1" t="s">
        <v>3687</v>
      </c>
      <c r="I108" s="43" t="s">
        <v>3689</v>
      </c>
    </row>
    <row r="109" spans="1:10" ht="409.5" x14ac:dyDescent="0.25">
      <c r="A109" s="2" t="s">
        <v>3572</v>
      </c>
      <c r="B109" s="2" t="s">
        <v>3573</v>
      </c>
      <c r="C109" s="43">
        <v>1</v>
      </c>
      <c r="D109" s="1" t="s">
        <v>65</v>
      </c>
      <c r="E109" s="1" t="s">
        <v>3579</v>
      </c>
      <c r="F109" s="1" t="str">
        <f>UnitControlCenter!$B$17</f>
        <v>terawatt-hours (TWh)</v>
      </c>
      <c r="G109" s="1" t="s">
        <v>3642</v>
      </c>
      <c r="H109" s="1" t="s">
        <v>3638</v>
      </c>
      <c r="I109" s="1" t="s">
        <v>3639</v>
      </c>
    </row>
    <row r="110" spans="1:10" ht="409.5" x14ac:dyDescent="0.25">
      <c r="A110" s="2" t="s">
        <v>3572</v>
      </c>
      <c r="B110" s="2" t="s">
        <v>3574</v>
      </c>
      <c r="C110" s="43">
        <v>1</v>
      </c>
      <c r="D110" s="1" t="s">
        <v>65</v>
      </c>
      <c r="E110" s="1" t="s">
        <v>3579</v>
      </c>
      <c r="F110" s="1" t="str">
        <f>UnitControlCenter!$B$17</f>
        <v>terawatt-hours (TWh)</v>
      </c>
      <c r="G110" s="1" t="s">
        <v>3643</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3572</v>
      </c>
      <c r="B111" s="2" t="s">
        <v>3575</v>
      </c>
      <c r="C111" s="43">
        <v>1</v>
      </c>
      <c r="D111" s="1" t="s">
        <v>65</v>
      </c>
      <c r="E111" s="1" t="s">
        <v>3579</v>
      </c>
      <c r="F111" s="1" t="str">
        <f>UnitControlCenter!$B$17</f>
        <v>terawatt-hours (TWh)</v>
      </c>
      <c r="G111" s="1" t="s">
        <v>3644</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3572</v>
      </c>
      <c r="B112" s="2" t="s">
        <v>3576</v>
      </c>
      <c r="C112" s="43">
        <v>1</v>
      </c>
      <c r="D112" s="1" t="s">
        <v>65</v>
      </c>
      <c r="E112" s="1" t="s">
        <v>3579</v>
      </c>
      <c r="F112" s="1" t="str">
        <f>UnitControlCenter!$B$17</f>
        <v>terawatt-hours (TWh)</v>
      </c>
      <c r="G112" s="1" t="s">
        <v>3645</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3572</v>
      </c>
      <c r="B113" s="2" t="s">
        <v>3577</v>
      </c>
      <c r="C113" s="43">
        <v>1</v>
      </c>
      <c r="D113" s="1" t="s">
        <v>65</v>
      </c>
      <c r="E113" s="1" t="s">
        <v>3579</v>
      </c>
      <c r="F113" s="1" t="str">
        <f>UnitControlCenter!$B$17</f>
        <v>terawatt-hours (TWh)</v>
      </c>
      <c r="G113" s="1" t="s">
        <v>3640</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3572</v>
      </c>
      <c r="B114" s="2" t="s">
        <v>3578</v>
      </c>
      <c r="C114" s="43">
        <v>1</v>
      </c>
      <c r="D114" s="1" t="s">
        <v>65</v>
      </c>
      <c r="E114" s="1" t="s">
        <v>3579</v>
      </c>
      <c r="F114" s="1" t="str">
        <f>UnitControlCenter!$B$17</f>
        <v>terawatt-hours (TWh)</v>
      </c>
      <c r="G114" s="1" t="s">
        <v>3641</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3572</v>
      </c>
      <c r="B115" s="2" t="s">
        <v>3582</v>
      </c>
      <c r="C115" s="43">
        <v>1</v>
      </c>
      <c r="D115" s="1" t="s">
        <v>65</v>
      </c>
      <c r="E115" s="1" t="s">
        <v>3580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3572</v>
      </c>
      <c r="B116" s="2" t="s">
        <v>3583</v>
      </c>
      <c r="C116" s="43">
        <v>1</v>
      </c>
      <c r="D116" s="1" t="s">
        <v>65</v>
      </c>
      <c r="E116" s="1" t="s">
        <v>3580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3572</v>
      </c>
      <c r="B117" s="2" t="s">
        <v>3584</v>
      </c>
      <c r="C117" s="43">
        <v>1</v>
      </c>
      <c r="D117" s="1" t="s">
        <v>65</v>
      </c>
      <c r="E117" s="1" t="s">
        <v>3580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3572</v>
      </c>
      <c r="B118" s="2" t="s">
        <v>3585</v>
      </c>
      <c r="C118" s="43">
        <v>1</v>
      </c>
      <c r="D118" s="1" t="s">
        <v>65</v>
      </c>
      <c r="E118" s="1" t="s">
        <v>3580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3572</v>
      </c>
      <c r="B119" s="2" t="s">
        <v>3586</v>
      </c>
      <c r="C119" s="43">
        <v>1</v>
      </c>
      <c r="D119" s="1" t="s">
        <v>65</v>
      </c>
      <c r="E119" s="1" t="s">
        <v>3580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3572</v>
      </c>
      <c r="B120" s="192" t="s">
        <v>3587</v>
      </c>
      <c r="C120" s="199">
        <v>1</v>
      </c>
      <c r="D120" s="193" t="s">
        <v>65</v>
      </c>
      <c r="E120" s="193" t="s">
        <v>3580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3121</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3124</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3383</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3384</v>
      </c>
      <c r="C126" s="43">
        <v>0</v>
      </c>
      <c r="D126" s="1" t="s">
        <v>65</v>
      </c>
      <c r="E126" s="1" t="s">
        <v>66</v>
      </c>
      <c r="F126" s="1" t="str">
        <f>UnitControlCenter!$B$27</f>
        <v>thousand vehicles / year</v>
      </c>
      <c r="G126" s="1" t="s">
        <v>3385</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2829</v>
      </c>
      <c r="H128" s="1" t="s">
        <v>2613</v>
      </c>
      <c r="I128" s="1" t="s">
        <v>2614</v>
      </c>
    </row>
    <row r="129" spans="1:10" ht="75" x14ac:dyDescent="0.25">
      <c r="A129" s="2" t="s">
        <v>2745</v>
      </c>
      <c r="B129" s="2" t="s">
        <v>3122</v>
      </c>
      <c r="C129" s="43">
        <v>1</v>
      </c>
      <c r="D129" s="1" t="s">
        <v>65</v>
      </c>
      <c r="E129" s="1" t="s">
        <v>66</v>
      </c>
      <c r="F129" s="1" t="str">
        <f>UnitControlCenter!$B$28</f>
        <v>million vehicles</v>
      </c>
      <c r="G129" s="1" t="s">
        <v>2618</v>
      </c>
      <c r="H129" s="1" t="s">
        <v>2610</v>
      </c>
      <c r="I129" s="1" t="s">
        <v>2611</v>
      </c>
    </row>
    <row r="130" spans="1:10" ht="75" x14ac:dyDescent="0.25">
      <c r="A130" s="2" t="s">
        <v>2745</v>
      </c>
      <c r="B130" s="2" t="s">
        <v>3125</v>
      </c>
      <c r="C130" s="43">
        <v>1</v>
      </c>
      <c r="D130" s="1" t="s">
        <v>65</v>
      </c>
      <c r="E130" s="1" t="s">
        <v>66</v>
      </c>
      <c r="F130" s="1" t="str">
        <f>UnitControlCenter!$B$28</f>
        <v>million vehicles</v>
      </c>
      <c r="G130" s="1" t="s">
        <v>2619</v>
      </c>
      <c r="H130" s="1" t="s">
        <v>2613</v>
      </c>
      <c r="I130" s="1" t="s">
        <v>2614</v>
      </c>
    </row>
    <row r="131" spans="1:10" ht="30" x14ac:dyDescent="0.25">
      <c r="A131" s="2" t="s">
        <v>2745</v>
      </c>
      <c r="B131" s="2" t="s">
        <v>3386</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3387</v>
      </c>
      <c r="C132" s="199">
        <v>0</v>
      </c>
      <c r="D132" s="193" t="s">
        <v>65</v>
      </c>
      <c r="E132" s="193" t="s">
        <v>66</v>
      </c>
      <c r="F132" s="193" t="str">
        <f>UnitControlCenter!$B$28</f>
        <v>million vehicles</v>
      </c>
      <c r="G132" s="193" t="s">
        <v>3388</v>
      </c>
      <c r="H132" s="193" t="s">
        <v>2501</v>
      </c>
      <c r="I132" s="193" t="s">
        <v>2600</v>
      </c>
    </row>
    <row r="133" spans="1:10" ht="150" x14ac:dyDescent="0.25">
      <c r="A133" s="2" t="s">
        <v>2856</v>
      </c>
      <c r="B133" s="2" t="s">
        <v>2346</v>
      </c>
      <c r="C133" s="43">
        <v>1</v>
      </c>
      <c r="D133" s="1" t="s">
        <v>65</v>
      </c>
      <c r="E133" s="1" t="s">
        <v>66</v>
      </c>
      <c r="F133" s="1" t="str">
        <f>UnitControlCenter!$B$3</f>
        <v>million metric tons / year</v>
      </c>
      <c r="G133" s="1" t="s">
        <v>3286</v>
      </c>
      <c r="H133" s="1" t="s">
        <v>3285</v>
      </c>
      <c r="I133" s="1" t="s">
        <v>2602</v>
      </c>
    </row>
    <row r="134" spans="1:10" ht="105" x14ac:dyDescent="0.25">
      <c r="A134" s="2" t="s">
        <v>2856</v>
      </c>
      <c r="B134" s="2" t="s">
        <v>2347</v>
      </c>
      <c r="C134" s="43">
        <v>1</v>
      </c>
      <c r="D134" s="1" t="s">
        <v>65</v>
      </c>
      <c r="E134" s="1" t="s">
        <v>66</v>
      </c>
      <c r="F134" s="1" t="str">
        <f>UnitControlCenter!$B$30</f>
        <v>quads / year</v>
      </c>
      <c r="G134" s="1" t="s">
        <v>2767</v>
      </c>
      <c r="H134" s="1" t="s">
        <v>2620</v>
      </c>
      <c r="I134" s="1" t="s">
        <v>2621</v>
      </c>
    </row>
    <row r="135" spans="1:10" ht="135" x14ac:dyDescent="0.25">
      <c r="A135" s="2" t="s">
        <v>2856</v>
      </c>
      <c r="B135" s="2" t="s">
        <v>2397</v>
      </c>
      <c r="C135" s="43">
        <v>1</v>
      </c>
      <c r="D135" s="1" t="s">
        <v>65</v>
      </c>
      <c r="E135" s="1" t="s">
        <v>66</v>
      </c>
      <c r="F135" s="1" t="str">
        <f>UnitControlCenter!$B$30</f>
        <v>quads / year</v>
      </c>
      <c r="G135" s="1" t="s">
        <v>3287</v>
      </c>
      <c r="H135" s="1" t="s">
        <v>3285</v>
      </c>
      <c r="I135" s="1" t="s">
        <v>2602</v>
      </c>
    </row>
    <row r="136" spans="1:10" ht="30" x14ac:dyDescent="0.25">
      <c r="A136" s="2" t="s">
        <v>2856</v>
      </c>
      <c r="B136" s="2" t="s">
        <v>3293</v>
      </c>
      <c r="C136" s="43">
        <v>1</v>
      </c>
      <c r="D136" s="1" t="s">
        <v>63</v>
      </c>
      <c r="E136" s="1" t="s">
        <v>64</v>
      </c>
      <c r="F136" s="1" t="str">
        <f>UnitControlCenter!$B$30</f>
        <v>quads / year</v>
      </c>
      <c r="G136" s="1" t="s">
        <v>3294</v>
      </c>
    </row>
    <row r="137" spans="1:10" ht="45" x14ac:dyDescent="0.25">
      <c r="A137" s="2" t="s">
        <v>2856</v>
      </c>
      <c r="B137" s="2" t="s">
        <v>2857</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2856</v>
      </c>
      <c r="B138" s="192" t="s">
        <v>2858</v>
      </c>
      <c r="C138" s="199">
        <v>1</v>
      </c>
      <c r="D138" s="193" t="s">
        <v>65</v>
      </c>
      <c r="E138" s="193" t="s">
        <v>66</v>
      </c>
      <c r="F138" s="193" t="str">
        <f>UnitControlCenter!$B$25</f>
        <v>trillion freight ton-miles / year</v>
      </c>
      <c r="G138" s="193" t="s">
        <v>2598</v>
      </c>
      <c r="H138" s="193" t="s">
        <v>3129</v>
      </c>
      <c r="I138" s="193" t="s">
        <v>2599</v>
      </c>
      <c r="J138" s="193"/>
    </row>
    <row r="139" spans="1:10" ht="315" x14ac:dyDescent="0.25">
      <c r="A139" s="2" t="s">
        <v>2348</v>
      </c>
      <c r="B139" s="2" t="s">
        <v>2736</v>
      </c>
      <c r="C139" s="43">
        <v>1</v>
      </c>
      <c r="D139" s="1" t="s">
        <v>65</v>
      </c>
      <c r="E139" s="1" t="s">
        <v>66</v>
      </c>
      <c r="F139" s="1" t="str">
        <f>UnitControlCenter!$B$30</f>
        <v>quads / year</v>
      </c>
      <c r="G139" s="1" t="s">
        <v>3065</v>
      </c>
      <c r="H139" s="1" t="s">
        <v>3063</v>
      </c>
      <c r="I139" s="208" t="s">
        <v>3064</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3295</v>
      </c>
      <c r="C141" s="43">
        <v>1</v>
      </c>
      <c r="D141" s="1" t="s">
        <v>63</v>
      </c>
      <c r="E141" s="1" t="s">
        <v>64</v>
      </c>
      <c r="F141" s="1" t="str">
        <f>UnitControlCenter!$B$30</f>
        <v>quads / year</v>
      </c>
      <c r="G141" s="1" t="s">
        <v>3296</v>
      </c>
    </row>
    <row r="142" spans="1:10" ht="240" x14ac:dyDescent="0.25">
      <c r="A142" s="2" t="s">
        <v>2348</v>
      </c>
      <c r="B142" s="2" t="s">
        <v>2734</v>
      </c>
      <c r="C142" s="43">
        <v>1</v>
      </c>
      <c r="D142" s="1" t="s">
        <v>65</v>
      </c>
      <c r="E142" s="1" t="s">
        <v>66</v>
      </c>
      <c r="F142" s="1" t="str">
        <f>UnitControlCenter!$B$30</f>
        <v>quads / year</v>
      </c>
      <c r="G142" s="1" t="s">
        <v>3062</v>
      </c>
      <c r="H142" s="1" t="s">
        <v>3063</v>
      </c>
      <c r="I142" s="208" t="s">
        <v>3064</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3297</v>
      </c>
      <c r="C144" s="43">
        <v>1</v>
      </c>
      <c r="D144" s="1" t="s">
        <v>63</v>
      </c>
      <c r="E144" s="1" t="s">
        <v>64</v>
      </c>
      <c r="F144" s="1" t="str">
        <f>UnitControlCenter!$B$30</f>
        <v>quads / year</v>
      </c>
      <c r="G144" s="1" t="s">
        <v>3298</v>
      </c>
    </row>
    <row r="145" spans="1:10" ht="150" x14ac:dyDescent="0.25">
      <c r="A145" s="2" t="s">
        <v>2348</v>
      </c>
      <c r="B145" s="2" t="s">
        <v>3555</v>
      </c>
      <c r="C145" s="43">
        <v>1</v>
      </c>
      <c r="D145" s="1" t="s">
        <v>65</v>
      </c>
      <c r="E145" s="1" t="s">
        <v>66</v>
      </c>
      <c r="F145" s="1" t="str">
        <f>UnitControlCenter!$B$30</f>
        <v>quads / year</v>
      </c>
      <c r="G145" s="1" t="s">
        <v>3715</v>
      </c>
      <c r="H145" s="1" t="s">
        <v>3559</v>
      </c>
      <c r="I145" s="1" t="s">
        <v>3560</v>
      </c>
    </row>
    <row r="146" spans="1:10" s="193" customFormat="1" ht="90.75" thickBot="1" x14ac:dyDescent="0.3">
      <c r="A146" s="192" t="s">
        <v>2348</v>
      </c>
      <c r="B146" s="192" t="s">
        <v>3556</v>
      </c>
      <c r="C146" s="199">
        <v>1</v>
      </c>
      <c r="D146" s="193" t="s">
        <v>65</v>
      </c>
      <c r="E146" s="193" t="s">
        <v>66</v>
      </c>
      <c r="F146" s="193" t="str">
        <f>UnitControlCenter!$B$16</f>
        <v>terawatt-hours (TWh) / year</v>
      </c>
      <c r="G146" s="193" t="s">
        <v>3716</v>
      </c>
      <c r="H146" s="193" t="s">
        <v>3557</v>
      </c>
      <c r="I146" s="193" t="s">
        <v>3558</v>
      </c>
    </row>
    <row r="147" spans="1:10" ht="285" x14ac:dyDescent="0.25">
      <c r="A147" s="2" t="s">
        <v>2814</v>
      </c>
      <c r="B147" s="2" t="s">
        <v>2393</v>
      </c>
      <c r="C147" s="43">
        <v>1</v>
      </c>
      <c r="D147" s="1" t="s">
        <v>65</v>
      </c>
      <c r="E147" s="1" t="s">
        <v>66</v>
      </c>
      <c r="F147" s="1" t="str">
        <f>UnitControlCenter!$B$3</f>
        <v>million metric tons / year</v>
      </c>
      <c r="G147" s="1" t="s">
        <v>3066</v>
      </c>
      <c r="H147" s="1" t="s">
        <v>3063</v>
      </c>
      <c r="I147" s="208" t="s">
        <v>3064</v>
      </c>
      <c r="J147" s="208"/>
    </row>
    <row r="148" spans="1:10" ht="45" x14ac:dyDescent="0.25">
      <c r="A148" s="2" t="s">
        <v>2814</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2814</v>
      </c>
      <c r="B149" s="2" t="s">
        <v>2395</v>
      </c>
      <c r="C149" s="43">
        <v>1</v>
      </c>
      <c r="D149" s="1" t="s">
        <v>65</v>
      </c>
      <c r="E149" s="1" t="s">
        <v>66</v>
      </c>
      <c r="F149" s="1" t="str">
        <f>UnitControlCenter!$B$3</f>
        <v>million metric tons / year</v>
      </c>
      <c r="G149" s="1" t="s">
        <v>3118</v>
      </c>
      <c r="H149" s="1" t="s">
        <v>3063</v>
      </c>
      <c r="I149" s="208" t="s">
        <v>3064</v>
      </c>
      <c r="J149" s="208"/>
    </row>
    <row r="150" spans="1:10" ht="45" x14ac:dyDescent="0.25">
      <c r="A150" s="2" t="s">
        <v>2814</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2814</v>
      </c>
      <c r="B151" s="2" t="s">
        <v>2812</v>
      </c>
      <c r="C151" s="43">
        <v>1</v>
      </c>
      <c r="D151" s="1" t="s">
        <v>65</v>
      </c>
      <c r="E151" s="1" t="s">
        <v>66</v>
      </c>
      <c r="F151" s="1" t="str">
        <f>UnitControlCenter!$B$3</f>
        <v>million metric tons / year</v>
      </c>
      <c r="G151" s="1" t="s">
        <v>3067</v>
      </c>
      <c r="H151" s="1" t="s">
        <v>3063</v>
      </c>
      <c r="I151" s="208" t="s">
        <v>3064</v>
      </c>
      <c r="J151" s="208"/>
    </row>
    <row r="152" spans="1:10" ht="45" x14ac:dyDescent="0.25">
      <c r="A152" s="2" t="s">
        <v>2814</v>
      </c>
      <c r="B152" s="2" t="s">
        <v>2813</v>
      </c>
      <c r="C152" s="43">
        <v>1</v>
      </c>
      <c r="D152" s="1" t="s">
        <v>65</v>
      </c>
      <c r="E152" s="1" t="s">
        <v>66</v>
      </c>
      <c r="F152" s="1" t="str">
        <f>UnitControlCenter!$B$3</f>
        <v>million metric tons / year</v>
      </c>
      <c r="G152" s="1" t="s">
        <v>2853</v>
      </c>
      <c r="H152" s="1" t="s">
        <v>2815</v>
      </c>
      <c r="I152" s="1" t="s">
        <v>2816</v>
      </c>
    </row>
    <row r="153" spans="1:10" ht="30" x14ac:dyDescent="0.25">
      <c r="A153" s="2" t="s">
        <v>2814</v>
      </c>
      <c r="B153" s="2" t="s">
        <v>3360</v>
      </c>
      <c r="C153" s="43">
        <v>1</v>
      </c>
      <c r="D153" s="1" t="s">
        <v>65</v>
      </c>
      <c r="E153" s="1" t="s">
        <v>66</v>
      </c>
      <c r="F153" s="1" t="str">
        <f>UnitControlCenter!$B$3</f>
        <v>million metric tons / year</v>
      </c>
      <c r="G153" s="1" t="s">
        <v>3461</v>
      </c>
      <c r="H153" s="1" t="s">
        <v>3354</v>
      </c>
      <c r="I153" s="1" t="s">
        <v>3357</v>
      </c>
    </row>
    <row r="154" spans="1:10" ht="255" x14ac:dyDescent="0.25">
      <c r="A154" s="2" t="s">
        <v>2814</v>
      </c>
      <c r="B154" s="2" t="s">
        <v>3352</v>
      </c>
      <c r="C154" s="43">
        <v>1</v>
      </c>
      <c r="D154" s="1" t="s">
        <v>65</v>
      </c>
      <c r="E154" s="1" t="s">
        <v>66</v>
      </c>
      <c r="F154" s="1" t="str">
        <f>UnitControlCenter!$B$3</f>
        <v>million metric tons / year</v>
      </c>
      <c r="G154" s="1" t="s">
        <v>3355</v>
      </c>
      <c r="H154" s="1" t="s">
        <v>3063</v>
      </c>
      <c r="I154" s="208" t="s">
        <v>3064</v>
      </c>
      <c r="J154" s="208"/>
    </row>
    <row r="155" spans="1:10" ht="330.75" thickBot="1" x14ac:dyDescent="0.3">
      <c r="A155" s="192" t="s">
        <v>2814</v>
      </c>
      <c r="B155" s="192" t="s">
        <v>3353</v>
      </c>
      <c r="C155" s="199">
        <v>1</v>
      </c>
      <c r="D155" s="192" t="s">
        <v>65</v>
      </c>
      <c r="E155" s="192" t="s">
        <v>66</v>
      </c>
      <c r="F155" s="192" t="str">
        <f>UnitControlCenter!$B$3</f>
        <v>million metric tons / year</v>
      </c>
      <c r="G155" s="192" t="s">
        <v>3356</v>
      </c>
      <c r="H155" s="192" t="s">
        <v>3063</v>
      </c>
      <c r="I155" s="192" t="s">
        <v>3064</v>
      </c>
      <c r="J155" s="192"/>
    </row>
    <row r="156" spans="1:10" ht="60" x14ac:dyDescent="0.25">
      <c r="A156" s="2" t="s">
        <v>3491</v>
      </c>
      <c r="B156" s="2" t="s">
        <v>3492</v>
      </c>
      <c r="C156" s="43">
        <v>1</v>
      </c>
      <c r="D156" s="1" t="s">
        <v>65</v>
      </c>
      <c r="E156" s="1" t="s">
        <v>66</v>
      </c>
      <c r="F156" s="1" t="str">
        <f>UnitControlCenter!$B$30</f>
        <v>quads / year</v>
      </c>
      <c r="G156" s="1" t="s">
        <v>2359</v>
      </c>
      <c r="H156" s="1" t="s">
        <v>2360</v>
      </c>
      <c r="I156" s="1" t="s">
        <v>2591</v>
      </c>
    </row>
    <row r="157" spans="1:10" s="2" customFormat="1" ht="30" x14ac:dyDescent="0.25">
      <c r="A157" s="2" t="s">
        <v>3491</v>
      </c>
      <c r="B157" s="2" t="s">
        <v>3493</v>
      </c>
      <c r="C157" s="43">
        <v>1</v>
      </c>
      <c r="D157" s="2" t="s">
        <v>65</v>
      </c>
      <c r="E157" s="2" t="s">
        <v>66</v>
      </c>
      <c r="F157" s="2" t="str">
        <f>UnitControlCenter!$B$30</f>
        <v>quads / year</v>
      </c>
      <c r="G157" s="2" t="s">
        <v>2377</v>
      </c>
      <c r="H157" s="2" t="s">
        <v>2361</v>
      </c>
      <c r="I157" s="2" t="s">
        <v>2362</v>
      </c>
    </row>
    <row r="158" spans="1:10" ht="90" x14ac:dyDescent="0.25">
      <c r="A158" s="2" t="s">
        <v>3491</v>
      </c>
      <c r="B158" s="2" t="s">
        <v>3494</v>
      </c>
      <c r="C158" s="43">
        <v>1</v>
      </c>
      <c r="D158" s="1" t="s">
        <v>65</v>
      </c>
      <c r="E158" s="1" t="s">
        <v>66</v>
      </c>
      <c r="F158" s="1" t="str">
        <f>UnitControlCenter!$B$30</f>
        <v>quads / year</v>
      </c>
      <c r="G158" s="1" t="s">
        <v>2630</v>
      </c>
      <c r="H158" s="1" t="s">
        <v>2632</v>
      </c>
      <c r="I158" s="1" t="s">
        <v>2631</v>
      </c>
    </row>
    <row r="159" spans="1:10" s="2" customFormat="1" x14ac:dyDescent="0.25">
      <c r="A159" s="2" t="s">
        <v>3491</v>
      </c>
      <c r="B159" s="2" t="s">
        <v>3495</v>
      </c>
      <c r="C159" s="43">
        <v>1</v>
      </c>
      <c r="D159" s="2" t="s">
        <v>63</v>
      </c>
      <c r="E159" s="2" t="s">
        <v>64</v>
      </c>
      <c r="F159" s="2" t="str">
        <f>UnitControlCenter!$B$30</f>
        <v>quads / year</v>
      </c>
      <c r="G159" s="2" t="s">
        <v>3299</v>
      </c>
    </row>
    <row r="160" spans="1:10" ht="210" x14ac:dyDescent="0.25">
      <c r="A160" s="2" t="s">
        <v>3491</v>
      </c>
      <c r="B160" s="2" t="s">
        <v>3496</v>
      </c>
      <c r="C160" s="43">
        <v>1</v>
      </c>
      <c r="D160" s="1" t="s">
        <v>65</v>
      </c>
      <c r="E160" s="1" t="s">
        <v>66</v>
      </c>
      <c r="F160" s="2" t="str">
        <f>UnitControlCenter!B3</f>
        <v>million metric tons / year</v>
      </c>
      <c r="G160" s="1" t="s">
        <v>3646</v>
      </c>
      <c r="H160" s="1" t="s">
        <v>3498</v>
      </c>
      <c r="I160" s="2" t="s">
        <v>3499</v>
      </c>
      <c r="J160" s="2"/>
    </row>
    <row r="161" spans="1:10" s="193" customFormat="1" ht="255.75" thickBot="1" x14ac:dyDescent="0.3">
      <c r="A161" s="2" t="s">
        <v>3491</v>
      </c>
      <c r="B161" s="192" t="s">
        <v>3497</v>
      </c>
      <c r="C161" s="199">
        <v>1</v>
      </c>
      <c r="D161" s="193" t="s">
        <v>65</v>
      </c>
      <c r="E161" s="193" t="s">
        <v>66</v>
      </c>
      <c r="F161" s="192" t="str">
        <f>UnitControlCenter!B3</f>
        <v>million metric tons / year</v>
      </c>
      <c r="G161" s="193" t="s">
        <v>3647</v>
      </c>
      <c r="H161" s="193" t="s">
        <v>3498</v>
      </c>
      <c r="I161" s="192" t="s">
        <v>3499</v>
      </c>
      <c r="J161" s="192"/>
    </row>
    <row r="162" spans="1:10" ht="90" x14ac:dyDescent="0.25">
      <c r="A162" s="2" t="s">
        <v>2415</v>
      </c>
      <c r="B162" s="2" t="s">
        <v>2416</v>
      </c>
      <c r="C162" s="43">
        <v>1</v>
      </c>
      <c r="D162" s="1" t="s">
        <v>65</v>
      </c>
      <c r="E162" s="1" t="s">
        <v>66</v>
      </c>
      <c r="F162" s="1" t="str">
        <f>UnitControlCenter!$B$30</f>
        <v>quads / year</v>
      </c>
      <c r="G162" s="1" t="s">
        <v>3681</v>
      </c>
      <c r="H162" s="1" t="s">
        <v>3680</v>
      </c>
      <c r="I162" s="1" t="s">
        <v>3679</v>
      </c>
    </row>
    <row r="163" spans="1:10" ht="75" x14ac:dyDescent="0.25">
      <c r="A163" s="2" t="s">
        <v>2415</v>
      </c>
      <c r="B163" s="2" t="s">
        <v>2417</v>
      </c>
      <c r="C163" s="43">
        <v>1</v>
      </c>
      <c r="D163" s="1" t="s">
        <v>65</v>
      </c>
      <c r="E163" s="1" t="s">
        <v>66</v>
      </c>
      <c r="F163" s="1" t="str">
        <f>UnitControlCenter!$B$30</f>
        <v>quads / year</v>
      </c>
      <c r="G163" s="1" t="s">
        <v>3682</v>
      </c>
      <c r="H163" s="1" t="s">
        <v>3291</v>
      </c>
      <c r="I163" s="1" t="s">
        <v>3292</v>
      </c>
    </row>
    <row r="164" spans="1:10" ht="75" x14ac:dyDescent="0.25">
      <c r="A164" s="2" t="s">
        <v>2415</v>
      </c>
      <c r="B164" s="2" t="s">
        <v>3677</v>
      </c>
      <c r="C164" s="43">
        <v>1</v>
      </c>
      <c r="D164" s="1" t="s">
        <v>65</v>
      </c>
      <c r="E164" s="1" t="s">
        <v>66</v>
      </c>
      <c r="F164" s="1" t="str">
        <f>UnitControlCenter!$B$30</f>
        <v>quads / year</v>
      </c>
      <c r="G164" s="1" t="s">
        <v>3701</v>
      </c>
      <c r="H164" s="1" t="s">
        <v>3683</v>
      </c>
      <c r="I164" s="43" t="s">
        <v>3684</v>
      </c>
    </row>
    <row r="165" spans="1:10" ht="75" x14ac:dyDescent="0.25">
      <c r="A165" s="2" t="s">
        <v>2415</v>
      </c>
      <c r="B165" s="2" t="s">
        <v>3678</v>
      </c>
      <c r="C165" s="43">
        <v>1</v>
      </c>
      <c r="D165" s="1" t="s">
        <v>65</v>
      </c>
      <c r="E165" s="1" t="s">
        <v>66</v>
      </c>
      <c r="F165" s="1" t="str">
        <f>UnitControlCenter!$B$30</f>
        <v>quads / year</v>
      </c>
      <c r="G165" s="1" t="s">
        <v>3702</v>
      </c>
      <c r="H165" s="1" t="s">
        <v>3291</v>
      </c>
      <c r="I165" s="1" t="s">
        <v>3292</v>
      </c>
    </row>
    <row r="166" spans="1:10" x14ac:dyDescent="0.25">
      <c r="A166" s="2" t="s">
        <v>2415</v>
      </c>
      <c r="B166" s="2" t="s">
        <v>2872</v>
      </c>
      <c r="C166" s="43">
        <v>0</v>
      </c>
      <c r="D166" s="1" t="s">
        <v>63</v>
      </c>
      <c r="E166" s="1" t="s">
        <v>64</v>
      </c>
      <c r="F166" s="1" t="str">
        <f>UnitControlCenter!$B$31</f>
        <v>thousand BTU / 2023 dollar</v>
      </c>
      <c r="G166" s="1" t="s">
        <v>2825</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3365</v>
      </c>
      <c r="B177" s="2" t="s">
        <v>3394</v>
      </c>
      <c r="C177" s="43">
        <v>1</v>
      </c>
      <c r="D177" s="1" t="s">
        <v>65</v>
      </c>
      <c r="E177" s="1" t="s">
        <v>66</v>
      </c>
      <c r="F177" s="1" t="str">
        <f>UnitControlCenter!$B$36</f>
        <v>trillion BTU / year</v>
      </c>
      <c r="G177" s="1" t="s">
        <v>2644</v>
      </c>
      <c r="H177" s="1" t="s">
        <v>2645</v>
      </c>
      <c r="I177" s="1" t="s">
        <v>2646</v>
      </c>
    </row>
    <row r="178" spans="1:10" ht="60" x14ac:dyDescent="0.25">
      <c r="A178" s="2" t="s">
        <v>3365</v>
      </c>
      <c r="B178" s="2" t="s">
        <v>3395</v>
      </c>
      <c r="C178" s="43">
        <v>1</v>
      </c>
      <c r="D178" s="1" t="s">
        <v>65</v>
      </c>
      <c r="E178" s="1" t="s">
        <v>66</v>
      </c>
      <c r="F178" s="1" t="str">
        <f>UnitControlCenter!$B$36</f>
        <v>trillion BTU / year</v>
      </c>
      <c r="G178" s="1" t="s">
        <v>2647</v>
      </c>
      <c r="H178" s="1" t="s">
        <v>2645</v>
      </c>
      <c r="I178" s="1" t="s">
        <v>2646</v>
      </c>
    </row>
    <row r="179" spans="1:10" ht="60" x14ac:dyDescent="0.25">
      <c r="A179" s="2" t="s">
        <v>3365</v>
      </c>
      <c r="B179" s="2" t="s">
        <v>3396</v>
      </c>
      <c r="C179" s="43">
        <v>1</v>
      </c>
      <c r="D179" s="1" t="s">
        <v>65</v>
      </c>
      <c r="E179" s="1" t="s">
        <v>66</v>
      </c>
      <c r="F179" s="1" t="str">
        <f>UnitControlCenter!$B$9</f>
        <v>billion 2023 dollars / year</v>
      </c>
      <c r="G179" s="1" t="s">
        <v>2648</v>
      </c>
      <c r="H179" s="1" t="s">
        <v>2645</v>
      </c>
      <c r="I179" s="1" t="s">
        <v>2646</v>
      </c>
    </row>
    <row r="180" spans="1:10" ht="75" x14ac:dyDescent="0.25">
      <c r="A180" s="2" t="s">
        <v>3365</v>
      </c>
      <c r="B180" s="2" t="s">
        <v>3397</v>
      </c>
      <c r="C180" s="43">
        <v>1</v>
      </c>
      <c r="D180" s="1" t="s">
        <v>65</v>
      </c>
      <c r="E180" s="1" t="s">
        <v>66</v>
      </c>
      <c r="F180" s="1" t="str">
        <f>UnitControlCenter!$B$9</f>
        <v>billion 2023 dollars / year</v>
      </c>
      <c r="G180" s="1" t="s">
        <v>2649</v>
      </c>
      <c r="H180" s="1" t="s">
        <v>2645</v>
      </c>
      <c r="I180" s="1" t="s">
        <v>2646</v>
      </c>
    </row>
    <row r="181" spans="1:10" ht="60" x14ac:dyDescent="0.25">
      <c r="A181" s="2" t="s">
        <v>3365</v>
      </c>
      <c r="B181" s="2" t="s">
        <v>3398</v>
      </c>
      <c r="C181" s="43">
        <v>1</v>
      </c>
      <c r="D181" s="1" t="s">
        <v>65</v>
      </c>
      <c r="E181" s="1" t="s">
        <v>66</v>
      </c>
      <c r="F181" s="1" t="str">
        <f>UnitControlCenter!B3</f>
        <v>million metric tons / year</v>
      </c>
      <c r="G181" s="1" t="s">
        <v>2895</v>
      </c>
      <c r="H181" s="1" t="s">
        <v>2893</v>
      </c>
      <c r="I181" s="1" t="s">
        <v>2894</v>
      </c>
    </row>
    <row r="182" spans="1:10" ht="60" x14ac:dyDescent="0.25">
      <c r="A182" s="2" t="s">
        <v>3365</v>
      </c>
      <c r="B182" s="2" t="s">
        <v>3399</v>
      </c>
      <c r="C182" s="43">
        <v>1</v>
      </c>
      <c r="D182" s="1" t="s">
        <v>65</v>
      </c>
      <c r="E182" s="1" t="s">
        <v>66</v>
      </c>
      <c r="F182" s="1" t="str">
        <f>UnitControlCenter!B3</f>
        <v>million metric tons / year</v>
      </c>
      <c r="G182" s="1" t="s">
        <v>2896</v>
      </c>
      <c r="H182" s="1" t="s">
        <v>2893</v>
      </c>
      <c r="I182" s="1" t="s">
        <v>2894</v>
      </c>
    </row>
    <row r="183" spans="1:10" ht="60" x14ac:dyDescent="0.25">
      <c r="A183" s="2" t="s">
        <v>3365</v>
      </c>
      <c r="B183" s="2" t="s">
        <v>3400</v>
      </c>
      <c r="C183" s="43">
        <v>1</v>
      </c>
      <c r="D183" s="1" t="s">
        <v>65</v>
      </c>
      <c r="E183" s="1" t="s">
        <v>66</v>
      </c>
      <c r="F183" s="1" t="str">
        <f>UnitControlCenter!$B$36</f>
        <v>trillion BTU / year</v>
      </c>
      <c r="G183" s="1" t="s">
        <v>2726</v>
      </c>
      <c r="H183" s="1" t="s">
        <v>2721</v>
      </c>
      <c r="I183" s="1" t="s">
        <v>2722</v>
      </c>
    </row>
    <row r="184" spans="1:10" ht="75" x14ac:dyDescent="0.25">
      <c r="A184" s="2" t="s">
        <v>3365</v>
      </c>
      <c r="B184" s="2" t="s">
        <v>3401</v>
      </c>
      <c r="C184" s="43">
        <v>1</v>
      </c>
      <c r="D184" s="1" t="s">
        <v>65</v>
      </c>
      <c r="E184" s="1" t="s">
        <v>66</v>
      </c>
      <c r="F184" s="1" t="str">
        <f>UnitControlCenter!$B$36</f>
        <v>trillion BTU / year</v>
      </c>
      <c r="G184" s="1" t="s">
        <v>2727</v>
      </c>
      <c r="H184" s="1" t="s">
        <v>2721</v>
      </c>
      <c r="I184" s="1" t="s">
        <v>2723</v>
      </c>
    </row>
    <row r="185" spans="1:10" ht="75" x14ac:dyDescent="0.25">
      <c r="A185" s="2" t="s">
        <v>3365</v>
      </c>
      <c r="B185" s="2" t="s">
        <v>3402</v>
      </c>
      <c r="C185" s="43">
        <v>1</v>
      </c>
      <c r="D185" s="1" t="s">
        <v>65</v>
      </c>
      <c r="E185" s="1" t="s">
        <v>66</v>
      </c>
      <c r="F185" s="1" t="str">
        <f>UnitControlCenter!$B$9</f>
        <v>billion 2023 dollars / year</v>
      </c>
      <c r="G185" s="1" t="s">
        <v>2728</v>
      </c>
      <c r="H185" s="1" t="s">
        <v>2721</v>
      </c>
      <c r="I185" s="1" t="s">
        <v>2724</v>
      </c>
    </row>
    <row r="186" spans="1:10" ht="90" x14ac:dyDescent="0.25">
      <c r="A186" s="2" t="s">
        <v>3365</v>
      </c>
      <c r="B186" s="2" t="s">
        <v>3403</v>
      </c>
      <c r="C186" s="43">
        <v>1</v>
      </c>
      <c r="D186" s="1" t="s">
        <v>65</v>
      </c>
      <c r="E186" s="1" t="s">
        <v>66</v>
      </c>
      <c r="F186" s="1" t="str">
        <f>UnitControlCenter!$B$9</f>
        <v>billion 2023 dollars / year</v>
      </c>
      <c r="G186" s="1" t="s">
        <v>2729</v>
      </c>
      <c r="H186" s="1" t="s">
        <v>2721</v>
      </c>
      <c r="I186" s="1" t="s">
        <v>2725</v>
      </c>
    </row>
    <row r="187" spans="1:10" ht="105" x14ac:dyDescent="0.25">
      <c r="A187" s="2" t="s">
        <v>3365</v>
      </c>
      <c r="B187" s="2" t="s">
        <v>3404</v>
      </c>
      <c r="C187" s="43">
        <v>1</v>
      </c>
      <c r="D187" s="1" t="s">
        <v>65</v>
      </c>
      <c r="E187" s="1" t="s">
        <v>66</v>
      </c>
      <c r="F187" s="1" t="str">
        <f>UnitControlCenter!$B$30</f>
        <v>quads / year</v>
      </c>
      <c r="G187" s="1" t="s">
        <v>2755</v>
      </c>
      <c r="H187" s="1" t="s">
        <v>2757</v>
      </c>
      <c r="I187" s="1" t="s">
        <v>2758</v>
      </c>
    </row>
    <row r="188" spans="1:10" ht="120" x14ac:dyDescent="0.25">
      <c r="A188" s="2" t="s">
        <v>3365</v>
      </c>
      <c r="B188" s="2" t="s">
        <v>3405</v>
      </c>
      <c r="C188" s="43">
        <v>1</v>
      </c>
      <c r="D188" s="1" t="s">
        <v>65</v>
      </c>
      <c r="E188" s="1" t="s">
        <v>66</v>
      </c>
      <c r="F188" s="1" t="str">
        <f>UnitControlCenter!$B$30</f>
        <v>quads / year</v>
      </c>
      <c r="G188" s="1" t="s">
        <v>2756</v>
      </c>
      <c r="H188" s="1" t="s">
        <v>2757</v>
      </c>
      <c r="I188" s="1" t="s">
        <v>2758</v>
      </c>
    </row>
    <row r="189" spans="1:10" ht="105" x14ac:dyDescent="0.25">
      <c r="A189" s="2" t="s">
        <v>3365</v>
      </c>
      <c r="B189" s="2" t="s">
        <v>3755</v>
      </c>
      <c r="C189" s="43">
        <v>1</v>
      </c>
      <c r="D189" s="1" t="s">
        <v>65</v>
      </c>
      <c r="E189" s="1" t="s">
        <v>66</v>
      </c>
      <c r="F189" s="1" t="s">
        <v>353</v>
      </c>
      <c r="G189" s="1" t="s">
        <v>3756</v>
      </c>
      <c r="H189" s="1" t="s">
        <v>3757</v>
      </c>
      <c r="I189" s="1" t="s">
        <v>3758</v>
      </c>
    </row>
    <row r="190" spans="1:10" ht="225" x14ac:dyDescent="0.25">
      <c r="A190" s="2" t="s">
        <v>3365</v>
      </c>
      <c r="B190" s="2" t="s">
        <v>3413</v>
      </c>
      <c r="C190" s="43">
        <v>1</v>
      </c>
      <c r="D190" s="1" t="s">
        <v>65</v>
      </c>
      <c r="E190" s="1" t="s">
        <v>66</v>
      </c>
      <c r="F190" s="1" t="str">
        <f>UnitControlCenter!$B$10</f>
        <v>billion 2023 dollars</v>
      </c>
      <c r="G190" s="1" t="s">
        <v>3368</v>
      </c>
      <c r="H190" s="1" t="s">
        <v>3367</v>
      </c>
      <c r="I190" s="208" t="s">
        <v>3366</v>
      </c>
      <c r="J190" s="208"/>
    </row>
    <row r="191" spans="1:10" ht="255" x14ac:dyDescent="0.25">
      <c r="A191" s="2" t="s">
        <v>3365</v>
      </c>
      <c r="B191" s="2" t="s">
        <v>3406</v>
      </c>
      <c r="C191" s="43">
        <v>1</v>
      </c>
      <c r="D191" s="1" t="s">
        <v>65</v>
      </c>
      <c r="E191" s="1" t="s">
        <v>66</v>
      </c>
      <c r="F191" s="1" t="str">
        <f>UnitControlCenter!$B$10</f>
        <v>billion 2023 dollars</v>
      </c>
      <c r="G191" s="1" t="s">
        <v>3376</v>
      </c>
      <c r="H191" s="1" t="s">
        <v>3367</v>
      </c>
      <c r="I191" s="208" t="s">
        <v>3369</v>
      </c>
      <c r="J191" s="208"/>
    </row>
    <row r="192" spans="1:10" ht="225" x14ac:dyDescent="0.25">
      <c r="A192" s="2" t="s">
        <v>3365</v>
      </c>
      <c r="B192" s="2" t="s">
        <v>3407</v>
      </c>
      <c r="C192" s="43">
        <v>1</v>
      </c>
      <c r="D192" s="1" t="s">
        <v>65</v>
      </c>
      <c r="E192" s="1" t="s">
        <v>66</v>
      </c>
      <c r="F192" s="1" t="str">
        <f>UnitControlCenter!$B$10</f>
        <v>billion 2023 dollars</v>
      </c>
      <c r="G192" s="1" t="s">
        <v>3377</v>
      </c>
      <c r="H192" s="1" t="s">
        <v>3367</v>
      </c>
      <c r="I192" s="208" t="s">
        <v>3370</v>
      </c>
      <c r="J192" s="208"/>
    </row>
    <row r="193" spans="1:10" ht="255" x14ac:dyDescent="0.25">
      <c r="A193" s="2" t="s">
        <v>3365</v>
      </c>
      <c r="B193" s="2" t="s">
        <v>3408</v>
      </c>
      <c r="C193" s="43">
        <v>1</v>
      </c>
      <c r="D193" s="1" t="s">
        <v>65</v>
      </c>
      <c r="E193" s="1" t="s">
        <v>66</v>
      </c>
      <c r="F193" s="1" t="str">
        <f>UnitControlCenter!$B$10</f>
        <v>billion 2023 dollars</v>
      </c>
      <c r="G193" s="1" t="s">
        <v>3378</v>
      </c>
      <c r="H193" s="1" t="s">
        <v>3367</v>
      </c>
      <c r="I193" s="208" t="s">
        <v>3371</v>
      </c>
      <c r="J193" s="208"/>
    </row>
    <row r="194" spans="1:10" ht="210" x14ac:dyDescent="0.25">
      <c r="A194" s="2" t="s">
        <v>3365</v>
      </c>
      <c r="B194" s="2" t="s">
        <v>3409</v>
      </c>
      <c r="C194" s="43">
        <v>1</v>
      </c>
      <c r="D194" s="1" t="s">
        <v>65</v>
      </c>
      <c r="E194" s="1" t="s">
        <v>66</v>
      </c>
      <c r="F194" s="1" t="str">
        <f>UnitControlCenter!$B$10</f>
        <v>billion 2023 dollars</v>
      </c>
      <c r="G194" s="1" t="s">
        <v>3381</v>
      </c>
      <c r="H194" s="1" t="s">
        <v>3367</v>
      </c>
      <c r="I194" s="208" t="s">
        <v>3372</v>
      </c>
      <c r="J194" s="208"/>
    </row>
    <row r="195" spans="1:10" ht="240" x14ac:dyDescent="0.25">
      <c r="A195" s="2" t="s">
        <v>3365</v>
      </c>
      <c r="B195" s="2" t="s">
        <v>3410</v>
      </c>
      <c r="C195" s="43">
        <v>1</v>
      </c>
      <c r="D195" s="1" t="s">
        <v>65</v>
      </c>
      <c r="E195" s="1" t="s">
        <v>66</v>
      </c>
      <c r="F195" s="1" t="str">
        <f>UnitControlCenter!$B$10</f>
        <v>billion 2023 dollars</v>
      </c>
      <c r="G195" s="1" t="s">
        <v>3382</v>
      </c>
      <c r="H195" s="1" t="s">
        <v>3367</v>
      </c>
      <c r="I195" s="208" t="s">
        <v>3373</v>
      </c>
      <c r="J195" s="208"/>
    </row>
    <row r="196" spans="1:10" ht="270" x14ac:dyDescent="0.25">
      <c r="A196" s="2" t="s">
        <v>3365</v>
      </c>
      <c r="B196" s="2" t="s">
        <v>3411</v>
      </c>
      <c r="C196" s="43">
        <v>1</v>
      </c>
      <c r="D196" s="1" t="s">
        <v>65</v>
      </c>
      <c r="E196" s="1" t="s">
        <v>66</v>
      </c>
      <c r="F196" s="1" t="str">
        <f>UnitControlCenter!$B$10</f>
        <v>billion 2023 dollars</v>
      </c>
      <c r="G196" s="1" t="s">
        <v>3379</v>
      </c>
      <c r="H196" s="1" t="s">
        <v>3367</v>
      </c>
      <c r="I196" s="208" t="s">
        <v>3374</v>
      </c>
      <c r="J196" s="208"/>
    </row>
    <row r="197" spans="1:10" ht="315.75" thickBot="1" x14ac:dyDescent="0.3">
      <c r="A197" s="192" t="s">
        <v>3365</v>
      </c>
      <c r="B197" s="192" t="s">
        <v>3412</v>
      </c>
      <c r="C197" s="199">
        <v>1</v>
      </c>
      <c r="D197" s="193" t="s">
        <v>65</v>
      </c>
      <c r="E197" s="193" t="s">
        <v>66</v>
      </c>
      <c r="F197" s="193" t="str">
        <f>UnitControlCenter!$B$10</f>
        <v>billion 2023 dollars</v>
      </c>
      <c r="G197" s="193" t="s">
        <v>3380</v>
      </c>
      <c r="H197" s="193" t="s">
        <v>3367</v>
      </c>
      <c r="I197" s="315" t="s">
        <v>3375</v>
      </c>
      <c r="J197" s="315"/>
    </row>
    <row r="198" spans="1:10" ht="75" x14ac:dyDescent="0.25">
      <c r="A198" s="2" t="s">
        <v>2349</v>
      </c>
      <c r="B198" s="2" t="s">
        <v>93</v>
      </c>
      <c r="C198" s="43">
        <v>1</v>
      </c>
      <c r="D198" s="1" t="s">
        <v>65</v>
      </c>
      <c r="E198" s="1" t="s">
        <v>2355</v>
      </c>
      <c r="F198" s="1" t="str">
        <f>UnitControlCenter!$B$22</f>
        <v>2023 dollars / megawatt-hour (MWh)</v>
      </c>
      <c r="G198" s="1" t="s">
        <v>3318</v>
      </c>
      <c r="H198" s="1" t="s">
        <v>3317</v>
      </c>
      <c r="I198" s="1" t="s">
        <v>3685</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3320</v>
      </c>
      <c r="H201" s="1" t="s">
        <v>3319</v>
      </c>
      <c r="I201" s="1" t="s">
        <v>3686</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3505</v>
      </c>
      <c r="C208" s="43">
        <v>1</v>
      </c>
      <c r="D208" s="1" t="s">
        <v>63</v>
      </c>
      <c r="E208" s="1" t="s">
        <v>64</v>
      </c>
      <c r="F208" s="1" t="str">
        <f>UnitControlCenter!$B$42</f>
        <v>2023 dollars / kilowatt-hour (kWh)</v>
      </c>
      <c r="G208" s="1" t="s">
        <v>2371</v>
      </c>
    </row>
    <row r="209" spans="1:10" ht="30" x14ac:dyDescent="0.25">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3618</v>
      </c>
      <c r="B3" s="375" t="s">
        <v>3620</v>
      </c>
      <c r="C3" s="372"/>
      <c r="D3" s="374" t="s">
        <v>3619</v>
      </c>
    </row>
    <row r="4" spans="1:5" x14ac:dyDescent="0.25">
      <c r="A4" t="s">
        <v>2553</v>
      </c>
      <c r="B4" s="20" t="s">
        <v>2547</v>
      </c>
      <c r="C4" s="188"/>
      <c r="D4" s="376" t="s">
        <v>3622</v>
      </c>
      <c r="E4" t="s">
        <v>3625</v>
      </c>
    </row>
    <row r="5" spans="1:5" x14ac:dyDescent="0.25">
      <c r="A5" t="s">
        <v>3629</v>
      </c>
      <c r="B5" s="171" t="s">
        <v>3630</v>
      </c>
      <c r="C5" s="377"/>
      <c r="D5" s="376" t="s">
        <v>3624</v>
      </c>
      <c r="E5" t="s">
        <v>3628</v>
      </c>
    </row>
    <row r="6" spans="1:5" x14ac:dyDescent="0.25">
      <c r="A6" t="s">
        <v>3058</v>
      </c>
      <c r="B6" s="171" t="s">
        <v>3631</v>
      </c>
      <c r="C6" s="205"/>
      <c r="D6" t="s">
        <v>3635</v>
      </c>
    </row>
    <row r="7" spans="1:5" x14ac:dyDescent="0.25">
      <c r="A7" t="s">
        <v>3636</v>
      </c>
      <c r="B7" s="171" t="s">
        <v>3637</v>
      </c>
      <c r="C7" s="379"/>
      <c r="D7" s="378" t="s">
        <v>3606</v>
      </c>
    </row>
    <row r="8" spans="1:5" x14ac:dyDescent="0.25">
      <c r="A8" t="s">
        <v>2513</v>
      </c>
      <c r="B8" s="20" t="s">
        <v>2524</v>
      </c>
      <c r="C8" s="176"/>
      <c r="D8" t="s">
        <v>437</v>
      </c>
    </row>
    <row r="9" spans="1:5" x14ac:dyDescent="0.25">
      <c r="A9" t="s">
        <v>3590</v>
      </c>
      <c r="B9" s="20" t="s">
        <v>3589</v>
      </c>
      <c r="C9" s="362"/>
      <c r="D9" t="s">
        <v>3521</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3059</v>
      </c>
      <c r="B17" t="s">
        <v>3632</v>
      </c>
      <c r="C17" s="206"/>
      <c r="D17" t="s">
        <v>3523</v>
      </c>
    </row>
    <row r="18" spans="1:5" x14ac:dyDescent="0.25">
      <c r="A18" t="s">
        <v>2530</v>
      </c>
      <c r="B18" s="20" t="s">
        <v>2526</v>
      </c>
      <c r="C18" s="181"/>
      <c r="D18" t="s">
        <v>3524</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3588</v>
      </c>
      <c r="B25" s="20" t="s">
        <v>3633</v>
      </c>
      <c r="C25" s="361"/>
      <c r="D25" t="s">
        <v>3520</v>
      </c>
    </row>
    <row r="26" spans="1:5" x14ac:dyDescent="0.25">
      <c r="A26" t="s">
        <v>2514</v>
      </c>
      <c r="B26" s="171" t="s">
        <v>2519</v>
      </c>
      <c r="C26" s="174"/>
      <c r="D26" t="s">
        <v>3450</v>
      </c>
    </row>
    <row r="27" spans="1:5" x14ac:dyDescent="0.25">
      <c r="A27" t="s">
        <v>3451</v>
      </c>
      <c r="B27" s="171" t="s">
        <v>3452</v>
      </c>
      <c r="C27" s="360"/>
      <c r="D27" t="s">
        <v>3449</v>
      </c>
    </row>
    <row r="28" spans="1:5" x14ac:dyDescent="0.25">
      <c r="A28" t="s">
        <v>3060</v>
      </c>
      <c r="B28" s="17" t="s">
        <v>3634</v>
      </c>
      <c r="C28" s="207"/>
      <c r="D28" t="s">
        <v>3522</v>
      </c>
    </row>
    <row r="29" spans="1:5" x14ac:dyDescent="0.25">
      <c r="A29" t="s">
        <v>2538</v>
      </c>
      <c r="B29" s="20" t="s">
        <v>2537</v>
      </c>
      <c r="C29" s="183"/>
      <c r="D29" t="s">
        <v>444</v>
      </c>
    </row>
    <row r="30" spans="1:5" x14ac:dyDescent="0.25">
      <c r="A30" t="s">
        <v>3061</v>
      </c>
      <c r="B30" s="204" t="s">
        <v>3054</v>
      </c>
      <c r="C30" s="203"/>
      <c r="D30" t="s">
        <v>3519</v>
      </c>
    </row>
    <row r="31" spans="1:5" x14ac:dyDescent="0.25">
      <c r="A31" t="s">
        <v>2508</v>
      </c>
      <c r="B31" s="171" t="s">
        <v>2518</v>
      </c>
      <c r="C31" s="173"/>
      <c r="D31" t="s">
        <v>447</v>
      </c>
    </row>
    <row r="32" spans="1:5" x14ac:dyDescent="0.25">
      <c r="A32" t="s">
        <v>3629</v>
      </c>
      <c r="B32" s="171" t="s">
        <v>3630</v>
      </c>
      <c r="C32" s="377"/>
      <c r="D32" t="s">
        <v>3623</v>
      </c>
      <c r="E32" t="s">
        <v>3627</v>
      </c>
    </row>
    <row r="33" spans="1:5" x14ac:dyDescent="0.25">
      <c r="A33" t="s">
        <v>2553</v>
      </c>
      <c r="B33" s="20" t="s">
        <v>2547</v>
      </c>
      <c r="C33" s="188"/>
      <c r="D33" s="376" t="s">
        <v>3621</v>
      </c>
      <c r="E33" t="s">
        <v>3626</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2797</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2798</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2943</v>
      </c>
      <c r="B70" s="169"/>
      <c r="C70" s="159"/>
      <c r="D70" s="159"/>
    </row>
    <row r="71" spans="1:4" x14ac:dyDescent="0.25">
      <c r="A71" s="9" t="s">
        <v>2503</v>
      </c>
      <c r="B71" s="170" t="s">
        <v>2504</v>
      </c>
      <c r="C71" s="9" t="s">
        <v>2505</v>
      </c>
      <c r="D71" s="9" t="s">
        <v>2506</v>
      </c>
    </row>
    <row r="72" spans="1:4" x14ac:dyDescent="0.25">
      <c r="A72" t="s">
        <v>2529</v>
      </c>
      <c r="B72" s="20" t="s">
        <v>2525</v>
      </c>
      <c r="C72" s="179"/>
      <c r="D72" t="s">
        <v>2933</v>
      </c>
    </row>
    <row r="73" spans="1:4" x14ac:dyDescent="0.25">
      <c r="A73" t="s">
        <v>2514</v>
      </c>
      <c r="B73" s="171" t="s">
        <v>2519</v>
      </c>
      <c r="C73" s="174"/>
      <c r="D73" t="s">
        <v>2932</v>
      </c>
    </row>
    <row r="74" spans="1:4" x14ac:dyDescent="0.25">
      <c r="A74" t="s">
        <v>2513</v>
      </c>
      <c r="B74" s="20" t="s">
        <v>2524</v>
      </c>
      <c r="C74" s="178"/>
      <c r="D74" t="s">
        <v>2929</v>
      </c>
    </row>
    <row r="75" spans="1:4" x14ac:dyDescent="0.25">
      <c r="A75" t="s">
        <v>2553</v>
      </c>
      <c r="B75" s="20" t="s">
        <v>2547</v>
      </c>
      <c r="C75" s="188"/>
      <c r="D75" t="s">
        <v>2930</v>
      </c>
    </row>
    <row r="76" spans="1:4" x14ac:dyDescent="0.25">
      <c r="A76" t="s">
        <v>2531</v>
      </c>
      <c r="B76" s="20" t="s">
        <v>2527</v>
      </c>
      <c r="C76" s="182"/>
      <c r="D76" t="s">
        <v>2931</v>
      </c>
    </row>
    <row r="78" spans="1:4" x14ac:dyDescent="0.25">
      <c r="A78" s="42" t="s">
        <v>3018</v>
      </c>
      <c r="B78" s="169"/>
      <c r="C78" s="159"/>
      <c r="D78" s="159"/>
    </row>
    <row r="79" spans="1:4" x14ac:dyDescent="0.25">
      <c r="A79" s="9" t="s">
        <v>2503</v>
      </c>
      <c r="B79" s="170" t="s">
        <v>2504</v>
      </c>
      <c r="C79" s="9" t="s">
        <v>2505</v>
      </c>
      <c r="D79" s="9" t="s">
        <v>2506</v>
      </c>
    </row>
    <row r="80" spans="1:4" x14ac:dyDescent="0.25">
      <c r="A80" t="s">
        <v>2595</v>
      </c>
      <c r="B80" s="171" t="s">
        <v>2597</v>
      </c>
      <c r="C80" s="189"/>
      <c r="D80" t="s">
        <v>2951</v>
      </c>
    </row>
    <row r="81" spans="1:4" x14ac:dyDescent="0.25">
      <c r="A81" t="s">
        <v>2529</v>
      </c>
      <c r="B81" s="20" t="s">
        <v>2525</v>
      </c>
      <c r="C81" s="179"/>
      <c r="D81" t="s">
        <v>2952</v>
      </c>
    </row>
    <row r="82" spans="1:4" x14ac:dyDescent="0.25">
      <c r="A82" t="s">
        <v>2531</v>
      </c>
      <c r="B82" s="20" t="s">
        <v>2527</v>
      </c>
      <c r="C82" s="182"/>
      <c r="D82" t="s">
        <v>459</v>
      </c>
    </row>
    <row r="83" spans="1:4" x14ac:dyDescent="0.25">
      <c r="A83" t="s">
        <v>2530</v>
      </c>
      <c r="B83" s="20" t="s">
        <v>2526</v>
      </c>
      <c r="C83" s="181"/>
      <c r="D83" t="s">
        <v>2953</v>
      </c>
    </row>
    <row r="84" spans="1:4" x14ac:dyDescent="0.25">
      <c r="A84" t="s">
        <v>2528</v>
      </c>
      <c r="B84" s="20" t="s">
        <v>2544</v>
      </c>
      <c r="C84" s="180"/>
      <c r="D84" t="s">
        <v>2954</v>
      </c>
    </row>
    <row r="85" spans="1:4" x14ac:dyDescent="0.25">
      <c r="A85" t="s">
        <v>2508</v>
      </c>
      <c r="B85" s="171" t="s">
        <v>2518</v>
      </c>
      <c r="C85" s="173"/>
      <c r="D85" t="s">
        <v>264</v>
      </c>
    </row>
    <row r="86" spans="1:4" x14ac:dyDescent="0.25">
      <c r="A86" t="s">
        <v>2514</v>
      </c>
      <c r="B86" s="171" t="s">
        <v>2519</v>
      </c>
      <c r="C86" s="174"/>
      <c r="D86" t="s">
        <v>2955</v>
      </c>
    </row>
    <row r="87" spans="1:4" x14ac:dyDescent="0.25">
      <c r="A87" t="s">
        <v>2521</v>
      </c>
      <c r="B87" s="171" t="s">
        <v>2522</v>
      </c>
      <c r="C87" s="175"/>
      <c r="D87" t="s">
        <v>2956</v>
      </c>
    </row>
    <row r="88" spans="1:4" x14ac:dyDescent="0.25">
      <c r="A88" t="s">
        <v>2513</v>
      </c>
      <c r="B88" s="20" t="s">
        <v>2524</v>
      </c>
      <c r="C88" s="178"/>
      <c r="D88" t="s">
        <v>2957</v>
      </c>
    </row>
    <row r="89" spans="1:4" x14ac:dyDescent="0.25">
      <c r="A89" t="s">
        <v>2515</v>
      </c>
      <c r="B89" s="171" t="s">
        <v>2516</v>
      </c>
      <c r="C89" s="167"/>
      <c r="D89" t="s">
        <v>2569</v>
      </c>
    </row>
    <row r="90" spans="1:4" x14ac:dyDescent="0.25">
      <c r="B90" s="171"/>
    </row>
    <row r="91" spans="1:4" x14ac:dyDescent="0.25">
      <c r="A91" s="42" t="s">
        <v>2915</v>
      </c>
      <c r="B91" s="169"/>
      <c r="C91" s="159"/>
      <c r="D91" s="159"/>
    </row>
    <row r="92" spans="1:4" x14ac:dyDescent="0.25">
      <c r="A92" s="9" t="s">
        <v>2503</v>
      </c>
      <c r="B92" s="170" t="s">
        <v>2504</v>
      </c>
      <c r="C92" s="9" t="s">
        <v>2505</v>
      </c>
      <c r="D92" s="9" t="s">
        <v>2506</v>
      </c>
    </row>
    <row r="93" spans="1:4" x14ac:dyDescent="0.25">
      <c r="A93" t="s">
        <v>2514</v>
      </c>
      <c r="B93" s="171" t="s">
        <v>2519</v>
      </c>
      <c r="C93" s="174"/>
      <c r="D93" t="s">
        <v>2863</v>
      </c>
    </row>
    <row r="94" spans="1:4" x14ac:dyDescent="0.25">
      <c r="A94" t="s">
        <v>2529</v>
      </c>
      <c r="B94" s="20" t="s">
        <v>2525</v>
      </c>
      <c r="C94" s="179"/>
      <c r="D94" t="s">
        <v>2864</v>
      </c>
    </row>
    <row r="95" spans="1:4" x14ac:dyDescent="0.25">
      <c r="A95" t="s">
        <v>2528</v>
      </c>
      <c r="B95" s="20" t="s">
        <v>2544</v>
      </c>
      <c r="C95" s="180"/>
      <c r="D95" t="s">
        <v>2865</v>
      </c>
    </row>
    <row r="96" spans="1:4" x14ac:dyDescent="0.25">
      <c r="A96" t="s">
        <v>2515</v>
      </c>
      <c r="B96" s="171" t="s">
        <v>2516</v>
      </c>
      <c r="C96" s="167"/>
      <c r="D96" t="s">
        <v>2569</v>
      </c>
    </row>
    <row r="98" spans="1:4" x14ac:dyDescent="0.25">
      <c r="A98" s="42" t="s">
        <v>3283</v>
      </c>
      <c r="B98" s="169"/>
      <c r="C98" s="159"/>
      <c r="D98" s="159"/>
    </row>
    <row r="99" spans="1:4" x14ac:dyDescent="0.25">
      <c r="A99" s="9" t="s">
        <v>2503</v>
      </c>
      <c r="B99" s="170" t="s">
        <v>2504</v>
      </c>
      <c r="C99" s="9" t="s">
        <v>2505</v>
      </c>
      <c r="D99" s="9" t="s">
        <v>2506</v>
      </c>
    </row>
    <row r="100" spans="1:4" x14ac:dyDescent="0.25">
      <c r="A100" t="s">
        <v>2549</v>
      </c>
      <c r="B100" s="20" t="s">
        <v>2543</v>
      </c>
      <c r="C100" s="185"/>
      <c r="D100" t="s">
        <v>3141</v>
      </c>
    </row>
    <row r="101" spans="1:4" x14ac:dyDescent="0.25">
      <c r="A101" t="s">
        <v>2521</v>
      </c>
      <c r="B101" s="171" t="s">
        <v>2522</v>
      </c>
      <c r="C101" s="175"/>
      <c r="D101" t="s">
        <v>3142</v>
      </c>
    </row>
    <row r="103" spans="1:4" x14ac:dyDescent="0.25">
      <c r="A103" s="42" t="s">
        <v>3143</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3144</v>
      </c>
    </row>
    <row r="106" spans="1:4" x14ac:dyDescent="0.25">
      <c r="A106" t="s">
        <v>2528</v>
      </c>
      <c r="B106" s="20" t="s">
        <v>2544</v>
      </c>
      <c r="C106" s="180"/>
      <c r="D106" t="s">
        <v>3145</v>
      </c>
    </row>
    <row r="107" spans="1:4" x14ac:dyDescent="0.25">
      <c r="A107" t="s">
        <v>2521</v>
      </c>
      <c r="B107" s="171" t="s">
        <v>2522</v>
      </c>
      <c r="C107" s="175"/>
      <c r="D107" t="s">
        <v>3146</v>
      </c>
    </row>
    <row r="108" spans="1:4" x14ac:dyDescent="0.25">
      <c r="A108" t="s">
        <v>2529</v>
      </c>
      <c r="B108" s="20" t="s">
        <v>2525</v>
      </c>
      <c r="C108" s="179"/>
      <c r="D108" t="s">
        <v>3147</v>
      </c>
    </row>
    <row r="110" spans="1:4" x14ac:dyDescent="0.25">
      <c r="A110" s="42" t="s">
        <v>3148</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3149</v>
      </c>
    </row>
    <row r="113" spans="1:4" x14ac:dyDescent="0.25">
      <c r="A113" t="s">
        <v>2530</v>
      </c>
      <c r="B113" s="20" t="s">
        <v>2526</v>
      </c>
      <c r="C113" s="181"/>
      <c r="D113" t="s">
        <v>3150</v>
      </c>
    </row>
    <row r="115" spans="1:4" x14ac:dyDescent="0.25">
      <c r="A115" s="42" t="s">
        <v>3151</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3152</v>
      </c>
    </row>
    <row r="118" spans="1:4" x14ac:dyDescent="0.25">
      <c r="A118" t="s">
        <v>2529</v>
      </c>
      <c r="B118" s="20" t="s">
        <v>2525</v>
      </c>
      <c r="C118" s="179"/>
      <c r="D118" t="s">
        <v>3153</v>
      </c>
    </row>
    <row r="119" spans="1:4" x14ac:dyDescent="0.25">
      <c r="A119" t="s">
        <v>2531</v>
      </c>
      <c r="B119" s="20" t="s">
        <v>2527</v>
      </c>
      <c r="C119" s="182"/>
      <c r="D119" t="s">
        <v>3154</v>
      </c>
    </row>
    <row r="120" spans="1:4" x14ac:dyDescent="0.25">
      <c r="A120" t="s">
        <v>2521</v>
      </c>
      <c r="B120" s="171" t="s">
        <v>2522</v>
      </c>
      <c r="C120" s="175"/>
      <c r="D120" t="s">
        <v>3155</v>
      </c>
    </row>
    <row r="121" spans="1:4" x14ac:dyDescent="0.25">
      <c r="A121" t="s">
        <v>2528</v>
      </c>
      <c r="B121" s="20" t="s">
        <v>2544</v>
      </c>
      <c r="C121" s="180"/>
      <c r="D121" t="s">
        <v>3156</v>
      </c>
    </row>
    <row r="122" spans="1:4" x14ac:dyDescent="0.25">
      <c r="A122" t="s">
        <v>2508</v>
      </c>
      <c r="B122" s="171" t="s">
        <v>2518</v>
      </c>
      <c r="C122" s="173"/>
      <c r="D122" t="s">
        <v>3157</v>
      </c>
    </row>
    <row r="123" spans="1:4" x14ac:dyDescent="0.25">
      <c r="A123" t="s">
        <v>2514</v>
      </c>
      <c r="B123" s="171" t="s">
        <v>2519</v>
      </c>
      <c r="C123" s="174"/>
      <c r="D123" t="s">
        <v>3158</v>
      </c>
    </row>
    <row r="125" spans="1:4" x14ac:dyDescent="0.25">
      <c r="A125" s="42" t="s">
        <v>2877</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2878</v>
      </c>
    </row>
    <row r="128" spans="1:4" x14ac:dyDescent="0.25">
      <c r="A128" t="s">
        <v>2521</v>
      </c>
      <c r="B128" s="171" t="s">
        <v>2522</v>
      </c>
      <c r="C128" s="175"/>
      <c r="D128" t="s">
        <v>2879</v>
      </c>
    </row>
    <row r="129" spans="1:4" x14ac:dyDescent="0.25">
      <c r="A129" t="s">
        <v>2515</v>
      </c>
      <c r="B129" s="171" t="s">
        <v>2516</v>
      </c>
      <c r="C129" s="167"/>
      <c r="D129" t="s">
        <v>2569</v>
      </c>
    </row>
    <row r="130" spans="1:4" x14ac:dyDescent="0.25">
      <c r="B130" s="171"/>
    </row>
    <row r="131" spans="1:4" x14ac:dyDescent="0.25">
      <c r="A131" s="42" t="s">
        <v>2916</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2917</v>
      </c>
    </row>
    <row r="134" spans="1:4" x14ac:dyDescent="0.25">
      <c r="A134" t="s">
        <v>2553</v>
      </c>
      <c r="B134" s="20" t="s">
        <v>2547</v>
      </c>
      <c r="C134" s="188"/>
      <c r="D134" t="s">
        <v>2918</v>
      </c>
    </row>
    <row r="135" spans="1:4" x14ac:dyDescent="0.25">
      <c r="A135" t="s">
        <v>2531</v>
      </c>
      <c r="B135" s="20" t="s">
        <v>2527</v>
      </c>
      <c r="C135" s="182"/>
      <c r="D135" t="s">
        <v>2919</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3123</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3034</v>
      </c>
    </row>
    <row r="186" spans="1:4" x14ac:dyDescent="0.25">
      <c r="A186" t="s">
        <v>2513</v>
      </c>
      <c r="B186" s="20" t="s">
        <v>2524</v>
      </c>
      <c r="C186" s="176"/>
      <c r="D186" t="s">
        <v>3035</v>
      </c>
    </row>
    <row r="187" spans="1:4" x14ac:dyDescent="0.25">
      <c r="A187" t="s">
        <v>2549</v>
      </c>
      <c r="B187" s="20" t="s">
        <v>2543</v>
      </c>
      <c r="C187" s="185"/>
      <c r="D187" t="s">
        <v>3036</v>
      </c>
    </row>
    <row r="188" spans="1:4" x14ac:dyDescent="0.25">
      <c r="A188" t="s">
        <v>2550</v>
      </c>
      <c r="B188" s="20" t="s">
        <v>2369</v>
      </c>
      <c r="C188" s="184"/>
      <c r="D188" t="s">
        <v>3037</v>
      </c>
    </row>
    <row r="189" spans="1:4" x14ac:dyDescent="0.25">
      <c r="A189" t="s">
        <v>2521</v>
      </c>
      <c r="B189" s="171" t="s">
        <v>2522</v>
      </c>
      <c r="C189" s="175"/>
      <c r="D189" t="s">
        <v>3038</v>
      </c>
    </row>
    <row r="190" spans="1:4" x14ac:dyDescent="0.25">
      <c r="A190" t="s">
        <v>2530</v>
      </c>
      <c r="B190" s="20" t="s">
        <v>2526</v>
      </c>
      <c r="C190" s="181"/>
      <c r="D190" t="s">
        <v>3039</v>
      </c>
    </row>
    <row r="191" spans="1:4" x14ac:dyDescent="0.25">
      <c r="A191" t="s">
        <v>2515</v>
      </c>
      <c r="B191" s="171" t="s">
        <v>2516</v>
      </c>
      <c r="C191" s="167"/>
      <c r="D191" t="s">
        <v>3040</v>
      </c>
    </row>
    <row r="192" spans="1:4" x14ac:dyDescent="0.25">
      <c r="A192" t="s">
        <v>2528</v>
      </c>
      <c r="B192" s="20" t="s">
        <v>2544</v>
      </c>
      <c r="C192" s="180"/>
      <c r="D192" t="s">
        <v>2581</v>
      </c>
    </row>
    <row r="193" spans="1:4" x14ac:dyDescent="0.25">
      <c r="A193" t="s">
        <v>2552</v>
      </c>
      <c r="B193" s="20" t="s">
        <v>2546</v>
      </c>
      <c r="C193" s="186"/>
      <c r="D193" t="s">
        <v>3041</v>
      </c>
    </row>
    <row r="194" spans="1:4" x14ac:dyDescent="0.25">
      <c r="A194" t="s">
        <v>2595</v>
      </c>
      <c r="B194" s="171" t="s">
        <v>2597</v>
      </c>
      <c r="C194" s="189"/>
      <c r="D194" t="s">
        <v>3042</v>
      </c>
    </row>
    <row r="195" spans="1:4" x14ac:dyDescent="0.25">
      <c r="A195" t="s">
        <v>2548</v>
      </c>
      <c r="B195" s="20" t="s">
        <v>2545</v>
      </c>
      <c r="C195" s="187"/>
      <c r="D195" t="s">
        <v>3043</v>
      </c>
    </row>
    <row r="196" spans="1:4" x14ac:dyDescent="0.25">
      <c r="A196" t="s">
        <v>2502</v>
      </c>
      <c r="B196" s="172" t="s">
        <v>2509</v>
      </c>
      <c r="C196" s="168"/>
      <c r="D196" t="s">
        <v>2582</v>
      </c>
    </row>
    <row r="197" spans="1:4" x14ac:dyDescent="0.25">
      <c r="A197" t="s">
        <v>2529</v>
      </c>
      <c r="B197" s="20" t="s">
        <v>2525</v>
      </c>
      <c r="C197" s="179"/>
      <c r="D197" t="s">
        <v>3044</v>
      </c>
    </row>
    <row r="198" spans="1:4" x14ac:dyDescent="0.25">
      <c r="A198" t="s">
        <v>2596</v>
      </c>
      <c r="B198" s="171">
        <v>740000</v>
      </c>
      <c r="C198" s="190"/>
      <c r="D198" t="s">
        <v>3045</v>
      </c>
    </row>
    <row r="199" spans="1:4" x14ac:dyDescent="0.25">
      <c r="A199" t="s">
        <v>2531</v>
      </c>
      <c r="B199" s="20" t="s">
        <v>2527</v>
      </c>
      <c r="C199" s="182"/>
      <c r="D199" t="s">
        <v>3046</v>
      </c>
    </row>
    <row r="200" spans="1:4" x14ac:dyDescent="0.25">
      <c r="A200" t="s">
        <v>2538</v>
      </c>
      <c r="B200" s="20" t="s">
        <v>2537</v>
      </c>
      <c r="C200" s="183"/>
      <c r="D200" t="s">
        <v>3047</v>
      </c>
    </row>
    <row r="201" spans="1:4" x14ac:dyDescent="0.25">
      <c r="A201" t="s">
        <v>2553</v>
      </c>
      <c r="B201" s="20" t="s">
        <v>2547</v>
      </c>
      <c r="C201" s="188"/>
      <c r="D201" t="s">
        <v>3048</v>
      </c>
    </row>
    <row r="202" spans="1:4" x14ac:dyDescent="0.25">
      <c r="A202" t="s">
        <v>2512</v>
      </c>
      <c r="B202" s="171" t="s">
        <v>2517</v>
      </c>
      <c r="C202" s="177"/>
      <c r="D202" t="s">
        <v>3049</v>
      </c>
    </row>
    <row r="203" spans="1:4" x14ac:dyDescent="0.25">
      <c r="A203" t="s">
        <v>3061</v>
      </c>
      <c r="B203" s="204" t="s">
        <v>3054</v>
      </c>
      <c r="C203" s="203"/>
      <c r="D203" t="s">
        <v>3050</v>
      </c>
    </row>
    <row r="204" spans="1:4" x14ac:dyDescent="0.25">
      <c r="A204" t="s">
        <v>3058</v>
      </c>
      <c r="B204" s="171" t="s">
        <v>3055</v>
      </c>
      <c r="C204" s="205"/>
      <c r="D204" t="s">
        <v>3051</v>
      </c>
    </row>
    <row r="205" spans="1:4" x14ac:dyDescent="0.25">
      <c r="A205" t="s">
        <v>3059</v>
      </c>
      <c r="B205" t="s">
        <v>3056</v>
      </c>
      <c r="C205" s="206"/>
      <c r="D205" t="s">
        <v>3052</v>
      </c>
    </row>
    <row r="206" spans="1:4" x14ac:dyDescent="0.25">
      <c r="A206" t="s">
        <v>3060</v>
      </c>
      <c r="B206" s="17" t="s">
        <v>3057</v>
      </c>
      <c r="C206" s="207"/>
      <c r="D206" t="s">
        <v>3053</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3539</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3547</v>
      </c>
    </row>
    <row r="250" spans="1:4" x14ac:dyDescent="0.25">
      <c r="A250" t="s">
        <v>2528</v>
      </c>
      <c r="B250" s="20" t="s">
        <v>2544</v>
      </c>
      <c r="C250" s="180"/>
      <c r="D250" t="s">
        <v>3548</v>
      </c>
    </row>
    <row r="251" spans="1:4" x14ac:dyDescent="0.25">
      <c r="A251" t="s">
        <v>2549</v>
      </c>
      <c r="B251" s="20" t="s">
        <v>2543</v>
      </c>
      <c r="C251" s="185"/>
      <c r="D251" t="s">
        <v>3549</v>
      </c>
    </row>
    <row r="252" spans="1:4" x14ac:dyDescent="0.25">
      <c r="A252" t="s">
        <v>2514</v>
      </c>
      <c r="B252" s="171" t="s">
        <v>2519</v>
      </c>
      <c r="C252" s="174"/>
      <c r="D252" t="s">
        <v>3550</v>
      </c>
    </row>
    <row r="253" spans="1:4" x14ac:dyDescent="0.25">
      <c r="A253" t="s">
        <v>2529</v>
      </c>
      <c r="B253" s="20" t="s">
        <v>2525</v>
      </c>
      <c r="C253" s="179"/>
      <c r="D253" t="s">
        <v>3551</v>
      </c>
    </row>
    <row r="254" spans="1:4" x14ac:dyDescent="0.25">
      <c r="A254" t="s">
        <v>2508</v>
      </c>
      <c r="B254" s="171" t="s">
        <v>2518</v>
      </c>
      <c r="C254" s="173"/>
      <c r="D254" t="s">
        <v>3552</v>
      </c>
    </row>
    <row r="255" spans="1:4" x14ac:dyDescent="0.25">
      <c r="A255" t="s">
        <v>2530</v>
      </c>
      <c r="B255" s="20" t="s">
        <v>2526</v>
      </c>
      <c r="C255" s="181"/>
      <c r="D255" t="s">
        <v>3553</v>
      </c>
    </row>
    <row r="256" spans="1:4" x14ac:dyDescent="0.25">
      <c r="A256" t="s">
        <v>2553</v>
      </c>
      <c r="B256" s="20" t="s">
        <v>2547</v>
      </c>
      <c r="C256" s="188"/>
      <c r="D256" t="s">
        <v>3554</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3447</v>
      </c>
      <c r="C2" s="163" t="s">
        <v>3448</v>
      </c>
    </row>
    <row r="3" spans="1:3" x14ac:dyDescent="0.25">
      <c r="A3" t="s">
        <v>3717</v>
      </c>
      <c r="B3" t="s">
        <v>3718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D2" sqref="D2:AG2"/>
    </sheetView>
  </sheetViews>
  <sheetFormatPr defaultColWidth="11.42578125" defaultRowHeight="15" x14ac:dyDescent="0.25"/>
  <cols>
    <col min="1" max="1" width="11.28515625" customWidth="1"/>
    <col min="2" max="2" width="25.140625" customWidth="1"/>
    <col min="3" max="3" width="10.28515625" style="370" customWidth="1"/>
    <col min="4" max="33" width="10.28515625" customWidth="1"/>
  </cols>
  <sheetData>
    <row r="1" spans="1:33" x14ac:dyDescent="0.25">
      <c r="A1" s="365" t="s">
        <v>3591</v>
      </c>
      <c r="B1" s="366" t="s">
        <v>3615</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3597</v>
      </c>
      <c r="B2" t="s">
        <v>3616</v>
      </c>
      <c r="C2" s="370" t="s">
        <v>3617</v>
      </c>
      <c r="D2">
        <v>5544.55</v>
      </c>
      <c r="E2">
        <v>5581.06</v>
      </c>
      <c r="F2">
        <v>5578.51</v>
      </c>
      <c r="G2">
        <v>5451.35</v>
      </c>
      <c r="H2">
        <v>5430.69</v>
      </c>
      <c r="I2">
        <v>5437.43</v>
      </c>
      <c r="J2">
        <v>5425.94</v>
      </c>
      <c r="K2">
        <v>5393.07</v>
      </c>
      <c r="L2">
        <v>5325.87</v>
      </c>
      <c r="M2">
        <v>5253.96</v>
      </c>
      <c r="N2">
        <v>5186.1899999999996</v>
      </c>
      <c r="O2">
        <v>5123.13</v>
      </c>
      <c r="P2">
        <v>5055.09</v>
      </c>
      <c r="Q2">
        <v>4980.3100000000004</v>
      </c>
      <c r="R2">
        <v>4876.9399999999996</v>
      </c>
      <c r="S2">
        <v>4778.6099999999997</v>
      </c>
      <c r="T2">
        <v>4679.7</v>
      </c>
      <c r="U2">
        <v>4621.6499999999996</v>
      </c>
      <c r="V2">
        <v>4594.84</v>
      </c>
      <c r="W2">
        <v>4588.8100000000004</v>
      </c>
      <c r="X2">
        <v>4608.72</v>
      </c>
      <c r="Y2">
        <v>4627.62</v>
      </c>
      <c r="Z2">
        <v>4638.46</v>
      </c>
      <c r="AA2">
        <v>4610.58</v>
      </c>
      <c r="AB2">
        <v>4549</v>
      </c>
      <c r="AC2">
        <v>4511.08</v>
      </c>
      <c r="AD2">
        <v>4503.3100000000004</v>
      </c>
      <c r="AE2">
        <v>4300.9399999999996</v>
      </c>
      <c r="AF2">
        <v>4330.79</v>
      </c>
      <c r="AG2">
        <v>4370.12</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65" t="s">
        <v>3591</v>
      </c>
      <c r="B1" s="366" t="s">
        <v>3592</v>
      </c>
      <c r="C1" s="366" t="s">
        <v>3593</v>
      </c>
      <c r="D1" s="366" t="s">
        <v>3594</v>
      </c>
      <c r="E1" s="366" t="s">
        <v>3595</v>
      </c>
      <c r="F1" s="367" t="s">
        <v>3596</v>
      </c>
    </row>
    <row r="2" spans="1:6" ht="30" x14ac:dyDescent="0.25">
      <c r="A2" s="1" t="s">
        <v>3597</v>
      </c>
      <c r="B2" s="1" t="s">
        <v>3139</v>
      </c>
      <c r="C2" s="1">
        <v>2030</v>
      </c>
      <c r="D2" s="5">
        <f>0.48*'Target Calculations'!B700</f>
        <v>3201.5130823202244</v>
      </c>
      <c r="E2" s="5">
        <f>0.5*'Target Calculations'!B700</f>
        <v>3334.9094607502338</v>
      </c>
      <c r="F2" t="s">
        <v>3140</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D699" sqref="D699:F704"/>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10" t="s">
        <v>477</v>
      </c>
      <c r="B2" s="410"/>
      <c r="C2" s="212"/>
      <c r="D2" s="212"/>
      <c r="E2" s="212"/>
      <c r="F2" s="212"/>
      <c r="G2" s="212"/>
      <c r="H2" s="49" t="s">
        <v>478</v>
      </c>
    </row>
    <row r="3" spans="1:8" ht="15.75" x14ac:dyDescent="0.25">
      <c r="A3" s="212" t="s">
        <v>723</v>
      </c>
      <c r="B3" s="212"/>
      <c r="C3" s="212"/>
      <c r="D3" s="212"/>
      <c r="E3" s="212"/>
      <c r="F3" s="212"/>
      <c r="G3" s="212"/>
      <c r="H3" s="49" t="s">
        <v>3424</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11" t="s">
        <v>480</v>
      </c>
      <c r="B6" s="267" t="s">
        <v>481</v>
      </c>
      <c r="C6" s="267" t="s">
        <v>482</v>
      </c>
      <c r="D6" s="267" t="s">
        <v>483</v>
      </c>
      <c r="E6" s="267" t="s">
        <v>484</v>
      </c>
      <c r="F6" s="267" t="s">
        <v>485</v>
      </c>
      <c r="G6" s="267" t="s">
        <v>486</v>
      </c>
      <c r="H6" s="267" t="s">
        <v>487</v>
      </c>
    </row>
    <row r="7" spans="1:8" ht="15.75" thickBot="1" x14ac:dyDescent="0.3">
      <c r="A7" s="412"/>
      <c r="B7" s="413" t="s">
        <v>488</v>
      </c>
      <c r="C7" s="414"/>
      <c r="D7" s="414"/>
      <c r="E7" s="414"/>
      <c r="F7" s="414"/>
      <c r="G7" s="414"/>
      <c r="H7" s="415"/>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3415</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3416</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3417</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3418</v>
      </c>
      <c r="B44" s="269" t="s">
        <v>523</v>
      </c>
      <c r="C44" s="269" t="s">
        <v>523</v>
      </c>
      <c r="D44" s="269" t="s">
        <v>523</v>
      </c>
      <c r="E44" s="269">
        <v>208.89432174184356</v>
      </c>
      <c r="F44" s="269">
        <v>105.47180460606191</v>
      </c>
      <c r="G44" s="269">
        <v>355.97410702367489</v>
      </c>
      <c r="H44" s="269">
        <v>65.111291475618813</v>
      </c>
    </row>
    <row r="45" spans="1:8" x14ac:dyDescent="0.25">
      <c r="A45" s="279" t="s">
        <v>3419</v>
      </c>
      <c r="B45" s="269" t="s">
        <v>528</v>
      </c>
      <c r="C45" s="278" t="s">
        <v>189</v>
      </c>
      <c r="D45" s="278" t="s">
        <v>189</v>
      </c>
      <c r="E45" s="278" t="s">
        <v>189</v>
      </c>
      <c r="F45" s="278" t="s">
        <v>189</v>
      </c>
      <c r="G45" s="278" t="s">
        <v>189</v>
      </c>
      <c r="H45" s="278" t="s">
        <v>189</v>
      </c>
    </row>
    <row r="46" spans="1:8" x14ac:dyDescent="0.25">
      <c r="A46" s="274" t="s">
        <v>3420</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3421</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3422</v>
      </c>
      <c r="B54" s="269">
        <v>230699.51036740557</v>
      </c>
      <c r="C54" s="278" t="s">
        <v>189</v>
      </c>
      <c r="D54" s="278" t="s">
        <v>189</v>
      </c>
      <c r="E54" s="278" t="s">
        <v>189</v>
      </c>
      <c r="F54" s="278" t="s">
        <v>189</v>
      </c>
      <c r="G54" s="278" t="s">
        <v>189</v>
      </c>
      <c r="H54" s="278" t="s">
        <v>189</v>
      </c>
    </row>
    <row r="55" spans="1:8" x14ac:dyDescent="0.25">
      <c r="A55" s="214" t="s">
        <v>3423</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3703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3127</v>
      </c>
      <c r="B66" s="51">
        <f>G375</f>
        <v>13282.915919456782</v>
      </c>
      <c r="C66" s="51">
        <f t="shared" ref="C66:D66" si="7">H375</f>
        <v>5.1948184495699996E-3</v>
      </c>
      <c r="D66" s="51">
        <f t="shared" si="7"/>
        <v>1.29867598133739</v>
      </c>
      <c r="E66" s="51"/>
      <c r="F66" s="51"/>
      <c r="G66" s="51"/>
      <c r="H66" s="51"/>
    </row>
    <row r="67" spans="1:10" ht="60" x14ac:dyDescent="0.25">
      <c r="A67" s="1" t="s">
        <v>3128</v>
      </c>
      <c r="B67" s="5"/>
      <c r="C67" s="5"/>
      <c r="D67" s="5"/>
      <c r="E67" s="5"/>
      <c r="F67" s="5"/>
      <c r="G67" s="5"/>
      <c r="H67" s="5"/>
    </row>
    <row r="68" spans="1:10" ht="15.75" thickBot="1" x14ac:dyDescent="0.3">
      <c r="B68" s="81"/>
      <c r="C68" s="81"/>
      <c r="D68" s="81"/>
      <c r="E68" s="81"/>
      <c r="F68" s="81"/>
      <c r="G68" s="81"/>
      <c r="H68" s="81"/>
    </row>
    <row r="69" spans="1:10" ht="15.75" x14ac:dyDescent="0.25">
      <c r="A69" s="416" t="s">
        <v>538</v>
      </c>
      <c r="B69" s="417"/>
      <c r="C69" s="215"/>
      <c r="D69" s="215"/>
      <c r="E69" s="215"/>
      <c r="F69" s="215"/>
      <c r="G69" s="215"/>
      <c r="H69" s="215"/>
      <c r="I69" s="54"/>
      <c r="J69" s="49" t="s">
        <v>478</v>
      </c>
    </row>
    <row r="70" spans="1:10" ht="15.75" x14ac:dyDescent="0.25">
      <c r="A70" s="48" t="s">
        <v>539</v>
      </c>
      <c r="B70" s="52"/>
      <c r="C70" s="53"/>
      <c r="D70" s="53"/>
      <c r="E70" s="53"/>
      <c r="F70" s="53"/>
      <c r="G70" s="53"/>
      <c r="H70" s="53"/>
      <c r="I70" s="54"/>
      <c r="J70" s="49" t="s">
        <v>3424</v>
      </c>
    </row>
    <row r="71" spans="1:10" ht="15.75" x14ac:dyDescent="0.25">
      <c r="A71" s="48"/>
      <c r="B71" s="52"/>
      <c r="C71" s="53"/>
      <c r="D71" s="53"/>
      <c r="E71" s="53"/>
      <c r="F71" s="53"/>
      <c r="G71" s="53"/>
      <c r="H71" s="49"/>
      <c r="I71" s="54"/>
      <c r="J71" s="49" t="s">
        <v>479</v>
      </c>
    </row>
    <row r="72" spans="1:10" x14ac:dyDescent="0.25">
      <c r="A72" s="418" t="s">
        <v>480</v>
      </c>
      <c r="B72" s="421" t="s">
        <v>540</v>
      </c>
      <c r="C72" s="422"/>
      <c r="D72" s="421" t="s">
        <v>541</v>
      </c>
      <c r="E72" s="423"/>
      <c r="F72" s="424"/>
      <c r="G72" s="421" t="s">
        <v>542</v>
      </c>
      <c r="H72" s="425"/>
      <c r="I72" s="425"/>
      <c r="J72" s="422"/>
    </row>
    <row r="73" spans="1:10" x14ac:dyDescent="0.25">
      <c r="A73" s="419"/>
      <c r="B73" s="426" t="s">
        <v>543</v>
      </c>
      <c r="C73" s="427"/>
      <c r="D73" s="430" t="s">
        <v>544</v>
      </c>
      <c r="E73" s="426" t="s">
        <v>482</v>
      </c>
      <c r="F73" s="427" t="s">
        <v>483</v>
      </c>
      <c r="G73" s="430" t="s">
        <v>545</v>
      </c>
      <c r="H73" s="430" t="s">
        <v>482</v>
      </c>
      <c r="I73" s="430" t="s">
        <v>483</v>
      </c>
      <c r="J73" s="263" t="s">
        <v>481</v>
      </c>
    </row>
    <row r="74" spans="1:10" x14ac:dyDescent="0.25">
      <c r="A74" s="419"/>
      <c r="B74" s="428"/>
      <c r="C74" s="429"/>
      <c r="D74" s="431"/>
      <c r="E74" s="428"/>
      <c r="F74" s="429"/>
      <c r="G74" s="432"/>
      <c r="H74" s="431"/>
      <c r="I74" s="431"/>
      <c r="J74" s="263" t="s">
        <v>546</v>
      </c>
    </row>
    <row r="75" spans="1:10" ht="15.75" thickBot="1" x14ac:dyDescent="0.3">
      <c r="A75" s="420"/>
      <c r="B75" s="266" t="s">
        <v>547</v>
      </c>
      <c r="C75" s="55" t="s">
        <v>548</v>
      </c>
      <c r="D75" s="55" t="s">
        <v>549</v>
      </c>
      <c r="E75" s="438" t="s">
        <v>550</v>
      </c>
      <c r="F75" s="439"/>
      <c r="G75" s="438" t="s">
        <v>488</v>
      </c>
      <c r="H75" s="436"/>
      <c r="I75" s="436"/>
      <c r="J75" s="437"/>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3249</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3250</v>
      </c>
      <c r="B81" s="327" t="s">
        <v>523</v>
      </c>
      <c r="C81" s="327" t="s">
        <v>552</v>
      </c>
      <c r="D81" s="327" t="s">
        <v>523</v>
      </c>
      <c r="E81" s="327" t="s">
        <v>523</v>
      </c>
      <c r="F81" s="327" t="s">
        <v>523</v>
      </c>
      <c r="G81" s="327" t="s">
        <v>523</v>
      </c>
      <c r="H81" s="327" t="s">
        <v>523</v>
      </c>
      <c r="I81" s="327" t="s">
        <v>523</v>
      </c>
      <c r="J81" s="327" t="s">
        <v>523</v>
      </c>
    </row>
    <row r="82" spans="1:10" x14ac:dyDescent="0.25">
      <c r="A82" s="283" t="s">
        <v>3251</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3249</v>
      </c>
      <c r="B87" s="327">
        <v>52888.087323471489</v>
      </c>
      <c r="C87" s="327" t="s">
        <v>552</v>
      </c>
      <c r="D87" s="327">
        <v>8.7168534553273496</v>
      </c>
      <c r="E87" s="327" t="s">
        <v>3133</v>
      </c>
      <c r="F87" s="327" t="s">
        <v>3133</v>
      </c>
      <c r="G87" s="327">
        <v>461.01770673125719</v>
      </c>
      <c r="H87" s="327" t="s">
        <v>3133</v>
      </c>
      <c r="I87" s="327" t="s">
        <v>3133</v>
      </c>
      <c r="J87" s="327" t="s">
        <v>556</v>
      </c>
    </row>
    <row r="88" spans="1:10" x14ac:dyDescent="0.25">
      <c r="A88" s="285" t="s">
        <v>3250</v>
      </c>
      <c r="B88" s="327" t="s">
        <v>523</v>
      </c>
      <c r="C88" s="327" t="s">
        <v>552</v>
      </c>
      <c r="D88" s="327" t="s">
        <v>523</v>
      </c>
      <c r="E88" s="327" t="s">
        <v>523</v>
      </c>
      <c r="F88" s="327" t="s">
        <v>523</v>
      </c>
      <c r="G88" s="327" t="s">
        <v>523</v>
      </c>
      <c r="H88" s="327" t="s">
        <v>523</v>
      </c>
      <c r="I88" s="327" t="s">
        <v>523</v>
      </c>
      <c r="J88" s="327" t="s">
        <v>523</v>
      </c>
    </row>
    <row r="89" spans="1:10" x14ac:dyDescent="0.25">
      <c r="A89" s="285" t="s">
        <v>3251</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3252</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3249</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3250</v>
      </c>
      <c r="B95" s="327" t="s">
        <v>523</v>
      </c>
      <c r="C95" s="327" t="s">
        <v>552</v>
      </c>
      <c r="D95" s="327" t="s">
        <v>523</v>
      </c>
      <c r="E95" s="327" t="s">
        <v>523</v>
      </c>
      <c r="F95" s="327" t="s">
        <v>523</v>
      </c>
      <c r="G95" s="327" t="s">
        <v>523</v>
      </c>
      <c r="H95" s="327" t="s">
        <v>523</v>
      </c>
      <c r="I95" s="327" t="s">
        <v>523</v>
      </c>
      <c r="J95" s="327" t="s">
        <v>523</v>
      </c>
    </row>
    <row r="96" spans="1:10" x14ac:dyDescent="0.25">
      <c r="A96" s="285" t="s">
        <v>3251</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3134</v>
      </c>
      <c r="C104" s="327" t="s">
        <v>552</v>
      </c>
      <c r="D104" s="328" t="s">
        <v>189</v>
      </c>
      <c r="E104" s="328" t="s">
        <v>189</v>
      </c>
      <c r="F104" s="328" t="s">
        <v>189</v>
      </c>
      <c r="G104" s="327" t="s">
        <v>3134</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3134</v>
      </c>
      <c r="C111" s="327" t="s">
        <v>552</v>
      </c>
      <c r="D111" s="328" t="s">
        <v>189</v>
      </c>
      <c r="E111" s="328" t="s">
        <v>189</v>
      </c>
      <c r="F111" s="328" t="s">
        <v>189</v>
      </c>
      <c r="G111" s="327" t="s">
        <v>568</v>
      </c>
      <c r="H111" s="327" t="s">
        <v>3134</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3249</v>
      </c>
      <c r="B122" s="329" t="s">
        <v>523</v>
      </c>
      <c r="C122" s="327" t="s">
        <v>552</v>
      </c>
      <c r="D122" s="327" t="s">
        <v>523</v>
      </c>
      <c r="E122" s="327" t="s">
        <v>523</v>
      </c>
      <c r="F122" s="327" t="s">
        <v>523</v>
      </c>
      <c r="G122" s="329" t="s">
        <v>523</v>
      </c>
      <c r="H122" s="329" t="s">
        <v>523</v>
      </c>
      <c r="I122" s="329" t="s">
        <v>523</v>
      </c>
      <c r="J122" s="329" t="s">
        <v>523</v>
      </c>
    </row>
    <row r="123" spans="1:10" x14ac:dyDescent="0.25">
      <c r="A123" s="285" t="s">
        <v>3250</v>
      </c>
      <c r="B123" s="329" t="s">
        <v>523</v>
      </c>
      <c r="C123" s="327" t="s">
        <v>552</v>
      </c>
      <c r="D123" s="327" t="s">
        <v>523</v>
      </c>
      <c r="E123" s="327" t="s">
        <v>523</v>
      </c>
      <c r="F123" s="327" t="s">
        <v>523</v>
      </c>
      <c r="G123" s="329" t="s">
        <v>523</v>
      </c>
      <c r="H123" s="329" t="s">
        <v>523</v>
      </c>
      <c r="I123" s="329" t="s">
        <v>523</v>
      </c>
      <c r="J123" s="329" t="s">
        <v>523</v>
      </c>
    </row>
    <row r="124" spans="1:10" x14ac:dyDescent="0.25">
      <c r="A124" s="285" t="s">
        <v>3251</v>
      </c>
      <c r="B124" s="329" t="s">
        <v>496</v>
      </c>
      <c r="C124" s="327" t="s">
        <v>552</v>
      </c>
      <c r="D124" s="327" t="s">
        <v>528</v>
      </c>
      <c r="E124" s="327" t="s">
        <v>496</v>
      </c>
      <c r="F124" s="327" t="s">
        <v>496</v>
      </c>
      <c r="G124" s="329" t="s">
        <v>496</v>
      </c>
      <c r="H124" s="329" t="s">
        <v>496</v>
      </c>
      <c r="I124" s="329" t="s">
        <v>496</v>
      </c>
      <c r="J124" s="329" t="s">
        <v>494</v>
      </c>
    </row>
    <row r="125" spans="1:10" x14ac:dyDescent="0.25">
      <c r="A125" s="290" t="s">
        <v>3253</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3249</v>
      </c>
      <c r="B129" s="327" t="s">
        <v>523</v>
      </c>
      <c r="C129" s="327" t="s">
        <v>552</v>
      </c>
      <c r="D129" s="327" t="s">
        <v>523</v>
      </c>
      <c r="E129" s="327" t="s">
        <v>523</v>
      </c>
      <c r="F129" s="327" t="s">
        <v>523</v>
      </c>
      <c r="G129" s="327" t="s">
        <v>523</v>
      </c>
      <c r="H129" s="327" t="s">
        <v>523</v>
      </c>
      <c r="I129" s="327" t="s">
        <v>523</v>
      </c>
      <c r="J129" s="327" t="s">
        <v>523</v>
      </c>
    </row>
    <row r="130" spans="1:10" x14ac:dyDescent="0.25">
      <c r="A130" s="283" t="s">
        <v>3250</v>
      </c>
      <c r="B130" s="327" t="s">
        <v>523</v>
      </c>
      <c r="C130" s="327" t="s">
        <v>552</v>
      </c>
      <c r="D130" s="327" t="s">
        <v>523</v>
      </c>
      <c r="E130" s="327" t="s">
        <v>523</v>
      </c>
      <c r="F130" s="327" t="s">
        <v>523</v>
      </c>
      <c r="G130" s="327" t="s">
        <v>523</v>
      </c>
      <c r="H130" s="327" t="s">
        <v>523</v>
      </c>
      <c r="I130" s="327" t="s">
        <v>523</v>
      </c>
      <c r="J130" s="327" t="s">
        <v>523</v>
      </c>
    </row>
    <row r="131" spans="1:10" x14ac:dyDescent="0.25">
      <c r="A131" s="283" t="s">
        <v>3251</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3254</v>
      </c>
      <c r="B157" s="327" t="s">
        <v>523</v>
      </c>
      <c r="C157" s="327" t="s">
        <v>552</v>
      </c>
      <c r="D157" s="327" t="s">
        <v>523</v>
      </c>
      <c r="E157" s="327" t="s">
        <v>523</v>
      </c>
      <c r="F157" s="327" t="s">
        <v>523</v>
      </c>
      <c r="G157" s="327" t="s">
        <v>523</v>
      </c>
      <c r="H157" s="327" t="s">
        <v>523</v>
      </c>
      <c r="I157" s="327" t="s">
        <v>523</v>
      </c>
      <c r="J157" s="327" t="s">
        <v>523</v>
      </c>
    </row>
    <row r="158" spans="1:10" x14ac:dyDescent="0.25">
      <c r="A158" s="291" t="s">
        <v>3255</v>
      </c>
      <c r="B158" s="327" t="s">
        <v>523</v>
      </c>
      <c r="C158" s="327" t="s">
        <v>552</v>
      </c>
      <c r="D158" s="327" t="s">
        <v>523</v>
      </c>
      <c r="E158" s="327" t="s">
        <v>523</v>
      </c>
      <c r="F158" s="327" t="s">
        <v>523</v>
      </c>
      <c r="G158" s="327" t="s">
        <v>523</v>
      </c>
      <c r="H158" s="327" t="s">
        <v>523</v>
      </c>
      <c r="I158" s="327" t="s">
        <v>523</v>
      </c>
      <c r="J158" s="327" t="s">
        <v>523</v>
      </c>
    </row>
    <row r="159" spans="1:10" x14ac:dyDescent="0.25">
      <c r="A159" s="291" t="s">
        <v>3256</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3254</v>
      </c>
      <c r="B164" s="329" t="s">
        <v>523</v>
      </c>
      <c r="C164" s="327" t="s">
        <v>552</v>
      </c>
      <c r="D164" s="327" t="s">
        <v>523</v>
      </c>
      <c r="E164" s="327" t="s">
        <v>523</v>
      </c>
      <c r="F164" s="327" t="s">
        <v>523</v>
      </c>
      <c r="G164" s="329" t="s">
        <v>523</v>
      </c>
      <c r="H164" s="329" t="s">
        <v>523</v>
      </c>
      <c r="I164" s="329" t="s">
        <v>523</v>
      </c>
      <c r="J164" s="329" t="s">
        <v>523</v>
      </c>
    </row>
    <row r="165" spans="1:10" x14ac:dyDescent="0.25">
      <c r="A165" s="291" t="s">
        <v>3255</v>
      </c>
      <c r="B165" s="329" t="s">
        <v>523</v>
      </c>
      <c r="C165" s="327" t="s">
        <v>552</v>
      </c>
      <c r="D165" s="327" t="s">
        <v>523</v>
      </c>
      <c r="E165" s="327" t="s">
        <v>523</v>
      </c>
      <c r="F165" s="327" t="s">
        <v>523</v>
      </c>
      <c r="G165" s="329" t="s">
        <v>523</v>
      </c>
      <c r="H165" s="329" t="s">
        <v>523</v>
      </c>
      <c r="I165" s="329" t="s">
        <v>523</v>
      </c>
      <c r="J165" s="329" t="s">
        <v>523</v>
      </c>
    </row>
    <row r="166" spans="1:10" x14ac:dyDescent="0.25">
      <c r="A166" s="291" t="s">
        <v>3256</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3254</v>
      </c>
      <c r="B171" s="329" t="s">
        <v>523</v>
      </c>
      <c r="C171" s="327" t="s">
        <v>552</v>
      </c>
      <c r="D171" s="327" t="s">
        <v>523</v>
      </c>
      <c r="E171" s="327" t="s">
        <v>523</v>
      </c>
      <c r="F171" s="327" t="s">
        <v>523</v>
      </c>
      <c r="G171" s="329" t="s">
        <v>523</v>
      </c>
      <c r="H171" s="329" t="s">
        <v>523</v>
      </c>
      <c r="I171" s="329" t="s">
        <v>523</v>
      </c>
      <c r="J171" s="329" t="s">
        <v>523</v>
      </c>
    </row>
    <row r="172" spans="1:10" x14ac:dyDescent="0.25">
      <c r="A172" s="291" t="s">
        <v>3255</v>
      </c>
      <c r="B172" s="329" t="s">
        <v>523</v>
      </c>
      <c r="C172" s="327" t="s">
        <v>552</v>
      </c>
      <c r="D172" s="327" t="s">
        <v>523</v>
      </c>
      <c r="E172" s="327" t="s">
        <v>523</v>
      </c>
      <c r="F172" s="327" t="s">
        <v>523</v>
      </c>
      <c r="G172" s="329" t="s">
        <v>523</v>
      </c>
      <c r="H172" s="329" t="s">
        <v>523</v>
      </c>
      <c r="I172" s="329" t="s">
        <v>523</v>
      </c>
      <c r="J172" s="329" t="s">
        <v>523</v>
      </c>
    </row>
    <row r="173" spans="1:10" x14ac:dyDescent="0.25">
      <c r="A173" s="291" t="s">
        <v>3256</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3254</v>
      </c>
      <c r="B178" s="329" t="s">
        <v>523</v>
      </c>
      <c r="C178" s="327" t="s">
        <v>552</v>
      </c>
      <c r="D178" s="327" t="s">
        <v>523</v>
      </c>
      <c r="E178" s="327" t="s">
        <v>523</v>
      </c>
      <c r="F178" s="327" t="s">
        <v>523</v>
      </c>
      <c r="G178" s="329" t="s">
        <v>523</v>
      </c>
      <c r="H178" s="329" t="s">
        <v>523</v>
      </c>
      <c r="I178" s="329" t="s">
        <v>523</v>
      </c>
      <c r="J178" s="329" t="s">
        <v>523</v>
      </c>
    </row>
    <row r="179" spans="1:10" x14ac:dyDescent="0.25">
      <c r="A179" s="291" t="s">
        <v>3255</v>
      </c>
      <c r="B179" s="329" t="s">
        <v>523</v>
      </c>
      <c r="C179" s="327" t="s">
        <v>552</v>
      </c>
      <c r="D179" s="327" t="s">
        <v>523</v>
      </c>
      <c r="E179" s="327" t="s">
        <v>523</v>
      </c>
      <c r="F179" s="327" t="s">
        <v>523</v>
      </c>
      <c r="G179" s="329" t="s">
        <v>523</v>
      </c>
      <c r="H179" s="329" t="s">
        <v>523</v>
      </c>
      <c r="I179" s="329" t="s">
        <v>523</v>
      </c>
      <c r="J179" s="329" t="s">
        <v>523</v>
      </c>
    </row>
    <row r="180" spans="1:10" x14ac:dyDescent="0.25">
      <c r="A180" s="291" t="s">
        <v>3256</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3254</v>
      </c>
      <c r="B185" s="329" t="s">
        <v>523</v>
      </c>
      <c r="C185" s="327" t="s">
        <v>552</v>
      </c>
      <c r="D185" s="327" t="s">
        <v>523</v>
      </c>
      <c r="E185" s="327" t="s">
        <v>523</v>
      </c>
      <c r="F185" s="327" t="s">
        <v>523</v>
      </c>
      <c r="G185" s="329" t="s">
        <v>523</v>
      </c>
      <c r="H185" s="329" t="s">
        <v>523</v>
      </c>
      <c r="I185" s="329" t="s">
        <v>523</v>
      </c>
      <c r="J185" s="329" t="s">
        <v>523</v>
      </c>
    </row>
    <row r="186" spans="1:10" x14ac:dyDescent="0.25">
      <c r="A186" s="291" t="s">
        <v>3255</v>
      </c>
      <c r="B186" s="329" t="s">
        <v>523</v>
      </c>
      <c r="C186" s="327" t="s">
        <v>552</v>
      </c>
      <c r="D186" s="327" t="s">
        <v>523</v>
      </c>
      <c r="E186" s="327" t="s">
        <v>523</v>
      </c>
      <c r="F186" s="327" t="s">
        <v>523</v>
      </c>
      <c r="G186" s="329" t="s">
        <v>523</v>
      </c>
      <c r="H186" s="329" t="s">
        <v>523</v>
      </c>
      <c r="I186" s="329" t="s">
        <v>523</v>
      </c>
      <c r="J186" s="329" t="s">
        <v>523</v>
      </c>
    </row>
    <row r="187" spans="1:10" x14ac:dyDescent="0.25">
      <c r="A187" s="291" t="s">
        <v>3256</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3254</v>
      </c>
      <c r="B192" s="329" t="s">
        <v>523</v>
      </c>
      <c r="C192" s="327" t="s">
        <v>552</v>
      </c>
      <c r="D192" s="327" t="s">
        <v>523</v>
      </c>
      <c r="E192" s="327" t="s">
        <v>523</v>
      </c>
      <c r="F192" s="327" t="s">
        <v>523</v>
      </c>
      <c r="G192" s="329" t="s">
        <v>523</v>
      </c>
      <c r="H192" s="329" t="s">
        <v>523</v>
      </c>
      <c r="I192" s="329" t="s">
        <v>523</v>
      </c>
      <c r="J192" s="329" t="s">
        <v>523</v>
      </c>
    </row>
    <row r="193" spans="1:10" x14ac:dyDescent="0.25">
      <c r="A193" s="291" t="s">
        <v>3255</v>
      </c>
      <c r="B193" s="329" t="s">
        <v>523</v>
      </c>
      <c r="C193" s="327" t="s">
        <v>552</v>
      </c>
      <c r="D193" s="327" t="s">
        <v>523</v>
      </c>
      <c r="E193" s="327" t="s">
        <v>523</v>
      </c>
      <c r="F193" s="327" t="s">
        <v>523</v>
      </c>
      <c r="G193" s="329" t="s">
        <v>523</v>
      </c>
      <c r="H193" s="329" t="s">
        <v>523</v>
      </c>
      <c r="I193" s="329" t="s">
        <v>523</v>
      </c>
      <c r="J193" s="329" t="s">
        <v>523</v>
      </c>
    </row>
    <row r="194" spans="1:10" x14ac:dyDescent="0.25">
      <c r="A194" s="291" t="s">
        <v>3256</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3254</v>
      </c>
      <c r="B199" s="329" t="s">
        <v>523</v>
      </c>
      <c r="C199" s="327" t="s">
        <v>552</v>
      </c>
      <c r="D199" s="327" t="s">
        <v>523</v>
      </c>
      <c r="E199" s="327" t="s">
        <v>523</v>
      </c>
      <c r="F199" s="327" t="s">
        <v>523</v>
      </c>
      <c r="G199" s="329" t="s">
        <v>523</v>
      </c>
      <c r="H199" s="329" t="s">
        <v>523</v>
      </c>
      <c r="I199" s="329" t="s">
        <v>523</v>
      </c>
      <c r="J199" s="329" t="s">
        <v>523</v>
      </c>
    </row>
    <row r="200" spans="1:10" x14ac:dyDescent="0.25">
      <c r="A200" s="293" t="s">
        <v>3255</v>
      </c>
      <c r="B200" s="329" t="s">
        <v>523</v>
      </c>
      <c r="C200" s="327" t="s">
        <v>552</v>
      </c>
      <c r="D200" s="327" t="s">
        <v>523</v>
      </c>
      <c r="E200" s="327" t="s">
        <v>523</v>
      </c>
      <c r="F200" s="327" t="s">
        <v>523</v>
      </c>
      <c r="G200" s="329" t="s">
        <v>523</v>
      </c>
      <c r="H200" s="329" t="s">
        <v>523</v>
      </c>
      <c r="I200" s="329" t="s">
        <v>523</v>
      </c>
      <c r="J200" s="329" t="s">
        <v>523</v>
      </c>
    </row>
    <row r="201" spans="1:10" x14ac:dyDescent="0.25">
      <c r="A201" s="291" t="s">
        <v>3256</v>
      </c>
      <c r="B201" s="329" t="s">
        <v>496</v>
      </c>
      <c r="C201" s="327" t="s">
        <v>552</v>
      </c>
      <c r="D201" s="327" t="s">
        <v>528</v>
      </c>
      <c r="E201" s="327" t="s">
        <v>496</v>
      </c>
      <c r="F201" s="327" t="s">
        <v>496</v>
      </c>
      <c r="G201" s="329" t="s">
        <v>496</v>
      </c>
      <c r="H201" s="329" t="s">
        <v>496</v>
      </c>
      <c r="I201" s="329" t="s">
        <v>496</v>
      </c>
      <c r="J201" s="329" t="s">
        <v>494</v>
      </c>
    </row>
    <row r="202" spans="1:10" x14ac:dyDescent="0.25">
      <c r="A202" s="292" t="s">
        <v>3257</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3249</v>
      </c>
      <c r="B215" s="327" t="s">
        <v>568</v>
      </c>
      <c r="C215" s="327" t="s">
        <v>552</v>
      </c>
      <c r="D215" s="327" t="s">
        <v>568</v>
      </c>
      <c r="E215" s="327" t="s">
        <v>3133</v>
      </c>
      <c r="F215" s="327" t="s">
        <v>3133</v>
      </c>
      <c r="G215" s="327" t="s">
        <v>568</v>
      </c>
      <c r="H215" s="327" t="s">
        <v>3133</v>
      </c>
      <c r="I215" s="327" t="s">
        <v>3133</v>
      </c>
    </row>
    <row r="216" spans="1:10" x14ac:dyDescent="0.25">
      <c r="A216" s="283" t="s">
        <v>3251</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3258</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3259</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3260</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3251</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3261</v>
      </c>
      <c r="B228" s="327" t="s">
        <v>568</v>
      </c>
      <c r="C228" s="327" t="s">
        <v>552</v>
      </c>
      <c r="D228" s="328" t="s">
        <v>189</v>
      </c>
      <c r="E228" s="328" t="s">
        <v>189</v>
      </c>
      <c r="F228" s="328" t="s">
        <v>189</v>
      </c>
      <c r="G228" s="327" t="s">
        <v>568</v>
      </c>
      <c r="H228" s="327" t="s">
        <v>3133</v>
      </c>
      <c r="I228" s="327" t="s">
        <v>3133</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3260</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3251</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3261</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3260</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3251</v>
      </c>
      <c r="B246" s="329" t="s">
        <v>496</v>
      </c>
      <c r="C246" s="327" t="s">
        <v>552</v>
      </c>
      <c r="D246" s="327" t="s">
        <v>496</v>
      </c>
      <c r="E246" s="327" t="s">
        <v>496</v>
      </c>
      <c r="F246" s="327" t="s">
        <v>496</v>
      </c>
      <c r="G246" s="329" t="s">
        <v>496</v>
      </c>
      <c r="H246" s="329">
        <v>1.9584458055900002E-3</v>
      </c>
      <c r="I246" s="329">
        <v>2.75126384502E-3</v>
      </c>
    </row>
    <row r="247" spans="1:9" x14ac:dyDescent="0.25">
      <c r="A247" s="283" t="s">
        <v>3261</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3262</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3251</v>
      </c>
      <c r="B255" s="329" t="s">
        <v>496</v>
      </c>
      <c r="C255" s="327" t="s">
        <v>552</v>
      </c>
      <c r="D255" s="327" t="s">
        <v>496</v>
      </c>
      <c r="E255" s="327" t="s">
        <v>496</v>
      </c>
      <c r="F255" s="327" t="s">
        <v>496</v>
      </c>
      <c r="G255" s="329" t="s">
        <v>496</v>
      </c>
      <c r="H255" s="329">
        <v>2.1488777387999999E-3</v>
      </c>
      <c r="I255" s="329">
        <v>1.21293212369E-3</v>
      </c>
    </row>
    <row r="256" spans="1:9" x14ac:dyDescent="0.25">
      <c r="A256" s="283" t="s">
        <v>3261</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3260</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3251</v>
      </c>
      <c r="B263" s="329" t="s">
        <v>496</v>
      </c>
      <c r="C263" s="327" t="s">
        <v>552</v>
      </c>
      <c r="D263" s="327" t="s">
        <v>496</v>
      </c>
      <c r="E263" s="327" t="s">
        <v>521</v>
      </c>
      <c r="F263" s="327" t="s">
        <v>521</v>
      </c>
      <c r="G263" s="329" t="s">
        <v>496</v>
      </c>
      <c r="H263" s="329" t="s">
        <v>521</v>
      </c>
      <c r="I263" s="329" t="s">
        <v>521</v>
      </c>
    </row>
    <row r="264" spans="1:9" x14ac:dyDescent="0.25">
      <c r="A264" s="283" t="s">
        <v>3261</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3251</v>
      </c>
      <c r="B278" s="329" t="s">
        <v>496</v>
      </c>
      <c r="C278" s="327" t="s">
        <v>552</v>
      </c>
      <c r="D278" s="327" t="s">
        <v>496</v>
      </c>
      <c r="E278" s="327" t="s">
        <v>521</v>
      </c>
      <c r="F278" s="327" t="s">
        <v>521</v>
      </c>
      <c r="G278" s="329" t="s">
        <v>496</v>
      </c>
      <c r="H278" s="329" t="s">
        <v>521</v>
      </c>
      <c r="I278" s="329" t="s">
        <v>521</v>
      </c>
    </row>
    <row r="279" spans="1:10" x14ac:dyDescent="0.25">
      <c r="A279" s="283" t="s">
        <v>3263</v>
      </c>
      <c r="B279" s="327" t="s">
        <v>496</v>
      </c>
      <c r="C279" s="327" t="s">
        <v>552</v>
      </c>
      <c r="D279" s="328" t="s">
        <v>189</v>
      </c>
      <c r="E279" s="328" t="s">
        <v>189</v>
      </c>
      <c r="F279" s="328" t="s">
        <v>189</v>
      </c>
      <c r="G279" s="327" t="s">
        <v>496</v>
      </c>
      <c r="H279" s="327" t="s">
        <v>494</v>
      </c>
      <c r="I279" s="327" t="s">
        <v>494</v>
      </c>
    </row>
    <row r="280" spans="1:10" x14ac:dyDescent="0.25">
      <c r="A280" s="59" t="s">
        <v>3264</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3265</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3251</v>
      </c>
      <c r="B286" s="329" t="s">
        <v>496</v>
      </c>
      <c r="C286" s="327" t="s">
        <v>552</v>
      </c>
      <c r="D286" s="327" t="s">
        <v>496</v>
      </c>
      <c r="E286" s="327" t="s">
        <v>521</v>
      </c>
      <c r="F286" s="327" t="s">
        <v>521</v>
      </c>
      <c r="G286" s="329" t="s">
        <v>496</v>
      </c>
      <c r="H286" s="329" t="s">
        <v>521</v>
      </c>
      <c r="I286" s="329" t="s">
        <v>521</v>
      </c>
      <c r="J286" s="57" t="s">
        <v>494</v>
      </c>
    </row>
    <row r="287" spans="1:10" x14ac:dyDescent="0.25">
      <c r="A287" s="283" t="s">
        <v>3266</v>
      </c>
      <c r="B287" s="327" t="s">
        <v>523</v>
      </c>
      <c r="C287" s="327" t="s">
        <v>552</v>
      </c>
      <c r="D287" s="328" t="s">
        <v>189</v>
      </c>
      <c r="E287" s="328" t="s">
        <v>189</v>
      </c>
      <c r="F287" s="328" t="s">
        <v>189</v>
      </c>
      <c r="G287" s="327" t="s">
        <v>523</v>
      </c>
      <c r="H287" s="327" t="s">
        <v>494</v>
      </c>
      <c r="I287" s="327" t="s">
        <v>494</v>
      </c>
      <c r="J287" s="57" t="s">
        <v>494</v>
      </c>
    </row>
    <row r="288" spans="1:10" x14ac:dyDescent="0.25">
      <c r="A288" s="59" t="s">
        <v>3267</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3254</v>
      </c>
      <c r="B292" s="327" t="s">
        <v>568</v>
      </c>
      <c r="C292" s="327" t="s">
        <v>552</v>
      </c>
      <c r="D292" s="327" t="s">
        <v>568</v>
      </c>
      <c r="E292" s="327" t="s">
        <v>523</v>
      </c>
      <c r="F292" s="327" t="s">
        <v>523</v>
      </c>
      <c r="G292" s="327" t="s">
        <v>568</v>
      </c>
      <c r="H292" s="327" t="s">
        <v>523</v>
      </c>
      <c r="I292" s="327" t="s">
        <v>523</v>
      </c>
      <c r="J292" s="57" t="s">
        <v>494</v>
      </c>
    </row>
    <row r="293" spans="1:10" x14ac:dyDescent="0.25">
      <c r="A293" s="291" t="s">
        <v>3256</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3254</v>
      </c>
      <c r="B298" s="329" t="s">
        <v>496</v>
      </c>
      <c r="C298" s="327" t="s">
        <v>552</v>
      </c>
      <c r="D298" s="327" t="s">
        <v>496</v>
      </c>
      <c r="E298" s="327" t="s">
        <v>523</v>
      </c>
      <c r="F298" s="327" t="s">
        <v>523</v>
      </c>
      <c r="G298" s="329" t="s">
        <v>496</v>
      </c>
      <c r="H298" s="329" t="s">
        <v>523</v>
      </c>
      <c r="I298" s="329" t="s">
        <v>523</v>
      </c>
      <c r="J298" s="57" t="s">
        <v>494</v>
      </c>
    </row>
    <row r="299" spans="1:10" x14ac:dyDescent="0.25">
      <c r="A299" s="291" t="s">
        <v>3256</v>
      </c>
      <c r="B299" s="329" t="s">
        <v>496</v>
      </c>
      <c r="C299" s="327" t="s">
        <v>552</v>
      </c>
      <c r="D299" s="327" t="s">
        <v>496</v>
      </c>
      <c r="E299" s="327" t="s">
        <v>523</v>
      </c>
      <c r="F299" s="327" t="s">
        <v>523</v>
      </c>
      <c r="G299" s="329" t="s">
        <v>496</v>
      </c>
      <c r="H299" s="329" t="s">
        <v>523</v>
      </c>
      <c r="I299" s="329" t="s">
        <v>523</v>
      </c>
      <c r="J299" s="57" t="s">
        <v>494</v>
      </c>
    </row>
    <row r="300" spans="1:10" x14ac:dyDescent="0.25">
      <c r="A300" s="298" t="s">
        <v>3268</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3249</v>
      </c>
      <c r="B311" s="327" t="s">
        <v>523</v>
      </c>
      <c r="C311" s="327" t="s">
        <v>552</v>
      </c>
      <c r="D311" s="327" t="s">
        <v>523</v>
      </c>
      <c r="E311" s="327" t="s">
        <v>523</v>
      </c>
      <c r="F311" s="327" t="s">
        <v>523</v>
      </c>
      <c r="G311" s="327" t="s">
        <v>523</v>
      </c>
      <c r="H311" s="327" t="s">
        <v>523</v>
      </c>
      <c r="I311" s="327" t="s">
        <v>523</v>
      </c>
      <c r="J311" s="327" t="s">
        <v>523</v>
      </c>
    </row>
    <row r="312" spans="1:10" x14ac:dyDescent="0.25">
      <c r="A312" s="283" t="s">
        <v>3250</v>
      </c>
      <c r="B312" s="327" t="s">
        <v>523</v>
      </c>
      <c r="C312" s="327" t="s">
        <v>552</v>
      </c>
      <c r="D312" s="327" t="s">
        <v>523</v>
      </c>
      <c r="E312" s="327" t="s">
        <v>523</v>
      </c>
      <c r="F312" s="327" t="s">
        <v>523</v>
      </c>
      <c r="G312" s="327" t="s">
        <v>523</v>
      </c>
      <c r="H312" s="327" t="s">
        <v>523</v>
      </c>
      <c r="I312" s="327" t="s">
        <v>523</v>
      </c>
      <c r="J312" s="327" t="s">
        <v>523</v>
      </c>
    </row>
    <row r="313" spans="1:10" x14ac:dyDescent="0.25">
      <c r="A313" s="283" t="s">
        <v>3251</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3269</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3249</v>
      </c>
      <c r="B318" s="327" t="s">
        <v>523</v>
      </c>
      <c r="C318" s="327" t="s">
        <v>552</v>
      </c>
      <c r="D318" s="327" t="s">
        <v>523</v>
      </c>
      <c r="E318" s="327" t="s">
        <v>523</v>
      </c>
      <c r="F318" s="327" t="s">
        <v>523</v>
      </c>
      <c r="G318" s="327" t="s">
        <v>523</v>
      </c>
      <c r="H318" s="327" t="s">
        <v>523</v>
      </c>
      <c r="I318" s="327" t="s">
        <v>523</v>
      </c>
      <c r="J318" s="327" t="s">
        <v>523</v>
      </c>
    </row>
    <row r="319" spans="1:10" x14ac:dyDescent="0.25">
      <c r="A319" s="283" t="s">
        <v>3250</v>
      </c>
      <c r="B319" s="327" t="s">
        <v>523</v>
      </c>
      <c r="C319" s="327" t="s">
        <v>552</v>
      </c>
      <c r="D319" s="327" t="s">
        <v>523</v>
      </c>
      <c r="E319" s="327" t="s">
        <v>523</v>
      </c>
      <c r="F319" s="327" t="s">
        <v>523</v>
      </c>
      <c r="G319" s="327" t="s">
        <v>523</v>
      </c>
      <c r="H319" s="327" t="s">
        <v>523</v>
      </c>
      <c r="I319" s="327" t="s">
        <v>523</v>
      </c>
      <c r="J319" s="327" t="s">
        <v>523</v>
      </c>
    </row>
    <row r="320" spans="1:10" x14ac:dyDescent="0.25">
      <c r="A320" s="283" t="s">
        <v>3251</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3270</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3249</v>
      </c>
      <c r="B332" s="327" t="s">
        <v>523</v>
      </c>
      <c r="C332" s="327" t="s">
        <v>552</v>
      </c>
      <c r="D332" s="327" t="s">
        <v>523</v>
      </c>
      <c r="E332" s="327" t="s">
        <v>523</v>
      </c>
      <c r="F332" s="327" t="s">
        <v>523</v>
      </c>
      <c r="G332" s="327" t="s">
        <v>523</v>
      </c>
      <c r="H332" s="327" t="s">
        <v>523</v>
      </c>
      <c r="I332" s="327" t="s">
        <v>523</v>
      </c>
      <c r="J332" s="327" t="s">
        <v>523</v>
      </c>
    </row>
    <row r="333" spans="1:10" x14ac:dyDescent="0.25">
      <c r="A333" s="283" t="s">
        <v>3250</v>
      </c>
      <c r="B333" s="327" t="s">
        <v>523</v>
      </c>
      <c r="C333" s="327" t="s">
        <v>552</v>
      </c>
      <c r="D333" s="327" t="s">
        <v>523</v>
      </c>
      <c r="E333" s="327" t="s">
        <v>523</v>
      </c>
      <c r="F333" s="327" t="s">
        <v>523</v>
      </c>
      <c r="G333" s="327" t="s">
        <v>523</v>
      </c>
      <c r="H333" s="327" t="s">
        <v>523</v>
      </c>
      <c r="I333" s="327" t="s">
        <v>523</v>
      </c>
      <c r="J333" s="327" t="s">
        <v>523</v>
      </c>
    </row>
    <row r="334" spans="1:10" x14ac:dyDescent="0.25">
      <c r="A334" s="283" t="s">
        <v>3251</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3249</v>
      </c>
      <c r="B347" s="327" t="s">
        <v>523</v>
      </c>
      <c r="C347" s="327" t="s">
        <v>552</v>
      </c>
      <c r="D347" s="327" t="s">
        <v>523</v>
      </c>
      <c r="E347" s="327" t="s">
        <v>523</v>
      </c>
      <c r="F347" s="327" t="s">
        <v>523</v>
      </c>
      <c r="G347" s="327" t="s">
        <v>523</v>
      </c>
      <c r="H347" s="327" t="s">
        <v>523</v>
      </c>
      <c r="I347" s="327" t="s">
        <v>523</v>
      </c>
      <c r="J347" s="327" t="s">
        <v>523</v>
      </c>
    </row>
    <row r="348" spans="1:10" x14ac:dyDescent="0.25">
      <c r="A348" s="283" t="s">
        <v>3250</v>
      </c>
      <c r="B348" s="327" t="s">
        <v>523</v>
      </c>
      <c r="C348" s="327" t="s">
        <v>552</v>
      </c>
      <c r="D348" s="327" t="s">
        <v>523</v>
      </c>
      <c r="E348" s="327" t="s">
        <v>523</v>
      </c>
      <c r="F348" s="327" t="s">
        <v>523</v>
      </c>
      <c r="G348" s="327" t="s">
        <v>523</v>
      </c>
      <c r="H348" s="327" t="s">
        <v>523</v>
      </c>
      <c r="I348" s="327" t="s">
        <v>523</v>
      </c>
      <c r="J348" s="327" t="s">
        <v>523</v>
      </c>
    </row>
    <row r="349" spans="1:10" x14ac:dyDescent="0.25">
      <c r="A349" s="283" t="s">
        <v>3251</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3249</v>
      </c>
      <c r="B354" s="329" t="s">
        <v>523</v>
      </c>
      <c r="C354" s="327" t="s">
        <v>552</v>
      </c>
      <c r="D354" s="327" t="s">
        <v>523</v>
      </c>
      <c r="E354" s="327" t="s">
        <v>523</v>
      </c>
      <c r="F354" s="327" t="s">
        <v>523</v>
      </c>
      <c r="G354" s="329" t="s">
        <v>523</v>
      </c>
      <c r="H354" s="329" t="s">
        <v>523</v>
      </c>
      <c r="I354" s="329" t="s">
        <v>523</v>
      </c>
      <c r="J354" s="329" t="s">
        <v>523</v>
      </c>
    </row>
    <row r="355" spans="1:10" x14ac:dyDescent="0.25">
      <c r="A355" s="283" t="s">
        <v>3250</v>
      </c>
      <c r="B355" s="329" t="s">
        <v>523</v>
      </c>
      <c r="C355" s="327" t="s">
        <v>552</v>
      </c>
      <c r="D355" s="327" t="s">
        <v>523</v>
      </c>
      <c r="E355" s="327" t="s">
        <v>523</v>
      </c>
      <c r="F355" s="327" t="s">
        <v>523</v>
      </c>
      <c r="G355" s="329" t="s">
        <v>523</v>
      </c>
      <c r="H355" s="329" t="s">
        <v>523</v>
      </c>
      <c r="I355" s="329" t="s">
        <v>523</v>
      </c>
      <c r="J355" s="329" t="s">
        <v>523</v>
      </c>
    </row>
    <row r="356" spans="1:10" x14ac:dyDescent="0.25">
      <c r="A356" s="283" t="s">
        <v>3251</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3133</v>
      </c>
      <c r="I357" s="327" t="s">
        <v>3133</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3260</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3251</v>
      </c>
      <c r="B363" s="329" t="s">
        <v>496</v>
      </c>
      <c r="C363" s="327" t="s">
        <v>552</v>
      </c>
      <c r="D363" s="327" t="s">
        <v>496</v>
      </c>
      <c r="E363" s="327" t="s">
        <v>494</v>
      </c>
      <c r="F363" s="327" t="s">
        <v>494</v>
      </c>
      <c r="G363" s="329" t="s">
        <v>496</v>
      </c>
      <c r="H363" s="329" t="s">
        <v>494</v>
      </c>
      <c r="I363" s="329" t="s">
        <v>494</v>
      </c>
      <c r="J363" s="328" t="s">
        <v>189</v>
      </c>
    </row>
    <row r="364" spans="1:10" x14ac:dyDescent="0.25">
      <c r="A364" s="283" t="s">
        <v>3261</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3133</v>
      </c>
      <c r="I365" s="327" t="s">
        <v>3133</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3265</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3251</v>
      </c>
      <c r="B371" s="329" t="s">
        <v>496</v>
      </c>
      <c r="C371" s="327" t="s">
        <v>552</v>
      </c>
      <c r="D371" s="327" t="s">
        <v>496</v>
      </c>
      <c r="E371" s="327" t="s">
        <v>494</v>
      </c>
      <c r="F371" s="327" t="s">
        <v>494</v>
      </c>
      <c r="G371" s="329" t="s">
        <v>496</v>
      </c>
      <c r="H371" s="329" t="s">
        <v>494</v>
      </c>
      <c r="I371" s="329" t="s">
        <v>494</v>
      </c>
      <c r="J371" s="328" t="s">
        <v>189</v>
      </c>
    </row>
    <row r="372" spans="1:10" x14ac:dyDescent="0.25">
      <c r="A372" s="283" t="s">
        <v>3266</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3251</v>
      </c>
      <c r="B405" s="329" t="s">
        <v>494</v>
      </c>
      <c r="C405" s="327" t="s">
        <v>552</v>
      </c>
      <c r="D405" s="327" t="s">
        <v>494</v>
      </c>
      <c r="E405" s="327" t="s">
        <v>494</v>
      </c>
      <c r="F405" s="327" t="s">
        <v>494</v>
      </c>
      <c r="G405" s="329" t="s">
        <v>494</v>
      </c>
      <c r="H405" s="329" t="s">
        <v>494</v>
      </c>
      <c r="I405" s="329" t="s">
        <v>494</v>
      </c>
      <c r="J405" s="329" t="s">
        <v>494</v>
      </c>
    </row>
    <row r="406" spans="1:13" x14ac:dyDescent="0.25">
      <c r="A406" s="290" t="s">
        <v>3271</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10" t="s">
        <v>613</v>
      </c>
      <c r="B410" s="410"/>
      <c r="C410" s="410"/>
      <c r="D410" s="410"/>
      <c r="E410" s="410"/>
      <c r="F410" s="410"/>
      <c r="G410" s="410"/>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3424</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33" t="s">
        <v>488</v>
      </c>
      <c r="C415" s="433"/>
      <c r="D415" s="434"/>
      <c r="E415" s="435" t="s">
        <v>621</v>
      </c>
      <c r="F415" s="433"/>
      <c r="G415" s="434"/>
      <c r="H415" s="435" t="s">
        <v>488</v>
      </c>
      <c r="I415" s="436"/>
      <c r="J415" s="436"/>
      <c r="K415" s="436"/>
      <c r="L415" s="436"/>
      <c r="M415" s="437"/>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3272</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3273</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3274</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3133</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3275</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3276</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40" t="s">
        <v>666</v>
      </c>
      <c r="B467" s="440"/>
      <c r="C467" s="440"/>
      <c r="D467" s="440"/>
      <c r="E467" s="440"/>
      <c r="F467" s="440"/>
      <c r="G467" s="440"/>
      <c r="H467" s="440"/>
      <c r="I467" s="440"/>
      <c r="J467" s="440"/>
      <c r="K467" s="440"/>
      <c r="L467" s="440"/>
      <c r="M467" s="440"/>
      <c r="N467" s="440"/>
      <c r="O467" s="440"/>
      <c r="P467" s="440"/>
      <c r="Q467" s="440"/>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3424</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5"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56"/>
      <c r="B472" s="435" t="s">
        <v>3135</v>
      </c>
      <c r="C472" s="433"/>
      <c r="D472" s="433"/>
      <c r="E472" s="433"/>
      <c r="F472" s="433"/>
      <c r="G472" s="433"/>
      <c r="H472" s="433"/>
      <c r="I472" s="433"/>
      <c r="J472" s="433"/>
      <c r="K472" s="433"/>
      <c r="L472" s="433"/>
      <c r="M472" s="433"/>
      <c r="N472" s="433"/>
      <c r="O472" s="433"/>
      <c r="P472" s="433"/>
      <c r="Q472" s="433"/>
      <c r="R472" s="434"/>
      <c r="S472" s="264"/>
      <c r="T472" s="264"/>
      <c r="U472" s="441" t="s">
        <v>701</v>
      </c>
      <c r="V472" s="442"/>
      <c r="W472" s="435" t="s">
        <v>3135</v>
      </c>
      <c r="X472" s="433"/>
      <c r="Y472" s="433"/>
      <c r="Z472" s="433"/>
      <c r="AA472" s="433"/>
      <c r="AB472" s="433"/>
      <c r="AC472" s="434"/>
      <c r="AD472" s="264"/>
      <c r="AE472" s="264"/>
      <c r="AF472" s="441" t="s">
        <v>701</v>
      </c>
      <c r="AG472" s="442"/>
      <c r="AH472" s="240" t="s">
        <v>621</v>
      </c>
      <c r="AI472" s="265" t="s">
        <v>3135</v>
      </c>
      <c r="AJ472" s="241" t="s">
        <v>3135</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3132</v>
      </c>
      <c r="F483" s="331" t="s">
        <v>3132</v>
      </c>
      <c r="G483" s="331" t="s">
        <v>593</v>
      </c>
      <c r="H483" s="331">
        <v>9.5065939709600006E-3</v>
      </c>
      <c r="I483" s="331" t="s">
        <v>593</v>
      </c>
      <c r="J483" s="331" t="s">
        <v>3132</v>
      </c>
      <c r="K483" s="331" t="s">
        <v>593</v>
      </c>
      <c r="L483" s="331" t="s">
        <v>3132</v>
      </c>
      <c r="M483" s="331" t="s">
        <v>593</v>
      </c>
      <c r="N483" s="331" t="s">
        <v>593</v>
      </c>
      <c r="O483" s="331" t="s">
        <v>593</v>
      </c>
      <c r="P483" s="331" t="s">
        <v>593</v>
      </c>
      <c r="Q483" s="331" t="s">
        <v>3132</v>
      </c>
      <c r="R483" s="331" t="s">
        <v>593</v>
      </c>
      <c r="S483" s="331" t="s">
        <v>3132</v>
      </c>
      <c r="T483" s="331" t="s">
        <v>3132</v>
      </c>
      <c r="U483" s="331">
        <v>1.6984600970478201</v>
      </c>
      <c r="V483" s="328" t="s">
        <v>189</v>
      </c>
      <c r="W483" s="331">
        <v>146.62879409508059</v>
      </c>
      <c r="X483" s="331">
        <v>161.75522535790259</v>
      </c>
      <c r="Y483" s="331">
        <v>9.0276703162196608</v>
      </c>
      <c r="Z483" s="331" t="s">
        <v>593</v>
      </c>
      <c r="AA483" s="331">
        <v>11.47912170919709</v>
      </c>
      <c r="AB483" s="331" t="s">
        <v>593</v>
      </c>
      <c r="AC483" s="331" t="s">
        <v>3132</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3425</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3133</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3426</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41" t="s">
        <v>701</v>
      </c>
      <c r="C502" s="443"/>
      <c r="D502" s="443"/>
      <c r="E502" s="443"/>
      <c r="F502" s="443"/>
      <c r="G502" s="443"/>
      <c r="H502" s="443"/>
      <c r="I502" s="443"/>
      <c r="J502" s="443"/>
      <c r="K502" s="443"/>
      <c r="L502" s="443"/>
      <c r="M502" s="443"/>
      <c r="N502" s="443"/>
      <c r="O502" s="443"/>
      <c r="P502" s="443"/>
      <c r="Q502" s="443"/>
      <c r="R502" s="443"/>
      <c r="S502" s="443"/>
      <c r="T502" s="443"/>
      <c r="U502" s="443"/>
      <c r="V502" s="443"/>
      <c r="W502" s="443"/>
      <c r="X502" s="443"/>
      <c r="Y502" s="443"/>
      <c r="Z502" s="443"/>
      <c r="AA502" s="443"/>
      <c r="AB502" s="443"/>
      <c r="AC502" s="443"/>
      <c r="AD502" s="443"/>
      <c r="AE502" s="443"/>
      <c r="AF502" s="443"/>
      <c r="AG502" s="443"/>
      <c r="AH502" s="443"/>
      <c r="AI502" s="443"/>
      <c r="AJ502" s="444"/>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3132</v>
      </c>
      <c r="F506" s="331" t="s">
        <v>3132</v>
      </c>
      <c r="G506" s="331" t="s">
        <v>593</v>
      </c>
      <c r="H506" s="331">
        <v>1.359442937847E-2</v>
      </c>
      <c r="I506" s="331" t="s">
        <v>593</v>
      </c>
      <c r="J506" s="331" t="s">
        <v>3132</v>
      </c>
      <c r="K506" s="331" t="s">
        <v>593</v>
      </c>
      <c r="L506" s="331" t="s">
        <v>3132</v>
      </c>
      <c r="M506" s="331" t="s">
        <v>593</v>
      </c>
      <c r="N506" s="331" t="s">
        <v>593</v>
      </c>
      <c r="O506" s="331" t="s">
        <v>593</v>
      </c>
      <c r="P506" s="331" t="s">
        <v>593</v>
      </c>
      <c r="Q506" s="331" t="s">
        <v>3132</v>
      </c>
      <c r="R506" s="331" t="s">
        <v>593</v>
      </c>
      <c r="S506" s="331" t="s">
        <v>3132</v>
      </c>
      <c r="T506" s="331" t="s">
        <v>3132</v>
      </c>
      <c r="U506" s="331">
        <v>1.6984600970478201</v>
      </c>
      <c r="V506" s="328" t="s">
        <v>189</v>
      </c>
      <c r="W506" s="331">
        <v>1083.5867883626456</v>
      </c>
      <c r="X506" s="331">
        <v>1973.4137493664118</v>
      </c>
      <c r="Y506" s="331">
        <v>79.714328892219598</v>
      </c>
      <c r="Z506" s="331" t="s">
        <v>593</v>
      </c>
      <c r="AA506" s="331">
        <v>118.23495360473002</v>
      </c>
      <c r="AB506" s="331" t="s">
        <v>593</v>
      </c>
      <c r="AC506" s="331" t="s">
        <v>3132</v>
      </c>
      <c r="AD506" s="331" t="s">
        <v>593</v>
      </c>
      <c r="AE506" s="331" t="s">
        <v>593</v>
      </c>
      <c r="AF506" s="331">
        <v>3.5894286775586801</v>
      </c>
      <c r="AG506" s="328" t="s">
        <v>189</v>
      </c>
      <c r="AH506" s="331" t="s">
        <v>593</v>
      </c>
      <c r="AI506" s="331">
        <v>709.15405230078557</v>
      </c>
      <c r="AJ506" s="331">
        <v>490.71858044210865</v>
      </c>
    </row>
    <row r="507" spans="1:36" x14ac:dyDescent="0.25">
      <c r="A507" s="341" t="s">
        <v>3427</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3424</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33" t="s">
        <v>488</v>
      </c>
      <c r="C519" s="433"/>
      <c r="D519" s="433"/>
      <c r="E519" s="433"/>
      <c r="F519" s="433"/>
      <c r="G519" s="434"/>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3428</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3429</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3136</v>
      </c>
      <c r="B542" s="328" t="s">
        <v>189</v>
      </c>
      <c r="C542" s="331">
        <v>178.70274178817721</v>
      </c>
      <c r="D542" s="328"/>
      <c r="E542" s="328" t="s">
        <v>189</v>
      </c>
      <c r="F542" s="328" t="s">
        <v>189</v>
      </c>
      <c r="G542" s="328"/>
    </row>
    <row r="543" spans="1:7" x14ac:dyDescent="0.25">
      <c r="A543" s="346" t="s">
        <v>3137</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3430</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3431</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3136</v>
      </c>
      <c r="B576" s="328" t="s">
        <v>189</v>
      </c>
      <c r="C576" s="331">
        <v>2.84526374758499</v>
      </c>
      <c r="D576" s="331" t="s">
        <v>496</v>
      </c>
      <c r="E576" s="328" t="s">
        <v>189</v>
      </c>
      <c r="F576" s="328" t="s">
        <v>189</v>
      </c>
      <c r="G576" s="329" t="s">
        <v>494</v>
      </c>
    </row>
    <row r="577" spans="1:7" x14ac:dyDescent="0.25">
      <c r="A577" s="346" t="s">
        <v>3137</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3432</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3424</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50" t="s">
        <v>480</v>
      </c>
      <c r="B605" s="72" t="s">
        <v>769</v>
      </c>
      <c r="C605" s="72" t="s">
        <v>770</v>
      </c>
      <c r="D605" s="72" t="s">
        <v>771</v>
      </c>
      <c r="E605" s="72" t="s">
        <v>619</v>
      </c>
      <c r="F605" s="72" t="s">
        <v>485</v>
      </c>
      <c r="G605" s="72" t="s">
        <v>486</v>
      </c>
    </row>
    <row r="606" spans="1:7" ht="15.75" thickBot="1" x14ac:dyDescent="0.3">
      <c r="A606" s="451"/>
      <c r="B606" s="452" t="s">
        <v>488</v>
      </c>
      <c r="C606" s="453"/>
      <c r="D606" s="453"/>
      <c r="E606" s="453"/>
      <c r="F606" s="453"/>
      <c r="G606" s="454"/>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3132</v>
      </c>
      <c r="E610" s="329" t="s">
        <v>494</v>
      </c>
      <c r="F610" s="329" t="s">
        <v>494</v>
      </c>
      <c r="G610" s="329" t="s">
        <v>494</v>
      </c>
    </row>
    <row r="611" spans="1:7" x14ac:dyDescent="0.25">
      <c r="A611" s="353" t="s">
        <v>776</v>
      </c>
      <c r="B611" s="331">
        <v>23030.524805171535</v>
      </c>
      <c r="C611" s="331" t="s">
        <v>3138</v>
      </c>
      <c r="D611" s="331" t="s">
        <v>3138</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3138</v>
      </c>
      <c r="C627" s="331" t="s">
        <v>517</v>
      </c>
      <c r="D627" s="331">
        <v>2.41583792</v>
      </c>
      <c r="E627" s="331" t="s">
        <v>494</v>
      </c>
      <c r="F627" s="331" t="s">
        <v>494</v>
      </c>
      <c r="G627" s="331" t="s">
        <v>494</v>
      </c>
    </row>
    <row r="628" spans="1:8" x14ac:dyDescent="0.25">
      <c r="A628" s="337" t="s">
        <v>793</v>
      </c>
      <c r="B628" s="331" t="s">
        <v>3138</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7" t="s">
        <v>795</v>
      </c>
      <c r="B633" s="457"/>
      <c r="C633" s="217"/>
      <c r="D633" s="217"/>
      <c r="E633" s="217"/>
      <c r="F633" s="217"/>
      <c r="G633" s="217"/>
      <c r="H633" s="49" t="s">
        <v>478</v>
      </c>
    </row>
    <row r="634" spans="1:8" ht="15.75" x14ac:dyDescent="0.25">
      <c r="A634" s="232" t="s">
        <v>667</v>
      </c>
      <c r="B634" s="52"/>
      <c r="C634" s="217"/>
      <c r="D634" s="217"/>
      <c r="E634" s="217"/>
      <c r="F634" s="217"/>
      <c r="G634" s="217"/>
      <c r="H634" s="49" t="s">
        <v>3424</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45" t="s">
        <v>796</v>
      </c>
      <c r="B637" s="249" t="s">
        <v>797</v>
      </c>
      <c r="C637" s="250" t="s">
        <v>482</v>
      </c>
      <c r="D637" s="250" t="s">
        <v>483</v>
      </c>
      <c r="E637" s="250" t="s">
        <v>619</v>
      </c>
      <c r="F637" s="251" t="s">
        <v>485</v>
      </c>
      <c r="G637" s="252" t="s">
        <v>486</v>
      </c>
      <c r="H637" s="251" t="s">
        <v>620</v>
      </c>
    </row>
    <row r="638" spans="1:8" ht="15.75" thickBot="1" x14ac:dyDescent="0.3">
      <c r="A638" s="446"/>
      <c r="B638" s="447" t="s">
        <v>488</v>
      </c>
      <c r="C638" s="448"/>
      <c r="D638" s="448"/>
      <c r="E638" s="448"/>
      <c r="F638" s="448"/>
      <c r="G638" s="448"/>
      <c r="H638" s="449"/>
    </row>
    <row r="639" spans="1:8" ht="15.75" thickTop="1" x14ac:dyDescent="0.25">
      <c r="A639" s="253" t="s">
        <v>798</v>
      </c>
      <c r="B639" s="331" t="s">
        <v>3133</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3433</v>
      </c>
      <c r="B653" s="328" t="s">
        <v>189</v>
      </c>
      <c r="C653" s="331" t="s">
        <v>496</v>
      </c>
      <c r="D653" s="331" t="s">
        <v>496</v>
      </c>
      <c r="E653" s="331" t="s">
        <v>496</v>
      </c>
      <c r="F653" s="331" t="s">
        <v>496</v>
      </c>
      <c r="G653" s="331" t="s">
        <v>496</v>
      </c>
      <c r="H653" s="328" t="s">
        <v>189</v>
      </c>
    </row>
    <row r="654" spans="1:8" x14ac:dyDescent="0.25">
      <c r="A654" s="355" t="s">
        <v>3434</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3435</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3704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3127</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3707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3277</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3706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3126</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3708</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5"/>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3705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3709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3705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3126</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8"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8"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8"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8"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8" t="s">
        <v>11</v>
      </c>
      <c r="B1" s="458"/>
      <c r="C1" s="458"/>
      <c r="D1" s="458"/>
      <c r="E1" s="458"/>
    </row>
    <row r="2" spans="1:5" x14ac:dyDescent="0.25">
      <c r="A2" s="459" t="s">
        <v>154</v>
      </c>
      <c r="B2" s="459"/>
      <c r="C2" s="459"/>
      <c r="D2" s="459"/>
      <c r="E2" s="459"/>
    </row>
    <row r="19" spans="1:5" x14ac:dyDescent="0.25">
      <c r="A19" t="s">
        <v>155</v>
      </c>
    </row>
    <row r="20" spans="1:5" x14ac:dyDescent="0.25">
      <c r="A20">
        <v>155400</v>
      </c>
      <c r="B20" t="s">
        <v>156</v>
      </c>
    </row>
    <row r="21" spans="1:5" x14ac:dyDescent="0.25">
      <c r="A21" s="459" t="s">
        <v>157</v>
      </c>
      <c r="B21" s="459"/>
      <c r="C21" s="459"/>
      <c r="D21" s="459"/>
      <c r="E21" s="459"/>
    </row>
    <row r="38" spans="1:5" x14ac:dyDescent="0.25">
      <c r="A38" t="s">
        <v>155</v>
      </c>
    </row>
    <row r="39" spans="1:5" x14ac:dyDescent="0.25">
      <c r="A39">
        <v>100800</v>
      </c>
      <c r="B39" t="s">
        <v>156</v>
      </c>
    </row>
    <row r="40" spans="1:5" x14ac:dyDescent="0.25">
      <c r="A40" s="459" t="s">
        <v>158</v>
      </c>
      <c r="B40" s="459"/>
      <c r="C40" s="459"/>
      <c r="D40" s="459"/>
      <c r="E40" s="459"/>
    </row>
    <row r="57" spans="1:5" ht="15.75" thickBot="1" x14ac:dyDescent="0.3">
      <c r="A57" t="s">
        <v>155</v>
      </c>
    </row>
    <row r="58" spans="1:5" ht="15.75" thickBot="1" x14ac:dyDescent="0.3">
      <c r="A58" s="7">
        <v>194000</v>
      </c>
      <c r="B58" t="s">
        <v>159</v>
      </c>
    </row>
    <row r="60" spans="1:5" x14ac:dyDescent="0.25">
      <c r="A60" s="458" t="s">
        <v>160</v>
      </c>
      <c r="B60" s="458"/>
      <c r="C60" s="458"/>
      <c r="D60" s="458"/>
      <c r="E60" s="458"/>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8" t="s">
        <v>161</v>
      </c>
      <c r="B89" s="458"/>
      <c r="C89" s="458"/>
      <c r="D89" s="458"/>
      <c r="E89" s="458"/>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8" t="s">
        <v>162</v>
      </c>
      <c r="B98" s="458"/>
      <c r="C98" s="458"/>
      <c r="D98" s="458"/>
      <c r="E98" s="458"/>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8" t="s">
        <v>164</v>
      </c>
      <c r="B109" s="458"/>
      <c r="C109" s="458"/>
      <c r="D109" s="458"/>
      <c r="E109" s="458"/>
    </row>
    <row r="110" spans="1:5" ht="15.75" thickBot="1" x14ac:dyDescent="0.3"/>
    <row r="111" spans="1:5" ht="15.75" thickBot="1" x14ac:dyDescent="0.3">
      <c r="A111" s="12">
        <f>A122</f>
        <v>0.20481927710843381</v>
      </c>
      <c r="B111" t="s">
        <v>384</v>
      </c>
    </row>
    <row r="113" spans="1:12" x14ac:dyDescent="0.25">
      <c r="A113" s="458" t="s">
        <v>163</v>
      </c>
      <c r="B113" s="458"/>
      <c r="C113" s="458"/>
      <c r="D113" s="458"/>
      <c r="E113" s="458"/>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8" t="s">
        <v>385</v>
      </c>
      <c r="B124" s="458"/>
      <c r="C124" s="458"/>
      <c r="D124" s="458"/>
      <c r="E124" s="458"/>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8" t="s">
        <v>100</v>
      </c>
      <c r="B134" s="458"/>
      <c r="C134" s="458"/>
      <c r="D134" s="458"/>
      <c r="E134" s="458"/>
    </row>
    <row r="135" spans="1:12" x14ac:dyDescent="0.25">
      <c r="A135" s="19" t="s">
        <v>402</v>
      </c>
      <c r="B135" s="20"/>
      <c r="C135" s="20"/>
      <c r="D135" s="20"/>
      <c r="E135" s="20"/>
      <c r="F135" s="20"/>
      <c r="G135" s="20"/>
    </row>
    <row r="136" spans="1:12" ht="15.75" x14ac:dyDescent="0.3">
      <c r="A136" s="21"/>
      <c r="B136" s="461" t="s">
        <v>403</v>
      </c>
      <c r="C136" s="462"/>
      <c r="D136" s="462"/>
      <c r="E136" s="463"/>
      <c r="F136" s="20"/>
      <c r="G136" s="20"/>
    </row>
    <row r="137" spans="1:12" ht="15.75" x14ac:dyDescent="0.3">
      <c r="A137" s="22"/>
      <c r="B137" s="461" t="s">
        <v>404</v>
      </c>
      <c r="C137" s="463"/>
      <c r="D137" s="461" t="s">
        <v>405</v>
      </c>
      <c r="E137" s="463"/>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8" t="s">
        <v>167</v>
      </c>
      <c r="B165" s="458"/>
      <c r="C165" s="458"/>
      <c r="D165" s="458"/>
      <c r="E165" s="458"/>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8" t="s">
        <v>392</v>
      </c>
      <c r="B169" s="458"/>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8" t="s">
        <v>174</v>
      </c>
      <c r="B174" s="458"/>
      <c r="C174" s="458"/>
      <c r="D174" s="458"/>
      <c r="E174" s="458"/>
    </row>
    <row r="175" spans="1:7" ht="15.75" thickBot="1" x14ac:dyDescent="0.3">
      <c r="A175" t="s">
        <v>401</v>
      </c>
      <c r="B175" s="38">
        <v>0.1246</v>
      </c>
    </row>
    <row r="176" spans="1:7" ht="15.75" thickBot="1" x14ac:dyDescent="0.3">
      <c r="A176" t="s">
        <v>397</v>
      </c>
      <c r="B176" s="37">
        <f>1-B175</f>
        <v>0.87539999999999996</v>
      </c>
    </row>
    <row r="178" spans="1:5" x14ac:dyDescent="0.25">
      <c r="A178" s="458" t="s">
        <v>170</v>
      </c>
      <c r="B178" s="458"/>
      <c r="C178" s="458"/>
      <c r="D178" s="458"/>
      <c r="E178" s="458"/>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8" t="s">
        <v>172</v>
      </c>
      <c r="B183" s="458"/>
      <c r="C183" s="458"/>
      <c r="D183" s="458"/>
      <c r="E183" s="458"/>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8" t="s">
        <v>184</v>
      </c>
      <c r="B191" s="458"/>
      <c r="C191" s="458"/>
      <c r="D191" s="458"/>
      <c r="E191" s="458"/>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2992</v>
      </c>
    </row>
    <row r="201" spans="1:9" x14ac:dyDescent="0.25">
      <c r="A201" s="202" t="s">
        <v>3013</v>
      </c>
      <c r="B201" s="460" t="s">
        <v>2996</v>
      </c>
      <c r="C201" s="460"/>
      <c r="D201" s="460"/>
      <c r="E201" s="460"/>
      <c r="F201" s="460"/>
      <c r="G201" s="460"/>
      <c r="H201" s="460"/>
      <c r="I201" s="460"/>
    </row>
    <row r="202" spans="1:9" x14ac:dyDescent="0.25">
      <c r="A202" s="42" t="s">
        <v>2997</v>
      </c>
      <c r="B202" s="42" t="s">
        <v>2998</v>
      </c>
      <c r="C202" s="42" t="s">
        <v>2999</v>
      </c>
      <c r="D202" s="42" t="s">
        <v>3000</v>
      </c>
      <c r="E202" s="42" t="s">
        <v>2345</v>
      </c>
      <c r="F202" s="42" t="s">
        <v>86</v>
      </c>
      <c r="G202" s="42" t="s">
        <v>3001</v>
      </c>
      <c r="H202" s="42" t="s">
        <v>3002</v>
      </c>
      <c r="I202" s="42" t="s">
        <v>3003</v>
      </c>
    </row>
    <row r="203" spans="1:9" x14ac:dyDescent="0.25">
      <c r="A203" s="42" t="s">
        <v>3004</v>
      </c>
      <c r="B203">
        <v>0</v>
      </c>
      <c r="C203">
        <v>6</v>
      </c>
      <c r="D203">
        <v>9</v>
      </c>
      <c r="E203">
        <v>25</v>
      </c>
      <c r="F203">
        <v>21</v>
      </c>
      <c r="G203">
        <v>215</v>
      </c>
      <c r="H203">
        <v>81</v>
      </c>
      <c r="I203">
        <v>134</v>
      </c>
    </row>
    <row r="204" spans="1:9" x14ac:dyDescent="0.25">
      <c r="A204" s="42" t="s">
        <v>3005</v>
      </c>
      <c r="B204">
        <v>4</v>
      </c>
      <c r="C204">
        <v>3</v>
      </c>
      <c r="D204">
        <v>15</v>
      </c>
      <c r="E204">
        <v>40</v>
      </c>
      <c r="F204">
        <v>43</v>
      </c>
      <c r="G204">
        <v>163</v>
      </c>
      <c r="H204">
        <v>56</v>
      </c>
      <c r="I204">
        <v>94</v>
      </c>
    </row>
    <row r="205" spans="1:9" ht="15.75" thickBot="1" x14ac:dyDescent="0.3">
      <c r="A205" s="42" t="s">
        <v>3006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3007</v>
      </c>
      <c r="B206" s="12">
        <f>SUM(G205:H205)/SUM(G203:H203)</f>
        <v>-0.26013513513513514</v>
      </c>
    </row>
    <row r="207" spans="1:9" ht="15.75" thickBot="1" x14ac:dyDescent="0.3">
      <c r="A207" t="s">
        <v>3008</v>
      </c>
      <c r="B207" s="12">
        <f>I205/I203</f>
        <v>-0.29850746268656714</v>
      </c>
    </row>
    <row r="209" spans="1:9" x14ac:dyDescent="0.25">
      <c r="A209" s="202" t="s">
        <v>3014</v>
      </c>
      <c r="B209" s="460" t="s">
        <v>2996</v>
      </c>
      <c r="C209" s="460"/>
      <c r="D209" s="460"/>
      <c r="E209" s="460"/>
      <c r="F209" s="460"/>
      <c r="G209" s="460"/>
      <c r="H209" s="460"/>
      <c r="I209" s="460"/>
    </row>
    <row r="210" spans="1:9" x14ac:dyDescent="0.25">
      <c r="A210" s="42" t="s">
        <v>2997</v>
      </c>
      <c r="B210" s="42" t="s">
        <v>2998</v>
      </c>
      <c r="C210" s="42" t="s">
        <v>2999</v>
      </c>
      <c r="D210" s="42" t="s">
        <v>3000</v>
      </c>
      <c r="E210" s="42" t="s">
        <v>2345</v>
      </c>
      <c r="F210" s="42" t="s">
        <v>86</v>
      </c>
      <c r="G210" s="42" t="s">
        <v>3001</v>
      </c>
      <c r="H210" s="42" t="s">
        <v>3002</v>
      </c>
      <c r="I210" s="42" t="s">
        <v>3003</v>
      </c>
    </row>
    <row r="211" spans="1:9" x14ac:dyDescent="0.25">
      <c r="A211" s="42" t="s">
        <v>3004</v>
      </c>
      <c r="B211">
        <v>0</v>
      </c>
      <c r="C211">
        <v>17</v>
      </c>
      <c r="D211">
        <v>18</v>
      </c>
      <c r="E211">
        <v>22</v>
      </c>
      <c r="F211">
        <v>12</v>
      </c>
      <c r="G211">
        <v>73</v>
      </c>
      <c r="H211">
        <v>21</v>
      </c>
      <c r="I211">
        <v>21</v>
      </c>
    </row>
    <row r="212" spans="1:9" x14ac:dyDescent="0.25">
      <c r="A212" s="42" t="s">
        <v>3005</v>
      </c>
      <c r="B212">
        <v>0</v>
      </c>
      <c r="C212">
        <v>15</v>
      </c>
      <c r="D212">
        <v>22</v>
      </c>
      <c r="E212">
        <v>39</v>
      </c>
      <c r="F212">
        <v>23</v>
      </c>
      <c r="G212">
        <v>51</v>
      </c>
      <c r="H212">
        <v>17</v>
      </c>
      <c r="I212">
        <v>19</v>
      </c>
    </row>
    <row r="213" spans="1:9" ht="15.75" thickBot="1" x14ac:dyDescent="0.3">
      <c r="A213" s="42" t="s">
        <v>3006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3007</v>
      </c>
      <c r="B214" s="12">
        <f>SUM(G213:H213)/SUM(G211:H211)</f>
        <v>-0.27659574468085107</v>
      </c>
    </row>
    <row r="215" spans="1:9" ht="15.75" thickBot="1" x14ac:dyDescent="0.3">
      <c r="A215" t="s">
        <v>3008</v>
      </c>
      <c r="B215" s="12">
        <f>I213/I211</f>
        <v>-9.5238095238095233E-2</v>
      </c>
    </row>
    <row r="217" spans="1:9" x14ac:dyDescent="0.25">
      <c r="A217" s="202" t="s">
        <v>3015</v>
      </c>
      <c r="B217" s="460" t="s">
        <v>2996</v>
      </c>
      <c r="C217" s="460"/>
      <c r="D217" s="460"/>
      <c r="E217" s="460"/>
    </row>
    <row r="218" spans="1:9" x14ac:dyDescent="0.25">
      <c r="A218" s="42" t="s">
        <v>2997</v>
      </c>
      <c r="B218" s="42" t="s">
        <v>3009</v>
      </c>
      <c r="C218" s="42" t="s">
        <v>3010</v>
      </c>
      <c r="D218" s="42" t="s">
        <v>3011</v>
      </c>
      <c r="E218" s="42" t="s">
        <v>86</v>
      </c>
    </row>
    <row r="219" spans="1:9" x14ac:dyDescent="0.25">
      <c r="A219" s="42" t="s">
        <v>3004</v>
      </c>
      <c r="B219">
        <v>112</v>
      </c>
      <c r="C219">
        <v>16</v>
      </c>
      <c r="D219">
        <v>9</v>
      </c>
      <c r="E219">
        <v>134</v>
      </c>
    </row>
    <row r="220" spans="1:9" x14ac:dyDescent="0.25">
      <c r="A220" s="42" t="s">
        <v>3005</v>
      </c>
      <c r="B220">
        <v>87</v>
      </c>
      <c r="C220">
        <v>17</v>
      </c>
      <c r="D220">
        <v>9</v>
      </c>
      <c r="E220">
        <v>151</v>
      </c>
    </row>
    <row r="221" spans="1:9" ht="15.75" thickBot="1" x14ac:dyDescent="0.3">
      <c r="A221" s="42" t="s">
        <v>3006</v>
      </c>
      <c r="B221">
        <f>B220-B219</f>
        <v>-25</v>
      </c>
      <c r="C221">
        <f t="shared" ref="C221:E221" si="9">C220-C219</f>
        <v>1</v>
      </c>
      <c r="D221">
        <f t="shared" si="9"/>
        <v>0</v>
      </c>
      <c r="E221">
        <f t="shared" si="9"/>
        <v>17</v>
      </c>
    </row>
    <row r="222" spans="1:9" ht="15.75" thickBot="1" x14ac:dyDescent="0.3">
      <c r="A222" t="s">
        <v>3012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2024-03-21T20:23:47Z</dcterms:modified>
</cp:coreProperties>
</file>