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CodeRepositories\eps-us\InputData\io-model\BEbIC\"/>
    </mc:Choice>
  </mc:AlternateContent>
  <xr:revisionPtr revIDLastSave="0" documentId="13_ncr:1_{BFC9CF5C-4F39-4E99-9987-65EF25A6079D}" xr6:coauthVersionLast="46" xr6:coauthVersionMax="46" xr10:uidLastSave="{00000000-0000-0000-0000-000000000000}"/>
  <bookViews>
    <workbookView xWindow="2205" yWindow="60" windowWidth="23820" windowHeight="16260" xr2:uid="{00000000-000D-0000-FFFF-FFFF00000000}"/>
  </bookViews>
  <sheets>
    <sheet name="About" sheetId="1" r:id="rId1"/>
    <sheet name="OECD EMPN" sheetId="5" r:id="rId2"/>
    <sheet name="Filtered OECD Data" sheetId="6" r:id="rId3"/>
    <sheet name="U.S. Data for ISIC Splits" sheetId="9" r:id="rId4"/>
    <sheet name="BE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Z2" i="2"/>
  <c r="R2" i="2"/>
  <c r="Q2" i="2"/>
  <c r="P2" i="2"/>
  <c r="O2" i="2"/>
  <c r="M2" i="2"/>
  <c r="L2" i="2"/>
  <c r="C10" i="9"/>
  <c r="C11" i="9"/>
  <c r="C12" i="9"/>
  <c r="C9" i="9"/>
  <c r="P9" i="9"/>
  <c r="Q9" i="9"/>
  <c r="P10" i="9"/>
  <c r="Q10" i="9"/>
  <c r="P11" i="9"/>
  <c r="Q11" i="9"/>
  <c r="P12" i="9"/>
  <c r="Q12" i="9"/>
  <c r="R10" i="9"/>
  <c r="R11" i="9"/>
  <c r="R12" i="9"/>
  <c r="R9" i="9"/>
  <c r="S12" i="9"/>
  <c r="S11" i="9"/>
  <c r="S10" i="9"/>
  <c r="S9" i="9"/>
  <c r="M9" i="9"/>
  <c r="M10" i="9"/>
  <c r="M11" i="9"/>
  <c r="M12" i="9"/>
  <c r="N10" i="9"/>
  <c r="N11" i="9"/>
  <c r="N12" i="9"/>
  <c r="N9" i="9"/>
  <c r="O12" i="9"/>
  <c r="O11" i="9"/>
  <c r="O10" i="9"/>
  <c r="O9" i="9"/>
  <c r="J9" i="9"/>
  <c r="J10" i="9"/>
  <c r="J11" i="9"/>
  <c r="J12" i="9"/>
  <c r="K10" i="9"/>
  <c r="K11" i="9"/>
  <c r="K12" i="9"/>
  <c r="K9" i="9"/>
  <c r="L12" i="9"/>
  <c r="L11" i="9"/>
  <c r="L10" i="9"/>
  <c r="L9" i="9"/>
  <c r="E12" i="9"/>
  <c r="E11" i="9"/>
  <c r="E10" i="9"/>
  <c r="E9" i="9"/>
  <c r="F12" i="9"/>
  <c r="F11" i="9"/>
  <c r="F10" i="9"/>
  <c r="F9" i="9"/>
  <c r="H9" i="9"/>
  <c r="H10" i="9"/>
  <c r="H11" i="9"/>
  <c r="H12" i="9"/>
  <c r="G10" i="9"/>
  <c r="G11" i="9"/>
  <c r="G12" i="9"/>
  <c r="G9" i="9"/>
  <c r="I12" i="9"/>
  <c r="I11" i="9"/>
  <c r="I10" i="9"/>
  <c r="I9" i="9"/>
  <c r="R7" i="9"/>
  <c r="Q7" i="9"/>
  <c r="P7" i="9"/>
  <c r="H7" i="9"/>
  <c r="G7" i="9"/>
  <c r="E7" i="9"/>
  <c r="D7" i="9"/>
  <c r="M7" i="9"/>
  <c r="N7" i="9"/>
  <c r="K7" i="9"/>
  <c r="J7" i="9"/>
  <c r="G6" i="9"/>
  <c r="N6" i="9"/>
  <c r="M6" i="9"/>
  <c r="K6" i="9"/>
  <c r="D10" i="9" l="1"/>
  <c r="D11" i="9"/>
  <c r="D12" i="9"/>
  <c r="D9" i="9"/>
  <c r="D2" i="2" l="1"/>
  <c r="C2" i="2"/>
  <c r="A2" i="2" l="1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B54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K2" i="6"/>
  <c r="AJ2" i="6"/>
  <c r="AH2" i="6"/>
  <c r="AI2" i="6"/>
  <c r="AG2" i="6"/>
  <c r="AD2" i="6"/>
  <c r="AE2" i="6"/>
  <c r="AF2" i="6"/>
  <c r="AC2" i="6"/>
  <c r="AB2" i="6"/>
  <c r="AA2" i="6"/>
  <c r="Z2" i="6"/>
  <c r="Y2" i="6"/>
  <c r="X2" i="6"/>
  <c r="V2" i="6"/>
  <c r="W2" i="6"/>
  <c r="U2" i="6"/>
  <c r="T2" i="6"/>
  <c r="S2" i="6"/>
  <c r="R2" i="6"/>
  <c r="Q2" i="6"/>
  <c r="P2" i="6"/>
  <c r="O2" i="6"/>
  <c r="N2" i="6"/>
  <c r="K2" i="6"/>
  <c r="L2" i="6"/>
  <c r="M2" i="6"/>
  <c r="J2" i="6"/>
  <c r="I2" i="6"/>
  <c r="H2" i="6"/>
  <c r="G2" i="6"/>
  <c r="F2" i="6"/>
  <c r="E2" i="6"/>
  <c r="D2" i="6"/>
  <c r="C2" i="6"/>
  <c r="B2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2" i="6"/>
  <c r="A1" i="5"/>
</calcChain>
</file>

<file path=xl/sharedStrings.xml><?xml version="1.0" encoding="utf-8"?>
<sst xmlns="http://schemas.openxmlformats.org/spreadsheetml/2006/main" count="1488" uniqueCount="1198">
  <si>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</si>
  <si>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</si>
  <si>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</si>
  <si>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</si>
  <si>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</si>
  <si>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</si>
  <si>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</si>
  <si>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</si>
  <si>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</si>
  <si>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</si>
  <si>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</si>
  <si>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</si>
  <si>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</si>
  <si>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</si>
  <si>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</si>
  <si>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</si>
  <si>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</si>
  <si>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</si>
  <si>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</si>
  <si>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</si>
  <si>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</si>
  <si>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</si>
  <si>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</si>
  <si>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</si>
  <si>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</si>
  <si>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</si>
  <si>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</si>
  <si>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</si>
  <si>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</si>
  <si>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</si>
  <si>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</si>
  <si>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</si>
  <si>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</si>
  <si>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</si>
  <si>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</si>
  <si>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</si>
  <si>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</si>
  <si>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</si>
  <si>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</si>
  <si>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</si>
  <si>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</si>
  <si>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</si>
  <si>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</si>
  <si>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</si>
  <si>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</si>
  <si>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</si>
  <si>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Trade in Employment (TiM) 2018 Edition (ISIC Rev. 4)</t>
  </si>
  <si>
    <t>Variable: EMPN</t>
  </si>
  <si>
    <t>Data extracted on 03 Jun 2020 21:02 UTC (GMT) from OECD.Stat</t>
  </si>
  <si>
    <t>ZEUR: Europe</t>
  </si>
  <si>
    <t>ZNAM: North America</t>
  </si>
  <si>
    <t>G20: G20 countries</t>
  </si>
  <si>
    <t>EA12: Euro area (12 countries)</t>
  </si>
  <si>
    <t>EA19: Euro area</t>
  </si>
  <si>
    <t>EU13: EU28 excluding EU15</t>
  </si>
  <si>
    <t>EU28: European Union (28 countries)</t>
  </si>
  <si>
    <t>EU15: European Union (15 countries)</t>
  </si>
  <si>
    <t>EASIA: Eastern Asia</t>
  </si>
  <si>
    <t>ZAF: South Africa</t>
  </si>
  <si>
    <t>SAU: Saudi Arabia</t>
  </si>
  <si>
    <t>RUS: Russian Federation</t>
  </si>
  <si>
    <t>ROU: Romania</t>
  </si>
  <si>
    <t>MLT: Malta</t>
  </si>
  <si>
    <t>IDN: Indonesia</t>
  </si>
  <si>
    <t>IND: India</t>
  </si>
  <si>
    <t>CYP: Cyprus</t>
  </si>
  <si>
    <t>HRV: Croatia</t>
  </si>
  <si>
    <t>CRI: Costa Rica</t>
  </si>
  <si>
    <t>COL: Colombia</t>
  </si>
  <si>
    <t>CHN: China (People's Republic of)</t>
  </si>
  <si>
    <t>BGR: Bulgaria</t>
  </si>
  <si>
    <t>BRA: Brazil</t>
  </si>
  <si>
    <t>ARG: Argentina</t>
  </si>
  <si>
    <t>NONOECD: Non-OECD economies and aggregates</t>
  </si>
  <si>
    <t>GBR: United Kingdom</t>
  </si>
  <si>
    <t>TUR: Turkey</t>
  </si>
  <si>
    <t>CHE: Switzerland</t>
  </si>
  <si>
    <t>SWE: Sweden</t>
  </si>
  <si>
    <t>ESP: Spain</t>
  </si>
  <si>
    <t>SVN: Slovenia</t>
  </si>
  <si>
    <t>SVK: Slovak Republic</t>
  </si>
  <si>
    <t>PRT: Portugal</t>
  </si>
  <si>
    <t>POL: Poland</t>
  </si>
  <si>
    <t>NOR: Norway</t>
  </si>
  <si>
    <t>NZL: New Zealand</t>
  </si>
  <si>
    <t>NLD: Netherlands</t>
  </si>
  <si>
    <t>MEX: Mexico</t>
  </si>
  <si>
    <t>LUX: Luxembourg</t>
  </si>
  <si>
    <t>LTU: Lithuania</t>
  </si>
  <si>
    <t>LVA: Latvia</t>
  </si>
  <si>
    <t>KOR: Korea</t>
  </si>
  <si>
    <t>JPN: Japan</t>
  </si>
  <si>
    <t>ITA: Italy</t>
  </si>
  <si>
    <t>ISR: Israel</t>
  </si>
  <si>
    <t>IRL: Ireland</t>
  </si>
  <si>
    <t>ISL: Iceland</t>
  </si>
  <si>
    <t>HUN: Hungary</t>
  </si>
  <si>
    <t>GRC: Greece</t>
  </si>
  <si>
    <t>DEU: Germany</t>
  </si>
  <si>
    <t>FRA: France</t>
  </si>
  <si>
    <t>FIN: Finland</t>
  </si>
  <si>
    <t>EST: Estonia</t>
  </si>
  <si>
    <t>DNK: Denmark</t>
  </si>
  <si>
    <t>CZE: Czech Republic</t>
  </si>
  <si>
    <t>CHL: Chile</t>
  </si>
  <si>
    <t>CAN: Canada</t>
  </si>
  <si>
    <t>BEL: Belgium</t>
  </si>
  <si>
    <t>AUT: Austria</t>
  </si>
  <si>
    <t>AUS: Australia</t>
  </si>
  <si>
    <t>OECD: OECD member countries</t>
  </si>
  <si>
    <t xml:space="preserve">      D97T98: Private households with employed persons</t>
  </si>
  <si>
    <t xml:space="preserve">      D90T96: Arts, entertainment, recreation and other service activities</t>
  </si>
  <si>
    <t xml:space="preserve">      D86T88: Human health and social work</t>
  </si>
  <si>
    <t xml:space="preserve">      D85: Education</t>
  </si>
  <si>
    <t xml:space="preserve">      D84: Public admin. and defence; compulsory social security</t>
  </si>
  <si>
    <t xml:space="preserve">      D62T63: IT and other information services</t>
  </si>
  <si>
    <t xml:space="preserve">      D61: Telecommunications</t>
  </si>
  <si>
    <t xml:space="preserve">      D58T60: Publishing, audiovisual and broadcasting activities</t>
  </si>
  <si>
    <t xml:space="preserve">      D55T56: Accommodation and food services</t>
  </si>
  <si>
    <t xml:space="preserve">      D49T53: Transportation and storage</t>
  </si>
  <si>
    <t xml:space="preserve">      D45T47: Wholesale and retail trade; repair of motor vehicles</t>
  </si>
  <si>
    <t xml:space="preserve">      D30: Other transport equipment</t>
  </si>
  <si>
    <t xml:space="preserve">      D29: Motor vehicles, trailers and semi-trailers</t>
  </si>
  <si>
    <t xml:space="preserve">      D27: Electrical equipment</t>
  </si>
  <si>
    <t xml:space="preserve">      D26: Computer, electronic and optical products</t>
  </si>
  <si>
    <t xml:space="preserve">      D25: Fabricated metal products</t>
  </si>
  <si>
    <t xml:space="preserve">      D24: Basic metals</t>
  </si>
  <si>
    <t xml:space="preserve">      D23: Other non-metallic mineral products</t>
  </si>
  <si>
    <t xml:space="preserve">      D22: Rubber and plastic products</t>
  </si>
  <si>
    <t xml:space="preserve">      D20T21: Chemicals and pharmaceutical products</t>
  </si>
  <si>
    <t xml:space="preserve">      D19: Coke and refined petroleum products</t>
  </si>
  <si>
    <t xml:space="preserve">      D17T18: Paper products and printing</t>
  </si>
  <si>
    <t xml:space="preserve">      D16: Wood and products of wood and cork</t>
  </si>
  <si>
    <t xml:space="preserve">    D90T98: Other social and personal services</t>
  </si>
  <si>
    <t xml:space="preserve">    D84T88: Public admin, defence; education and health</t>
  </si>
  <si>
    <t xml:space="preserve">    D69T82: Other business sector services</t>
  </si>
  <si>
    <t xml:space="preserve">    D68: Real estate activities</t>
  </si>
  <si>
    <t xml:space="preserve">    D64T66: Financial and insurance activities</t>
  </si>
  <si>
    <t xml:space="preserve">    D58T63: Information and communication</t>
  </si>
  <si>
    <t xml:space="preserve">    D45T56: Distributive trade, transport, accommodation and food services</t>
  </si>
  <si>
    <t xml:space="preserve">    D31T33: Other manufacturing; repair and installation of machinery and equipment</t>
  </si>
  <si>
    <t xml:space="preserve">    D29T30: Transport equipment</t>
  </si>
  <si>
    <t xml:space="preserve">    D28: Machinery and equipment, nec</t>
  </si>
  <si>
    <t xml:space="preserve">    D26T27: Computers, electronic and electrical equipment</t>
  </si>
  <si>
    <t xml:space="preserve">    D24T25: Basic metals and fabricated metal products</t>
  </si>
  <si>
    <t xml:space="preserve">    D19T23: Chemicals and non-metallic mineral products</t>
  </si>
  <si>
    <t xml:space="preserve">    D16T18: Wood and paper products; printing</t>
  </si>
  <si>
    <t xml:space="preserve">    D13T15: Textiles, wearing apparel, leather and related products</t>
  </si>
  <si>
    <t xml:space="preserve">    D10T12: Food products, beverages and tobacco</t>
  </si>
  <si>
    <t xml:space="preserve">    D09: Mining support service activities</t>
  </si>
  <si>
    <t xml:space="preserve">    D07T08: Mining and quarrying of non-energy producing products</t>
  </si>
  <si>
    <t xml:space="preserve">    D05T06: Mining and extraction of energy producing products</t>
  </si>
  <si>
    <t xml:space="preserve">  DINFO: Information industries</t>
  </si>
  <si>
    <t xml:space="preserve">  D41T98: Total services (incl. construction)</t>
  </si>
  <si>
    <t xml:space="preserve">  D58T82: Information, finance, real estate and other business services</t>
  </si>
  <si>
    <t xml:space="preserve">  D45T98: Total services</t>
  </si>
  <si>
    <t xml:space="preserve">  D05T39: Industry (mining, manufactures and utilities)</t>
  </si>
  <si>
    <t xml:space="preserve">  D84T98: Public admin, education and health; social and personal services</t>
  </si>
  <si>
    <t xml:space="preserve">  D45T82: Total business sector services</t>
  </si>
  <si>
    <t xml:space="preserve">  D41T43: Construction</t>
  </si>
  <si>
    <t xml:space="preserve">  D35T39: Electricity, gas, water supply, sewerage, waste and remediation services</t>
  </si>
  <si>
    <t xml:space="preserve">  D10T33: Manufacturing</t>
  </si>
  <si>
    <t xml:space="preserve">  D05T09: Mining and quarrying</t>
  </si>
  <si>
    <t xml:space="preserve">  D01T03: Agriculture, forestry and fishing</t>
  </si>
  <si>
    <t>DTOTAL: TOTAL</t>
  </si>
  <si>
    <t>Industry</t>
  </si>
  <si>
    <t>Persons, Thousands</t>
  </si>
  <si>
    <t>WLD: World</t>
  </si>
  <si>
    <t>Partner</t>
  </si>
  <si>
    <t>EMPN: Employment</t>
  </si>
  <si>
    <t>Indicator</t>
  </si>
  <si>
    <t>Dataset: Trade in employment (TiM): Principal indicators</t>
  </si>
  <si>
    <t>Unit: jobs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</si>
  <si>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</si>
  <si>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</si>
  <si>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</si>
  <si>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BEbIC BAU Employment by ISIC Code</t>
  </si>
  <si>
    <t>ISIC 20</t>
  </si>
  <si>
    <t>ISIC 21</t>
  </si>
  <si>
    <t>https://stats.oecd.org/Index.aspx?DataSetCode=STANI4_2020</t>
  </si>
  <si>
    <t>Most Industries</t>
  </si>
  <si>
    <t>https://stats.oecd.org/Index.aspx?DataSetCode=IOTSI4_2018</t>
  </si>
  <si>
    <t>Oil and gas extraction</t>
  </si>
  <si>
    <t>211</t>
  </si>
  <si>
    <t>U.S. Bureau of Labor Statistics</t>
  </si>
  <si>
    <t>for employment in oil and gas extraction.  We subtract from the OECD's total value, because</t>
  </si>
  <si>
    <t>BLS's total includes mining for non-energy products, which OECD breaks out.</t>
  </si>
  <si>
    <t>ISIC 05</t>
  </si>
  <si>
    <t>ISIC 06</t>
  </si>
  <si>
    <t>We divide up coal mining (ISIC 05) from oil and gas extraction (ISIC 06) by using BLS figures</t>
  </si>
  <si>
    <t>Coal Mining</t>
  </si>
  <si>
    <t>NAICS Code</t>
  </si>
  <si>
    <t>ISIC Code</t>
  </si>
  <si>
    <t>06</t>
  </si>
  <si>
    <t>05</t>
  </si>
  <si>
    <t>2121</t>
  </si>
  <si>
    <t>Data for Year 2015</t>
  </si>
  <si>
    <t>https://www.bls.gov/ces/data/employment-and-earnings/2015/table1a_201512.pdf</t>
  </si>
  <si>
    <t>Current Employment Statistics (Dec 2015 release)</t>
  </si>
  <si>
    <t>https://www.bls.gov/ces/data/employment-and-earnings/2015/home.htm</t>
  </si>
  <si>
    <t>Employment (EEs)</t>
  </si>
  <si>
    <t>BEA</t>
  </si>
  <si>
    <t>Value Added</t>
  </si>
  <si>
    <t>Compensation of employees</t>
  </si>
  <si>
    <t>Gross operating surplus</t>
  </si>
  <si>
    <t>Gross Output</t>
  </si>
  <si>
    <t>https://apps.bea.gov/industry/Release/XLS/UGdpxInd/GrossOutput.xlsx</t>
  </si>
  <si>
    <t>Industry File Download</t>
  </si>
  <si>
    <t>https://apps.bea.gov/iTable/iTable.cfm?isuri=1&amp;reqid=151&amp;step=1</t>
  </si>
  <si>
    <t>Underlying Detail: Gross Output by Industry</t>
  </si>
  <si>
    <t>https://apps.bea.gov/industry/Release/XLS/CompByInd/ComponentsOfVa.xlsx</t>
  </si>
  <si>
    <t>Components of Value Added</t>
  </si>
  <si>
    <t>https://apps.bea.gov/industry/Release/XLS/GDPxInd/GrossOutput.xlsx</t>
  </si>
  <si>
    <t>Gross Output by Industry</t>
  </si>
  <si>
    <t>Table B-1a</t>
  </si>
  <si>
    <t>05 + 07T08</t>
  </si>
  <si>
    <t>Calculated values are italicized.  Non-italicized values come directly from source documents.</t>
  </si>
  <si>
    <t>Glass</t>
  </si>
  <si>
    <t>Cement and Other Nometallic Minerals</t>
  </si>
  <si>
    <t>327 excl. 3272</t>
  </si>
  <si>
    <t>Other metals</t>
  </si>
  <si>
    <t>Iron and steel</t>
  </si>
  <si>
    <t>Electricity generation and distribution</t>
  </si>
  <si>
    <t>Energy pipelines and gas processing</t>
  </si>
  <si>
    <t>Water and waste</t>
  </si>
  <si>
    <t>352T353</t>
  </si>
  <si>
    <t>36T39</t>
  </si>
  <si>
    <t>Source table</t>
  </si>
  <si>
    <t>U.Gross Output by Industry - Detail Level</t>
  </si>
  <si>
    <t>B-1a</t>
  </si>
  <si>
    <t>Source URL</t>
  </si>
  <si>
    <t>All Nonmetallic Minerals</t>
  </si>
  <si>
    <t>All primary metals</t>
  </si>
  <si>
    <t>Gross Output (detail level)</t>
  </si>
  <si>
    <t>All Utilities</t>
  </si>
  <si>
    <t>Metric</t>
  </si>
  <si>
    <t>Chemicals</t>
  </si>
  <si>
    <t>Chemicals and Pharmaceuticals</t>
  </si>
  <si>
    <t>Pharmaceuticals</t>
  </si>
  <si>
    <t>35T39</t>
  </si>
  <si>
    <t>20T21</t>
  </si>
  <si>
    <t>3251-3253, 3255-3259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</si>
  <si>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</si>
  <si>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</si>
  <si>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</si>
  <si>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</si>
  <si>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</si>
  <si>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Line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</si>
  <si>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</si>
  <si>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</si>
  <si>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</si>
  <si>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</si>
  <si>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</si>
  <si>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</si>
  <si>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</si>
  <si>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</si>
  <si>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</si>
  <si>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</si>
  <si>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</si>
  <si>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</si>
  <si>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</si>
  <si>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</si>
  <si>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</si>
  <si>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</si>
  <si>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</si>
  <si>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</si>
  <si>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</si>
  <si>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</si>
  <si>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</si>
  <si>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</si>
  <si>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</si>
  <si>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</si>
  <si>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</si>
  <si>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</si>
  <si>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</si>
  <si>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15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</si>
  <si>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</si>
  <si>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</si>
  <si>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</si>
  <si>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</si>
  <si>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</si>
  <si>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</si>
  <si>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</si>
  <si>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</si>
  <si>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</si>
  <si>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</si>
  <si>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</si>
  <si>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</si>
  <si>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</si>
  <si>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</si>
  <si>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</si>
  <si>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</si>
  <si>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</si>
  <si>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</si>
  <si>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</si>
  <si>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</si>
  <si>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</si>
  <si>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</si>
  <si>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</si>
  <si>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</si>
  <si>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</si>
  <si>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</si>
  <si>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</si>
  <si>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</si>
  <si>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</si>
  <si>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</si>
  <si>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</si>
  <si>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</si>
  <si>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</si>
  <si>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</si>
  <si>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</si>
  <si>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33</t>
  </si>
  <si>
    <t>Water, sewage and other systems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</si>
  <si>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</si>
  <si>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</si>
  <si>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</si>
  <si>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</si>
  <si>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</si>
  <si>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</si>
  <si>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</si>
  <si>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</si>
  <si>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</si>
  <si>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</si>
  <si>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</si>
  <si>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</si>
  <si>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</si>
  <si>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</si>
  <si>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</si>
  <si>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</si>
  <si>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</si>
  <si>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</si>
  <si>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</si>
  <si>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</si>
  <si>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</si>
  <si>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</si>
  <si>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</si>
  <si>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</si>
  <si>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</si>
  <si>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</si>
  <si>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</si>
  <si>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</si>
  <si>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</si>
  <si>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</si>
  <si>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</si>
  <si>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</si>
  <si>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</si>
  <si>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</si>
  <si>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51</t>
  </si>
  <si>
    <t>Glass and glass product manufacturing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</si>
  <si>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</si>
  <si>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</si>
  <si>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</si>
  <si>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</si>
  <si>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</si>
  <si>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</si>
  <si>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</si>
  <si>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</si>
  <si>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</si>
  <si>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</si>
  <si>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</si>
  <si>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</si>
  <si>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</si>
  <si>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</si>
  <si>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</si>
  <si>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</si>
  <si>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</si>
  <si>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</si>
  <si>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</si>
  <si>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</si>
  <si>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</si>
  <si>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</si>
  <si>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63</t>
  </si>
  <si>
    <t>Steel product manufacturing from purchased steel</t>
  </si>
  <si>
    <t>64</t>
  </si>
  <si>
    <t>Secondary smelting and alloying of aluminum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</si>
  <si>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</si>
  <si>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</si>
  <si>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</si>
  <si>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</si>
  <si>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</si>
  <si>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</si>
  <si>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</si>
  <si>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</si>
  <si>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</si>
  <si>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</si>
  <si>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</si>
  <si>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</si>
  <si>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</si>
  <si>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</si>
  <si>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</si>
  <si>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</si>
  <si>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</si>
  <si>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</si>
  <si>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</si>
  <si>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</si>
  <si>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</si>
  <si>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</si>
  <si>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</si>
  <si>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</si>
  <si>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</si>
  <si>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</si>
  <si>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</si>
  <si>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</si>
  <si>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</si>
  <si>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</si>
  <si>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</si>
  <si>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</si>
  <si>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</si>
  <si>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</si>
  <si>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</si>
  <si>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</si>
  <si>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</si>
  <si>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</si>
  <si>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</si>
  <si>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</si>
  <si>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</si>
  <si>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</si>
  <si>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</si>
  <si>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</si>
  <si>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</si>
  <si>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</si>
  <si>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</si>
  <si>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</si>
  <si>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</si>
  <si>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</si>
  <si>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</si>
  <si>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</si>
  <si>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</si>
  <si>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</si>
  <si>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</si>
  <si>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</si>
  <si>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</si>
  <si>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</si>
  <si>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</si>
  <si>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</si>
  <si>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</si>
  <si>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</si>
  <si>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</si>
  <si>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</si>
  <si>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</si>
  <si>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</si>
  <si>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</si>
  <si>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</si>
  <si>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</si>
  <si>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</si>
  <si>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</si>
  <si>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</si>
  <si>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</si>
  <si>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</si>
  <si>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</si>
  <si>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</si>
  <si>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</si>
  <si>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</si>
  <si>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</si>
  <si>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</si>
  <si>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</si>
  <si>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</si>
  <si>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</si>
  <si>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</si>
  <si>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</si>
  <si>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</si>
  <si>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</si>
  <si>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</si>
  <si>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</si>
  <si>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</si>
  <si>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</si>
  <si>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</si>
  <si>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</si>
  <si>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</si>
  <si>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</si>
  <si>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</si>
  <si>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</si>
  <si>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</si>
  <si>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</si>
  <si>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</si>
  <si>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</si>
  <si>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</si>
  <si>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</si>
  <si>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</si>
  <si>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</si>
  <si>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</si>
  <si>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</si>
  <si>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</si>
  <si>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</si>
  <si>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</si>
  <si>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</si>
  <si>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</si>
  <si>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</si>
  <si>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</si>
  <si>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</si>
  <si>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</si>
  <si>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</si>
  <si>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</si>
  <si>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</si>
  <si>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</si>
  <si>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</si>
  <si>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</si>
  <si>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</si>
  <si>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</si>
  <si>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</si>
  <si>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</si>
  <si>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</si>
  <si>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</si>
  <si>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</si>
  <si>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</si>
  <si>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</si>
  <si>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</si>
  <si>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</si>
  <si>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</si>
  <si>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</si>
  <si>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</si>
  <si>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</si>
  <si>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</si>
  <si>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</si>
  <si>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</si>
  <si>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</si>
  <si>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</si>
  <si>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</si>
  <si>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</si>
  <si>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</si>
  <si>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</si>
  <si>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</si>
  <si>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</si>
  <si>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</si>
  <si>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</si>
  <si>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</si>
  <si>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</si>
  <si>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</si>
  <si>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</si>
  <si>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</si>
  <si>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</si>
  <si>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</si>
  <si>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</si>
  <si>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</si>
  <si>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</si>
  <si>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</si>
  <si>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</si>
  <si>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</si>
  <si>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</si>
  <si>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</si>
  <si>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</si>
  <si>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</si>
  <si>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</si>
  <si>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</si>
  <si>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</si>
  <si>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</si>
  <si>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</si>
  <si>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</si>
  <si>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</si>
  <si>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</si>
  <si>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</si>
  <si>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</si>
  <si>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</si>
  <si>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</si>
  <si>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</si>
  <si>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</si>
  <si>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</si>
  <si>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</si>
  <si>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</si>
  <si>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</si>
  <si>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</si>
  <si>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</si>
  <si>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</si>
  <si>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</si>
  <si>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</si>
  <si>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</si>
  <si>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</si>
  <si>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</si>
  <si>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</si>
  <si>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</si>
  <si>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</si>
  <si>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</si>
  <si>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</si>
  <si>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</si>
  <si>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</si>
  <si>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</si>
  <si>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</si>
  <si>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</si>
  <si>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</si>
  <si>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</si>
  <si>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</si>
  <si>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</si>
  <si>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</si>
  <si>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</si>
  <si>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</si>
  <si>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</si>
  <si>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</si>
  <si>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</si>
  <si>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</si>
  <si>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</si>
  <si>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</si>
  <si>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</si>
  <si>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</si>
  <si>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</si>
  <si>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</si>
  <si>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</si>
  <si>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</si>
  <si>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</si>
  <si>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</si>
  <si>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</si>
  <si>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</si>
  <si>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</si>
  <si>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</si>
  <si>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</si>
  <si>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</si>
  <si>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</si>
  <si>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</si>
  <si>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</si>
  <si>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</si>
  <si>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</si>
  <si>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</si>
  <si>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</si>
  <si>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</si>
  <si>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</si>
  <si>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</si>
  <si>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</si>
  <si>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</si>
  <si>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</si>
  <si>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</si>
  <si>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</si>
  <si>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</si>
  <si>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</si>
  <si>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</si>
  <si>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</si>
  <si>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</si>
  <si>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</si>
  <si>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</si>
  <si>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</si>
  <si>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</si>
  <si>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</si>
  <si>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</si>
  <si>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</si>
  <si>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</si>
  <si>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</si>
  <si>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</si>
  <si>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</si>
  <si>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</si>
  <si>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</si>
  <si>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</si>
  <si>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</si>
  <si>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</si>
  <si>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</si>
  <si>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</si>
  <si>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</si>
  <si>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</si>
  <si>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</si>
  <si>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</si>
  <si>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</si>
  <si>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</si>
  <si>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</si>
  <si>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</si>
  <si>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</si>
  <si>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</si>
  <si>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</si>
  <si>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</si>
  <si>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</si>
  <si>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</si>
  <si>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</si>
  <si>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</si>
  <si>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</si>
  <si>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</si>
  <si>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</si>
  <si>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</si>
  <si>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</si>
  <si>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</si>
  <si>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</si>
  <si>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</si>
  <si>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</si>
  <si>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</si>
  <si>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</si>
  <si>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</si>
  <si>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</si>
  <si>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</si>
  <si>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</si>
  <si>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</si>
  <si>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</si>
  <si>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</si>
  <si>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</si>
  <si>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</si>
  <si>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</si>
  <si>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</si>
  <si>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</si>
  <si>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</si>
  <si>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</si>
  <si>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</si>
  <si>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</si>
  <si>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</si>
  <si>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</si>
  <si>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</si>
  <si>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</si>
  <si>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</si>
  <si>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</si>
  <si>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</si>
  <si>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</si>
  <si>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</si>
  <si>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</si>
  <si>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</si>
  <si>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</si>
  <si>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</si>
  <si>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</si>
  <si>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</si>
  <si>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</si>
  <si>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</si>
  <si>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</si>
  <si>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</si>
  <si>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</si>
  <si>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</si>
  <si>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</si>
  <si>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</si>
  <si>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</si>
  <si>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</si>
  <si>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</si>
  <si>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</si>
  <si>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</si>
  <si>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</si>
  <si>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</si>
  <si>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</si>
  <si>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</si>
  <si>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</si>
  <si>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</si>
  <si>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</si>
  <si>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</si>
  <si>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</si>
  <si>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</si>
  <si>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</si>
  <si>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</si>
  <si>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</si>
  <si>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</si>
  <si>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</si>
  <si>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</si>
  <si>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</si>
  <si>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</si>
  <si>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</si>
  <si>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</si>
  <si>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</si>
  <si>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</si>
  <si>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</si>
  <si>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</si>
  <si>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</si>
  <si>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</si>
  <si>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</si>
  <si>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</si>
  <si>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</si>
  <si>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</si>
  <si>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</si>
  <si>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</si>
  <si>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</si>
  <si>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</si>
  <si>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</si>
  <si>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</si>
  <si>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</si>
  <si>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</si>
  <si>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</si>
  <si>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</si>
  <si>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</si>
  <si>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</si>
  <si>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</si>
  <si>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</si>
  <si>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</si>
  <si>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</si>
  <si>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</si>
  <si>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</si>
  <si>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</si>
  <si>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</si>
  <si>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</si>
  <si>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</si>
  <si>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</si>
  <si>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</si>
  <si>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</si>
  <si>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</si>
  <si>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</si>
  <si>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</si>
  <si>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</si>
  <si>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</si>
  <si>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</si>
  <si>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</si>
  <si>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</si>
  <si>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</si>
  <si>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</si>
  <si>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</si>
  <si>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</si>
  <si>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</si>
  <si>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</si>
  <si>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</si>
  <si>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</si>
  <si>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</si>
  <si>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</si>
  <si>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</si>
  <si>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</si>
  <si>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</si>
  <si>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</si>
  <si>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</si>
  <si>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</si>
  <si>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</si>
  <si>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</si>
  <si>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</si>
  <si>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</si>
  <si>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</si>
  <si>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</si>
  <si>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</si>
  <si>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</si>
  <si>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</si>
  <si>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</si>
  <si>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</si>
  <si>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</si>
  <si>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</si>
  <si>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</si>
  <si>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</si>
  <si>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</si>
  <si>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</si>
  <si>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</si>
  <si>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</si>
  <si>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</si>
  <si>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</si>
  <si>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</si>
  <si>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</si>
  <si>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</si>
  <si>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</si>
  <si>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</si>
  <si>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</si>
  <si>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</si>
  <si>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</si>
  <si>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</si>
  <si>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</si>
  <si>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</si>
  <si>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</si>
  <si>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</si>
  <si>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</si>
  <si>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</si>
  <si>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</si>
  <si>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</si>
  <si>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</si>
  <si>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</si>
  <si>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</si>
  <si>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</si>
  <si>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</si>
  <si>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</si>
  <si>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</si>
  <si>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</si>
  <si>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</si>
  <si>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</si>
  <si>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</si>
  <si>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</si>
  <si>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</si>
  <si>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</si>
  <si>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</si>
  <si>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</si>
  <si>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</si>
  <si>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</si>
  <si>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</si>
  <si>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</si>
  <si>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</si>
  <si>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</si>
  <si>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</si>
  <si>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</si>
  <si>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</si>
  <si>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</si>
  <si>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</si>
  <si>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</si>
  <si>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</si>
  <si>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</si>
  <si>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</si>
  <si>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</si>
  <si>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</si>
  <si>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</si>
  <si>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</si>
  <si>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</si>
  <si>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</si>
  <si>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</si>
  <si>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</si>
  <si>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</si>
  <si>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</si>
  <si>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</si>
  <si>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</si>
  <si>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</si>
  <si>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</si>
  <si>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</si>
  <si>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</si>
  <si>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</si>
  <si>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</si>
  <si>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</si>
  <si>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</si>
  <si>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</si>
  <si>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</si>
  <si>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</si>
  <si>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</si>
  <si>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</si>
  <si>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</si>
  <si>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</si>
  <si>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</si>
  <si>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</si>
  <si>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</si>
  <si>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</si>
  <si>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</si>
  <si>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</si>
  <si>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</si>
  <si>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</si>
  <si>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</si>
  <si>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</si>
  <si>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</si>
  <si>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</si>
  <si>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</si>
  <si>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</si>
  <si>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</si>
  <si>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</si>
  <si>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</si>
  <si>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</si>
  <si>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</si>
  <si>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</si>
  <si>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</si>
  <si>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</si>
  <si>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</si>
  <si>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</si>
  <si>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</si>
  <si>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</si>
  <si>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</si>
  <si>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</si>
  <si>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</si>
  <si>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</si>
  <si>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</si>
  <si>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</si>
  <si>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</si>
  <si>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</si>
  <si>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</si>
  <si>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</si>
  <si>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</si>
  <si>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</si>
  <si>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</si>
  <si>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</si>
  <si>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</si>
  <si>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</si>
  <si>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</si>
  <si>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</si>
  <si>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</si>
  <si>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</si>
  <si>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</si>
  <si>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</si>
  <si>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</si>
  <si>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</si>
  <si>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</si>
  <si>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</si>
  <si>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</si>
  <si>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</si>
  <si>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</si>
  <si>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</si>
  <si>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</si>
  <si>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</si>
  <si>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</si>
  <si>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</si>
  <si>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</si>
  <si>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</si>
  <si>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</si>
  <si>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</si>
  <si>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</si>
  <si>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</si>
  <si>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</si>
  <si>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</si>
  <si>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</si>
  <si>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</si>
  <si>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</si>
  <si>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</si>
  <si>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</si>
  <si>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</si>
  <si>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</si>
  <si>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</si>
  <si>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</si>
  <si>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</si>
  <si>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</si>
  <si>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</si>
  <si>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</si>
  <si>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</si>
  <si>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</si>
  <si>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</si>
  <si>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</si>
  <si>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</si>
  <si>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</si>
  <si>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</si>
  <si>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</si>
  <si>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</si>
  <si>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</si>
  <si>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</si>
  <si>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</si>
  <si>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</si>
  <si>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</si>
  <si>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</si>
  <si>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</si>
  <si>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</si>
  <si>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</si>
  <si>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</si>
  <si>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</si>
  <si>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</si>
  <si>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</si>
  <si>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</si>
  <si>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</si>
  <si>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</si>
  <si>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</si>
  <si>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</si>
  <si>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</si>
  <si>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</si>
  <si>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</si>
  <si>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</si>
  <si>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</si>
  <si>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</si>
  <si>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</si>
  <si>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</si>
  <si>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</si>
  <si>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</si>
  <si>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</si>
  <si>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</si>
  <si>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</si>
  <si>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</si>
  <si>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</si>
  <si>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</si>
  <si>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</si>
  <si>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</si>
  <si>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</si>
  <si>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</si>
  <si>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</si>
  <si>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</si>
  <si>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</si>
  <si>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</si>
  <si>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</si>
  <si>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</si>
  <si>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</si>
  <si>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</si>
  <si>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</si>
  <si>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</si>
  <si>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</si>
  <si>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</si>
  <si>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</si>
  <si>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</si>
  <si>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</si>
  <si>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</si>
  <si>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</si>
  <si>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</si>
  <si>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</si>
  <si>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</si>
  <si>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</si>
  <si>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</si>
  <si>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</si>
  <si>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</si>
  <si>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</si>
  <si>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</si>
  <si>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</si>
  <si>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</si>
  <si>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</si>
  <si>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</si>
  <si>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</si>
  <si>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</si>
  <si>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</si>
  <si>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</si>
  <si>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</si>
  <si>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</si>
  <si>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</si>
  <si>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</si>
  <si>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</si>
  <si>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</si>
  <si>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</si>
  <si>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</si>
  <si>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</si>
  <si>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</si>
  <si>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</si>
  <si>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</si>
  <si>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</si>
  <si>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</si>
  <si>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</si>
  <si>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</si>
  <si>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</si>
  <si>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</si>
  <si>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</si>
  <si>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</si>
  <si>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</si>
  <si>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</si>
  <si>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</si>
  <si>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</si>
  <si>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</si>
  <si>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</si>
  <si>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</si>
  <si>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</si>
  <si>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</si>
  <si>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All Mining other than Oil and Gas (inc. Coal)</t>
  </si>
  <si>
    <t>other non-metallic minerals</t>
  </si>
  <si>
    <t>glass</t>
  </si>
  <si>
    <t>iron and steel</t>
  </si>
  <si>
    <t>other metals</t>
  </si>
  <si>
    <t>EPS Industry Category</t>
  </si>
  <si>
    <t>oil and gas extraction</t>
  </si>
  <si>
    <t>coal mining</t>
  </si>
  <si>
    <t>electricity generation and distribution</t>
  </si>
  <si>
    <t>energy pipelines and gas processing</t>
  </si>
  <si>
    <t>water and waste</t>
  </si>
  <si>
    <t>All industries</t>
  </si>
  <si>
    <t xml:space="preserve">  Private industries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</si>
  <si>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</si>
  <si>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</si>
  <si>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</si>
  <si>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</si>
  <si>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</si>
  <si>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</si>
  <si>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</si>
  <si>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</si>
  <si>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</si>
  <si>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</si>
  <si>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Durable goods</t>
  </si>
  <si>
    <t xml:space="preserve">        Wood products</t>
  </si>
  <si>
    <t xml:space="preserve">        Nonmetallic mineral products</t>
  </si>
  <si>
    <t xml:space="preserve">        Primary metals</t>
  </si>
  <si>
    <t xml:space="preserve">        Fabricated metal products</t>
  </si>
  <si>
    <t xml:space="preserve">        Machinery</t>
  </si>
  <si>
    <t xml:space="preserve">        Computer and electronic products</t>
  </si>
  <si>
    <t xml:space="preserve">        Electrical equipment, appliances, and components</t>
  </si>
  <si>
    <t xml:space="preserve">        Motor vehicles, bodies and trailers, and parts</t>
  </si>
  <si>
    <t xml:space="preserve">        Other transportation equipment</t>
  </si>
  <si>
    <t xml:space="preserve">        Furniture and related products</t>
  </si>
  <si>
    <t xml:space="preserve">        Miscellaneous manufacturing</t>
  </si>
  <si>
    <t xml:space="preserve">      Nondurable goods</t>
  </si>
  <si>
    <t xml:space="preserve">        Food and beverage and tobacco products</t>
  </si>
  <si>
    <t xml:space="preserve">        Textile mills and textile product mills</t>
  </si>
  <si>
    <t xml:space="preserve">        Apparel and leather and allied products</t>
  </si>
  <si>
    <t xml:space="preserve">        Paper products</t>
  </si>
  <si>
    <t xml:space="preserve">        Printing and related support activities</t>
  </si>
  <si>
    <t xml:space="preserve">        Petroleum and coal products</t>
  </si>
  <si>
    <t xml:space="preserve">        Chemical products</t>
  </si>
  <si>
    <t xml:space="preserve">        Plastics and rubber products</t>
  </si>
  <si>
    <t xml:space="preserve">    Wholesale trade</t>
  </si>
  <si>
    <t xml:space="preserve">    Retail trade</t>
  </si>
  <si>
    <t xml:space="preserve">    Transportation and warehousing</t>
  </si>
  <si>
    <t xml:space="preserve">      Air transportation</t>
  </si>
  <si>
    <t xml:space="preserve">      Rail transportation</t>
  </si>
  <si>
    <t xml:space="preserve">      Water transportation</t>
  </si>
  <si>
    <t xml:space="preserve">      Truck transportation</t>
  </si>
  <si>
    <t xml:space="preserve">      Transit and ground passenger transportation</t>
  </si>
  <si>
    <t xml:space="preserve">      Pipeline transportation</t>
  </si>
  <si>
    <t xml:space="preserve">      Other transportation and support activities</t>
  </si>
  <si>
    <t xml:space="preserve">      Warehousing and storage</t>
  </si>
  <si>
    <t xml:space="preserve">    Information</t>
  </si>
  <si>
    <t xml:space="preserve">      Publishing industries, except internet (includes software)</t>
  </si>
  <si>
    <t xml:space="preserve">      Motion picture and sound recording industries</t>
  </si>
  <si>
    <t xml:space="preserve">      Broadcasting and telecommunications</t>
  </si>
  <si>
    <t xml:space="preserve">      Data processing, internet publishing, and other information services</t>
  </si>
  <si>
    <t xml:space="preserve">    Finance, insurance, real estate, rental, and leasing</t>
  </si>
  <si>
    <t xml:space="preserve">      Finance and insurance</t>
  </si>
  <si>
    <t xml:space="preserve">        Federal Reserve banks, credit intermediation, and related activities</t>
  </si>
  <si>
    <t xml:space="preserve">        Securities, commodity contracts, and investments</t>
  </si>
  <si>
    <t xml:space="preserve">        Insurance carriers and related activities</t>
  </si>
  <si>
    <t xml:space="preserve">        Funds, trusts, and other financial vehicles</t>
  </si>
  <si>
    <t xml:space="preserve">      Real estate and rental and leasing</t>
  </si>
  <si>
    <t xml:space="preserve">        Real estate</t>
  </si>
  <si>
    <t xml:space="preserve">        Rental and leasing services and lessors of intangible assets</t>
  </si>
  <si>
    <t xml:space="preserve">    Professional and business services</t>
  </si>
  <si>
    <t xml:space="preserve">      Professional, scientific, and technical services</t>
  </si>
  <si>
    <t xml:space="preserve">        Legal services</t>
  </si>
  <si>
    <t xml:space="preserve">        Computer systems design and related services</t>
  </si>
  <si>
    <t xml:space="preserve">        Miscellaneous professional, scientific, and technical services</t>
  </si>
  <si>
    <t xml:space="preserve">      Management of companies and enterprises</t>
  </si>
  <si>
    <t xml:space="preserve">      Administrative and waste management services</t>
  </si>
  <si>
    <t xml:space="preserve">        Administrative and support services</t>
  </si>
  <si>
    <t xml:space="preserve">        Waste management and remediation services</t>
  </si>
  <si>
    <t xml:space="preserve">    Educational services, health care, and social assistance</t>
  </si>
  <si>
    <t xml:space="preserve">      Educational services</t>
  </si>
  <si>
    <t xml:space="preserve">      Health care and social assistance</t>
  </si>
  <si>
    <t xml:space="preserve">        Ambulatory health care services</t>
  </si>
  <si>
    <t xml:space="preserve">        Hospitals and nursing and residential care facilities</t>
  </si>
  <si>
    <t xml:space="preserve">        Social assistance</t>
  </si>
  <si>
    <t xml:space="preserve">    Arts, entertainment, recreation, accommodation, and food services</t>
  </si>
  <si>
    <t xml:space="preserve">      Arts, entertainment, and recreation</t>
  </si>
  <si>
    <t xml:space="preserve">        Performing arts, spectator sports, museums, and related activities</t>
  </si>
  <si>
    <t xml:space="preserve">        Amusements, gambling, and recreation industries</t>
  </si>
  <si>
    <t xml:space="preserve">      Accommodation and food services</t>
  </si>
  <si>
    <t xml:space="preserve">        Accommodation</t>
  </si>
  <si>
    <t xml:space="preserve">        Food services and drinking places</t>
  </si>
  <si>
    <t xml:space="preserve">    Other services, except government</t>
  </si>
  <si>
    <t xml:space="preserve">  Government</t>
  </si>
  <si>
    <t xml:space="preserve">      Federal</t>
  </si>
  <si>
    <t xml:space="preserve">        Federal general government</t>
  </si>
  <si>
    <t xml:space="preserve">        Federal government enterprises</t>
  </si>
  <si>
    <t xml:space="preserve">      State and local</t>
  </si>
  <si>
    <t xml:space="preserve">        State and local general government</t>
  </si>
  <si>
    <t xml:space="preserve">        State and local government enterprises</t>
  </si>
  <si>
    <t>Addenda:</t>
  </si>
  <si>
    <t xml:space="preserve">  Private goods-producing industries\1\</t>
  </si>
  <si>
    <t xml:space="preserve">  Private services-producing industries\2\</t>
  </si>
  <si>
    <t>2015 Data:</t>
  </si>
  <si>
    <t>Compensation of EEs</t>
  </si>
  <si>
    <t>.....</t>
  </si>
  <si>
    <t>Taxes on production and imports, less subsidies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</si>
  <si>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</si>
  <si>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</si>
  <si>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</si>
  <si>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can be found in the OECD's "STAN Database for Structural Analysis," variable EMPN, at:</t>
  </si>
  <si>
    <t>ISIC 231</t>
  </si>
  <si>
    <t>ISIC 239</t>
  </si>
  <si>
    <t>ISIC 241</t>
  </si>
  <si>
    <t>ISIC 242</t>
  </si>
  <si>
    <t>ISIC 351</t>
  </si>
  <si>
    <t>ISIC 352T353</t>
  </si>
  <si>
    <t>ISIC 36T39</t>
  </si>
  <si>
    <t>help with some of these splits, such as chemicals (ISIC 20) and pharmaceuticals (ISIC 21),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</si>
</sst>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9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13" fillId="0" borderId="0" xfId="0" applyFont="1" applyAlignment="1">
      <alignment horizontal="left"/>
    </xf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11" fontId="0" fillId="0" borderId="0" xfId="0" applyNumberFormat="1" applyAlignment="1">
      <alignment horizontal="right"/>
    </xf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/>
    <xf numFmtId="11" fontId="13" fillId="0" borderId="0" xfId="0" applyNumberFormat="1" applyFont="1"/>
    <xf numFmtId="0" fontId="0" fillId="0" borderId="0" xfId="0" applyNumberFormat="1"/>
    <xf numFmtId="0" fontId="13" fillId="0" borderId="0" xfId="0" applyFont="1"/>
    <xf numFmtId="0" fontId="0" fillId="0" borderId="0" xfId="0" applyAlignment="1">
      <alignment wrapText="1"/>
    </xf>
    <xf numFmtId="0" fontId="0" fillId="0" borderId="14" xfId="0" quotePrefix="1" applyBorder="1" applyAlignment="1">
      <alignment horizontal="right"/>
    </xf>
    <xf numFmtId="0" fontId="0" fillId="0" borderId="14" xfId="0" applyBorder="1"/>
    <xf numFmtId="11" fontId="0" fillId="0" borderId="14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left" indent="2"/>
    </xf>
    <xf numFmtId="0" fontId="1" fillId="8" borderId="16" xfId="0" applyFont="1" applyFill="1" applyBorder="1" applyAlignment="1">
      <alignment wrapText="1"/>
    </xf>
    <xf numFmtId="0" fontId="1" fillId="8" borderId="15" xfId="0" applyFont="1" applyFill="1" applyBorder="1" applyAlignment="1">
      <alignment wrapText="1"/>
    </xf>
    <xf numFmtId="0" fontId="1" fillId="8" borderId="15" xfId="0" applyFont="1" applyFill="1" applyBorder="1" applyAlignment="1">
      <alignment horizontal="right" wrapText="1"/>
    </xf>
    <xf numFmtId="0" fontId="1" fillId="8" borderId="16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quotePrefix="1" applyBorder="1" applyAlignment="1">
      <alignment horizontal="right"/>
    </xf>
    <xf numFmtId="11" fontId="0" fillId="0" borderId="0" xfId="0" applyNumberFormat="1" applyBorder="1" applyAlignment="1">
      <alignment horizontal="right"/>
    </xf>
    <xf numFmtId="0" fontId="0" fillId="0" borderId="0" xfId="0" applyFill="1" applyBorder="1"/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8" borderId="0" xfId="0" applyFill="1"/>
    <xf numFmtId="0" fontId="1" fillId="8" borderId="0" xfId="0" applyFont="1" applyFill="1" applyAlignment="1">
      <alignment horizontal="right"/>
    </xf>
    <xf numFmtId="0" fontId="0" fillId="11" borderId="0" xfId="0" applyFill="1"/>
    <xf numFmtId="0" fontId="0" fillId="12" borderId="0" xfId="0" applyFill="1"/>
    <xf numFmtId="165" fontId="0" fillId="0" borderId="0" xfId="0" applyNumberFormat="1"/>
    <xf numFmtId="165" fontId="0" fillId="0" borderId="0" xfId="0" applyNumberFormat="1" applyBorder="1"/>
    <xf numFmtId="0" fontId="0" fillId="13" borderId="0" xfId="0" applyFill="1"/>
    <xf numFmtId="3" fontId="0" fillId="0" borderId="0" xfId="0" applyNumberForma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1" fillId="8" borderId="0" xfId="0" applyFont="1" applyFill="1" applyBorder="1" applyAlignment="1">
      <alignment horizontal="right" wrapText="1"/>
    </xf>
    <xf numFmtId="0" fontId="1" fillId="8" borderId="0" xfId="0" applyFont="1" applyFill="1" applyBorder="1" applyAlignment="1">
      <alignment horizontal="right" wrapText="1" indent="2"/>
    </xf>
    <xf numFmtId="0" fontId="1" fillId="8" borderId="0" xfId="0" applyFont="1" applyFill="1" applyAlignment="1">
      <alignment horizontal="right" wrapText="1"/>
    </xf>
    <xf numFmtId="11" fontId="13" fillId="0" borderId="0" xfId="0" applyNumberFormat="1" applyFont="1" applyBorder="1" applyAlignment="1">
      <alignment horizontal="right"/>
    </xf>
    <xf numFmtId="11" fontId="0" fillId="0" borderId="14" xfId="0" applyNumberFormat="1" applyBorder="1"/>
    <xf numFmtId="0" fontId="8" fillId="3" borderId="2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8" fillId="3" borderId="9" xfId="2" applyFont="1" applyFill="1" applyBorder="1" applyAlignment="1">
      <alignment horizontal="center" vertical="top" wrapText="1"/>
    </xf>
    <xf numFmtId="0" fontId="8" fillId="3" borderId="5" xfId="2" applyFont="1" applyFill="1" applyBorder="1" applyAlignment="1">
      <alignment horizontal="center" vertical="top" wrapText="1"/>
    </xf>
    <xf numFmtId="0" fontId="8" fillId="3" borderId="8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13" xfId="2" applyFont="1" applyFill="1" applyBorder="1" applyAlignment="1">
      <alignment horizontal="right" vertical="center" wrapText="1"/>
    </xf>
    <xf numFmtId="0" fontId="6" fillId="3" borderId="12" xfId="2" applyFont="1" applyFill="1" applyBorder="1" applyAlignment="1">
      <alignment horizontal="right" vertical="center" wrapText="1"/>
    </xf>
    <xf numFmtId="0" fontId="6" fillId="3" borderId="11" xfId="2" applyFont="1" applyFill="1" applyBorder="1" applyAlignment="1">
      <alignment horizontal="right" vertical="center" wrapText="1"/>
    </xf>
    <xf numFmtId="0" fontId="6" fillId="3" borderId="10" xfId="2" applyFont="1" applyFill="1" applyBorder="1" applyAlignment="1">
      <alignment horizontal="right" vertical="center" wrapText="1"/>
    </xf>
    <xf numFmtId="0" fontId="6" fillId="3" borderId="7" xfId="2" applyFont="1" applyFill="1" applyBorder="1" applyAlignment="1">
      <alignment horizontal="right" vertical="center" wrapText="1"/>
    </xf>
    <xf numFmtId="0" fontId="6" fillId="3" borderId="6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0" fillId="0" borderId="0" xfId="0" applyFont="1" applyFill="1"/>
    <xf numFmtId="11" fontId="0" fillId="0" borderId="0" xfId="0" applyNumberFormat="1" applyFont="1" applyFill="1"/>
    <xf numFmtId="0" fontId="0" fillId="7" borderId="17" xfId="0" applyFill="1" applyBorder="1" applyAlignment="1">
      <alignment horizontal="right"/>
    </xf>
    <xf numFmtId="0" fontId="0" fillId="7" borderId="18" xfId="0" applyFill="1" applyBorder="1" applyAlignment="1">
      <alignment horizontal="right"/>
    </xf>
    <xf numFmtId="1" fontId="0" fillId="7" borderId="19" xfId="0" applyNumberFormat="1" applyFill="1" applyBorder="1"/>
    <xf numFmtId="1" fontId="0" fillId="7" borderId="20" xfId="0" applyNumberFormat="1" applyFill="1" applyBorder="1"/>
    <xf numFmtId="0" fontId="0" fillId="7" borderId="21" xfId="0" applyFill="1" applyBorder="1" applyAlignment="1">
      <alignment horizontal="right"/>
    </xf>
    <xf numFmtId="1" fontId="0" fillId="7" borderId="22" xfId="0" applyNumberFormat="1" applyFill="1" applyBorder="1"/>
    <xf numFmtId="0" fontId="0" fillId="0" borderId="0" xfId="0" applyAlignment="1">
      <alignment horizontal="left" inden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0C79E43D-D088-43AF-AD66-AC2EF134D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176</v>
      </c>
    </row>
    <row r="3" spans="1:2" x14ac:dyDescent="0.25">
      <c r="A3" s="1" t="s">
        <v>0</v>
      </c>
      <c r="B3" s="18" t="s">
        <v>180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46</v>
      </c>
    </row>
    <row r="7" spans="1:2" x14ac:dyDescent="0.25">
      <c r="B7" s="3" t="s">
        <v>181</v>
      </c>
    </row>
    <row r="8" spans="1:2" x14ac:dyDescent="0.25">
      <c r="B8" t="s">
        <v>47</v>
      </c>
    </row>
    <row r="10" spans="1:2" x14ac:dyDescent="0.25">
      <c r="B10" s="18" t="s">
        <v>1186</v>
      </c>
    </row>
    <row r="11" spans="1:2" x14ac:dyDescent="0.25">
      <c r="B11" t="s">
        <v>184</v>
      </c>
    </row>
    <row r="12" spans="1:2" x14ac:dyDescent="0.25">
      <c r="B12" s="2">
        <v>2015</v>
      </c>
    </row>
    <row r="13" spans="1:2" x14ac:dyDescent="0.25">
      <c r="B13" t="s">
        <v>198</v>
      </c>
    </row>
    <row r="14" spans="1:2" x14ac:dyDescent="0.25">
      <c r="B14" s="3" t="s">
        <v>199</v>
      </c>
    </row>
    <row r="15" spans="1:2" x14ac:dyDescent="0.25">
      <c r="B15" t="s">
        <v>214</v>
      </c>
    </row>
    <row r="17" spans="1:2" s="21" customFormat="1" x14ac:dyDescent="0.25">
      <c r="B17" s="21" t="s">
        <v>201</v>
      </c>
    </row>
    <row r="18" spans="1:2" s="21" customFormat="1" x14ac:dyDescent="0.25">
      <c r="B18" s="2">
        <v>2020</v>
      </c>
    </row>
    <row r="19" spans="1:2" s="21" customFormat="1" x14ac:dyDescent="0.25">
      <c r="B19" s="21" t="s">
        <v>207</v>
      </c>
    </row>
    <row r="20" spans="1:2" s="21" customFormat="1" x14ac:dyDescent="0.25">
      <c r="B20" s="3" t="s">
        <v>208</v>
      </c>
    </row>
    <row r="21" spans="1:2" s="21" customFormat="1" x14ac:dyDescent="0.25">
      <c r="B21" s="89" t="s">
        <v>213</v>
      </c>
    </row>
    <row r="22" spans="1:2" s="23" customFormat="1" x14ac:dyDescent="0.25">
      <c r="B22" s="89" t="s">
        <v>209</v>
      </c>
    </row>
    <row r="23" spans="1:2" s="21" customFormat="1" x14ac:dyDescent="0.25">
      <c r="B23" s="89" t="s">
        <v>211</v>
      </c>
    </row>
    <row r="24" spans="1:2" s="21" customFormat="1" x14ac:dyDescent="0.25"/>
    <row r="25" spans="1:2" x14ac:dyDescent="0.25">
      <c r="A25" s="1" t="s">
        <v>2</v>
      </c>
    </row>
    <row r="26" spans="1:2" x14ac:dyDescent="0.25">
      <c r="A26" t="s">
        <v>173</v>
      </c>
    </row>
    <row r="27" spans="1:2" x14ac:dyDescent="0.25">
      <c r="A27" t="s">
        <v>174</v>
      </c>
    </row>
    <row r="28" spans="1:2" x14ac:dyDescent="0.25">
      <c r="A28" t="s">
        <v>175</v>
      </c>
    </row>
    <row r="30" spans="1:2" x14ac:dyDescent="0.25">
      <c r="A30" t="s">
        <v>1187</v>
      </c>
    </row>
    <row r="31" spans="1:2" x14ac:dyDescent="0.25">
      <c r="A31" t="s">
        <v>1188</v>
      </c>
    </row>
    <row r="32" spans="1:2" x14ac:dyDescent="0.25">
      <c r="A32" t="s">
        <v>1197</v>
      </c>
    </row>
    <row r="33" spans="1:1" x14ac:dyDescent="0.25">
      <c r="A33" t="s">
        <v>1189</v>
      </c>
    </row>
    <row r="34" spans="1:1" x14ac:dyDescent="0.25">
      <c r="A34" s="3" t="s">
        <v>179</v>
      </c>
    </row>
    <row r="36" spans="1:1" x14ac:dyDescent="0.25">
      <c r="A36" t="s">
        <v>189</v>
      </c>
    </row>
    <row r="37" spans="1:1" x14ac:dyDescent="0.25">
      <c r="A37" t="s">
        <v>185</v>
      </c>
    </row>
    <row r="38" spans="1:1" x14ac:dyDescent="0.25">
      <c r="A38" t="s">
        <v>186</v>
      </c>
    </row>
  </sheetData>
  <hyperlinks>
    <hyperlink ref="B7" r:id="rId1" xr:uid="{3B17179A-AF91-4A82-B973-8C6C0192EAE3}"/>
    <hyperlink ref="B20" r:id="rId2" xr:uid="{2E36F070-C0C9-4CCB-AC9B-3B90DC990AA8}"/>
    <hyperlink ref="A34" r:id="rId3" xr:uid="{2D374378-7FBF-4694-A56E-AE9F5ADF671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C0E5-825F-4023-A65B-FD98CE5167C8}">
  <dimension ref="A1:BE74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3" width="9.5703125" style="6" bestFit="1" customWidth="1"/>
    <col min="4" max="53" width="9.28515625" style="6" bestFit="1" customWidth="1"/>
    <col min="54" max="54" width="9.5703125" style="6" bestFit="1" customWidth="1"/>
    <col min="55" max="55" width="9.28515625" style="6" bestFit="1" customWidth="1"/>
    <col min="56" max="56" width="9.5703125" style="6" bestFit="1" customWidth="1"/>
    <col min="57" max="57" width="9.28515625" style="6" bestFit="1" customWidth="1"/>
    <col min="58" max="16384" width="9.140625" style="6"/>
  </cols>
  <sheetData>
    <row r="1" spans="1:57" hidden="1" x14ac:dyDescent="0.2">
      <c r="A1" s="5" t="e">
        <f ca="1">DotStatQuery(B1)</f>
        <v>#NAME?</v>
      </c>
      <c r="B1" s="5" t="s">
        <v>3</v>
      </c>
    </row>
    <row r="2" spans="1:57" ht="34.5" x14ac:dyDescent="0.2">
      <c r="A2" s="7" t="s">
        <v>171</v>
      </c>
    </row>
    <row r="3" spans="1:57" x14ac:dyDescent="0.2">
      <c r="A3" s="67" t="s">
        <v>170</v>
      </c>
      <c r="B3" s="68"/>
      <c r="C3" s="78" t="s">
        <v>169</v>
      </c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80"/>
    </row>
    <row r="4" spans="1:57" x14ac:dyDescent="0.2">
      <c r="A4" s="67" t="s">
        <v>168</v>
      </c>
      <c r="B4" s="68"/>
      <c r="C4" s="69" t="s">
        <v>167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1"/>
    </row>
    <row r="5" spans="1:57" x14ac:dyDescent="0.2">
      <c r="A5" s="67" t="s">
        <v>6</v>
      </c>
      <c r="B5" s="68"/>
      <c r="C5" s="69" t="s">
        <v>7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1"/>
    </row>
    <row r="6" spans="1:57" x14ac:dyDescent="0.2">
      <c r="A6" s="67" t="s">
        <v>8</v>
      </c>
      <c r="B6" s="68"/>
      <c r="C6" s="69" t="s">
        <v>166</v>
      </c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1"/>
    </row>
    <row r="7" spans="1:57" x14ac:dyDescent="0.2">
      <c r="A7" s="72" t="s">
        <v>165</v>
      </c>
      <c r="B7" s="73"/>
      <c r="C7" s="63" t="s">
        <v>164</v>
      </c>
      <c r="D7" s="61" t="s">
        <v>164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2"/>
    </row>
    <row r="8" spans="1:57" x14ac:dyDescent="0.2">
      <c r="A8" s="74"/>
      <c r="B8" s="75"/>
      <c r="C8" s="65"/>
      <c r="D8" s="63" t="s">
        <v>163</v>
      </c>
      <c r="E8" s="63" t="s">
        <v>162</v>
      </c>
      <c r="F8" s="61" t="s">
        <v>162</v>
      </c>
      <c r="G8" s="66"/>
      <c r="H8" s="62"/>
      <c r="I8" s="63" t="s">
        <v>161</v>
      </c>
      <c r="J8" s="61" t="s">
        <v>161</v>
      </c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2"/>
      <c r="AE8" s="63" t="s">
        <v>160</v>
      </c>
      <c r="AF8" s="63" t="s">
        <v>159</v>
      </c>
      <c r="AG8" s="63" t="s">
        <v>158</v>
      </c>
      <c r="AH8" s="61" t="s">
        <v>158</v>
      </c>
      <c r="AI8" s="66"/>
      <c r="AJ8" s="66"/>
      <c r="AK8" s="66"/>
      <c r="AL8" s="66"/>
      <c r="AM8" s="66"/>
      <c r="AN8" s="66"/>
      <c r="AO8" s="66"/>
      <c r="AP8" s="66"/>
      <c r="AQ8" s="66"/>
      <c r="AR8" s="62"/>
      <c r="AS8" s="63" t="s">
        <v>157</v>
      </c>
      <c r="AT8" s="61" t="s">
        <v>157</v>
      </c>
      <c r="AU8" s="66"/>
      <c r="AV8" s="66"/>
      <c r="AW8" s="66"/>
      <c r="AX8" s="66"/>
      <c r="AY8" s="66"/>
      <c r="AZ8" s="62"/>
      <c r="BA8" s="63" t="s">
        <v>156</v>
      </c>
      <c r="BB8" s="63" t="s">
        <v>155</v>
      </c>
      <c r="BC8" s="63" t="s">
        <v>154</v>
      </c>
      <c r="BD8" s="63" t="s">
        <v>153</v>
      </c>
      <c r="BE8" s="63" t="s">
        <v>152</v>
      </c>
    </row>
    <row r="9" spans="1:57" x14ac:dyDescent="0.2">
      <c r="A9" s="74"/>
      <c r="B9" s="75"/>
      <c r="C9" s="65"/>
      <c r="D9" s="65"/>
      <c r="E9" s="65"/>
      <c r="F9" s="63" t="s">
        <v>151</v>
      </c>
      <c r="G9" s="63" t="s">
        <v>150</v>
      </c>
      <c r="H9" s="63" t="s">
        <v>149</v>
      </c>
      <c r="I9" s="65"/>
      <c r="J9" s="63" t="s">
        <v>148</v>
      </c>
      <c r="K9" s="63" t="s">
        <v>147</v>
      </c>
      <c r="L9" s="63" t="s">
        <v>146</v>
      </c>
      <c r="M9" s="61" t="s">
        <v>146</v>
      </c>
      <c r="N9" s="62"/>
      <c r="O9" s="63" t="s">
        <v>145</v>
      </c>
      <c r="P9" s="61" t="s">
        <v>145</v>
      </c>
      <c r="Q9" s="66"/>
      <c r="R9" s="66"/>
      <c r="S9" s="62"/>
      <c r="T9" s="63" t="s">
        <v>144</v>
      </c>
      <c r="U9" s="61" t="s">
        <v>144</v>
      </c>
      <c r="V9" s="62"/>
      <c r="W9" s="63" t="s">
        <v>143</v>
      </c>
      <c r="X9" s="61" t="s">
        <v>143</v>
      </c>
      <c r="Y9" s="62"/>
      <c r="Z9" s="63" t="s">
        <v>142</v>
      </c>
      <c r="AA9" s="63" t="s">
        <v>141</v>
      </c>
      <c r="AB9" s="61" t="s">
        <v>141</v>
      </c>
      <c r="AC9" s="62"/>
      <c r="AD9" s="63" t="s">
        <v>140</v>
      </c>
      <c r="AE9" s="65"/>
      <c r="AF9" s="65"/>
      <c r="AG9" s="65"/>
      <c r="AH9" s="63" t="s">
        <v>139</v>
      </c>
      <c r="AI9" s="61" t="s">
        <v>139</v>
      </c>
      <c r="AJ9" s="66"/>
      <c r="AK9" s="62"/>
      <c r="AL9" s="63" t="s">
        <v>138</v>
      </c>
      <c r="AM9" s="61" t="s">
        <v>138</v>
      </c>
      <c r="AN9" s="66"/>
      <c r="AO9" s="62"/>
      <c r="AP9" s="63" t="s">
        <v>137</v>
      </c>
      <c r="AQ9" s="63" t="s">
        <v>136</v>
      </c>
      <c r="AR9" s="63" t="s">
        <v>135</v>
      </c>
      <c r="AS9" s="65"/>
      <c r="AT9" s="63" t="s">
        <v>134</v>
      </c>
      <c r="AU9" s="61" t="s">
        <v>134</v>
      </c>
      <c r="AV9" s="66"/>
      <c r="AW9" s="62"/>
      <c r="AX9" s="63" t="s">
        <v>133</v>
      </c>
      <c r="AY9" s="61" t="s">
        <v>133</v>
      </c>
      <c r="AZ9" s="62"/>
      <c r="BA9" s="65"/>
      <c r="BB9" s="65"/>
      <c r="BC9" s="65"/>
      <c r="BD9" s="65"/>
      <c r="BE9" s="65"/>
    </row>
    <row r="10" spans="1:57" ht="94.5" x14ac:dyDescent="0.2">
      <c r="A10" s="76"/>
      <c r="B10" s="77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8" t="s">
        <v>132</v>
      </c>
      <c r="N10" s="8" t="s">
        <v>131</v>
      </c>
      <c r="O10" s="64"/>
      <c r="P10" s="8" t="s">
        <v>130</v>
      </c>
      <c r="Q10" s="8" t="s">
        <v>129</v>
      </c>
      <c r="R10" s="8" t="s">
        <v>128</v>
      </c>
      <c r="S10" s="8" t="s">
        <v>127</v>
      </c>
      <c r="T10" s="64"/>
      <c r="U10" s="8" t="s">
        <v>126</v>
      </c>
      <c r="V10" s="8" t="s">
        <v>125</v>
      </c>
      <c r="W10" s="64"/>
      <c r="X10" s="8" t="s">
        <v>124</v>
      </c>
      <c r="Y10" s="8" t="s">
        <v>123</v>
      </c>
      <c r="Z10" s="64"/>
      <c r="AA10" s="64"/>
      <c r="AB10" s="8" t="s">
        <v>122</v>
      </c>
      <c r="AC10" s="8" t="s">
        <v>121</v>
      </c>
      <c r="AD10" s="64"/>
      <c r="AE10" s="64"/>
      <c r="AF10" s="64"/>
      <c r="AG10" s="64"/>
      <c r="AH10" s="64"/>
      <c r="AI10" s="8" t="s">
        <v>120</v>
      </c>
      <c r="AJ10" s="8" t="s">
        <v>119</v>
      </c>
      <c r="AK10" s="8" t="s">
        <v>118</v>
      </c>
      <c r="AL10" s="64"/>
      <c r="AM10" s="8" t="s">
        <v>117</v>
      </c>
      <c r="AN10" s="8" t="s">
        <v>116</v>
      </c>
      <c r="AO10" s="8" t="s">
        <v>115</v>
      </c>
      <c r="AP10" s="64"/>
      <c r="AQ10" s="64"/>
      <c r="AR10" s="64"/>
      <c r="AS10" s="64"/>
      <c r="AT10" s="64"/>
      <c r="AU10" s="8" t="s">
        <v>114</v>
      </c>
      <c r="AV10" s="8" t="s">
        <v>113</v>
      </c>
      <c r="AW10" s="8" t="s">
        <v>112</v>
      </c>
      <c r="AX10" s="64"/>
      <c r="AY10" s="8" t="s">
        <v>111</v>
      </c>
      <c r="AZ10" s="8" t="s">
        <v>110</v>
      </c>
      <c r="BA10" s="64"/>
      <c r="BB10" s="64"/>
      <c r="BC10" s="64"/>
      <c r="BD10" s="64"/>
      <c r="BE10" s="64"/>
    </row>
    <row r="11" spans="1:57" ht="13.5" x14ac:dyDescent="0.25">
      <c r="A11" s="9" t="s">
        <v>4</v>
      </c>
      <c r="B11" s="10" t="s">
        <v>9</v>
      </c>
      <c r="C11" s="10" t="s">
        <v>9</v>
      </c>
      <c r="D11" s="10" t="s">
        <v>9</v>
      </c>
      <c r="E11" s="10" t="s">
        <v>9</v>
      </c>
      <c r="F11" s="10" t="s">
        <v>9</v>
      </c>
      <c r="G11" s="10" t="s">
        <v>9</v>
      </c>
      <c r="H11" s="10" t="s">
        <v>9</v>
      </c>
      <c r="I11" s="10" t="s">
        <v>9</v>
      </c>
      <c r="J11" s="10" t="s">
        <v>9</v>
      </c>
      <c r="K11" s="10" t="s">
        <v>9</v>
      </c>
      <c r="L11" s="10" t="s">
        <v>9</v>
      </c>
      <c r="M11" s="10" t="s">
        <v>9</v>
      </c>
      <c r="N11" s="10" t="s">
        <v>9</v>
      </c>
      <c r="O11" s="10" t="s">
        <v>9</v>
      </c>
      <c r="P11" s="10" t="s">
        <v>9</v>
      </c>
      <c r="Q11" s="10" t="s">
        <v>9</v>
      </c>
      <c r="R11" s="10" t="s">
        <v>9</v>
      </c>
      <c r="S11" s="10" t="s">
        <v>9</v>
      </c>
      <c r="T11" s="10" t="s">
        <v>9</v>
      </c>
      <c r="U11" s="10" t="s">
        <v>9</v>
      </c>
      <c r="V11" s="10" t="s">
        <v>9</v>
      </c>
      <c r="W11" s="10" t="s">
        <v>9</v>
      </c>
      <c r="X11" s="10" t="s">
        <v>9</v>
      </c>
      <c r="Y11" s="10" t="s">
        <v>9</v>
      </c>
      <c r="Z11" s="10" t="s">
        <v>9</v>
      </c>
      <c r="AA11" s="10" t="s">
        <v>9</v>
      </c>
      <c r="AB11" s="10" t="s">
        <v>9</v>
      </c>
      <c r="AC11" s="10" t="s">
        <v>9</v>
      </c>
      <c r="AD11" s="10" t="s">
        <v>9</v>
      </c>
      <c r="AE11" s="10" t="s">
        <v>9</v>
      </c>
      <c r="AF11" s="10" t="s">
        <v>9</v>
      </c>
      <c r="AG11" s="10" t="s">
        <v>9</v>
      </c>
      <c r="AH11" s="10" t="s">
        <v>9</v>
      </c>
      <c r="AI11" s="10" t="s">
        <v>9</v>
      </c>
      <c r="AJ11" s="10" t="s">
        <v>9</v>
      </c>
      <c r="AK11" s="10" t="s">
        <v>9</v>
      </c>
      <c r="AL11" s="10" t="s">
        <v>9</v>
      </c>
      <c r="AM11" s="10" t="s">
        <v>9</v>
      </c>
      <c r="AN11" s="10" t="s">
        <v>9</v>
      </c>
      <c r="AO11" s="10" t="s">
        <v>9</v>
      </c>
      <c r="AP11" s="10" t="s">
        <v>9</v>
      </c>
      <c r="AQ11" s="10" t="s">
        <v>9</v>
      </c>
      <c r="AR11" s="10" t="s">
        <v>9</v>
      </c>
      <c r="AS11" s="10" t="s">
        <v>9</v>
      </c>
      <c r="AT11" s="10" t="s">
        <v>9</v>
      </c>
      <c r="AU11" s="10" t="s">
        <v>9</v>
      </c>
      <c r="AV11" s="10" t="s">
        <v>9</v>
      </c>
      <c r="AW11" s="10" t="s">
        <v>9</v>
      </c>
      <c r="AX11" s="10" t="s">
        <v>9</v>
      </c>
      <c r="AY11" s="10" t="s">
        <v>9</v>
      </c>
      <c r="AZ11" s="10" t="s">
        <v>9</v>
      </c>
      <c r="BA11" s="10" t="s">
        <v>9</v>
      </c>
      <c r="BB11" s="10" t="s">
        <v>9</v>
      </c>
      <c r="BC11" s="10" t="s">
        <v>9</v>
      </c>
      <c r="BD11" s="10" t="s">
        <v>9</v>
      </c>
      <c r="BE11" s="10" t="s">
        <v>9</v>
      </c>
    </row>
    <row r="12" spans="1:57" ht="21" x14ac:dyDescent="0.25">
      <c r="A12" s="11" t="s">
        <v>109</v>
      </c>
      <c r="B12" s="10" t="s">
        <v>9</v>
      </c>
      <c r="C12" s="12">
        <v>580988.5</v>
      </c>
      <c r="D12" s="12">
        <v>24250.9</v>
      </c>
      <c r="E12" s="12">
        <v>2679.9</v>
      </c>
      <c r="F12" s="12">
        <v>820.8</v>
      </c>
      <c r="G12" s="12">
        <v>1026.8</v>
      </c>
      <c r="H12" s="12">
        <v>832.2</v>
      </c>
      <c r="I12" s="12">
        <v>72432.5</v>
      </c>
      <c r="J12" s="12">
        <v>11155</v>
      </c>
      <c r="K12" s="12">
        <v>5503.2</v>
      </c>
      <c r="L12" s="12">
        <v>5664.3</v>
      </c>
      <c r="M12" s="12">
        <v>2037.6</v>
      </c>
      <c r="N12" s="12">
        <v>3626.6</v>
      </c>
      <c r="O12" s="12">
        <v>11026.6</v>
      </c>
      <c r="P12" s="12">
        <v>349.8</v>
      </c>
      <c r="Q12" s="12">
        <v>3810.8</v>
      </c>
      <c r="R12" s="12">
        <v>4090.1</v>
      </c>
      <c r="S12" s="12">
        <v>2776</v>
      </c>
      <c r="T12" s="12">
        <v>10097.5</v>
      </c>
      <c r="U12" s="12">
        <v>2545</v>
      </c>
      <c r="V12" s="12">
        <v>7552.4</v>
      </c>
      <c r="W12" s="12">
        <v>7621.3</v>
      </c>
      <c r="X12" s="12">
        <v>4357.8</v>
      </c>
      <c r="Y12" s="12">
        <v>3263.4</v>
      </c>
      <c r="Z12" s="12">
        <v>6805.4</v>
      </c>
      <c r="AA12" s="12">
        <v>7845.9</v>
      </c>
      <c r="AB12" s="12">
        <v>5762.1</v>
      </c>
      <c r="AC12" s="12">
        <v>2083.6999999999998</v>
      </c>
      <c r="AD12" s="12">
        <v>6713.3</v>
      </c>
      <c r="AE12" s="12">
        <v>5358.4</v>
      </c>
      <c r="AF12" s="12">
        <v>39156.300000000003</v>
      </c>
      <c r="AG12" s="12">
        <v>260432.7</v>
      </c>
      <c r="AH12" s="12">
        <v>151737.5</v>
      </c>
      <c r="AI12" s="12">
        <v>87416.8</v>
      </c>
      <c r="AJ12" s="12">
        <v>28009.200000000001</v>
      </c>
      <c r="AK12" s="12">
        <v>36311.5</v>
      </c>
      <c r="AL12" s="12">
        <v>16112.7</v>
      </c>
      <c r="AM12" s="12">
        <v>4617.3999999999996</v>
      </c>
      <c r="AN12" s="12">
        <v>2679.6</v>
      </c>
      <c r="AO12" s="12">
        <v>8815.7000000000007</v>
      </c>
      <c r="AP12" s="12">
        <v>17216.400000000001</v>
      </c>
      <c r="AQ12" s="12">
        <v>7367.8</v>
      </c>
      <c r="AR12" s="12">
        <v>67998.3</v>
      </c>
      <c r="AS12" s="12">
        <v>176677.8</v>
      </c>
      <c r="AT12" s="12">
        <v>138811.6</v>
      </c>
      <c r="AU12" s="12">
        <v>37306.199999999997</v>
      </c>
      <c r="AV12" s="12">
        <v>40657.9</v>
      </c>
      <c r="AW12" s="12">
        <v>60847.5</v>
      </c>
      <c r="AX12" s="12">
        <v>37866.199999999997</v>
      </c>
      <c r="AY12" s="12">
        <v>30921.4</v>
      </c>
      <c r="AZ12" s="12">
        <v>6944.8</v>
      </c>
      <c r="BA12" s="12">
        <v>80470.7</v>
      </c>
      <c r="BB12" s="12">
        <v>437110.5</v>
      </c>
      <c r="BC12" s="12">
        <v>108695.2</v>
      </c>
      <c r="BD12" s="12">
        <v>476266.8</v>
      </c>
      <c r="BE12" s="12">
        <v>20470.599999999999</v>
      </c>
    </row>
    <row r="13" spans="1:57" ht="13.5" x14ac:dyDescent="0.25">
      <c r="A13" s="11" t="s">
        <v>108</v>
      </c>
      <c r="B13" s="10" t="s">
        <v>9</v>
      </c>
      <c r="C13" s="13">
        <v>11882.6</v>
      </c>
      <c r="D13" s="13">
        <v>321.5</v>
      </c>
      <c r="E13" s="13">
        <v>227.4</v>
      </c>
      <c r="F13" s="13">
        <v>77</v>
      </c>
      <c r="G13" s="13">
        <v>86.7</v>
      </c>
      <c r="H13" s="13">
        <v>63.7</v>
      </c>
      <c r="I13" s="13">
        <v>877</v>
      </c>
      <c r="J13" s="13">
        <v>227.6</v>
      </c>
      <c r="K13" s="13">
        <v>37.6</v>
      </c>
      <c r="L13" s="13">
        <v>88.9</v>
      </c>
      <c r="M13" s="13">
        <v>41.9</v>
      </c>
      <c r="N13" s="13">
        <v>47</v>
      </c>
      <c r="O13" s="13">
        <v>123.2</v>
      </c>
      <c r="P13" s="13">
        <v>8.1</v>
      </c>
      <c r="Q13" s="13">
        <v>47.9</v>
      </c>
      <c r="R13" s="13">
        <v>32.4</v>
      </c>
      <c r="S13" s="13">
        <v>34.799999999999997</v>
      </c>
      <c r="T13" s="13">
        <v>121.2</v>
      </c>
      <c r="U13" s="13">
        <v>66.099999999999994</v>
      </c>
      <c r="V13" s="13">
        <v>55.2</v>
      </c>
      <c r="W13" s="13">
        <v>56.2</v>
      </c>
      <c r="X13" s="13">
        <v>39.700000000000003</v>
      </c>
      <c r="Y13" s="13">
        <v>16.5</v>
      </c>
      <c r="Z13" s="13">
        <v>56.5</v>
      </c>
      <c r="AA13" s="13">
        <v>74.900000000000006</v>
      </c>
      <c r="AB13" s="13">
        <v>42.8</v>
      </c>
      <c r="AC13" s="13">
        <v>32</v>
      </c>
      <c r="AD13" s="13">
        <v>90.9</v>
      </c>
      <c r="AE13" s="13">
        <v>143.9</v>
      </c>
      <c r="AF13" s="13">
        <v>1050</v>
      </c>
      <c r="AG13" s="13">
        <v>5351.9</v>
      </c>
      <c r="AH13" s="13">
        <v>3088.2</v>
      </c>
      <c r="AI13" s="13">
        <v>1638.5</v>
      </c>
      <c r="AJ13" s="13">
        <v>623.6</v>
      </c>
      <c r="AK13" s="13">
        <v>826.1</v>
      </c>
      <c r="AL13" s="13">
        <v>405.4</v>
      </c>
      <c r="AM13" s="13">
        <v>97.2</v>
      </c>
      <c r="AN13" s="13">
        <v>95</v>
      </c>
      <c r="AO13" s="13">
        <v>213.2</v>
      </c>
      <c r="AP13" s="13">
        <v>431.2</v>
      </c>
      <c r="AQ13" s="13">
        <v>172.5</v>
      </c>
      <c r="AR13" s="13">
        <v>1254.5</v>
      </c>
      <c r="AS13" s="13">
        <v>3910.9</v>
      </c>
      <c r="AT13" s="13">
        <v>3211.6</v>
      </c>
      <c r="AU13" s="13">
        <v>740.8</v>
      </c>
      <c r="AV13" s="13">
        <v>937.4</v>
      </c>
      <c r="AW13" s="13">
        <v>1533.3</v>
      </c>
      <c r="AX13" s="13">
        <v>699.3</v>
      </c>
      <c r="AY13" s="13">
        <v>699.3</v>
      </c>
      <c r="AZ13" s="13">
        <v>0</v>
      </c>
      <c r="BA13" s="13">
        <v>1248.3</v>
      </c>
      <c r="BB13" s="13">
        <v>9262.7999999999993</v>
      </c>
      <c r="BC13" s="13">
        <v>2263.6999999999998</v>
      </c>
      <c r="BD13" s="13">
        <v>10312.799999999999</v>
      </c>
      <c r="BE13" s="13">
        <v>445.1</v>
      </c>
    </row>
    <row r="14" spans="1:57" ht="13.5" x14ac:dyDescent="0.25">
      <c r="A14" s="11" t="s">
        <v>107</v>
      </c>
      <c r="B14" s="10" t="s">
        <v>9</v>
      </c>
      <c r="C14" s="12">
        <v>4285.3999999999996</v>
      </c>
      <c r="D14" s="12">
        <v>176.6</v>
      </c>
      <c r="E14" s="12">
        <v>6.3</v>
      </c>
      <c r="F14" s="12">
        <v>1.2</v>
      </c>
      <c r="G14" s="12">
        <v>4.9000000000000004</v>
      </c>
      <c r="H14" s="12">
        <v>0.2</v>
      </c>
      <c r="I14" s="12">
        <v>627.4</v>
      </c>
      <c r="J14" s="12">
        <v>83.1</v>
      </c>
      <c r="K14" s="12">
        <v>19.3</v>
      </c>
      <c r="L14" s="12">
        <v>61.5</v>
      </c>
      <c r="M14" s="12">
        <v>32.299999999999997</v>
      </c>
      <c r="N14" s="12">
        <v>29.2</v>
      </c>
      <c r="O14" s="12">
        <v>95</v>
      </c>
      <c r="P14" s="12">
        <v>1.3</v>
      </c>
      <c r="Q14" s="12">
        <v>32.4</v>
      </c>
      <c r="R14" s="12">
        <v>29.8</v>
      </c>
      <c r="S14" s="12">
        <v>31.4</v>
      </c>
      <c r="T14" s="12">
        <v>111</v>
      </c>
      <c r="U14" s="12">
        <v>36</v>
      </c>
      <c r="V14" s="12">
        <v>75</v>
      </c>
      <c r="W14" s="12">
        <v>65.2</v>
      </c>
      <c r="X14" s="12">
        <v>23.2</v>
      </c>
      <c r="Y14" s="12">
        <v>42</v>
      </c>
      <c r="Z14" s="12">
        <v>80.2</v>
      </c>
      <c r="AA14" s="12">
        <v>38</v>
      </c>
      <c r="AB14" s="12">
        <v>31.2</v>
      </c>
      <c r="AC14" s="12">
        <v>6.8</v>
      </c>
      <c r="AD14" s="12">
        <v>74.2</v>
      </c>
      <c r="AE14" s="12">
        <v>49.8</v>
      </c>
      <c r="AF14" s="12">
        <v>283</v>
      </c>
      <c r="AG14" s="12">
        <v>1948.9</v>
      </c>
      <c r="AH14" s="12">
        <v>1155.0999999999999</v>
      </c>
      <c r="AI14" s="12">
        <v>654.29999999999995</v>
      </c>
      <c r="AJ14" s="12">
        <v>208.4</v>
      </c>
      <c r="AK14" s="12">
        <v>292.39999999999998</v>
      </c>
      <c r="AL14" s="12">
        <v>110.2</v>
      </c>
      <c r="AM14" s="12">
        <v>27.3</v>
      </c>
      <c r="AN14" s="12">
        <v>15.5</v>
      </c>
      <c r="AO14" s="12">
        <v>67.400000000000006</v>
      </c>
      <c r="AP14" s="12">
        <v>127.9</v>
      </c>
      <c r="AQ14" s="12">
        <v>62.8</v>
      </c>
      <c r="AR14" s="12">
        <v>493</v>
      </c>
      <c r="AS14" s="12">
        <v>1193.3</v>
      </c>
      <c r="AT14" s="12">
        <v>1001.7</v>
      </c>
      <c r="AU14" s="12">
        <v>260.8</v>
      </c>
      <c r="AV14" s="12">
        <v>301.10000000000002</v>
      </c>
      <c r="AW14" s="12">
        <v>439.8</v>
      </c>
      <c r="AX14" s="12">
        <v>191.7</v>
      </c>
      <c r="AY14" s="12">
        <v>181.8</v>
      </c>
      <c r="AZ14" s="12">
        <v>9.9</v>
      </c>
      <c r="BA14" s="12">
        <v>683.6</v>
      </c>
      <c r="BB14" s="12">
        <v>3142.2</v>
      </c>
      <c r="BC14" s="12">
        <v>793.8</v>
      </c>
      <c r="BD14" s="12">
        <v>3425.2</v>
      </c>
      <c r="BE14" s="12">
        <v>133.4</v>
      </c>
    </row>
    <row r="15" spans="1:57" ht="13.5" x14ac:dyDescent="0.25">
      <c r="A15" s="11" t="s">
        <v>106</v>
      </c>
      <c r="B15" s="10" t="s">
        <v>9</v>
      </c>
      <c r="C15" s="13">
        <v>4600.5</v>
      </c>
      <c r="D15" s="13">
        <v>60.2</v>
      </c>
      <c r="E15" s="13">
        <v>2.4</v>
      </c>
      <c r="F15" s="13">
        <v>0.5</v>
      </c>
      <c r="G15" s="13">
        <v>1.9</v>
      </c>
      <c r="H15" s="13">
        <v>0</v>
      </c>
      <c r="I15" s="13">
        <v>498.7</v>
      </c>
      <c r="J15" s="13">
        <v>94.8</v>
      </c>
      <c r="K15" s="13">
        <v>23.7</v>
      </c>
      <c r="L15" s="13">
        <v>40.200000000000003</v>
      </c>
      <c r="M15" s="13">
        <v>12.9</v>
      </c>
      <c r="N15" s="13">
        <v>27.3</v>
      </c>
      <c r="O15" s="13">
        <v>121.6</v>
      </c>
      <c r="P15" s="13">
        <v>4.4000000000000004</v>
      </c>
      <c r="Q15" s="13">
        <v>67.3</v>
      </c>
      <c r="R15" s="13">
        <v>22.9</v>
      </c>
      <c r="S15" s="13">
        <v>27</v>
      </c>
      <c r="T15" s="13">
        <v>80.5</v>
      </c>
      <c r="U15" s="13">
        <v>24.9</v>
      </c>
      <c r="V15" s="13">
        <v>55.6</v>
      </c>
      <c r="W15" s="13">
        <v>27.5</v>
      </c>
      <c r="X15" s="13">
        <v>10.5</v>
      </c>
      <c r="Y15" s="13">
        <v>17</v>
      </c>
      <c r="Z15" s="13">
        <v>30.9</v>
      </c>
      <c r="AA15" s="13">
        <v>36.700000000000003</v>
      </c>
      <c r="AB15" s="13">
        <v>29.5</v>
      </c>
      <c r="AC15" s="13">
        <v>7.2</v>
      </c>
      <c r="AD15" s="13">
        <v>42.8</v>
      </c>
      <c r="AE15" s="13">
        <v>50.3</v>
      </c>
      <c r="AF15" s="13">
        <v>266.89999999999998</v>
      </c>
      <c r="AG15" s="13">
        <v>2119.9</v>
      </c>
      <c r="AH15" s="13">
        <v>977.4</v>
      </c>
      <c r="AI15" s="13">
        <v>579.6</v>
      </c>
      <c r="AJ15" s="13">
        <v>246.1</v>
      </c>
      <c r="AK15" s="13">
        <v>151.69999999999999</v>
      </c>
      <c r="AL15" s="13">
        <v>112</v>
      </c>
      <c r="AM15" s="13">
        <v>23.7</v>
      </c>
      <c r="AN15" s="13">
        <v>25.3</v>
      </c>
      <c r="AO15" s="13">
        <v>63</v>
      </c>
      <c r="AP15" s="13">
        <v>124.9</v>
      </c>
      <c r="AQ15" s="13">
        <v>26.1</v>
      </c>
      <c r="AR15" s="13">
        <v>879.5</v>
      </c>
      <c r="AS15" s="13">
        <v>1602.2</v>
      </c>
      <c r="AT15" s="13">
        <v>1407.3</v>
      </c>
      <c r="AU15" s="13">
        <v>430.5</v>
      </c>
      <c r="AV15" s="13">
        <v>385.8</v>
      </c>
      <c r="AW15" s="13">
        <v>591</v>
      </c>
      <c r="AX15" s="13">
        <v>194.9</v>
      </c>
      <c r="AY15" s="13">
        <v>158.5</v>
      </c>
      <c r="AZ15" s="13">
        <v>36.4</v>
      </c>
      <c r="BA15" s="13">
        <v>551.4</v>
      </c>
      <c r="BB15" s="13">
        <v>3722</v>
      </c>
      <c r="BC15" s="13">
        <v>1142.5</v>
      </c>
      <c r="BD15" s="13">
        <v>3988.9</v>
      </c>
      <c r="BE15" s="13">
        <v>122.5</v>
      </c>
    </row>
    <row r="16" spans="1:57" ht="13.5" x14ac:dyDescent="0.25">
      <c r="A16" s="11" t="s">
        <v>105</v>
      </c>
      <c r="B16" s="10" t="s">
        <v>9</v>
      </c>
      <c r="C16" s="12">
        <v>18261.900000000001</v>
      </c>
      <c r="D16" s="12">
        <v>284.10000000000002</v>
      </c>
      <c r="E16" s="12">
        <v>253.2</v>
      </c>
      <c r="F16" s="12">
        <v>90.1</v>
      </c>
      <c r="G16" s="12">
        <v>65.7</v>
      </c>
      <c r="H16" s="12">
        <v>97.3</v>
      </c>
      <c r="I16" s="12">
        <v>1681.6</v>
      </c>
      <c r="J16" s="12">
        <v>281</v>
      </c>
      <c r="K16" s="12">
        <v>42.6</v>
      </c>
      <c r="L16" s="12">
        <v>215.1</v>
      </c>
      <c r="M16" s="12">
        <v>96.2</v>
      </c>
      <c r="N16" s="12">
        <v>118.9</v>
      </c>
      <c r="O16" s="12">
        <v>257.39999999999998</v>
      </c>
      <c r="P16" s="12">
        <v>8.5</v>
      </c>
      <c r="Q16" s="12">
        <v>87.8</v>
      </c>
      <c r="R16" s="12">
        <v>100</v>
      </c>
      <c r="S16" s="12">
        <v>61</v>
      </c>
      <c r="T16" s="12">
        <v>226.7</v>
      </c>
      <c r="U16" s="12">
        <v>64.7</v>
      </c>
      <c r="V16" s="12">
        <v>162</v>
      </c>
      <c r="W16" s="12">
        <v>85.6</v>
      </c>
      <c r="X16" s="12">
        <v>51.2</v>
      </c>
      <c r="Y16" s="12">
        <v>34.5</v>
      </c>
      <c r="Z16" s="12">
        <v>143</v>
      </c>
      <c r="AA16" s="12">
        <v>193.4</v>
      </c>
      <c r="AB16" s="12">
        <v>114.9</v>
      </c>
      <c r="AC16" s="12">
        <v>78.5</v>
      </c>
      <c r="AD16" s="12">
        <v>236.8</v>
      </c>
      <c r="AE16" s="12">
        <v>151.6</v>
      </c>
      <c r="AF16" s="12">
        <v>1393.4</v>
      </c>
      <c r="AG16" s="12">
        <v>9148.7999999999993</v>
      </c>
      <c r="AH16" s="12">
        <v>5246.8</v>
      </c>
      <c r="AI16" s="12">
        <v>3113.5</v>
      </c>
      <c r="AJ16" s="12">
        <v>845.7</v>
      </c>
      <c r="AK16" s="12">
        <v>1287.5</v>
      </c>
      <c r="AL16" s="12">
        <v>632.9</v>
      </c>
      <c r="AM16" s="12">
        <v>175.9</v>
      </c>
      <c r="AN16" s="12">
        <v>124.8</v>
      </c>
      <c r="AO16" s="12">
        <v>332.2</v>
      </c>
      <c r="AP16" s="12">
        <v>1083.3</v>
      </c>
      <c r="AQ16" s="12">
        <v>285.60000000000002</v>
      </c>
      <c r="AR16" s="12">
        <v>1900.2</v>
      </c>
      <c r="AS16" s="12">
        <v>5349.3</v>
      </c>
      <c r="AT16" s="12">
        <v>4343.2</v>
      </c>
      <c r="AU16" s="12">
        <v>1069.0999999999999</v>
      </c>
      <c r="AV16" s="12">
        <v>1328.2</v>
      </c>
      <c r="AW16" s="12">
        <v>1945.9</v>
      </c>
      <c r="AX16" s="12">
        <v>1006.1</v>
      </c>
      <c r="AY16" s="12">
        <v>882.6</v>
      </c>
      <c r="AZ16" s="12">
        <v>123.5</v>
      </c>
      <c r="BA16" s="12">
        <v>2086.4</v>
      </c>
      <c r="BB16" s="12">
        <v>14498.1</v>
      </c>
      <c r="BC16" s="12">
        <v>3902</v>
      </c>
      <c r="BD16" s="12">
        <v>15891.5</v>
      </c>
      <c r="BE16" s="12">
        <v>684.1</v>
      </c>
    </row>
    <row r="17" spans="1:57" ht="13.5" x14ac:dyDescent="0.25">
      <c r="A17" s="11" t="s">
        <v>104</v>
      </c>
      <c r="B17" s="10" t="s">
        <v>9</v>
      </c>
      <c r="C17" s="13">
        <v>8009.3</v>
      </c>
      <c r="D17" s="13">
        <v>736.4</v>
      </c>
      <c r="E17" s="13">
        <v>235.9</v>
      </c>
      <c r="F17" s="13">
        <v>6.5</v>
      </c>
      <c r="G17" s="13">
        <v>218.3</v>
      </c>
      <c r="H17" s="13">
        <v>11.1</v>
      </c>
      <c r="I17" s="13">
        <v>896.4</v>
      </c>
      <c r="J17" s="13">
        <v>348.6</v>
      </c>
      <c r="K17" s="13">
        <v>44.6</v>
      </c>
      <c r="L17" s="13">
        <v>122.8</v>
      </c>
      <c r="M17" s="13">
        <v>45.5</v>
      </c>
      <c r="N17" s="13">
        <v>77.3</v>
      </c>
      <c r="O17" s="13">
        <v>173.6</v>
      </c>
      <c r="P17" s="13">
        <v>4.4000000000000004</v>
      </c>
      <c r="Q17" s="13">
        <v>90.7</v>
      </c>
      <c r="R17" s="13">
        <v>40.6</v>
      </c>
      <c r="S17" s="13">
        <v>38</v>
      </c>
      <c r="T17" s="13">
        <v>87</v>
      </c>
      <c r="U17" s="13">
        <v>28.9</v>
      </c>
      <c r="V17" s="13">
        <v>58.1</v>
      </c>
      <c r="W17" s="13">
        <v>25.5</v>
      </c>
      <c r="X17" s="13">
        <v>2.9</v>
      </c>
      <c r="Y17" s="13">
        <v>22.5</v>
      </c>
      <c r="Z17" s="13">
        <v>22.4</v>
      </c>
      <c r="AA17" s="13">
        <v>6</v>
      </c>
      <c r="AB17" s="13">
        <v>3.3</v>
      </c>
      <c r="AC17" s="13">
        <v>2.7</v>
      </c>
      <c r="AD17" s="13">
        <v>65.900000000000006</v>
      </c>
      <c r="AE17" s="13">
        <v>83.3</v>
      </c>
      <c r="AF17" s="13">
        <v>686.7</v>
      </c>
      <c r="AG17" s="13">
        <v>3156.8</v>
      </c>
      <c r="AH17" s="13">
        <v>2356.3000000000002</v>
      </c>
      <c r="AI17" s="13">
        <v>1513.6</v>
      </c>
      <c r="AJ17" s="13">
        <v>529.6</v>
      </c>
      <c r="AK17" s="13">
        <v>313</v>
      </c>
      <c r="AL17" s="13">
        <v>138.80000000000001</v>
      </c>
      <c r="AM17" s="13">
        <v>46.3</v>
      </c>
      <c r="AN17" s="13">
        <v>51.1</v>
      </c>
      <c r="AO17" s="13">
        <v>41.3</v>
      </c>
      <c r="AP17" s="13">
        <v>174.2</v>
      </c>
      <c r="AQ17" s="13">
        <v>66.2</v>
      </c>
      <c r="AR17" s="13">
        <v>421.4</v>
      </c>
      <c r="AS17" s="13">
        <v>2213.6999999999998</v>
      </c>
      <c r="AT17" s="13">
        <v>1541.5</v>
      </c>
      <c r="AU17" s="13">
        <v>449.4</v>
      </c>
      <c r="AV17" s="13">
        <v>667.9</v>
      </c>
      <c r="AW17" s="13">
        <v>424.1</v>
      </c>
      <c r="AX17" s="13">
        <v>672.3</v>
      </c>
      <c r="AY17" s="13">
        <v>672.3</v>
      </c>
      <c r="AZ17" s="13">
        <v>0</v>
      </c>
      <c r="BA17" s="13">
        <v>1215.5999999999999</v>
      </c>
      <c r="BB17" s="13">
        <v>5370.6</v>
      </c>
      <c r="BC17" s="13">
        <v>800.6</v>
      </c>
      <c r="BD17" s="13">
        <v>6057.3</v>
      </c>
      <c r="BE17" s="13">
        <v>141.80000000000001</v>
      </c>
    </row>
    <row r="18" spans="1:57" ht="13.5" x14ac:dyDescent="0.25">
      <c r="A18" s="11" t="s">
        <v>103</v>
      </c>
      <c r="B18" s="10" t="s">
        <v>9</v>
      </c>
      <c r="C18" s="12">
        <v>5181.8999999999996</v>
      </c>
      <c r="D18" s="12">
        <v>163.30000000000001</v>
      </c>
      <c r="E18" s="12">
        <v>34.1</v>
      </c>
      <c r="F18" s="12">
        <v>23.2</v>
      </c>
      <c r="G18" s="12">
        <v>8.4</v>
      </c>
      <c r="H18" s="12">
        <v>2.6</v>
      </c>
      <c r="I18" s="12">
        <v>1371.9</v>
      </c>
      <c r="J18" s="12">
        <v>128.30000000000001</v>
      </c>
      <c r="K18" s="12">
        <v>60.9</v>
      </c>
      <c r="L18" s="12">
        <v>104.7</v>
      </c>
      <c r="M18" s="12">
        <v>58.3</v>
      </c>
      <c r="N18" s="12">
        <v>46.4</v>
      </c>
      <c r="O18" s="12">
        <v>198.2</v>
      </c>
      <c r="P18" s="12">
        <v>1.9</v>
      </c>
      <c r="Q18" s="12">
        <v>42.6</v>
      </c>
      <c r="R18" s="12">
        <v>92.4</v>
      </c>
      <c r="S18" s="12">
        <v>61.3</v>
      </c>
      <c r="T18" s="12">
        <v>250.3</v>
      </c>
      <c r="U18" s="12">
        <v>48.4</v>
      </c>
      <c r="V18" s="12">
        <v>201.9</v>
      </c>
      <c r="W18" s="12">
        <v>156.1</v>
      </c>
      <c r="X18" s="12">
        <v>46.2</v>
      </c>
      <c r="Y18" s="12">
        <v>109.9</v>
      </c>
      <c r="Z18" s="12">
        <v>136.4</v>
      </c>
      <c r="AA18" s="12">
        <v>205.6</v>
      </c>
      <c r="AB18" s="12">
        <v>180</v>
      </c>
      <c r="AC18" s="12">
        <v>25.6</v>
      </c>
      <c r="AD18" s="12">
        <v>131.4</v>
      </c>
      <c r="AE18" s="12">
        <v>94.6</v>
      </c>
      <c r="AF18" s="12">
        <v>409.6</v>
      </c>
      <c r="AG18" s="12">
        <v>2011.3</v>
      </c>
      <c r="AH18" s="12">
        <v>1242.9000000000001</v>
      </c>
      <c r="AI18" s="12">
        <v>729.7</v>
      </c>
      <c r="AJ18" s="12">
        <v>318.10000000000002</v>
      </c>
      <c r="AK18" s="12">
        <v>195.1</v>
      </c>
      <c r="AL18" s="12">
        <v>136.30000000000001</v>
      </c>
      <c r="AM18" s="12">
        <v>28.6</v>
      </c>
      <c r="AN18" s="12">
        <v>19.2</v>
      </c>
      <c r="AO18" s="12">
        <v>88.5</v>
      </c>
      <c r="AP18" s="12">
        <v>95</v>
      </c>
      <c r="AQ18" s="12">
        <v>95.2</v>
      </c>
      <c r="AR18" s="12">
        <v>441.8</v>
      </c>
      <c r="AS18" s="12">
        <v>1097.0999999999999</v>
      </c>
      <c r="AT18" s="12">
        <v>913.7</v>
      </c>
      <c r="AU18" s="12">
        <v>291.7</v>
      </c>
      <c r="AV18" s="12">
        <v>299.60000000000002</v>
      </c>
      <c r="AW18" s="12">
        <v>322.5</v>
      </c>
      <c r="AX18" s="12">
        <v>183.4</v>
      </c>
      <c r="AY18" s="12">
        <v>174.6</v>
      </c>
      <c r="AZ18" s="12">
        <v>8.8000000000000007</v>
      </c>
      <c r="BA18" s="12">
        <v>1500.7</v>
      </c>
      <c r="BB18" s="12">
        <v>3108.4</v>
      </c>
      <c r="BC18" s="12">
        <v>768.4</v>
      </c>
      <c r="BD18" s="12">
        <v>3518</v>
      </c>
      <c r="BE18" s="12">
        <v>182.6</v>
      </c>
    </row>
    <row r="19" spans="1:57" ht="13.5" x14ac:dyDescent="0.25">
      <c r="A19" s="11" t="s">
        <v>102</v>
      </c>
      <c r="B19" s="10" t="s">
        <v>9</v>
      </c>
      <c r="C19" s="13">
        <v>2828.7</v>
      </c>
      <c r="D19" s="13">
        <v>68</v>
      </c>
      <c r="E19" s="13">
        <v>4.2</v>
      </c>
      <c r="F19" s="13">
        <v>2.2000000000000002</v>
      </c>
      <c r="G19" s="13">
        <v>1.1000000000000001</v>
      </c>
      <c r="H19" s="13">
        <v>0.9</v>
      </c>
      <c r="I19" s="13">
        <v>283.60000000000002</v>
      </c>
      <c r="J19" s="13">
        <v>48.3</v>
      </c>
      <c r="K19" s="13">
        <v>5.4</v>
      </c>
      <c r="L19" s="13">
        <v>19.600000000000001</v>
      </c>
      <c r="M19" s="13">
        <v>8</v>
      </c>
      <c r="N19" s="13">
        <v>11.6</v>
      </c>
      <c r="O19" s="13">
        <v>59.5</v>
      </c>
      <c r="P19" s="13">
        <v>0.6</v>
      </c>
      <c r="Q19" s="13">
        <v>34.1</v>
      </c>
      <c r="R19" s="13">
        <v>12.6</v>
      </c>
      <c r="S19" s="13">
        <v>12.2</v>
      </c>
      <c r="T19" s="13">
        <v>38.6</v>
      </c>
      <c r="U19" s="13">
        <v>4.7</v>
      </c>
      <c r="V19" s="13">
        <v>33.9</v>
      </c>
      <c r="W19" s="13">
        <v>24.6</v>
      </c>
      <c r="X19" s="13">
        <v>15</v>
      </c>
      <c r="Y19" s="13">
        <v>9.5</v>
      </c>
      <c r="Z19" s="13">
        <v>51.9</v>
      </c>
      <c r="AA19" s="13">
        <v>6.1</v>
      </c>
      <c r="AB19" s="13">
        <v>3.6</v>
      </c>
      <c r="AC19" s="13">
        <v>2.4</v>
      </c>
      <c r="AD19" s="13">
        <v>29.7</v>
      </c>
      <c r="AE19" s="13">
        <v>21.7</v>
      </c>
      <c r="AF19" s="13">
        <v>172.7</v>
      </c>
      <c r="AG19" s="13">
        <v>1241.2</v>
      </c>
      <c r="AH19" s="13">
        <v>722.3</v>
      </c>
      <c r="AI19" s="13">
        <v>456.5</v>
      </c>
      <c r="AJ19" s="13">
        <v>142.5</v>
      </c>
      <c r="AK19" s="13">
        <v>123.3</v>
      </c>
      <c r="AL19" s="13">
        <v>101.2</v>
      </c>
      <c r="AM19" s="13">
        <v>37.5</v>
      </c>
      <c r="AN19" s="13">
        <v>13.3</v>
      </c>
      <c r="AO19" s="13">
        <v>50.4</v>
      </c>
      <c r="AP19" s="13">
        <v>78.400000000000006</v>
      </c>
      <c r="AQ19" s="13">
        <v>45.3</v>
      </c>
      <c r="AR19" s="13">
        <v>294</v>
      </c>
      <c r="AS19" s="13">
        <v>1037.3</v>
      </c>
      <c r="AT19" s="13">
        <v>885.9</v>
      </c>
      <c r="AU19" s="13">
        <v>150.4</v>
      </c>
      <c r="AV19" s="13">
        <v>230.1</v>
      </c>
      <c r="AW19" s="13">
        <v>505.4</v>
      </c>
      <c r="AX19" s="13">
        <v>151.4</v>
      </c>
      <c r="AY19" s="13">
        <v>126.3</v>
      </c>
      <c r="AZ19" s="13">
        <v>25.1</v>
      </c>
      <c r="BA19" s="13">
        <v>309.5</v>
      </c>
      <c r="BB19" s="13">
        <v>2278.5</v>
      </c>
      <c r="BC19" s="13">
        <v>518.79999999999995</v>
      </c>
      <c r="BD19" s="13">
        <v>2451.1999999999998</v>
      </c>
      <c r="BE19" s="13">
        <v>116.2</v>
      </c>
    </row>
    <row r="20" spans="1:57" ht="13.5" x14ac:dyDescent="0.25">
      <c r="A20" s="11" t="s">
        <v>101</v>
      </c>
      <c r="B20" s="10" t="s">
        <v>9</v>
      </c>
      <c r="C20" s="12">
        <v>622.9</v>
      </c>
      <c r="D20" s="12">
        <v>24.3</v>
      </c>
      <c r="E20" s="12">
        <v>3.1</v>
      </c>
      <c r="F20" s="12">
        <v>2</v>
      </c>
      <c r="G20" s="12">
        <v>1.1000000000000001</v>
      </c>
      <c r="H20" s="12">
        <v>0</v>
      </c>
      <c r="I20" s="12">
        <v>117.9</v>
      </c>
      <c r="J20" s="12">
        <v>15.3</v>
      </c>
      <c r="K20" s="12">
        <v>13.4</v>
      </c>
      <c r="L20" s="12">
        <v>24.7</v>
      </c>
      <c r="M20" s="12">
        <v>19</v>
      </c>
      <c r="N20" s="12">
        <v>5.7</v>
      </c>
      <c r="O20" s="12">
        <v>13.1</v>
      </c>
      <c r="P20" s="12">
        <v>1.7</v>
      </c>
      <c r="Q20" s="12">
        <v>3</v>
      </c>
      <c r="R20" s="12">
        <v>3.7</v>
      </c>
      <c r="S20" s="12">
        <v>4.7</v>
      </c>
      <c r="T20" s="12">
        <v>15.9</v>
      </c>
      <c r="U20" s="12">
        <v>0.3</v>
      </c>
      <c r="V20" s="12">
        <v>15.6</v>
      </c>
      <c r="W20" s="12">
        <v>13.4</v>
      </c>
      <c r="X20" s="12">
        <v>6.7</v>
      </c>
      <c r="Y20" s="12">
        <v>6.7</v>
      </c>
      <c r="Z20" s="12">
        <v>2.5</v>
      </c>
      <c r="AA20" s="12">
        <v>3.5</v>
      </c>
      <c r="AB20" s="12">
        <v>2.7</v>
      </c>
      <c r="AC20" s="12">
        <v>0.8</v>
      </c>
      <c r="AD20" s="12">
        <v>16.100000000000001</v>
      </c>
      <c r="AE20" s="12">
        <v>10.5</v>
      </c>
      <c r="AF20" s="12">
        <v>51.9</v>
      </c>
      <c r="AG20" s="12">
        <v>240.9</v>
      </c>
      <c r="AH20" s="12">
        <v>151.9</v>
      </c>
      <c r="AI20" s="12">
        <v>83.7</v>
      </c>
      <c r="AJ20" s="12">
        <v>42.7</v>
      </c>
      <c r="AK20" s="12">
        <v>25.5</v>
      </c>
      <c r="AL20" s="12">
        <v>26.3</v>
      </c>
      <c r="AM20" s="12">
        <v>6</v>
      </c>
      <c r="AN20" s="12">
        <v>6</v>
      </c>
      <c r="AO20" s="12">
        <v>14.3</v>
      </c>
      <c r="AP20" s="12">
        <v>9.4</v>
      </c>
      <c r="AQ20" s="12">
        <v>10.3</v>
      </c>
      <c r="AR20" s="12">
        <v>43</v>
      </c>
      <c r="AS20" s="12">
        <v>174.3</v>
      </c>
      <c r="AT20" s="12">
        <v>143.80000000000001</v>
      </c>
      <c r="AU20" s="12">
        <v>44.7</v>
      </c>
      <c r="AV20" s="12">
        <v>60.5</v>
      </c>
      <c r="AW20" s="12">
        <v>38.6</v>
      </c>
      <c r="AX20" s="12">
        <v>30.5</v>
      </c>
      <c r="AY20" s="12">
        <v>30.5</v>
      </c>
      <c r="AZ20" s="12">
        <v>0</v>
      </c>
      <c r="BA20" s="12">
        <v>131.5</v>
      </c>
      <c r="BB20" s="12">
        <v>415.2</v>
      </c>
      <c r="BC20" s="12">
        <v>89</v>
      </c>
      <c r="BD20" s="12">
        <v>467.1</v>
      </c>
      <c r="BE20" s="12">
        <v>33</v>
      </c>
    </row>
    <row r="21" spans="1:57" ht="13.5" x14ac:dyDescent="0.25">
      <c r="A21" s="11" t="s">
        <v>100</v>
      </c>
      <c r="B21" s="10" t="s">
        <v>9</v>
      </c>
      <c r="C21" s="13">
        <v>2504.1</v>
      </c>
      <c r="D21" s="13">
        <v>108.3</v>
      </c>
      <c r="E21" s="13">
        <v>6.1</v>
      </c>
      <c r="F21" s="13">
        <v>0.2</v>
      </c>
      <c r="G21" s="13">
        <v>5.2</v>
      </c>
      <c r="H21" s="13">
        <v>0.7</v>
      </c>
      <c r="I21" s="13">
        <v>338.3</v>
      </c>
      <c r="J21" s="13">
        <v>37.6</v>
      </c>
      <c r="K21" s="13">
        <v>10.1</v>
      </c>
      <c r="L21" s="13">
        <v>50.7</v>
      </c>
      <c r="M21" s="13">
        <v>21.4</v>
      </c>
      <c r="N21" s="13">
        <v>29.3</v>
      </c>
      <c r="O21" s="13">
        <v>47.2</v>
      </c>
      <c r="P21" s="13">
        <v>2.9</v>
      </c>
      <c r="Q21" s="13">
        <v>17.600000000000001</v>
      </c>
      <c r="R21" s="13">
        <v>13.3</v>
      </c>
      <c r="S21" s="13">
        <v>13.4</v>
      </c>
      <c r="T21" s="13">
        <v>57.6</v>
      </c>
      <c r="U21" s="13">
        <v>13.9</v>
      </c>
      <c r="V21" s="13">
        <v>43.7</v>
      </c>
      <c r="W21" s="13">
        <v>41</v>
      </c>
      <c r="X21" s="13">
        <v>24</v>
      </c>
      <c r="Y21" s="13">
        <v>17</v>
      </c>
      <c r="Z21" s="13">
        <v>46.7</v>
      </c>
      <c r="AA21" s="13">
        <v>14.1</v>
      </c>
      <c r="AB21" s="13">
        <v>7</v>
      </c>
      <c r="AC21" s="13">
        <v>7.1</v>
      </c>
      <c r="AD21" s="13">
        <v>33.299999999999997</v>
      </c>
      <c r="AE21" s="13">
        <v>25.4</v>
      </c>
      <c r="AF21" s="13">
        <v>191.3</v>
      </c>
      <c r="AG21" s="13">
        <v>980.4</v>
      </c>
      <c r="AH21" s="13">
        <v>526.79999999999995</v>
      </c>
      <c r="AI21" s="13">
        <v>296.10000000000002</v>
      </c>
      <c r="AJ21" s="13">
        <v>147.6</v>
      </c>
      <c r="AK21" s="13">
        <v>83.1</v>
      </c>
      <c r="AL21" s="13">
        <v>100</v>
      </c>
      <c r="AM21" s="13">
        <v>27</v>
      </c>
      <c r="AN21" s="13">
        <v>12.5</v>
      </c>
      <c r="AO21" s="13">
        <v>60.5</v>
      </c>
      <c r="AP21" s="13">
        <v>45</v>
      </c>
      <c r="AQ21" s="13">
        <v>24.8</v>
      </c>
      <c r="AR21" s="13">
        <v>283.8</v>
      </c>
      <c r="AS21" s="13">
        <v>854.3</v>
      </c>
      <c r="AT21" s="13">
        <v>716.8</v>
      </c>
      <c r="AU21" s="13">
        <v>164.7</v>
      </c>
      <c r="AV21" s="13">
        <v>162.1</v>
      </c>
      <c r="AW21" s="13">
        <v>390</v>
      </c>
      <c r="AX21" s="13">
        <v>137.5</v>
      </c>
      <c r="AY21" s="13">
        <v>124.2</v>
      </c>
      <c r="AZ21" s="13">
        <v>13.3</v>
      </c>
      <c r="BA21" s="13">
        <v>369.8</v>
      </c>
      <c r="BB21" s="13">
        <v>1834.7</v>
      </c>
      <c r="BC21" s="13">
        <v>453.6</v>
      </c>
      <c r="BD21" s="13">
        <v>2026</v>
      </c>
      <c r="BE21" s="13">
        <v>124</v>
      </c>
    </row>
    <row r="22" spans="1:57" ht="13.5" x14ac:dyDescent="0.25">
      <c r="A22" s="11" t="s">
        <v>99</v>
      </c>
      <c r="B22" s="10" t="s">
        <v>9</v>
      </c>
      <c r="C22" s="12">
        <v>27390.799999999999</v>
      </c>
      <c r="D22" s="12">
        <v>761.2</v>
      </c>
      <c r="E22" s="12">
        <v>17</v>
      </c>
      <c r="F22" s="12">
        <v>0.2</v>
      </c>
      <c r="G22" s="12">
        <v>16.399999999999999</v>
      </c>
      <c r="H22" s="12">
        <v>0.3</v>
      </c>
      <c r="I22" s="12">
        <v>2600.4</v>
      </c>
      <c r="J22" s="12">
        <v>618.6</v>
      </c>
      <c r="K22" s="12">
        <v>100.3</v>
      </c>
      <c r="L22" s="12">
        <v>189.2</v>
      </c>
      <c r="M22" s="12">
        <v>61.7</v>
      </c>
      <c r="N22" s="12">
        <v>127.5</v>
      </c>
      <c r="O22" s="12">
        <v>417.3</v>
      </c>
      <c r="P22" s="12">
        <v>9.1</v>
      </c>
      <c r="Q22" s="12">
        <v>156.69999999999999</v>
      </c>
      <c r="R22" s="12">
        <v>153.4</v>
      </c>
      <c r="S22" s="12">
        <v>98</v>
      </c>
      <c r="T22" s="12">
        <v>386.4</v>
      </c>
      <c r="U22" s="12">
        <v>82.5</v>
      </c>
      <c r="V22" s="12">
        <v>303.89999999999998</v>
      </c>
      <c r="W22" s="12">
        <v>171.4</v>
      </c>
      <c r="X22" s="12">
        <v>86.6</v>
      </c>
      <c r="Y22" s="12">
        <v>84.8</v>
      </c>
      <c r="Z22" s="12">
        <v>149.30000000000001</v>
      </c>
      <c r="AA22" s="12">
        <v>185.8</v>
      </c>
      <c r="AB22" s="12">
        <v>107.9</v>
      </c>
      <c r="AC22" s="12">
        <v>77.900000000000006</v>
      </c>
      <c r="AD22" s="12">
        <v>382.1</v>
      </c>
      <c r="AE22" s="12">
        <v>292.5</v>
      </c>
      <c r="AF22" s="12">
        <v>1770.6</v>
      </c>
      <c r="AG22" s="12">
        <v>12160.3</v>
      </c>
      <c r="AH22" s="12">
        <v>6234.5</v>
      </c>
      <c r="AI22" s="12">
        <v>3704.4</v>
      </c>
      <c r="AJ22" s="12">
        <v>1358.3</v>
      </c>
      <c r="AK22" s="12">
        <v>1171.9000000000001</v>
      </c>
      <c r="AL22" s="12">
        <v>826.6</v>
      </c>
      <c r="AM22" s="12">
        <v>210.6</v>
      </c>
      <c r="AN22" s="12">
        <v>115.2</v>
      </c>
      <c r="AO22" s="12">
        <v>500.8</v>
      </c>
      <c r="AP22" s="12">
        <v>786.2</v>
      </c>
      <c r="AQ22" s="12">
        <v>354.4</v>
      </c>
      <c r="AR22" s="12">
        <v>3958.5</v>
      </c>
      <c r="AS22" s="12">
        <v>9788.7999999999993</v>
      </c>
      <c r="AT22" s="12">
        <v>8275.7000000000007</v>
      </c>
      <c r="AU22" s="12">
        <v>2439.4</v>
      </c>
      <c r="AV22" s="12">
        <v>1966.9</v>
      </c>
      <c r="AW22" s="12">
        <v>3869.4</v>
      </c>
      <c r="AX22" s="12">
        <v>1513.1</v>
      </c>
      <c r="AY22" s="12">
        <v>1347.3</v>
      </c>
      <c r="AZ22" s="12">
        <v>165.8</v>
      </c>
      <c r="BA22" s="12">
        <v>2909.9</v>
      </c>
      <c r="BB22" s="12">
        <v>21949.1</v>
      </c>
      <c r="BC22" s="12">
        <v>5925.8</v>
      </c>
      <c r="BD22" s="12">
        <v>23719.7</v>
      </c>
      <c r="BE22" s="12">
        <v>913.2</v>
      </c>
    </row>
    <row r="23" spans="1:57" ht="13.5" x14ac:dyDescent="0.25">
      <c r="A23" s="11" t="s">
        <v>98</v>
      </c>
      <c r="B23" s="10" t="s">
        <v>9</v>
      </c>
      <c r="C23" s="13">
        <v>43069</v>
      </c>
      <c r="D23" s="13">
        <v>637</v>
      </c>
      <c r="E23" s="13">
        <v>58</v>
      </c>
      <c r="F23" s="13">
        <v>21.3</v>
      </c>
      <c r="G23" s="13">
        <v>33.799999999999997</v>
      </c>
      <c r="H23" s="13">
        <v>3</v>
      </c>
      <c r="I23" s="13">
        <v>7518</v>
      </c>
      <c r="J23" s="13">
        <v>930</v>
      </c>
      <c r="K23" s="13">
        <v>155</v>
      </c>
      <c r="L23" s="13">
        <v>446</v>
      </c>
      <c r="M23" s="13">
        <v>135</v>
      </c>
      <c r="N23" s="13">
        <v>311</v>
      </c>
      <c r="O23" s="13">
        <v>1174</v>
      </c>
      <c r="P23" s="13">
        <v>18</v>
      </c>
      <c r="Q23" s="13">
        <v>480</v>
      </c>
      <c r="R23" s="13">
        <v>434</v>
      </c>
      <c r="S23" s="13">
        <v>242</v>
      </c>
      <c r="T23" s="13">
        <v>1162</v>
      </c>
      <c r="U23" s="13">
        <v>268</v>
      </c>
      <c r="V23" s="13">
        <v>894</v>
      </c>
      <c r="W23" s="13">
        <v>847</v>
      </c>
      <c r="X23" s="13">
        <v>351</v>
      </c>
      <c r="Y23" s="13">
        <v>496</v>
      </c>
      <c r="Z23" s="13">
        <v>1146</v>
      </c>
      <c r="AA23" s="13">
        <v>1008</v>
      </c>
      <c r="AB23" s="13">
        <v>871</v>
      </c>
      <c r="AC23" s="13">
        <v>137</v>
      </c>
      <c r="AD23" s="13">
        <v>650</v>
      </c>
      <c r="AE23" s="13">
        <v>516</v>
      </c>
      <c r="AF23" s="13">
        <v>2427</v>
      </c>
      <c r="AG23" s="13">
        <v>18487</v>
      </c>
      <c r="AH23" s="13">
        <v>9846</v>
      </c>
      <c r="AI23" s="13">
        <v>5872</v>
      </c>
      <c r="AJ23" s="13">
        <v>2139</v>
      </c>
      <c r="AK23" s="13">
        <v>1835</v>
      </c>
      <c r="AL23" s="13">
        <v>1218</v>
      </c>
      <c r="AM23" s="13">
        <v>324</v>
      </c>
      <c r="AN23" s="13">
        <v>124</v>
      </c>
      <c r="AO23" s="13">
        <v>770</v>
      </c>
      <c r="AP23" s="13">
        <v>1187</v>
      </c>
      <c r="AQ23" s="13">
        <v>467</v>
      </c>
      <c r="AR23" s="13">
        <v>5769</v>
      </c>
      <c r="AS23" s="13">
        <v>13426</v>
      </c>
      <c r="AT23" s="13">
        <v>10486</v>
      </c>
      <c r="AU23" s="13">
        <v>2540</v>
      </c>
      <c r="AV23" s="13">
        <v>2401</v>
      </c>
      <c r="AW23" s="13">
        <v>5545</v>
      </c>
      <c r="AX23" s="13">
        <v>2940</v>
      </c>
      <c r="AY23" s="13">
        <v>2103</v>
      </c>
      <c r="AZ23" s="13">
        <v>837</v>
      </c>
      <c r="BA23" s="13">
        <v>8092</v>
      </c>
      <c r="BB23" s="13">
        <v>31913</v>
      </c>
      <c r="BC23" s="13">
        <v>8641</v>
      </c>
      <c r="BD23" s="13">
        <v>34340</v>
      </c>
      <c r="BE23" s="13">
        <v>1569</v>
      </c>
    </row>
    <row r="24" spans="1:57" ht="13.5" x14ac:dyDescent="0.25">
      <c r="A24" s="11" t="s">
        <v>97</v>
      </c>
      <c r="B24" s="10" t="s">
        <v>9</v>
      </c>
      <c r="C24" s="12">
        <v>4064</v>
      </c>
      <c r="D24" s="12">
        <v>473.1</v>
      </c>
      <c r="E24" s="12">
        <v>10.1</v>
      </c>
      <c r="F24" s="12">
        <v>0.6</v>
      </c>
      <c r="G24" s="12">
        <v>9</v>
      </c>
      <c r="H24" s="12">
        <v>0.6</v>
      </c>
      <c r="I24" s="12">
        <v>330</v>
      </c>
      <c r="J24" s="12">
        <v>103.8</v>
      </c>
      <c r="K24" s="12">
        <v>31.1</v>
      </c>
      <c r="L24" s="12">
        <v>28.8</v>
      </c>
      <c r="M24" s="12">
        <v>11.8</v>
      </c>
      <c r="N24" s="12">
        <v>17.100000000000001</v>
      </c>
      <c r="O24" s="12">
        <v>57.5</v>
      </c>
      <c r="P24" s="12">
        <v>3.9</v>
      </c>
      <c r="Q24" s="12">
        <v>23.7</v>
      </c>
      <c r="R24" s="12">
        <v>14.1</v>
      </c>
      <c r="S24" s="12">
        <v>15.8</v>
      </c>
      <c r="T24" s="12">
        <v>47.4</v>
      </c>
      <c r="U24" s="12">
        <v>15</v>
      </c>
      <c r="V24" s="12">
        <v>32.4</v>
      </c>
      <c r="W24" s="12">
        <v>11.4</v>
      </c>
      <c r="X24" s="12">
        <v>3.6</v>
      </c>
      <c r="Y24" s="12">
        <v>7.8</v>
      </c>
      <c r="Z24" s="12">
        <v>14.2</v>
      </c>
      <c r="AA24" s="12">
        <v>6.3</v>
      </c>
      <c r="AB24" s="12">
        <v>2.1</v>
      </c>
      <c r="AC24" s="12">
        <v>4.2</v>
      </c>
      <c r="AD24" s="12">
        <v>29.6</v>
      </c>
      <c r="AE24" s="12">
        <v>42.4</v>
      </c>
      <c r="AF24" s="12">
        <v>196.6</v>
      </c>
      <c r="AG24" s="12">
        <v>1849.3</v>
      </c>
      <c r="AH24" s="12">
        <v>1335.8</v>
      </c>
      <c r="AI24" s="12">
        <v>816.9</v>
      </c>
      <c r="AJ24" s="12">
        <v>187.9</v>
      </c>
      <c r="AK24" s="12">
        <v>330.9</v>
      </c>
      <c r="AL24" s="12">
        <v>80.8</v>
      </c>
      <c r="AM24" s="12">
        <v>33.9</v>
      </c>
      <c r="AN24" s="12">
        <v>23.3</v>
      </c>
      <c r="AO24" s="12">
        <v>23.6</v>
      </c>
      <c r="AP24" s="12">
        <v>79.8</v>
      </c>
      <c r="AQ24" s="12">
        <v>9.1</v>
      </c>
      <c r="AR24" s="12">
        <v>343.8</v>
      </c>
      <c r="AS24" s="12">
        <v>1162.4000000000001</v>
      </c>
      <c r="AT24" s="12">
        <v>875.7</v>
      </c>
      <c r="AU24" s="12">
        <v>365.5</v>
      </c>
      <c r="AV24" s="12">
        <v>294</v>
      </c>
      <c r="AW24" s="12">
        <v>216.2</v>
      </c>
      <c r="AX24" s="12">
        <v>286.7</v>
      </c>
      <c r="AY24" s="12">
        <v>239.8</v>
      </c>
      <c r="AZ24" s="12">
        <v>46.9</v>
      </c>
      <c r="BA24" s="12">
        <v>382.6</v>
      </c>
      <c r="BB24" s="12">
        <v>3011.8</v>
      </c>
      <c r="BC24" s="12">
        <v>513.5</v>
      </c>
      <c r="BD24" s="12">
        <v>3208.4</v>
      </c>
      <c r="BE24" s="12">
        <v>84.4</v>
      </c>
    </row>
    <row r="25" spans="1:57" ht="13.5" x14ac:dyDescent="0.25">
      <c r="A25" s="11" t="s">
        <v>96</v>
      </c>
      <c r="B25" s="10" t="s">
        <v>9</v>
      </c>
      <c r="C25" s="13">
        <v>4308</v>
      </c>
      <c r="D25" s="13">
        <v>273.8</v>
      </c>
      <c r="E25" s="13">
        <v>6</v>
      </c>
      <c r="F25" s="13">
        <v>0.3</v>
      </c>
      <c r="G25" s="13">
        <v>4</v>
      </c>
      <c r="H25" s="13">
        <v>1.7</v>
      </c>
      <c r="I25" s="13">
        <v>775.6</v>
      </c>
      <c r="J25" s="13">
        <v>121.4</v>
      </c>
      <c r="K25" s="13">
        <v>52.6</v>
      </c>
      <c r="L25" s="13">
        <v>53.9</v>
      </c>
      <c r="M25" s="13">
        <v>20.7</v>
      </c>
      <c r="N25" s="13">
        <v>33.1</v>
      </c>
      <c r="O25" s="13">
        <v>118.4</v>
      </c>
      <c r="P25" s="13">
        <v>7.3</v>
      </c>
      <c r="Q25" s="13">
        <v>36.6</v>
      </c>
      <c r="R25" s="13">
        <v>48.7</v>
      </c>
      <c r="S25" s="13">
        <v>25.8</v>
      </c>
      <c r="T25" s="13">
        <v>93</v>
      </c>
      <c r="U25" s="13">
        <v>16.5</v>
      </c>
      <c r="V25" s="13">
        <v>76.5</v>
      </c>
      <c r="W25" s="13">
        <v>108</v>
      </c>
      <c r="X25" s="13">
        <v>67.099999999999994</v>
      </c>
      <c r="Y25" s="13">
        <v>40.9</v>
      </c>
      <c r="Z25" s="13">
        <v>60.2</v>
      </c>
      <c r="AA25" s="13">
        <v>95.6</v>
      </c>
      <c r="AB25" s="13">
        <v>89.2</v>
      </c>
      <c r="AC25" s="13">
        <v>6.4</v>
      </c>
      <c r="AD25" s="13">
        <v>72.599999999999994</v>
      </c>
      <c r="AE25" s="13">
        <v>76</v>
      </c>
      <c r="AF25" s="13">
        <v>269.2</v>
      </c>
      <c r="AG25" s="13">
        <v>1735.1</v>
      </c>
      <c r="AH25" s="13">
        <v>1020.2</v>
      </c>
      <c r="AI25" s="13">
        <v>612</v>
      </c>
      <c r="AJ25" s="13">
        <v>252.9</v>
      </c>
      <c r="AK25" s="13">
        <v>155.30000000000001</v>
      </c>
      <c r="AL25" s="13">
        <v>122.1</v>
      </c>
      <c r="AM25" s="13">
        <v>30.2</v>
      </c>
      <c r="AN25" s="13">
        <v>21.4</v>
      </c>
      <c r="AO25" s="13">
        <v>70.599999999999994</v>
      </c>
      <c r="AP25" s="13">
        <v>89.5</v>
      </c>
      <c r="AQ25" s="13">
        <v>65.599999999999994</v>
      </c>
      <c r="AR25" s="13">
        <v>437.5</v>
      </c>
      <c r="AS25" s="13">
        <v>1172.4000000000001</v>
      </c>
      <c r="AT25" s="13">
        <v>985.5</v>
      </c>
      <c r="AU25" s="13">
        <v>424.6</v>
      </c>
      <c r="AV25" s="13">
        <v>266.89999999999998</v>
      </c>
      <c r="AW25" s="13">
        <v>294.10000000000002</v>
      </c>
      <c r="AX25" s="13">
        <v>186.9</v>
      </c>
      <c r="AY25" s="13">
        <v>180</v>
      </c>
      <c r="AZ25" s="13">
        <v>6.9</v>
      </c>
      <c r="BA25" s="13">
        <v>857.7</v>
      </c>
      <c r="BB25" s="13">
        <v>2907.5</v>
      </c>
      <c r="BC25" s="13">
        <v>714.9</v>
      </c>
      <c r="BD25" s="13">
        <v>3176.6</v>
      </c>
      <c r="BE25" s="13">
        <v>189.2</v>
      </c>
    </row>
    <row r="26" spans="1:57" ht="13.5" x14ac:dyDescent="0.25">
      <c r="A26" s="11" t="s">
        <v>95</v>
      </c>
      <c r="B26" s="10" t="s">
        <v>9</v>
      </c>
      <c r="C26" s="12">
        <v>183.7</v>
      </c>
      <c r="D26" s="12">
        <v>7.8</v>
      </c>
      <c r="E26" s="12">
        <v>0.2</v>
      </c>
      <c r="F26" s="12">
        <v>0</v>
      </c>
      <c r="G26" s="12">
        <v>0.2</v>
      </c>
      <c r="H26" s="12">
        <v>0</v>
      </c>
      <c r="I26" s="12">
        <v>18.899999999999999</v>
      </c>
      <c r="J26" s="12">
        <v>7.7</v>
      </c>
      <c r="K26" s="12">
        <v>0.4</v>
      </c>
      <c r="L26" s="12">
        <v>1</v>
      </c>
      <c r="M26" s="12">
        <v>0.2</v>
      </c>
      <c r="N26" s="12">
        <v>0.8</v>
      </c>
      <c r="O26" s="12">
        <v>2.1</v>
      </c>
      <c r="P26" s="12">
        <v>0</v>
      </c>
      <c r="Q26" s="12">
        <v>1</v>
      </c>
      <c r="R26" s="12">
        <v>0.3</v>
      </c>
      <c r="S26" s="12">
        <v>0.8</v>
      </c>
      <c r="T26" s="12">
        <v>3.7</v>
      </c>
      <c r="U26" s="12">
        <v>2.2000000000000002</v>
      </c>
      <c r="V26" s="12">
        <v>1.5</v>
      </c>
      <c r="W26" s="12">
        <v>0.3</v>
      </c>
      <c r="X26" s="12">
        <v>0.1</v>
      </c>
      <c r="Y26" s="12">
        <v>0.2</v>
      </c>
      <c r="Z26" s="12">
        <v>1</v>
      </c>
      <c r="AA26" s="12">
        <v>0.2</v>
      </c>
      <c r="AB26" s="12">
        <v>0.1</v>
      </c>
      <c r="AC26" s="12">
        <v>0.1</v>
      </c>
      <c r="AD26" s="12">
        <v>2.5</v>
      </c>
      <c r="AE26" s="12">
        <v>2.2999999999999998</v>
      </c>
      <c r="AF26" s="12">
        <v>11.4</v>
      </c>
      <c r="AG26" s="12">
        <v>80</v>
      </c>
      <c r="AH26" s="12">
        <v>46.5</v>
      </c>
      <c r="AI26" s="12">
        <v>23.8</v>
      </c>
      <c r="AJ26" s="12">
        <v>11.5</v>
      </c>
      <c r="AK26" s="12">
        <v>11.1</v>
      </c>
      <c r="AL26" s="12">
        <v>9.3000000000000007</v>
      </c>
      <c r="AM26" s="12">
        <v>3.5</v>
      </c>
      <c r="AN26" s="12">
        <v>1.2</v>
      </c>
      <c r="AO26" s="12">
        <v>4.7</v>
      </c>
      <c r="AP26" s="12">
        <v>6.4</v>
      </c>
      <c r="AQ26" s="12">
        <v>0.9</v>
      </c>
      <c r="AR26" s="12">
        <v>16.899999999999999</v>
      </c>
      <c r="AS26" s="12">
        <v>63</v>
      </c>
      <c r="AT26" s="12">
        <v>52</v>
      </c>
      <c r="AU26" s="12">
        <v>7.4</v>
      </c>
      <c r="AV26" s="12">
        <v>23.6</v>
      </c>
      <c r="AW26" s="12">
        <v>21</v>
      </c>
      <c r="AX26" s="12">
        <v>11</v>
      </c>
      <c r="AY26" s="12">
        <v>11</v>
      </c>
      <c r="AZ26" s="12">
        <v>0</v>
      </c>
      <c r="BA26" s="12">
        <v>21.4</v>
      </c>
      <c r="BB26" s="12">
        <v>143</v>
      </c>
      <c r="BC26" s="12">
        <v>33.6</v>
      </c>
      <c r="BD26" s="12">
        <v>154.5</v>
      </c>
      <c r="BE26" s="12">
        <v>9.4</v>
      </c>
    </row>
    <row r="27" spans="1:57" ht="13.5" x14ac:dyDescent="0.25">
      <c r="A27" s="11" t="s">
        <v>94</v>
      </c>
      <c r="B27" s="10" t="s">
        <v>9</v>
      </c>
      <c r="C27" s="13">
        <v>1989.4</v>
      </c>
      <c r="D27" s="13">
        <v>110.2</v>
      </c>
      <c r="E27" s="13">
        <v>4.5999999999999996</v>
      </c>
      <c r="F27" s="13">
        <v>0.1</v>
      </c>
      <c r="G27" s="13">
        <v>4.4000000000000004</v>
      </c>
      <c r="H27" s="13">
        <v>0.1</v>
      </c>
      <c r="I27" s="13">
        <v>202.9</v>
      </c>
      <c r="J27" s="13">
        <v>49.2</v>
      </c>
      <c r="K27" s="13">
        <v>4.5999999999999996</v>
      </c>
      <c r="L27" s="13">
        <v>13.2</v>
      </c>
      <c r="M27" s="13">
        <v>3.7</v>
      </c>
      <c r="N27" s="13">
        <v>9.5</v>
      </c>
      <c r="O27" s="13">
        <v>41.7</v>
      </c>
      <c r="P27" s="13">
        <v>0.2</v>
      </c>
      <c r="Q27" s="13">
        <v>25.7</v>
      </c>
      <c r="R27" s="13">
        <v>7.9</v>
      </c>
      <c r="S27" s="13">
        <v>8</v>
      </c>
      <c r="T27" s="13">
        <v>17</v>
      </c>
      <c r="U27" s="13">
        <v>4.8</v>
      </c>
      <c r="V27" s="13">
        <v>12.2</v>
      </c>
      <c r="W27" s="13">
        <v>23.1</v>
      </c>
      <c r="X27" s="13">
        <v>19.100000000000001</v>
      </c>
      <c r="Y27" s="13">
        <v>4</v>
      </c>
      <c r="Z27" s="13">
        <v>12.6</v>
      </c>
      <c r="AA27" s="13">
        <v>4.3</v>
      </c>
      <c r="AB27" s="13">
        <v>3.1</v>
      </c>
      <c r="AC27" s="13">
        <v>1.3</v>
      </c>
      <c r="AD27" s="13">
        <v>37.1</v>
      </c>
      <c r="AE27" s="13">
        <v>18</v>
      </c>
      <c r="AF27" s="13">
        <v>139</v>
      </c>
      <c r="AG27" s="13">
        <v>935.5</v>
      </c>
      <c r="AH27" s="13">
        <v>564</v>
      </c>
      <c r="AI27" s="13">
        <v>317.89999999999998</v>
      </c>
      <c r="AJ27" s="13">
        <v>86.5</v>
      </c>
      <c r="AK27" s="13">
        <v>159.6</v>
      </c>
      <c r="AL27" s="13">
        <v>71.5</v>
      </c>
      <c r="AM27" s="13">
        <v>19.2</v>
      </c>
      <c r="AN27" s="13">
        <v>9.9</v>
      </c>
      <c r="AO27" s="13">
        <v>42.4</v>
      </c>
      <c r="AP27" s="13">
        <v>80.7</v>
      </c>
      <c r="AQ27" s="13">
        <v>15</v>
      </c>
      <c r="AR27" s="13">
        <v>204.3</v>
      </c>
      <c r="AS27" s="13">
        <v>579.20000000000005</v>
      </c>
      <c r="AT27" s="13">
        <v>497.6</v>
      </c>
      <c r="AU27" s="13">
        <v>111.6</v>
      </c>
      <c r="AV27" s="13">
        <v>142.80000000000001</v>
      </c>
      <c r="AW27" s="13">
        <v>243.2</v>
      </c>
      <c r="AX27" s="13">
        <v>81.599999999999994</v>
      </c>
      <c r="AY27" s="13">
        <v>73</v>
      </c>
      <c r="AZ27" s="13">
        <v>8.6</v>
      </c>
      <c r="BA27" s="13">
        <v>225.5</v>
      </c>
      <c r="BB27" s="13">
        <v>1514.8</v>
      </c>
      <c r="BC27" s="13">
        <v>371.5</v>
      </c>
      <c r="BD27" s="13">
        <v>1653.8</v>
      </c>
      <c r="BE27" s="13">
        <v>90.6</v>
      </c>
    </row>
    <row r="28" spans="1:57" ht="13.5" x14ac:dyDescent="0.25">
      <c r="A28" s="15" t="s">
        <v>93</v>
      </c>
      <c r="B28" s="10" t="s">
        <v>9</v>
      </c>
      <c r="C28" s="12">
        <v>3934.1</v>
      </c>
      <c r="D28" s="12">
        <v>72</v>
      </c>
      <c r="E28" s="12">
        <v>4.2</v>
      </c>
      <c r="F28" s="12">
        <v>2.9</v>
      </c>
      <c r="G28" s="12">
        <v>0.9</v>
      </c>
      <c r="H28" s="12">
        <v>0.4</v>
      </c>
      <c r="I28" s="12">
        <v>392.7</v>
      </c>
      <c r="J28" s="12">
        <v>70.400000000000006</v>
      </c>
      <c r="K28" s="12">
        <v>14.2</v>
      </c>
      <c r="L28" s="12">
        <v>21.7</v>
      </c>
      <c r="M28" s="12">
        <v>3.2</v>
      </c>
      <c r="N28" s="12">
        <v>18.600000000000001</v>
      </c>
      <c r="O28" s="12">
        <v>74.2</v>
      </c>
      <c r="P28" s="12">
        <v>2.2999999999999998</v>
      </c>
      <c r="Q28" s="12">
        <v>36.799999999999997</v>
      </c>
      <c r="R28" s="12">
        <v>24.5</v>
      </c>
      <c r="S28" s="12">
        <v>10.6</v>
      </c>
      <c r="T28" s="12">
        <v>68.8</v>
      </c>
      <c r="U28" s="12">
        <v>48.2</v>
      </c>
      <c r="V28" s="12">
        <v>20.7</v>
      </c>
      <c r="W28" s="12">
        <v>68.3</v>
      </c>
      <c r="X28" s="12">
        <v>59.8</v>
      </c>
      <c r="Y28" s="12">
        <v>8.6</v>
      </c>
      <c r="Z28" s="12">
        <v>15.9</v>
      </c>
      <c r="AA28" s="12">
        <v>21.4</v>
      </c>
      <c r="AB28" s="12">
        <v>5.8</v>
      </c>
      <c r="AC28" s="12">
        <v>15.6</v>
      </c>
      <c r="AD28" s="12">
        <v>37.700000000000003</v>
      </c>
      <c r="AE28" s="12">
        <v>31.3</v>
      </c>
      <c r="AF28" s="12">
        <v>277.7</v>
      </c>
      <c r="AG28" s="12">
        <v>1587.3</v>
      </c>
      <c r="AH28" s="12">
        <v>790.5</v>
      </c>
      <c r="AI28" s="12">
        <v>452.3</v>
      </c>
      <c r="AJ28" s="12">
        <v>158.1</v>
      </c>
      <c r="AK28" s="12">
        <v>180.2</v>
      </c>
      <c r="AL28" s="12">
        <v>186.3</v>
      </c>
      <c r="AM28" s="12">
        <v>26.5</v>
      </c>
      <c r="AN28" s="12">
        <v>32.200000000000003</v>
      </c>
      <c r="AO28" s="12">
        <v>127.6</v>
      </c>
      <c r="AP28" s="12">
        <v>128.19999999999999</v>
      </c>
      <c r="AQ28" s="12">
        <v>28.1</v>
      </c>
      <c r="AR28" s="12">
        <v>454.2</v>
      </c>
      <c r="AS28" s="12">
        <v>1568.8</v>
      </c>
      <c r="AT28" s="12">
        <v>1266.3</v>
      </c>
      <c r="AU28" s="12">
        <v>383.9</v>
      </c>
      <c r="AV28" s="12">
        <v>471</v>
      </c>
      <c r="AW28" s="12">
        <v>411.4</v>
      </c>
      <c r="AX28" s="12">
        <v>302.60000000000002</v>
      </c>
      <c r="AY28" s="12">
        <v>158.30000000000001</v>
      </c>
      <c r="AZ28" s="12">
        <v>144.19999999999999</v>
      </c>
      <c r="BA28" s="12">
        <v>428.2</v>
      </c>
      <c r="BB28" s="12">
        <v>3156.2</v>
      </c>
      <c r="BC28" s="12">
        <v>796.8</v>
      </c>
      <c r="BD28" s="12">
        <v>3433.9</v>
      </c>
      <c r="BE28" s="12">
        <v>246.1</v>
      </c>
    </row>
    <row r="29" spans="1:57" ht="13.5" x14ac:dyDescent="0.25">
      <c r="A29" s="11" t="s">
        <v>92</v>
      </c>
      <c r="B29" s="10" t="s">
        <v>9</v>
      </c>
      <c r="C29" s="13">
        <v>24497.9</v>
      </c>
      <c r="D29" s="13">
        <v>899.3</v>
      </c>
      <c r="E29" s="13">
        <v>23.5</v>
      </c>
      <c r="F29" s="13">
        <v>9.9</v>
      </c>
      <c r="G29" s="13">
        <v>11.9</v>
      </c>
      <c r="H29" s="13">
        <v>1.7</v>
      </c>
      <c r="I29" s="13">
        <v>3831.9</v>
      </c>
      <c r="J29" s="13">
        <v>451.2</v>
      </c>
      <c r="K29" s="13">
        <v>498.7</v>
      </c>
      <c r="L29" s="13">
        <v>277.3</v>
      </c>
      <c r="M29" s="13">
        <v>118.2</v>
      </c>
      <c r="N29" s="13">
        <v>159.1</v>
      </c>
      <c r="O29" s="13">
        <v>535.29999999999995</v>
      </c>
      <c r="P29" s="13">
        <v>15.2</v>
      </c>
      <c r="Q29" s="13">
        <v>169.6</v>
      </c>
      <c r="R29" s="13">
        <v>178.9</v>
      </c>
      <c r="S29" s="13">
        <v>171.6</v>
      </c>
      <c r="T29" s="13">
        <v>649.79999999999995</v>
      </c>
      <c r="U29" s="13">
        <v>130</v>
      </c>
      <c r="V29" s="13">
        <v>519.79999999999995</v>
      </c>
      <c r="W29" s="13">
        <v>263.5</v>
      </c>
      <c r="X29" s="13">
        <v>101.8</v>
      </c>
      <c r="Y29" s="13">
        <v>161.69999999999999</v>
      </c>
      <c r="Z29" s="13">
        <v>461.4</v>
      </c>
      <c r="AA29" s="13">
        <v>256.10000000000002</v>
      </c>
      <c r="AB29" s="13">
        <v>170.1</v>
      </c>
      <c r="AC29" s="13">
        <v>86</v>
      </c>
      <c r="AD29" s="13">
        <v>438.6</v>
      </c>
      <c r="AE29" s="13">
        <v>292.10000000000002</v>
      </c>
      <c r="AF29" s="13">
        <v>1559.1</v>
      </c>
      <c r="AG29" s="13">
        <v>10577.6</v>
      </c>
      <c r="AH29" s="13">
        <v>6200.7</v>
      </c>
      <c r="AI29" s="13">
        <v>3623.3</v>
      </c>
      <c r="AJ29" s="13">
        <v>1118.9000000000001</v>
      </c>
      <c r="AK29" s="13">
        <v>1458.5</v>
      </c>
      <c r="AL29" s="13">
        <v>586.6</v>
      </c>
      <c r="AM29" s="13">
        <v>91.3</v>
      </c>
      <c r="AN29" s="13">
        <v>88.6</v>
      </c>
      <c r="AO29" s="13">
        <v>406.7</v>
      </c>
      <c r="AP29" s="13">
        <v>669.8</v>
      </c>
      <c r="AQ29" s="13">
        <v>178.3</v>
      </c>
      <c r="AR29" s="13">
        <v>2942.2</v>
      </c>
      <c r="AS29" s="13">
        <v>7314.4</v>
      </c>
      <c r="AT29" s="13">
        <v>4644.1000000000004</v>
      </c>
      <c r="AU29" s="13">
        <v>1254.9000000000001</v>
      </c>
      <c r="AV29" s="13">
        <v>1523.4</v>
      </c>
      <c r="AW29" s="13">
        <v>1865.8</v>
      </c>
      <c r="AX29" s="13">
        <v>2670.3</v>
      </c>
      <c r="AY29" s="13">
        <v>1052.8</v>
      </c>
      <c r="AZ29" s="13">
        <v>1617.5</v>
      </c>
      <c r="BA29" s="13">
        <v>4147.5</v>
      </c>
      <c r="BB29" s="13">
        <v>17892</v>
      </c>
      <c r="BC29" s="13">
        <v>4376.8999999999996</v>
      </c>
      <c r="BD29" s="13">
        <v>19451.099999999999</v>
      </c>
      <c r="BE29" s="13">
        <v>688.4</v>
      </c>
    </row>
    <row r="30" spans="1:57" ht="13.5" x14ac:dyDescent="0.25">
      <c r="A30" s="11" t="s">
        <v>91</v>
      </c>
      <c r="B30" s="10" t="s">
        <v>9</v>
      </c>
      <c r="C30" s="12">
        <v>66220</v>
      </c>
      <c r="D30" s="12">
        <v>2660</v>
      </c>
      <c r="E30" s="12">
        <v>41</v>
      </c>
      <c r="F30" s="12">
        <v>5.4</v>
      </c>
      <c r="G30" s="12">
        <v>26.8</v>
      </c>
      <c r="H30" s="12">
        <v>8.8000000000000007</v>
      </c>
      <c r="I30" s="12">
        <v>10149.799999999999</v>
      </c>
      <c r="J30" s="12">
        <v>1547</v>
      </c>
      <c r="K30" s="12">
        <v>609.4</v>
      </c>
      <c r="L30" s="12">
        <v>770.2</v>
      </c>
      <c r="M30" s="12">
        <v>171.9</v>
      </c>
      <c r="N30" s="12">
        <v>598.29999999999995</v>
      </c>
      <c r="O30" s="12">
        <v>1552.3</v>
      </c>
      <c r="P30" s="12">
        <v>34</v>
      </c>
      <c r="Q30" s="12">
        <v>452</v>
      </c>
      <c r="R30" s="12">
        <v>725.3</v>
      </c>
      <c r="S30" s="12">
        <v>341</v>
      </c>
      <c r="T30" s="12">
        <v>1350</v>
      </c>
      <c r="U30" s="12">
        <v>479</v>
      </c>
      <c r="V30" s="12">
        <v>871</v>
      </c>
      <c r="W30" s="12">
        <v>1326</v>
      </c>
      <c r="X30" s="12">
        <v>684</v>
      </c>
      <c r="Y30" s="12">
        <v>642</v>
      </c>
      <c r="Z30" s="12">
        <v>1312</v>
      </c>
      <c r="AA30" s="12">
        <v>1303</v>
      </c>
      <c r="AB30" s="12">
        <v>1078.4000000000001</v>
      </c>
      <c r="AC30" s="12">
        <v>224.6</v>
      </c>
      <c r="AD30" s="12">
        <v>380.1</v>
      </c>
      <c r="AE30" s="12">
        <v>586</v>
      </c>
      <c r="AF30" s="12">
        <v>5010.8999999999996</v>
      </c>
      <c r="AG30" s="12">
        <v>29526.6</v>
      </c>
      <c r="AH30" s="12">
        <v>19403.7</v>
      </c>
      <c r="AI30" s="12">
        <v>11440.8</v>
      </c>
      <c r="AJ30" s="12">
        <v>3916.9</v>
      </c>
      <c r="AK30" s="12">
        <v>4045.9</v>
      </c>
      <c r="AL30" s="12">
        <v>1833</v>
      </c>
      <c r="AM30" s="12">
        <v>322.5</v>
      </c>
      <c r="AN30" s="12">
        <v>233.3</v>
      </c>
      <c r="AO30" s="12">
        <v>1277.2</v>
      </c>
      <c r="AP30" s="12">
        <v>1611</v>
      </c>
      <c r="AQ30" s="12">
        <v>1074</v>
      </c>
      <c r="AR30" s="12">
        <v>5604.9</v>
      </c>
      <c r="AS30" s="12">
        <v>18245.7</v>
      </c>
      <c r="AT30" s="12">
        <v>12039.8</v>
      </c>
      <c r="AU30" s="12">
        <v>1925</v>
      </c>
      <c r="AV30" s="12">
        <v>1892</v>
      </c>
      <c r="AW30" s="12">
        <v>8222.9</v>
      </c>
      <c r="AX30" s="12">
        <v>6205.9</v>
      </c>
      <c r="AY30" s="12">
        <v>6205.9</v>
      </c>
      <c r="AZ30" s="12">
        <v>0</v>
      </c>
      <c r="BA30" s="12">
        <v>10776.8</v>
      </c>
      <c r="BB30" s="12">
        <v>47772.3</v>
      </c>
      <c r="BC30" s="12">
        <v>10122.799999999999</v>
      </c>
      <c r="BD30" s="12">
        <v>52783.199999999997</v>
      </c>
      <c r="BE30" s="12">
        <v>2517</v>
      </c>
    </row>
    <row r="31" spans="1:57" ht="13.5" x14ac:dyDescent="0.25">
      <c r="A31" s="11" t="s">
        <v>90</v>
      </c>
      <c r="B31" s="10" t="s">
        <v>9</v>
      </c>
      <c r="C31" s="13">
        <v>25936.3</v>
      </c>
      <c r="D31" s="13">
        <v>1344.9</v>
      </c>
      <c r="E31" s="13">
        <v>13.6</v>
      </c>
      <c r="F31" s="13">
        <v>2.2000000000000002</v>
      </c>
      <c r="G31" s="13">
        <v>11.3</v>
      </c>
      <c r="H31" s="13">
        <v>0</v>
      </c>
      <c r="I31" s="13">
        <v>4485.8999999999996</v>
      </c>
      <c r="J31" s="13">
        <v>370.2</v>
      </c>
      <c r="K31" s="13">
        <v>374.9</v>
      </c>
      <c r="L31" s="13">
        <v>214.6</v>
      </c>
      <c r="M31" s="13">
        <v>43</v>
      </c>
      <c r="N31" s="13">
        <v>171.5</v>
      </c>
      <c r="O31" s="13">
        <v>679.5</v>
      </c>
      <c r="P31" s="13">
        <v>12.9</v>
      </c>
      <c r="Q31" s="13">
        <v>220.6</v>
      </c>
      <c r="R31" s="13">
        <v>317.89999999999998</v>
      </c>
      <c r="S31" s="13">
        <v>128.19999999999999</v>
      </c>
      <c r="T31" s="13">
        <v>693.7</v>
      </c>
      <c r="U31" s="13">
        <v>179.5</v>
      </c>
      <c r="V31" s="13">
        <v>514.1</v>
      </c>
      <c r="W31" s="13">
        <v>845.4</v>
      </c>
      <c r="X31" s="13">
        <v>569.9</v>
      </c>
      <c r="Y31" s="13">
        <v>275.39999999999998</v>
      </c>
      <c r="Z31" s="13">
        <v>498.4</v>
      </c>
      <c r="AA31" s="13">
        <v>608.4</v>
      </c>
      <c r="AB31" s="13">
        <v>408.2</v>
      </c>
      <c r="AC31" s="13">
        <v>200.2</v>
      </c>
      <c r="AD31" s="13">
        <v>200.8</v>
      </c>
      <c r="AE31" s="13">
        <v>180.8</v>
      </c>
      <c r="AF31" s="13">
        <v>1822.9</v>
      </c>
      <c r="AG31" s="13">
        <v>11763.1</v>
      </c>
      <c r="AH31" s="13">
        <v>7371.4</v>
      </c>
      <c r="AI31" s="13">
        <v>3783.1</v>
      </c>
      <c r="AJ31" s="13">
        <v>1409.3</v>
      </c>
      <c r="AK31" s="13">
        <v>2179</v>
      </c>
      <c r="AL31" s="13">
        <v>771.6</v>
      </c>
      <c r="AM31" s="13">
        <v>425.6</v>
      </c>
      <c r="AN31" s="13">
        <v>128.30000000000001</v>
      </c>
      <c r="AO31" s="13">
        <v>217.6</v>
      </c>
      <c r="AP31" s="13">
        <v>789.1</v>
      </c>
      <c r="AQ31" s="13">
        <v>534.6</v>
      </c>
      <c r="AR31" s="13">
        <v>2296.4</v>
      </c>
      <c r="AS31" s="13">
        <v>6325.2</v>
      </c>
      <c r="AT31" s="13">
        <v>4523.5</v>
      </c>
      <c r="AU31" s="13">
        <v>936.1</v>
      </c>
      <c r="AV31" s="13">
        <v>1817.6</v>
      </c>
      <c r="AW31" s="13">
        <v>1769.8</v>
      </c>
      <c r="AX31" s="13">
        <v>1801.7</v>
      </c>
      <c r="AY31" s="13">
        <v>1718.6</v>
      </c>
      <c r="AZ31" s="13">
        <v>83</v>
      </c>
      <c r="BA31" s="13">
        <v>4680.3</v>
      </c>
      <c r="BB31" s="13">
        <v>18088.2</v>
      </c>
      <c r="BC31" s="13">
        <v>4391.7</v>
      </c>
      <c r="BD31" s="13">
        <v>19911.099999999999</v>
      </c>
      <c r="BE31" s="13">
        <v>1341.5</v>
      </c>
    </row>
    <row r="32" spans="1:57" ht="13.5" x14ac:dyDescent="0.25">
      <c r="A32" s="11" t="s">
        <v>89</v>
      </c>
      <c r="B32" s="10" t="s">
        <v>9</v>
      </c>
      <c r="C32" s="12">
        <v>889</v>
      </c>
      <c r="D32" s="12">
        <v>69.8</v>
      </c>
      <c r="E32" s="12">
        <v>2.8</v>
      </c>
      <c r="F32" s="12">
        <v>0</v>
      </c>
      <c r="G32" s="12">
        <v>2.7</v>
      </c>
      <c r="H32" s="12">
        <v>0</v>
      </c>
      <c r="I32" s="12">
        <v>118.4</v>
      </c>
      <c r="J32" s="12">
        <v>25.3</v>
      </c>
      <c r="K32" s="12">
        <v>11.3</v>
      </c>
      <c r="L32" s="12">
        <v>28.3</v>
      </c>
      <c r="M32" s="12">
        <v>23.3</v>
      </c>
      <c r="N32" s="12">
        <v>5</v>
      </c>
      <c r="O32" s="12">
        <v>14</v>
      </c>
      <c r="P32" s="12">
        <v>0</v>
      </c>
      <c r="Q32" s="12">
        <v>5.2</v>
      </c>
      <c r="R32" s="12">
        <v>3.1</v>
      </c>
      <c r="S32" s="12">
        <v>5.7</v>
      </c>
      <c r="T32" s="12">
        <v>12.2</v>
      </c>
      <c r="U32" s="12">
        <v>1.4</v>
      </c>
      <c r="V32" s="12">
        <v>10.8</v>
      </c>
      <c r="W32" s="12">
        <v>4.9000000000000004</v>
      </c>
      <c r="X32" s="12">
        <v>2</v>
      </c>
      <c r="Y32" s="12">
        <v>3</v>
      </c>
      <c r="Z32" s="12">
        <v>3.9</v>
      </c>
      <c r="AA32" s="12">
        <v>4.4000000000000004</v>
      </c>
      <c r="AB32" s="12">
        <v>2</v>
      </c>
      <c r="AC32" s="12">
        <v>2.2999999999999998</v>
      </c>
      <c r="AD32" s="12">
        <v>14.1</v>
      </c>
      <c r="AE32" s="12">
        <v>19.399999999999999</v>
      </c>
      <c r="AF32" s="12">
        <v>65.5</v>
      </c>
      <c r="AG32" s="12">
        <v>392.3</v>
      </c>
      <c r="AH32" s="12">
        <v>247.8</v>
      </c>
      <c r="AI32" s="12">
        <v>146.30000000000001</v>
      </c>
      <c r="AJ32" s="12">
        <v>72.8</v>
      </c>
      <c r="AK32" s="12">
        <v>28.7</v>
      </c>
      <c r="AL32" s="12">
        <v>28.7</v>
      </c>
      <c r="AM32" s="12">
        <v>4.4000000000000004</v>
      </c>
      <c r="AN32" s="12">
        <v>5.4</v>
      </c>
      <c r="AO32" s="12">
        <v>18.899999999999999</v>
      </c>
      <c r="AP32" s="12">
        <v>16</v>
      </c>
      <c r="AQ32" s="12">
        <v>22.2</v>
      </c>
      <c r="AR32" s="12">
        <v>77.7</v>
      </c>
      <c r="AS32" s="12">
        <v>220.8</v>
      </c>
      <c r="AT32" s="12">
        <v>179.8</v>
      </c>
      <c r="AU32" s="12">
        <v>52.3</v>
      </c>
      <c r="AV32" s="12">
        <v>80.2</v>
      </c>
      <c r="AW32" s="12">
        <v>47.3</v>
      </c>
      <c r="AX32" s="12">
        <v>40.9</v>
      </c>
      <c r="AY32" s="12">
        <v>39.200000000000003</v>
      </c>
      <c r="AZ32" s="12">
        <v>1.7</v>
      </c>
      <c r="BA32" s="12">
        <v>140.6</v>
      </c>
      <c r="BB32" s="12">
        <v>613.1</v>
      </c>
      <c r="BC32" s="12">
        <v>144.5</v>
      </c>
      <c r="BD32" s="12">
        <v>678.6</v>
      </c>
      <c r="BE32" s="12">
        <v>30.7</v>
      </c>
    </row>
    <row r="33" spans="1:57" ht="13.5" x14ac:dyDescent="0.25">
      <c r="A33" s="11" t="s">
        <v>88</v>
      </c>
      <c r="B33" s="10" t="s">
        <v>9</v>
      </c>
      <c r="C33" s="13">
        <v>1334.7</v>
      </c>
      <c r="D33" s="13">
        <v>120.9</v>
      </c>
      <c r="E33" s="13">
        <v>2.2999999999999998</v>
      </c>
      <c r="F33" s="13">
        <v>0.2</v>
      </c>
      <c r="G33" s="13">
        <v>1.8</v>
      </c>
      <c r="H33" s="13">
        <v>0.3</v>
      </c>
      <c r="I33" s="13">
        <v>202.7</v>
      </c>
      <c r="J33" s="13">
        <v>43</v>
      </c>
      <c r="K33" s="13">
        <v>30</v>
      </c>
      <c r="L33" s="13">
        <v>30.4</v>
      </c>
      <c r="M33" s="13">
        <v>21.5</v>
      </c>
      <c r="N33" s="13">
        <v>8.9</v>
      </c>
      <c r="O33" s="13">
        <v>24.1</v>
      </c>
      <c r="P33" s="13">
        <v>1.6</v>
      </c>
      <c r="Q33" s="13">
        <v>6.8</v>
      </c>
      <c r="R33" s="13">
        <v>7</v>
      </c>
      <c r="S33" s="13">
        <v>8.6999999999999993</v>
      </c>
      <c r="T33" s="13">
        <v>14.6</v>
      </c>
      <c r="U33" s="13">
        <v>1</v>
      </c>
      <c r="V33" s="13">
        <v>13.6</v>
      </c>
      <c r="W33" s="13">
        <v>7</v>
      </c>
      <c r="X33" s="13">
        <v>3.1</v>
      </c>
      <c r="Y33" s="13">
        <v>3.9</v>
      </c>
      <c r="Z33" s="13">
        <v>7.6</v>
      </c>
      <c r="AA33" s="13">
        <v>6</v>
      </c>
      <c r="AB33" s="13">
        <v>4.5</v>
      </c>
      <c r="AC33" s="13">
        <v>1.5</v>
      </c>
      <c r="AD33" s="13">
        <v>40</v>
      </c>
      <c r="AE33" s="13">
        <v>24.6</v>
      </c>
      <c r="AF33" s="13">
        <v>104.8</v>
      </c>
      <c r="AG33" s="13">
        <v>519.6</v>
      </c>
      <c r="AH33" s="13">
        <v>358.5</v>
      </c>
      <c r="AI33" s="13">
        <v>224.5</v>
      </c>
      <c r="AJ33" s="13">
        <v>100.1</v>
      </c>
      <c r="AK33" s="13">
        <v>33.9</v>
      </c>
      <c r="AL33" s="13">
        <v>27.2</v>
      </c>
      <c r="AM33" s="13">
        <v>5.8</v>
      </c>
      <c r="AN33" s="13">
        <v>4.7</v>
      </c>
      <c r="AO33" s="13">
        <v>16.7</v>
      </c>
      <c r="AP33" s="13">
        <v>18.600000000000001</v>
      </c>
      <c r="AQ33" s="13">
        <v>14.5</v>
      </c>
      <c r="AR33" s="13">
        <v>100.8</v>
      </c>
      <c r="AS33" s="13">
        <v>359.8</v>
      </c>
      <c r="AT33" s="13">
        <v>304.39999999999998</v>
      </c>
      <c r="AU33" s="13">
        <v>82.4</v>
      </c>
      <c r="AV33" s="13">
        <v>132.19999999999999</v>
      </c>
      <c r="AW33" s="13">
        <v>89.8</v>
      </c>
      <c r="AX33" s="13">
        <v>55.4</v>
      </c>
      <c r="AY33" s="13">
        <v>54.3</v>
      </c>
      <c r="AZ33" s="13">
        <v>1.1000000000000001</v>
      </c>
      <c r="BA33" s="13">
        <v>229.6</v>
      </c>
      <c r="BB33" s="13">
        <v>879.4</v>
      </c>
      <c r="BC33" s="13">
        <v>161.1</v>
      </c>
      <c r="BD33" s="13">
        <v>984.2</v>
      </c>
      <c r="BE33" s="13">
        <v>30.3</v>
      </c>
    </row>
    <row r="34" spans="1:57" ht="13.5" x14ac:dyDescent="0.25">
      <c r="A34" s="11" t="s">
        <v>87</v>
      </c>
      <c r="B34" s="10" t="s">
        <v>9</v>
      </c>
      <c r="C34" s="12">
        <v>406.1</v>
      </c>
      <c r="D34" s="12">
        <v>3.7</v>
      </c>
      <c r="E34" s="12">
        <v>0.2</v>
      </c>
      <c r="F34" s="12">
        <v>0</v>
      </c>
      <c r="G34" s="12">
        <v>0.1</v>
      </c>
      <c r="H34" s="12">
        <v>0</v>
      </c>
      <c r="I34" s="12">
        <v>31.8</v>
      </c>
      <c r="J34" s="12">
        <v>5.6</v>
      </c>
      <c r="K34" s="12">
        <v>1.2</v>
      </c>
      <c r="L34" s="12">
        <v>1.7</v>
      </c>
      <c r="M34" s="12">
        <v>0.6</v>
      </c>
      <c r="N34" s="12">
        <v>1.1000000000000001</v>
      </c>
      <c r="O34" s="12">
        <v>7.7</v>
      </c>
      <c r="P34" s="12">
        <v>1</v>
      </c>
      <c r="Q34" s="12">
        <v>1</v>
      </c>
      <c r="R34" s="12">
        <v>2.9</v>
      </c>
      <c r="S34" s="12">
        <v>2.8</v>
      </c>
      <c r="T34" s="12">
        <v>7.6</v>
      </c>
      <c r="U34" s="12">
        <v>3.9</v>
      </c>
      <c r="V34" s="12">
        <v>3.7</v>
      </c>
      <c r="W34" s="12">
        <v>2.8</v>
      </c>
      <c r="X34" s="12">
        <v>2</v>
      </c>
      <c r="Y34" s="12">
        <v>0.8</v>
      </c>
      <c r="Z34" s="12">
        <v>3.3</v>
      </c>
      <c r="AA34" s="12">
        <v>0.4</v>
      </c>
      <c r="AB34" s="12">
        <v>0.4</v>
      </c>
      <c r="AC34" s="12">
        <v>0</v>
      </c>
      <c r="AD34" s="12">
        <v>1.4</v>
      </c>
      <c r="AE34" s="12">
        <v>4.0999999999999996</v>
      </c>
      <c r="AF34" s="12">
        <v>41.6</v>
      </c>
      <c r="AG34" s="12">
        <v>223.2</v>
      </c>
      <c r="AH34" s="12">
        <v>94.6</v>
      </c>
      <c r="AI34" s="12">
        <v>50.6</v>
      </c>
      <c r="AJ34" s="12">
        <v>24.7</v>
      </c>
      <c r="AK34" s="12">
        <v>19.3</v>
      </c>
      <c r="AL34" s="12">
        <v>16.7</v>
      </c>
      <c r="AM34" s="12">
        <v>2.6</v>
      </c>
      <c r="AN34" s="12">
        <v>3.7</v>
      </c>
      <c r="AO34" s="12">
        <v>10.4</v>
      </c>
      <c r="AP34" s="12">
        <v>44.5</v>
      </c>
      <c r="AQ34" s="12">
        <v>3.9</v>
      </c>
      <c r="AR34" s="12">
        <v>63.5</v>
      </c>
      <c r="AS34" s="12">
        <v>101.5</v>
      </c>
      <c r="AT34" s="12">
        <v>83.9</v>
      </c>
      <c r="AU34" s="12">
        <v>23.4</v>
      </c>
      <c r="AV34" s="12">
        <v>18.600000000000001</v>
      </c>
      <c r="AW34" s="12">
        <v>41.9</v>
      </c>
      <c r="AX34" s="12">
        <v>17.600000000000001</v>
      </c>
      <c r="AY34" s="12">
        <v>12.1</v>
      </c>
      <c r="AZ34" s="12">
        <v>5.5</v>
      </c>
      <c r="BA34" s="12">
        <v>36.1</v>
      </c>
      <c r="BB34" s="12">
        <v>324.7</v>
      </c>
      <c r="BC34" s="12">
        <v>128.6</v>
      </c>
      <c r="BD34" s="12">
        <v>366.3</v>
      </c>
      <c r="BE34" s="12">
        <v>18.7</v>
      </c>
    </row>
    <row r="35" spans="1:57" ht="13.5" x14ac:dyDescent="0.25">
      <c r="A35" s="11" t="s">
        <v>86</v>
      </c>
      <c r="B35" s="10" t="s">
        <v>9</v>
      </c>
      <c r="C35" s="13">
        <v>37554</v>
      </c>
      <c r="D35" s="13">
        <v>2936.2</v>
      </c>
      <c r="E35" s="13">
        <v>384.9</v>
      </c>
      <c r="F35" s="13">
        <v>57.9</v>
      </c>
      <c r="G35" s="13">
        <v>160.5</v>
      </c>
      <c r="H35" s="13">
        <v>166.5</v>
      </c>
      <c r="I35" s="13">
        <v>5778.9</v>
      </c>
      <c r="J35" s="13">
        <v>1126.4000000000001</v>
      </c>
      <c r="K35" s="13">
        <v>756.2</v>
      </c>
      <c r="L35" s="13">
        <v>296.7</v>
      </c>
      <c r="M35" s="13">
        <v>112.9</v>
      </c>
      <c r="N35" s="13">
        <v>183.9</v>
      </c>
      <c r="O35" s="13">
        <v>737.8</v>
      </c>
      <c r="P35" s="13">
        <v>32.4</v>
      </c>
      <c r="Q35" s="13">
        <v>265.39999999999998</v>
      </c>
      <c r="R35" s="13">
        <v>243.4</v>
      </c>
      <c r="S35" s="13">
        <v>196.7</v>
      </c>
      <c r="T35" s="13">
        <v>420.2</v>
      </c>
      <c r="U35" s="13">
        <v>90.2</v>
      </c>
      <c r="V35" s="13">
        <v>330</v>
      </c>
      <c r="W35" s="13">
        <v>878.7</v>
      </c>
      <c r="X35" s="13">
        <v>640.9</v>
      </c>
      <c r="Y35" s="13">
        <v>237.9</v>
      </c>
      <c r="Z35" s="13">
        <v>302.10000000000002</v>
      </c>
      <c r="AA35" s="13">
        <v>738.2</v>
      </c>
      <c r="AB35" s="13">
        <v>653.9</v>
      </c>
      <c r="AC35" s="13">
        <v>84.3</v>
      </c>
      <c r="AD35" s="13">
        <v>522.6</v>
      </c>
      <c r="AE35" s="13">
        <v>237.9</v>
      </c>
      <c r="AF35" s="13">
        <v>4401.1000000000004</v>
      </c>
      <c r="AG35" s="13">
        <v>14567.9</v>
      </c>
      <c r="AH35" s="13">
        <v>8509</v>
      </c>
      <c r="AI35" s="13">
        <v>4800</v>
      </c>
      <c r="AJ35" s="13">
        <v>2331.8000000000002</v>
      </c>
      <c r="AK35" s="13">
        <v>1377.1</v>
      </c>
      <c r="AL35" s="13">
        <v>219.8</v>
      </c>
      <c r="AM35" s="13">
        <v>77.599999999999994</v>
      </c>
      <c r="AN35" s="13">
        <v>92.6</v>
      </c>
      <c r="AO35" s="13">
        <v>49.6</v>
      </c>
      <c r="AP35" s="13">
        <v>311.3</v>
      </c>
      <c r="AQ35" s="13">
        <v>445.4</v>
      </c>
      <c r="AR35" s="13">
        <v>5082.3999999999996</v>
      </c>
      <c r="AS35" s="13">
        <v>9247.1</v>
      </c>
      <c r="AT35" s="13">
        <v>6183.7</v>
      </c>
      <c r="AU35" s="13">
        <v>2713.2</v>
      </c>
      <c r="AV35" s="13">
        <v>2353.5</v>
      </c>
      <c r="AW35" s="13">
        <v>1117</v>
      </c>
      <c r="AX35" s="13">
        <v>3063.4</v>
      </c>
      <c r="AY35" s="13">
        <v>587.79999999999995</v>
      </c>
      <c r="AZ35" s="13">
        <v>2475.6</v>
      </c>
      <c r="BA35" s="13">
        <v>6401.7</v>
      </c>
      <c r="BB35" s="13">
        <v>23815</v>
      </c>
      <c r="BC35" s="13">
        <v>6058.8</v>
      </c>
      <c r="BD35" s="13">
        <v>28216.1</v>
      </c>
      <c r="BE35" s="13">
        <v>860.7</v>
      </c>
    </row>
    <row r="36" spans="1:57" ht="13.5" x14ac:dyDescent="0.25">
      <c r="A36" s="11" t="s">
        <v>85</v>
      </c>
      <c r="B36" s="10" t="s">
        <v>9</v>
      </c>
      <c r="C36" s="12">
        <v>8807</v>
      </c>
      <c r="D36" s="12">
        <v>194</v>
      </c>
      <c r="E36" s="12">
        <v>10</v>
      </c>
      <c r="F36" s="12">
        <v>3.5</v>
      </c>
      <c r="G36" s="12">
        <v>1.7</v>
      </c>
      <c r="H36" s="12">
        <v>4.9000000000000004</v>
      </c>
      <c r="I36" s="12">
        <v>766</v>
      </c>
      <c r="J36" s="12">
        <v>127</v>
      </c>
      <c r="K36" s="12">
        <v>17</v>
      </c>
      <c r="L36" s="12">
        <v>52</v>
      </c>
      <c r="M36" s="12">
        <v>13</v>
      </c>
      <c r="N36" s="12">
        <v>39</v>
      </c>
      <c r="O36" s="12">
        <v>114</v>
      </c>
      <c r="P36" s="12">
        <v>6</v>
      </c>
      <c r="Q36" s="12">
        <v>56</v>
      </c>
      <c r="R36" s="12">
        <v>31</v>
      </c>
      <c r="S36" s="12">
        <v>21</v>
      </c>
      <c r="T36" s="12">
        <v>107</v>
      </c>
      <c r="U36" s="12">
        <v>19</v>
      </c>
      <c r="V36" s="12">
        <v>88</v>
      </c>
      <c r="W36" s="12">
        <v>46</v>
      </c>
      <c r="X36" s="12">
        <v>26</v>
      </c>
      <c r="Y36" s="12">
        <v>20</v>
      </c>
      <c r="Z36" s="12">
        <v>80</v>
      </c>
      <c r="AA36" s="12">
        <v>38</v>
      </c>
      <c r="AB36" s="12">
        <v>20</v>
      </c>
      <c r="AC36" s="12">
        <v>18</v>
      </c>
      <c r="AD36" s="12">
        <v>185</v>
      </c>
      <c r="AE36" s="12">
        <v>56</v>
      </c>
      <c r="AF36" s="12">
        <v>462</v>
      </c>
      <c r="AG36" s="12">
        <v>4557</v>
      </c>
      <c r="AH36" s="12">
        <v>2188</v>
      </c>
      <c r="AI36" s="12">
        <v>1418</v>
      </c>
      <c r="AJ36" s="12">
        <v>378</v>
      </c>
      <c r="AK36" s="12">
        <v>392</v>
      </c>
      <c r="AL36" s="12">
        <v>267</v>
      </c>
      <c r="AM36" s="12">
        <v>54</v>
      </c>
      <c r="AN36" s="12">
        <v>30</v>
      </c>
      <c r="AO36" s="12">
        <v>183</v>
      </c>
      <c r="AP36" s="12">
        <v>237</v>
      </c>
      <c r="AQ36" s="12">
        <v>73</v>
      </c>
      <c r="AR36" s="12">
        <v>1792</v>
      </c>
      <c r="AS36" s="12">
        <v>2762</v>
      </c>
      <c r="AT36" s="12">
        <v>2387</v>
      </c>
      <c r="AU36" s="12">
        <v>484</v>
      </c>
      <c r="AV36" s="12">
        <v>518</v>
      </c>
      <c r="AW36" s="12">
        <v>1385</v>
      </c>
      <c r="AX36" s="12">
        <v>375</v>
      </c>
      <c r="AY36" s="12">
        <v>352</v>
      </c>
      <c r="AZ36" s="12">
        <v>23</v>
      </c>
      <c r="BA36" s="12">
        <v>832</v>
      </c>
      <c r="BB36" s="12">
        <v>7319</v>
      </c>
      <c r="BC36" s="12">
        <v>2369</v>
      </c>
      <c r="BD36" s="12">
        <v>7781</v>
      </c>
      <c r="BE36" s="12">
        <v>293</v>
      </c>
    </row>
    <row r="37" spans="1:57" ht="13.5" x14ac:dyDescent="0.25">
      <c r="A37" s="11" t="s">
        <v>84</v>
      </c>
      <c r="B37" s="10" t="s">
        <v>9</v>
      </c>
      <c r="C37" s="13">
        <v>2352.1999999999998</v>
      </c>
      <c r="D37" s="13">
        <v>147</v>
      </c>
      <c r="E37" s="13">
        <v>5.6</v>
      </c>
      <c r="F37" s="13">
        <v>1.9</v>
      </c>
      <c r="G37" s="13">
        <v>2.9</v>
      </c>
      <c r="H37" s="13">
        <v>0.9</v>
      </c>
      <c r="I37" s="13">
        <v>264.60000000000002</v>
      </c>
      <c r="J37" s="13">
        <v>101.8</v>
      </c>
      <c r="K37" s="13">
        <v>10</v>
      </c>
      <c r="L37" s="13">
        <v>31.2</v>
      </c>
      <c r="M37" s="13">
        <v>17.2</v>
      </c>
      <c r="N37" s="13">
        <v>13.9</v>
      </c>
      <c r="O37" s="13">
        <v>35.700000000000003</v>
      </c>
      <c r="P37" s="13">
        <v>3.3</v>
      </c>
      <c r="Q37" s="13">
        <v>11.4</v>
      </c>
      <c r="R37" s="13">
        <v>10.7</v>
      </c>
      <c r="S37" s="13">
        <v>10.3</v>
      </c>
      <c r="T37" s="13">
        <v>31</v>
      </c>
      <c r="U37" s="13">
        <v>5.2</v>
      </c>
      <c r="V37" s="13">
        <v>25.8</v>
      </c>
      <c r="W37" s="13">
        <v>10.5</v>
      </c>
      <c r="X37" s="13">
        <v>5</v>
      </c>
      <c r="Y37" s="13">
        <v>5.5</v>
      </c>
      <c r="Z37" s="13">
        <v>17.5</v>
      </c>
      <c r="AA37" s="13">
        <v>9.4</v>
      </c>
      <c r="AB37" s="13">
        <v>4.2</v>
      </c>
      <c r="AC37" s="13">
        <v>5.2</v>
      </c>
      <c r="AD37" s="13">
        <v>17.7</v>
      </c>
      <c r="AE37" s="13">
        <v>18.8</v>
      </c>
      <c r="AF37" s="13">
        <v>227</v>
      </c>
      <c r="AG37" s="13">
        <v>1004.6</v>
      </c>
      <c r="AH37" s="13">
        <v>580</v>
      </c>
      <c r="AI37" s="13">
        <v>336.8</v>
      </c>
      <c r="AJ37" s="13">
        <v>92.8</v>
      </c>
      <c r="AK37" s="13">
        <v>150.4</v>
      </c>
      <c r="AL37" s="13">
        <v>91.8</v>
      </c>
      <c r="AM37" s="13">
        <v>28.1</v>
      </c>
      <c r="AN37" s="13">
        <v>18.2</v>
      </c>
      <c r="AO37" s="13">
        <v>45.4</v>
      </c>
      <c r="AP37" s="13">
        <v>67.5</v>
      </c>
      <c r="AQ37" s="13">
        <v>29.1</v>
      </c>
      <c r="AR37" s="13">
        <v>236.2</v>
      </c>
      <c r="AS37" s="13">
        <v>684.5</v>
      </c>
      <c r="AT37" s="13">
        <v>574.79999999999995</v>
      </c>
      <c r="AU37" s="13">
        <v>115.8</v>
      </c>
      <c r="AV37" s="13">
        <v>203.8</v>
      </c>
      <c r="AW37" s="13">
        <v>255.2</v>
      </c>
      <c r="AX37" s="13">
        <v>109.7</v>
      </c>
      <c r="AY37" s="13">
        <v>109.7</v>
      </c>
      <c r="AZ37" s="13">
        <v>0</v>
      </c>
      <c r="BA37" s="13">
        <v>289.10000000000002</v>
      </c>
      <c r="BB37" s="13">
        <v>1689.1</v>
      </c>
      <c r="BC37" s="13">
        <v>424.6</v>
      </c>
      <c r="BD37" s="13">
        <v>1916.1</v>
      </c>
      <c r="BE37" s="13">
        <v>96.8</v>
      </c>
    </row>
    <row r="38" spans="1:57" ht="13.5" x14ac:dyDescent="0.25">
      <c r="A38" s="11" t="s">
        <v>83</v>
      </c>
      <c r="B38" s="10" t="s">
        <v>9</v>
      </c>
      <c r="C38" s="12">
        <v>2757.1</v>
      </c>
      <c r="D38" s="12">
        <v>69.2</v>
      </c>
      <c r="E38" s="12">
        <v>65</v>
      </c>
      <c r="F38" s="12">
        <v>29.5</v>
      </c>
      <c r="G38" s="12">
        <v>5</v>
      </c>
      <c r="H38" s="12">
        <v>30.5</v>
      </c>
      <c r="I38" s="12">
        <v>243.9</v>
      </c>
      <c r="J38" s="12">
        <v>52.6</v>
      </c>
      <c r="K38" s="12">
        <v>4.4000000000000004</v>
      </c>
      <c r="L38" s="12">
        <v>22.8</v>
      </c>
      <c r="M38" s="12">
        <v>13.6</v>
      </c>
      <c r="N38" s="12">
        <v>9.1999999999999993</v>
      </c>
      <c r="O38" s="12">
        <v>28.5</v>
      </c>
      <c r="P38" s="12">
        <v>1.2</v>
      </c>
      <c r="Q38" s="12">
        <v>12.5</v>
      </c>
      <c r="R38" s="12">
        <v>4.4000000000000004</v>
      </c>
      <c r="S38" s="12">
        <v>10.4</v>
      </c>
      <c r="T38" s="12">
        <v>36.700000000000003</v>
      </c>
      <c r="U38" s="12">
        <v>10.3</v>
      </c>
      <c r="V38" s="12">
        <v>26.4</v>
      </c>
      <c r="W38" s="12">
        <v>18.2</v>
      </c>
      <c r="X38" s="12">
        <v>9.3000000000000007</v>
      </c>
      <c r="Y38" s="12">
        <v>8.8000000000000007</v>
      </c>
      <c r="Z38" s="12">
        <v>24.5</v>
      </c>
      <c r="AA38" s="12">
        <v>26.1</v>
      </c>
      <c r="AB38" s="12">
        <v>2.4</v>
      </c>
      <c r="AC38" s="12">
        <v>23.7</v>
      </c>
      <c r="AD38" s="12">
        <v>30.1</v>
      </c>
      <c r="AE38" s="12">
        <v>28.6</v>
      </c>
      <c r="AF38" s="12">
        <v>221.4</v>
      </c>
      <c r="AG38" s="12">
        <v>1061.0999999999999</v>
      </c>
      <c r="AH38" s="12">
        <v>643.29999999999995</v>
      </c>
      <c r="AI38" s="12">
        <v>376.3</v>
      </c>
      <c r="AJ38" s="12">
        <v>175</v>
      </c>
      <c r="AK38" s="12">
        <v>92</v>
      </c>
      <c r="AL38" s="12">
        <v>92.4</v>
      </c>
      <c r="AM38" s="12">
        <v>35</v>
      </c>
      <c r="AN38" s="12">
        <v>12.9</v>
      </c>
      <c r="AO38" s="12">
        <v>44.5</v>
      </c>
      <c r="AP38" s="12">
        <v>48.6</v>
      </c>
      <c r="AQ38" s="12">
        <v>25.2</v>
      </c>
      <c r="AR38" s="12">
        <v>251.6</v>
      </c>
      <c r="AS38" s="12">
        <v>1067.8</v>
      </c>
      <c r="AT38" s="12">
        <v>972.5</v>
      </c>
      <c r="AU38" s="12">
        <v>199.9</v>
      </c>
      <c r="AV38" s="12">
        <v>203.8</v>
      </c>
      <c r="AW38" s="12">
        <v>568.79999999999995</v>
      </c>
      <c r="AX38" s="12">
        <v>95.3</v>
      </c>
      <c r="AY38" s="12">
        <v>91.6</v>
      </c>
      <c r="AZ38" s="12">
        <v>3.7</v>
      </c>
      <c r="BA38" s="12">
        <v>337.5</v>
      </c>
      <c r="BB38" s="12">
        <v>2129</v>
      </c>
      <c r="BC38" s="12">
        <v>417.8</v>
      </c>
      <c r="BD38" s="12">
        <v>2350.4</v>
      </c>
      <c r="BE38" s="12">
        <v>101.7</v>
      </c>
    </row>
    <row r="39" spans="1:57" ht="13.5" x14ac:dyDescent="0.25">
      <c r="A39" s="11" t="s">
        <v>82</v>
      </c>
      <c r="B39" s="10" t="s">
        <v>9</v>
      </c>
      <c r="C39" s="13">
        <v>15970</v>
      </c>
      <c r="D39" s="13">
        <v>1841.9</v>
      </c>
      <c r="E39" s="13">
        <v>229.6</v>
      </c>
      <c r="F39" s="13">
        <v>145.30000000000001</v>
      </c>
      <c r="G39" s="13">
        <v>58.1</v>
      </c>
      <c r="H39" s="13">
        <v>26.2</v>
      </c>
      <c r="I39" s="13">
        <v>3093.7</v>
      </c>
      <c r="J39" s="13">
        <v>535.29999999999995</v>
      </c>
      <c r="K39" s="13">
        <v>219.1</v>
      </c>
      <c r="L39" s="13">
        <v>299.10000000000002</v>
      </c>
      <c r="M39" s="13">
        <v>162.1</v>
      </c>
      <c r="N39" s="13">
        <v>137</v>
      </c>
      <c r="O39" s="13">
        <v>511.5</v>
      </c>
      <c r="P39" s="13">
        <v>19.399999999999999</v>
      </c>
      <c r="Q39" s="13">
        <v>139.6</v>
      </c>
      <c r="R39" s="13">
        <v>182.8</v>
      </c>
      <c r="S39" s="13">
        <v>169.7</v>
      </c>
      <c r="T39" s="13">
        <v>413.6</v>
      </c>
      <c r="U39" s="13">
        <v>99.9</v>
      </c>
      <c r="V39" s="13">
        <v>313.7</v>
      </c>
      <c r="W39" s="13">
        <v>214</v>
      </c>
      <c r="X39" s="13">
        <v>85.5</v>
      </c>
      <c r="Y39" s="13">
        <v>128.5</v>
      </c>
      <c r="Z39" s="13">
        <v>160.69999999999999</v>
      </c>
      <c r="AA39" s="13">
        <v>329.2</v>
      </c>
      <c r="AB39" s="13">
        <v>253</v>
      </c>
      <c r="AC39" s="13">
        <v>76.2</v>
      </c>
      <c r="AD39" s="13">
        <v>411.2</v>
      </c>
      <c r="AE39" s="13">
        <v>353</v>
      </c>
      <c r="AF39" s="13">
        <v>1156.3</v>
      </c>
      <c r="AG39" s="13">
        <v>5555.1</v>
      </c>
      <c r="AH39" s="13">
        <v>3608.2</v>
      </c>
      <c r="AI39" s="13">
        <v>2337.6999999999998</v>
      </c>
      <c r="AJ39" s="13">
        <v>929.9</v>
      </c>
      <c r="AK39" s="13">
        <v>340.6</v>
      </c>
      <c r="AL39" s="13">
        <v>374.6</v>
      </c>
      <c r="AM39" s="13">
        <v>93.6</v>
      </c>
      <c r="AN39" s="13">
        <v>94.8</v>
      </c>
      <c r="AO39" s="13">
        <v>186.2</v>
      </c>
      <c r="AP39" s="13">
        <v>396.5</v>
      </c>
      <c r="AQ39" s="13">
        <v>172.5</v>
      </c>
      <c r="AR39" s="13">
        <v>1003.3</v>
      </c>
      <c r="AS39" s="13">
        <v>3740.4</v>
      </c>
      <c r="AT39" s="13">
        <v>3261.6</v>
      </c>
      <c r="AU39" s="13">
        <v>1078.5</v>
      </c>
      <c r="AV39" s="13">
        <v>1239.3</v>
      </c>
      <c r="AW39" s="13">
        <v>943.8</v>
      </c>
      <c r="AX39" s="13">
        <v>478.8</v>
      </c>
      <c r="AY39" s="13">
        <v>459.2</v>
      </c>
      <c r="AZ39" s="13">
        <v>19.600000000000001</v>
      </c>
      <c r="BA39" s="13">
        <v>3676.3</v>
      </c>
      <c r="BB39" s="13">
        <v>9295.5</v>
      </c>
      <c r="BC39" s="13">
        <v>1946.9</v>
      </c>
      <c r="BD39" s="13">
        <v>10451.799999999999</v>
      </c>
      <c r="BE39" s="13">
        <v>460.1</v>
      </c>
    </row>
    <row r="40" spans="1:57" ht="13.5" x14ac:dyDescent="0.25">
      <c r="A40" s="11" t="s">
        <v>81</v>
      </c>
      <c r="B40" s="10" t="s">
        <v>9</v>
      </c>
      <c r="C40" s="12">
        <v>4575.8</v>
      </c>
      <c r="D40" s="12">
        <v>458.3</v>
      </c>
      <c r="E40" s="12">
        <v>11.5</v>
      </c>
      <c r="F40" s="12">
        <v>2.2999999999999998</v>
      </c>
      <c r="G40" s="12">
        <v>8.8000000000000007</v>
      </c>
      <c r="H40" s="12">
        <v>0.4</v>
      </c>
      <c r="I40" s="12">
        <v>710.6</v>
      </c>
      <c r="J40" s="12">
        <v>107.6</v>
      </c>
      <c r="K40" s="12">
        <v>211.3</v>
      </c>
      <c r="L40" s="12">
        <v>59.3</v>
      </c>
      <c r="M40" s="12">
        <v>32.9</v>
      </c>
      <c r="N40" s="12">
        <v>26.5</v>
      </c>
      <c r="O40" s="12">
        <v>84.5</v>
      </c>
      <c r="P40" s="12">
        <v>1.7</v>
      </c>
      <c r="Q40" s="12">
        <v>18.3</v>
      </c>
      <c r="R40" s="12">
        <v>24.6</v>
      </c>
      <c r="S40" s="12">
        <v>39.9</v>
      </c>
      <c r="T40" s="12">
        <v>86.1</v>
      </c>
      <c r="U40" s="12">
        <v>7.3</v>
      </c>
      <c r="V40" s="12">
        <v>78.8</v>
      </c>
      <c r="W40" s="12">
        <v>27.8</v>
      </c>
      <c r="X40" s="12">
        <v>10.199999999999999</v>
      </c>
      <c r="Y40" s="12">
        <v>17.600000000000001</v>
      </c>
      <c r="Z40" s="12">
        <v>22.3</v>
      </c>
      <c r="AA40" s="12">
        <v>38.299999999999997</v>
      </c>
      <c r="AB40" s="12">
        <v>34</v>
      </c>
      <c r="AC40" s="12">
        <v>4.3</v>
      </c>
      <c r="AD40" s="12">
        <v>73.3</v>
      </c>
      <c r="AE40" s="12">
        <v>48.8</v>
      </c>
      <c r="AF40" s="12">
        <v>273.3</v>
      </c>
      <c r="AG40" s="12">
        <v>1842.6</v>
      </c>
      <c r="AH40" s="12">
        <v>1143.4000000000001</v>
      </c>
      <c r="AI40" s="12">
        <v>694.4</v>
      </c>
      <c r="AJ40" s="12">
        <v>164.2</v>
      </c>
      <c r="AK40" s="12">
        <v>284.8</v>
      </c>
      <c r="AL40" s="12">
        <v>84.2</v>
      </c>
      <c r="AM40" s="12">
        <v>19.3</v>
      </c>
      <c r="AN40" s="12">
        <v>16.600000000000001</v>
      </c>
      <c r="AO40" s="12">
        <v>48.3</v>
      </c>
      <c r="AP40" s="12">
        <v>83.8</v>
      </c>
      <c r="AQ40" s="12">
        <v>28.1</v>
      </c>
      <c r="AR40" s="12">
        <v>503.1</v>
      </c>
      <c r="AS40" s="12">
        <v>1230.8</v>
      </c>
      <c r="AT40" s="12">
        <v>956.6</v>
      </c>
      <c r="AU40" s="12">
        <v>290.5</v>
      </c>
      <c r="AV40" s="12">
        <v>300.7</v>
      </c>
      <c r="AW40" s="12">
        <v>365.4</v>
      </c>
      <c r="AX40" s="12">
        <v>274.2</v>
      </c>
      <c r="AY40" s="12">
        <v>152</v>
      </c>
      <c r="AZ40" s="12">
        <v>122.2</v>
      </c>
      <c r="BA40" s="12">
        <v>770.9</v>
      </c>
      <c r="BB40" s="12">
        <v>3073.4</v>
      </c>
      <c r="BC40" s="12">
        <v>699.2</v>
      </c>
      <c r="BD40" s="12">
        <v>3346.7</v>
      </c>
      <c r="BE40" s="12">
        <v>94.4</v>
      </c>
    </row>
    <row r="41" spans="1:57" ht="13.5" x14ac:dyDescent="0.25">
      <c r="A41" s="11" t="s">
        <v>80</v>
      </c>
      <c r="B41" s="10" t="s">
        <v>9</v>
      </c>
      <c r="C41" s="13">
        <v>2267.1</v>
      </c>
      <c r="D41" s="13">
        <v>73.400000000000006</v>
      </c>
      <c r="E41" s="13">
        <v>6.8</v>
      </c>
      <c r="F41" s="13">
        <v>3.7</v>
      </c>
      <c r="G41" s="13">
        <v>2.1</v>
      </c>
      <c r="H41" s="13">
        <v>1</v>
      </c>
      <c r="I41" s="13">
        <v>490.7</v>
      </c>
      <c r="J41" s="13">
        <v>43.4</v>
      </c>
      <c r="K41" s="13">
        <v>38.6</v>
      </c>
      <c r="L41" s="13">
        <v>40.799999999999997</v>
      </c>
      <c r="M41" s="13">
        <v>26.7</v>
      </c>
      <c r="N41" s="13">
        <v>14.1</v>
      </c>
      <c r="O41" s="13">
        <v>64.400000000000006</v>
      </c>
      <c r="P41" s="13">
        <v>2.5</v>
      </c>
      <c r="Q41" s="13">
        <v>10.8</v>
      </c>
      <c r="R41" s="13">
        <v>33.1</v>
      </c>
      <c r="S41" s="13">
        <v>17.899999999999999</v>
      </c>
      <c r="T41" s="13">
        <v>98.2</v>
      </c>
      <c r="U41" s="13">
        <v>22.8</v>
      </c>
      <c r="V41" s="13">
        <v>75.400000000000006</v>
      </c>
      <c r="W41" s="13">
        <v>46.2</v>
      </c>
      <c r="X41" s="13">
        <v>14.7</v>
      </c>
      <c r="Y41" s="13">
        <v>31.5</v>
      </c>
      <c r="Z41" s="13">
        <v>42.9</v>
      </c>
      <c r="AA41" s="13">
        <v>72.099999999999994</v>
      </c>
      <c r="AB41" s="13">
        <v>67.900000000000006</v>
      </c>
      <c r="AC41" s="13">
        <v>4.2</v>
      </c>
      <c r="AD41" s="13">
        <v>44.3</v>
      </c>
      <c r="AE41" s="13">
        <v>40.5</v>
      </c>
      <c r="AF41" s="13">
        <v>163.1</v>
      </c>
      <c r="AG41" s="13">
        <v>966.7</v>
      </c>
      <c r="AH41" s="13">
        <v>609</v>
      </c>
      <c r="AI41" s="13">
        <v>377.6</v>
      </c>
      <c r="AJ41" s="13">
        <v>137</v>
      </c>
      <c r="AK41" s="13">
        <v>94.3</v>
      </c>
      <c r="AL41" s="13">
        <v>60.9</v>
      </c>
      <c r="AM41" s="13">
        <v>12.1</v>
      </c>
      <c r="AN41" s="13">
        <v>11.4</v>
      </c>
      <c r="AO41" s="13">
        <v>37.4</v>
      </c>
      <c r="AP41" s="13">
        <v>45.7</v>
      </c>
      <c r="AQ41" s="13">
        <v>22.6</v>
      </c>
      <c r="AR41" s="13">
        <v>228.5</v>
      </c>
      <c r="AS41" s="13">
        <v>526</v>
      </c>
      <c r="AT41" s="13">
        <v>463.2</v>
      </c>
      <c r="AU41" s="13">
        <v>160.80000000000001</v>
      </c>
      <c r="AV41" s="13">
        <v>171.5</v>
      </c>
      <c r="AW41" s="13">
        <v>130.9</v>
      </c>
      <c r="AX41" s="13">
        <v>62.7</v>
      </c>
      <c r="AY41" s="13">
        <v>62.7</v>
      </c>
      <c r="AZ41" s="13">
        <v>0</v>
      </c>
      <c r="BA41" s="13">
        <v>537.9</v>
      </c>
      <c r="BB41" s="13">
        <v>1492.7</v>
      </c>
      <c r="BC41" s="13">
        <v>357.7</v>
      </c>
      <c r="BD41" s="13">
        <v>1655.8</v>
      </c>
      <c r="BE41" s="13">
        <v>75.599999999999994</v>
      </c>
    </row>
    <row r="42" spans="1:57" ht="13.5" x14ac:dyDescent="0.25">
      <c r="A42" s="11" t="s">
        <v>79</v>
      </c>
      <c r="B42" s="10" t="s">
        <v>9</v>
      </c>
      <c r="C42" s="12">
        <v>941.6</v>
      </c>
      <c r="D42" s="12">
        <v>75.3</v>
      </c>
      <c r="E42" s="12">
        <v>2.5</v>
      </c>
      <c r="F42" s="12">
        <v>1.5</v>
      </c>
      <c r="G42" s="12">
        <v>0.9</v>
      </c>
      <c r="H42" s="12">
        <v>0.1</v>
      </c>
      <c r="I42" s="12">
        <v>190.9</v>
      </c>
      <c r="J42" s="12">
        <v>16.3</v>
      </c>
      <c r="K42" s="12">
        <v>10</v>
      </c>
      <c r="L42" s="12">
        <v>17.600000000000001</v>
      </c>
      <c r="M42" s="12">
        <v>9.1999999999999993</v>
      </c>
      <c r="N42" s="12">
        <v>8.4</v>
      </c>
      <c r="O42" s="12">
        <v>35.200000000000003</v>
      </c>
      <c r="P42" s="12">
        <v>0</v>
      </c>
      <c r="Q42" s="12">
        <v>14.3</v>
      </c>
      <c r="R42" s="12">
        <v>13.9</v>
      </c>
      <c r="S42" s="12">
        <v>7</v>
      </c>
      <c r="T42" s="12">
        <v>40.4</v>
      </c>
      <c r="U42" s="12">
        <v>8</v>
      </c>
      <c r="V42" s="12">
        <v>32.4</v>
      </c>
      <c r="W42" s="12">
        <v>24</v>
      </c>
      <c r="X42" s="12">
        <v>6.4</v>
      </c>
      <c r="Y42" s="12">
        <v>17.600000000000001</v>
      </c>
      <c r="Z42" s="12">
        <v>13</v>
      </c>
      <c r="AA42" s="12">
        <v>15.1</v>
      </c>
      <c r="AB42" s="12">
        <v>14.5</v>
      </c>
      <c r="AC42" s="12">
        <v>0.6</v>
      </c>
      <c r="AD42" s="12">
        <v>19.2</v>
      </c>
      <c r="AE42" s="12">
        <v>19</v>
      </c>
      <c r="AF42" s="12">
        <v>62.6</v>
      </c>
      <c r="AG42" s="12">
        <v>376.9</v>
      </c>
      <c r="AH42" s="12">
        <v>200.1</v>
      </c>
      <c r="AI42" s="12">
        <v>115.4</v>
      </c>
      <c r="AJ42" s="12">
        <v>48.8</v>
      </c>
      <c r="AK42" s="12">
        <v>35.9</v>
      </c>
      <c r="AL42" s="12">
        <v>27.7</v>
      </c>
      <c r="AM42" s="12">
        <v>7.4</v>
      </c>
      <c r="AN42" s="12">
        <v>5.2</v>
      </c>
      <c r="AO42" s="12">
        <v>15.1</v>
      </c>
      <c r="AP42" s="12">
        <v>22.7</v>
      </c>
      <c r="AQ42" s="12">
        <v>5.5</v>
      </c>
      <c r="AR42" s="12">
        <v>120.9</v>
      </c>
      <c r="AS42" s="12">
        <v>214.4</v>
      </c>
      <c r="AT42" s="12">
        <v>177.9</v>
      </c>
      <c r="AU42" s="12">
        <v>49.3</v>
      </c>
      <c r="AV42" s="12">
        <v>69.2</v>
      </c>
      <c r="AW42" s="12">
        <v>59.4</v>
      </c>
      <c r="AX42" s="12">
        <v>36.5</v>
      </c>
      <c r="AY42" s="12">
        <v>34.9</v>
      </c>
      <c r="AZ42" s="12">
        <v>1.6</v>
      </c>
      <c r="BA42" s="12">
        <v>212.4</v>
      </c>
      <c r="BB42" s="12">
        <v>591.29999999999995</v>
      </c>
      <c r="BC42" s="12">
        <v>176.8</v>
      </c>
      <c r="BD42" s="12">
        <v>653.9</v>
      </c>
      <c r="BE42" s="12">
        <v>34.1</v>
      </c>
    </row>
    <row r="43" spans="1:57" ht="13.5" x14ac:dyDescent="0.25">
      <c r="A43" s="11" t="s">
        <v>78</v>
      </c>
      <c r="B43" s="10" t="s">
        <v>9</v>
      </c>
      <c r="C43" s="13">
        <v>18521.3</v>
      </c>
      <c r="D43" s="13">
        <v>731.6</v>
      </c>
      <c r="E43" s="13">
        <v>29.9</v>
      </c>
      <c r="F43" s="13">
        <v>3.3</v>
      </c>
      <c r="G43" s="13">
        <v>26.2</v>
      </c>
      <c r="H43" s="13">
        <v>0.4</v>
      </c>
      <c r="I43" s="13">
        <v>1997.1</v>
      </c>
      <c r="J43" s="13">
        <v>429.8</v>
      </c>
      <c r="K43" s="13">
        <v>153.80000000000001</v>
      </c>
      <c r="L43" s="13">
        <v>161.9</v>
      </c>
      <c r="M43" s="13">
        <v>54.5</v>
      </c>
      <c r="N43" s="13">
        <v>107.4</v>
      </c>
      <c r="O43" s="13">
        <v>322.89999999999998</v>
      </c>
      <c r="P43" s="13">
        <v>8.6</v>
      </c>
      <c r="Q43" s="13">
        <v>139</v>
      </c>
      <c r="R43" s="13">
        <v>88.3</v>
      </c>
      <c r="S43" s="13">
        <v>87</v>
      </c>
      <c r="T43" s="13">
        <v>291.8</v>
      </c>
      <c r="U43" s="13">
        <v>76.7</v>
      </c>
      <c r="V43" s="13">
        <v>215</v>
      </c>
      <c r="W43" s="13">
        <v>97.4</v>
      </c>
      <c r="X43" s="13">
        <v>39.200000000000003</v>
      </c>
      <c r="Y43" s="13">
        <v>58.2</v>
      </c>
      <c r="Z43" s="13">
        <v>130.4</v>
      </c>
      <c r="AA43" s="13">
        <v>198.6</v>
      </c>
      <c r="AB43" s="13">
        <v>148.5</v>
      </c>
      <c r="AC43" s="13">
        <v>50.1</v>
      </c>
      <c r="AD43" s="13">
        <v>210.6</v>
      </c>
      <c r="AE43" s="13">
        <v>205.6</v>
      </c>
      <c r="AF43" s="13">
        <v>1040.3</v>
      </c>
      <c r="AG43" s="13">
        <v>8847.7999999999993</v>
      </c>
      <c r="AH43" s="13">
        <v>5600.1</v>
      </c>
      <c r="AI43" s="13">
        <v>3344.6</v>
      </c>
      <c r="AJ43" s="13">
        <v>806.4</v>
      </c>
      <c r="AK43" s="13">
        <v>1449.1</v>
      </c>
      <c r="AL43" s="13">
        <v>480.2</v>
      </c>
      <c r="AM43" s="13">
        <v>127.3</v>
      </c>
      <c r="AN43" s="13">
        <v>68.8</v>
      </c>
      <c r="AO43" s="13">
        <v>284</v>
      </c>
      <c r="AP43" s="13">
        <v>356.7</v>
      </c>
      <c r="AQ43" s="13">
        <v>199.9</v>
      </c>
      <c r="AR43" s="13">
        <v>2211.1</v>
      </c>
      <c r="AS43" s="13">
        <v>5668.9</v>
      </c>
      <c r="AT43" s="13">
        <v>3991.8</v>
      </c>
      <c r="AU43" s="13">
        <v>1449.8</v>
      </c>
      <c r="AV43" s="13">
        <v>1225.2</v>
      </c>
      <c r="AW43" s="13">
        <v>1316.7</v>
      </c>
      <c r="AX43" s="13">
        <v>1677.2</v>
      </c>
      <c r="AY43" s="13">
        <v>1016.5</v>
      </c>
      <c r="AZ43" s="13">
        <v>660.7</v>
      </c>
      <c r="BA43" s="13">
        <v>2232.6</v>
      </c>
      <c r="BB43" s="13">
        <v>14516.8</v>
      </c>
      <c r="BC43" s="13">
        <v>3247.8</v>
      </c>
      <c r="BD43" s="13">
        <v>15557.1</v>
      </c>
      <c r="BE43" s="13">
        <v>519.4</v>
      </c>
    </row>
    <row r="44" spans="1:57" ht="13.5" x14ac:dyDescent="0.25">
      <c r="A44" s="11" t="s">
        <v>77</v>
      </c>
      <c r="B44" s="10" t="s">
        <v>9</v>
      </c>
      <c r="C44" s="12">
        <v>4809</v>
      </c>
      <c r="D44" s="12">
        <v>107</v>
      </c>
      <c r="E44" s="12">
        <v>9</v>
      </c>
      <c r="F44" s="12">
        <v>0.2</v>
      </c>
      <c r="G44" s="12">
        <v>8.6</v>
      </c>
      <c r="H44" s="12">
        <v>0.2</v>
      </c>
      <c r="I44" s="12">
        <v>559</v>
      </c>
      <c r="J44" s="12">
        <v>55</v>
      </c>
      <c r="K44" s="12">
        <v>8</v>
      </c>
      <c r="L44" s="12">
        <v>73</v>
      </c>
      <c r="M44" s="12">
        <v>32</v>
      </c>
      <c r="N44" s="12">
        <v>41</v>
      </c>
      <c r="O44" s="12">
        <v>72</v>
      </c>
      <c r="P44" s="12">
        <v>3</v>
      </c>
      <c r="Q44" s="12">
        <v>30</v>
      </c>
      <c r="R44" s="12">
        <v>21</v>
      </c>
      <c r="S44" s="12">
        <v>18</v>
      </c>
      <c r="T44" s="12">
        <v>105</v>
      </c>
      <c r="U44" s="12">
        <v>30</v>
      </c>
      <c r="V44" s="12">
        <v>75</v>
      </c>
      <c r="W44" s="12">
        <v>47</v>
      </c>
      <c r="X44" s="12">
        <v>21</v>
      </c>
      <c r="Y44" s="12">
        <v>26</v>
      </c>
      <c r="Z44" s="12">
        <v>74</v>
      </c>
      <c r="AA44" s="12">
        <v>79</v>
      </c>
      <c r="AB44" s="12">
        <v>63</v>
      </c>
      <c r="AC44" s="12">
        <v>16</v>
      </c>
      <c r="AD44" s="12">
        <v>46</v>
      </c>
      <c r="AE44" s="12">
        <v>57</v>
      </c>
      <c r="AF44" s="12">
        <v>342</v>
      </c>
      <c r="AG44" s="12">
        <v>1943</v>
      </c>
      <c r="AH44" s="12">
        <v>991</v>
      </c>
      <c r="AI44" s="12">
        <v>562</v>
      </c>
      <c r="AJ44" s="12">
        <v>245</v>
      </c>
      <c r="AK44" s="12">
        <v>184</v>
      </c>
      <c r="AL44" s="12">
        <v>194</v>
      </c>
      <c r="AM44" s="12">
        <v>57.8</v>
      </c>
      <c r="AN44" s="12">
        <v>22.9</v>
      </c>
      <c r="AO44" s="12">
        <v>113.4</v>
      </c>
      <c r="AP44" s="12">
        <v>96</v>
      </c>
      <c r="AQ44" s="12">
        <v>78</v>
      </c>
      <c r="AR44" s="12">
        <v>584</v>
      </c>
      <c r="AS44" s="12">
        <v>1792</v>
      </c>
      <c r="AT44" s="12">
        <v>1557</v>
      </c>
      <c r="AU44" s="12">
        <v>259</v>
      </c>
      <c r="AV44" s="12">
        <v>488</v>
      </c>
      <c r="AW44" s="12">
        <v>810</v>
      </c>
      <c r="AX44" s="12">
        <v>235</v>
      </c>
      <c r="AY44" s="12">
        <v>232</v>
      </c>
      <c r="AZ44" s="12">
        <v>3</v>
      </c>
      <c r="BA44" s="12">
        <v>625</v>
      </c>
      <c r="BB44" s="12">
        <v>3735</v>
      </c>
      <c r="BC44" s="12">
        <v>952</v>
      </c>
      <c r="BD44" s="12">
        <v>4077</v>
      </c>
      <c r="BE44" s="12">
        <v>215</v>
      </c>
    </row>
    <row r="45" spans="1:57" ht="13.5" x14ac:dyDescent="0.25">
      <c r="A45" s="11" t="s">
        <v>76</v>
      </c>
      <c r="B45" s="10" t="s">
        <v>9</v>
      </c>
      <c r="C45" s="13">
        <v>4894.8999999999996</v>
      </c>
      <c r="D45" s="13">
        <v>165.9</v>
      </c>
      <c r="E45" s="13">
        <v>4.4000000000000004</v>
      </c>
      <c r="F45" s="13">
        <v>0</v>
      </c>
      <c r="G45" s="13">
        <v>4.3</v>
      </c>
      <c r="H45" s="13">
        <v>0.1</v>
      </c>
      <c r="I45" s="13">
        <v>663.7</v>
      </c>
      <c r="J45" s="13">
        <v>90.4</v>
      </c>
      <c r="K45" s="13">
        <v>13.5</v>
      </c>
      <c r="L45" s="13">
        <v>64.7</v>
      </c>
      <c r="M45" s="13">
        <v>36.799999999999997</v>
      </c>
      <c r="N45" s="13">
        <v>27.9</v>
      </c>
      <c r="O45" s="13">
        <v>116</v>
      </c>
      <c r="P45" s="13">
        <v>0.6</v>
      </c>
      <c r="Q45" s="13">
        <v>74.900000000000006</v>
      </c>
      <c r="R45" s="13">
        <v>23</v>
      </c>
      <c r="S45" s="13">
        <v>17.5</v>
      </c>
      <c r="T45" s="13">
        <v>91.2</v>
      </c>
      <c r="U45" s="13">
        <v>12.7</v>
      </c>
      <c r="V45" s="13">
        <v>78.5</v>
      </c>
      <c r="W45" s="13">
        <v>142.80000000000001</v>
      </c>
      <c r="X45" s="13">
        <v>110.6</v>
      </c>
      <c r="Y45" s="13">
        <v>32.200000000000003</v>
      </c>
      <c r="Z45" s="13">
        <v>81.099999999999994</v>
      </c>
      <c r="AA45" s="13">
        <v>16.5</v>
      </c>
      <c r="AB45" s="13">
        <v>4.9000000000000004</v>
      </c>
      <c r="AC45" s="13">
        <v>11.6</v>
      </c>
      <c r="AD45" s="13">
        <v>47.4</v>
      </c>
      <c r="AE45" s="13">
        <v>46.1</v>
      </c>
      <c r="AF45" s="13">
        <v>336.9</v>
      </c>
      <c r="AG45" s="13">
        <v>2234</v>
      </c>
      <c r="AH45" s="13">
        <v>1096.8</v>
      </c>
      <c r="AI45" s="13">
        <v>623.5</v>
      </c>
      <c r="AJ45" s="13">
        <v>232.9</v>
      </c>
      <c r="AK45" s="13">
        <v>240.4</v>
      </c>
      <c r="AL45" s="13">
        <v>155.4</v>
      </c>
      <c r="AM45" s="13">
        <v>34.700000000000003</v>
      </c>
      <c r="AN45" s="13">
        <v>30.4</v>
      </c>
      <c r="AO45" s="13">
        <v>90.3</v>
      </c>
      <c r="AP45" s="13">
        <v>232.3</v>
      </c>
      <c r="AQ45" s="13">
        <v>54.8</v>
      </c>
      <c r="AR45" s="13">
        <v>694.7</v>
      </c>
      <c r="AS45" s="13">
        <v>1443.8</v>
      </c>
      <c r="AT45" s="13">
        <v>1151.5</v>
      </c>
      <c r="AU45" s="13">
        <v>193.1</v>
      </c>
      <c r="AV45" s="13">
        <v>321.39999999999998</v>
      </c>
      <c r="AW45" s="13">
        <v>636.9</v>
      </c>
      <c r="AX45" s="13">
        <v>292.3</v>
      </c>
      <c r="AY45" s="13">
        <v>232.7</v>
      </c>
      <c r="AZ45" s="13">
        <v>59.7</v>
      </c>
      <c r="BA45" s="13">
        <v>714.3</v>
      </c>
      <c r="BB45" s="13">
        <v>3677.8</v>
      </c>
      <c r="BC45" s="13">
        <v>1137.2</v>
      </c>
      <c r="BD45" s="13">
        <v>4014.7</v>
      </c>
      <c r="BE45" s="13">
        <v>265.89999999999998</v>
      </c>
    </row>
    <row r="46" spans="1:57" ht="13.5" x14ac:dyDescent="0.25">
      <c r="A46" s="11" t="s">
        <v>75</v>
      </c>
      <c r="B46" s="10" t="s">
        <v>9</v>
      </c>
      <c r="C46" s="12">
        <v>26330</v>
      </c>
      <c r="D46" s="12">
        <v>5422.5</v>
      </c>
      <c r="E46" s="12">
        <v>117.7</v>
      </c>
      <c r="F46" s="12">
        <v>42.2</v>
      </c>
      <c r="G46" s="12">
        <v>74</v>
      </c>
      <c r="H46" s="12">
        <v>1.5</v>
      </c>
      <c r="I46" s="12">
        <v>4902.3</v>
      </c>
      <c r="J46" s="12">
        <v>665.2</v>
      </c>
      <c r="K46" s="12">
        <v>1371.6</v>
      </c>
      <c r="L46" s="12">
        <v>254.8</v>
      </c>
      <c r="M46" s="12">
        <v>97.6</v>
      </c>
      <c r="N46" s="12">
        <v>157.19999999999999</v>
      </c>
      <c r="O46" s="12">
        <v>683.6</v>
      </c>
      <c r="P46" s="12">
        <v>10.6</v>
      </c>
      <c r="Q46" s="12">
        <v>42.7</v>
      </c>
      <c r="R46" s="12">
        <v>290.39999999999998</v>
      </c>
      <c r="S46" s="12">
        <v>339.8</v>
      </c>
      <c r="T46" s="12">
        <v>635.70000000000005</v>
      </c>
      <c r="U46" s="12">
        <v>183.3</v>
      </c>
      <c r="V46" s="12">
        <v>452.4</v>
      </c>
      <c r="W46" s="12">
        <v>255.4</v>
      </c>
      <c r="X46" s="12">
        <v>47.1</v>
      </c>
      <c r="Y46" s="12">
        <v>208.3</v>
      </c>
      <c r="Z46" s="12">
        <v>287.7</v>
      </c>
      <c r="AA46" s="12">
        <v>303.5</v>
      </c>
      <c r="AB46" s="12">
        <v>262.89999999999998</v>
      </c>
      <c r="AC46" s="12">
        <v>40.5</v>
      </c>
      <c r="AD46" s="12">
        <v>444.8</v>
      </c>
      <c r="AE46" s="12">
        <v>254.2</v>
      </c>
      <c r="AF46" s="12">
        <v>1892.9</v>
      </c>
      <c r="AG46" s="12">
        <v>8948.1</v>
      </c>
      <c r="AH46" s="12">
        <v>6181</v>
      </c>
      <c r="AI46" s="12">
        <v>3652.2</v>
      </c>
      <c r="AJ46" s="12">
        <v>1095.8</v>
      </c>
      <c r="AK46" s="12">
        <v>1433</v>
      </c>
      <c r="AL46" s="12">
        <v>248.2</v>
      </c>
      <c r="AM46" s="12">
        <v>58.3</v>
      </c>
      <c r="AN46" s="12">
        <v>75.8</v>
      </c>
      <c r="AO46" s="12">
        <v>114.1</v>
      </c>
      <c r="AP46" s="12">
        <v>290.8</v>
      </c>
      <c r="AQ46" s="12">
        <v>209.7</v>
      </c>
      <c r="AR46" s="12">
        <v>2018.5</v>
      </c>
      <c r="AS46" s="12">
        <v>4792.5</v>
      </c>
      <c r="AT46" s="12">
        <v>3860.9</v>
      </c>
      <c r="AU46" s="12">
        <v>1425.1</v>
      </c>
      <c r="AV46" s="12">
        <v>1395.4</v>
      </c>
      <c r="AW46" s="12">
        <v>1040.4000000000001</v>
      </c>
      <c r="AX46" s="12">
        <v>931.6</v>
      </c>
      <c r="AY46" s="12">
        <v>877.1</v>
      </c>
      <c r="AZ46" s="12">
        <v>54.5</v>
      </c>
      <c r="BA46" s="12">
        <v>5274.1</v>
      </c>
      <c r="BB46" s="12">
        <v>13740.6</v>
      </c>
      <c r="BC46" s="12">
        <v>2767.1</v>
      </c>
      <c r="BD46" s="12">
        <v>15633.4</v>
      </c>
      <c r="BE46" s="12">
        <v>295.3</v>
      </c>
    </row>
    <row r="47" spans="1:57" ht="13.5" x14ac:dyDescent="0.25">
      <c r="A47" s="11" t="s">
        <v>74</v>
      </c>
      <c r="B47" s="10" t="s">
        <v>9</v>
      </c>
      <c r="C47" s="13">
        <v>31281.1</v>
      </c>
      <c r="D47" s="13">
        <v>399.6</v>
      </c>
      <c r="E47" s="13">
        <v>75.7</v>
      </c>
      <c r="F47" s="13">
        <v>20.9</v>
      </c>
      <c r="G47" s="13">
        <v>21.6</v>
      </c>
      <c r="H47" s="13">
        <v>33.200000000000003</v>
      </c>
      <c r="I47" s="13">
        <v>2503.8000000000002</v>
      </c>
      <c r="J47" s="13">
        <v>413.2</v>
      </c>
      <c r="K47" s="13">
        <v>106.5</v>
      </c>
      <c r="L47" s="13">
        <v>244.8</v>
      </c>
      <c r="M47" s="13">
        <v>79.900000000000006</v>
      </c>
      <c r="N47" s="13">
        <v>164.9</v>
      </c>
      <c r="O47" s="13">
        <v>400.7</v>
      </c>
      <c r="P47" s="13">
        <v>10</v>
      </c>
      <c r="Q47" s="13">
        <v>136.9</v>
      </c>
      <c r="R47" s="13">
        <v>167.8</v>
      </c>
      <c r="S47" s="13">
        <v>86.1</v>
      </c>
      <c r="T47" s="13">
        <v>367.5</v>
      </c>
      <c r="U47" s="13">
        <v>64.7</v>
      </c>
      <c r="V47" s="13">
        <v>302.8</v>
      </c>
      <c r="W47" s="13">
        <v>199.1</v>
      </c>
      <c r="X47" s="13">
        <v>114.5</v>
      </c>
      <c r="Y47" s="13">
        <v>84.6</v>
      </c>
      <c r="Z47" s="13">
        <v>187</v>
      </c>
      <c r="AA47" s="13">
        <v>287</v>
      </c>
      <c r="AB47" s="13">
        <v>153.19999999999999</v>
      </c>
      <c r="AC47" s="13">
        <v>133.80000000000001</v>
      </c>
      <c r="AD47" s="13">
        <v>298</v>
      </c>
      <c r="AE47" s="13">
        <v>301.10000000000002</v>
      </c>
      <c r="AF47" s="13">
        <v>2135.4</v>
      </c>
      <c r="AG47" s="13">
        <v>16228.7</v>
      </c>
      <c r="AH47" s="13">
        <v>8229.5</v>
      </c>
      <c r="AI47" s="13">
        <v>4751.5</v>
      </c>
      <c r="AJ47" s="13">
        <v>1442.3</v>
      </c>
      <c r="AK47" s="13">
        <v>2035.7</v>
      </c>
      <c r="AL47" s="13">
        <v>1309.9000000000001</v>
      </c>
      <c r="AM47" s="13">
        <v>355.8</v>
      </c>
      <c r="AN47" s="13">
        <v>222.9</v>
      </c>
      <c r="AO47" s="13">
        <v>731.1</v>
      </c>
      <c r="AP47" s="13">
        <v>1051.5</v>
      </c>
      <c r="AQ47" s="13">
        <v>509.7</v>
      </c>
      <c r="AR47" s="13">
        <v>5128.1000000000004</v>
      </c>
      <c r="AS47" s="13">
        <v>9636.7999999999993</v>
      </c>
      <c r="AT47" s="13">
        <v>7892.4</v>
      </c>
      <c r="AU47" s="13">
        <v>1373.6</v>
      </c>
      <c r="AV47" s="13">
        <v>2651.1</v>
      </c>
      <c r="AW47" s="13">
        <v>3867.7</v>
      </c>
      <c r="AX47" s="13">
        <v>1744.4</v>
      </c>
      <c r="AY47" s="13">
        <v>1687.5</v>
      </c>
      <c r="AZ47" s="13">
        <v>57</v>
      </c>
      <c r="BA47" s="13">
        <v>2880.6</v>
      </c>
      <c r="BB47" s="13">
        <v>25865.5</v>
      </c>
      <c r="BC47" s="13">
        <v>7999.2</v>
      </c>
      <c r="BD47" s="13">
        <v>28000.9</v>
      </c>
      <c r="BE47" s="13">
        <v>1424.4</v>
      </c>
    </row>
    <row r="48" spans="1:57" ht="13.5" x14ac:dyDescent="0.25">
      <c r="A48" s="11" t="s">
        <v>5</v>
      </c>
      <c r="B48" s="10" t="s">
        <v>9</v>
      </c>
      <c r="C48" s="12">
        <v>157527</v>
      </c>
      <c r="D48" s="12">
        <v>2253</v>
      </c>
      <c r="E48" s="12">
        <v>771</v>
      </c>
      <c r="F48" s="12">
        <v>262.60000000000002</v>
      </c>
      <c r="G48" s="12">
        <v>135.4</v>
      </c>
      <c r="H48" s="12">
        <v>373</v>
      </c>
      <c r="I48" s="12">
        <v>12915.5</v>
      </c>
      <c r="J48" s="12">
        <v>1783</v>
      </c>
      <c r="K48" s="12">
        <v>442</v>
      </c>
      <c r="L48" s="12">
        <v>1241</v>
      </c>
      <c r="M48" s="12">
        <v>399</v>
      </c>
      <c r="N48" s="12">
        <v>842</v>
      </c>
      <c r="O48" s="12">
        <v>2033</v>
      </c>
      <c r="P48" s="12">
        <v>111</v>
      </c>
      <c r="Q48" s="12">
        <v>820</v>
      </c>
      <c r="R48" s="12">
        <v>690</v>
      </c>
      <c r="S48" s="12">
        <v>412</v>
      </c>
      <c r="T48" s="12">
        <v>1878</v>
      </c>
      <c r="U48" s="12">
        <v>395</v>
      </c>
      <c r="V48" s="12">
        <v>1483</v>
      </c>
      <c r="W48" s="12">
        <v>1440</v>
      </c>
      <c r="X48" s="12">
        <v>1058</v>
      </c>
      <c r="Y48" s="12">
        <v>382</v>
      </c>
      <c r="Z48" s="12">
        <v>1126</v>
      </c>
      <c r="AA48" s="12">
        <v>1617</v>
      </c>
      <c r="AB48" s="12">
        <v>922</v>
      </c>
      <c r="AC48" s="12">
        <v>695</v>
      </c>
      <c r="AD48" s="12">
        <v>1355.5</v>
      </c>
      <c r="AE48" s="12">
        <v>975</v>
      </c>
      <c r="AF48" s="12">
        <v>8240</v>
      </c>
      <c r="AG48" s="12">
        <v>76262.3</v>
      </c>
      <c r="AH48" s="12">
        <v>43176.3</v>
      </c>
      <c r="AI48" s="12">
        <v>23893.3</v>
      </c>
      <c r="AJ48" s="12">
        <v>5988</v>
      </c>
      <c r="AK48" s="12">
        <v>13295</v>
      </c>
      <c r="AL48" s="12">
        <v>4965</v>
      </c>
      <c r="AM48" s="12">
        <v>1686.9</v>
      </c>
      <c r="AN48" s="12">
        <v>823.1</v>
      </c>
      <c r="AO48" s="12">
        <v>2455</v>
      </c>
      <c r="AP48" s="12">
        <v>6300</v>
      </c>
      <c r="AQ48" s="12">
        <v>1958</v>
      </c>
      <c r="AR48" s="12">
        <v>19863</v>
      </c>
      <c r="AS48" s="12">
        <v>56110.3</v>
      </c>
      <c r="AT48" s="12">
        <v>47001</v>
      </c>
      <c r="AU48" s="12">
        <v>13365</v>
      </c>
      <c r="AV48" s="12">
        <v>14114</v>
      </c>
      <c r="AW48" s="12">
        <v>19522</v>
      </c>
      <c r="AX48" s="12">
        <v>9109.2999999999993</v>
      </c>
      <c r="AY48" s="12">
        <v>8780.2000000000007</v>
      </c>
      <c r="AZ48" s="12">
        <v>329.1</v>
      </c>
      <c r="BA48" s="12">
        <v>14661.5</v>
      </c>
      <c r="BB48" s="12">
        <v>132372.5</v>
      </c>
      <c r="BC48" s="12">
        <v>33086</v>
      </c>
      <c r="BD48" s="12">
        <v>140612.5</v>
      </c>
      <c r="BE48" s="12">
        <v>6023</v>
      </c>
    </row>
    <row r="49" spans="1:57" ht="21" x14ac:dyDescent="0.25">
      <c r="A49" s="11" t="s">
        <v>73</v>
      </c>
      <c r="B49" s="10" t="s">
        <v>9</v>
      </c>
      <c r="C49" s="13">
        <v>1633597.9</v>
      </c>
      <c r="D49" s="13">
        <v>515619.6</v>
      </c>
      <c r="E49" s="13">
        <v>21210.1</v>
      </c>
      <c r="F49" s="13">
        <v>13313</v>
      </c>
      <c r="G49" s="13">
        <v>6365.4</v>
      </c>
      <c r="H49" s="13">
        <v>1531.7</v>
      </c>
      <c r="I49" s="13">
        <v>235227</v>
      </c>
      <c r="J49" s="13">
        <v>31707.1</v>
      </c>
      <c r="K49" s="13">
        <v>42066.2</v>
      </c>
      <c r="L49" s="13">
        <v>13582.8</v>
      </c>
      <c r="M49" s="13">
        <v>7148.3</v>
      </c>
      <c r="N49" s="13">
        <v>6434.5</v>
      </c>
      <c r="O49" s="13">
        <v>43573.599999999999</v>
      </c>
      <c r="P49" s="13">
        <v>1970.9</v>
      </c>
      <c r="Q49" s="13">
        <v>16566.099999999999</v>
      </c>
      <c r="R49" s="13">
        <v>8828</v>
      </c>
      <c r="S49" s="13">
        <v>16208.6</v>
      </c>
      <c r="T49" s="13">
        <v>24841.1</v>
      </c>
      <c r="U49" s="13">
        <v>12713.5</v>
      </c>
      <c r="V49" s="13">
        <v>12127.7</v>
      </c>
      <c r="W49" s="13">
        <v>29186.3</v>
      </c>
      <c r="X49" s="13">
        <v>17124</v>
      </c>
      <c r="Y49" s="13">
        <v>12062.3</v>
      </c>
      <c r="Z49" s="13">
        <v>13916.3</v>
      </c>
      <c r="AA49" s="13">
        <v>14409</v>
      </c>
      <c r="AB49" s="13">
        <v>9624.2000000000007</v>
      </c>
      <c r="AC49" s="13">
        <v>4784.8</v>
      </c>
      <c r="AD49" s="13">
        <v>21944.5</v>
      </c>
      <c r="AE49" s="13">
        <v>28241.4</v>
      </c>
      <c r="AF49" s="13">
        <v>150741.6</v>
      </c>
      <c r="AG49" s="13">
        <v>357038.6</v>
      </c>
      <c r="AH49" s="13">
        <v>239524.4</v>
      </c>
      <c r="AI49" s="13">
        <v>134930.29999999999</v>
      </c>
      <c r="AJ49" s="13">
        <v>71935.8</v>
      </c>
      <c r="AK49" s="13">
        <v>32658.400000000001</v>
      </c>
      <c r="AL49" s="13">
        <v>21849.9</v>
      </c>
      <c r="AM49" s="13">
        <v>4709.6000000000004</v>
      </c>
      <c r="AN49" s="13">
        <v>8663.7000000000007</v>
      </c>
      <c r="AO49" s="13">
        <v>8476.5</v>
      </c>
      <c r="AP49" s="13">
        <v>31158.400000000001</v>
      </c>
      <c r="AQ49" s="13">
        <v>17781.400000000001</v>
      </c>
      <c r="AR49" s="13">
        <v>46724.5</v>
      </c>
      <c r="AS49" s="13">
        <v>325519.59999999998</v>
      </c>
      <c r="AT49" s="13">
        <v>237250.3</v>
      </c>
      <c r="AU49" s="13">
        <v>87534.8</v>
      </c>
      <c r="AV49" s="13">
        <v>100002</v>
      </c>
      <c r="AW49" s="13">
        <v>49713.5</v>
      </c>
      <c r="AX49" s="13">
        <v>88269.3</v>
      </c>
      <c r="AY49" s="13">
        <v>69980.5</v>
      </c>
      <c r="AZ49" s="13">
        <v>18288.8</v>
      </c>
      <c r="BA49" s="13">
        <v>284678.5</v>
      </c>
      <c r="BB49" s="13">
        <v>682558.2</v>
      </c>
      <c r="BC49" s="13">
        <v>117514.1</v>
      </c>
      <c r="BD49" s="13">
        <v>833299.8</v>
      </c>
      <c r="BE49" s="13">
        <v>38973.9</v>
      </c>
    </row>
    <row r="50" spans="1:57" ht="13.5" x14ac:dyDescent="0.25">
      <c r="A50" s="11" t="s">
        <v>72</v>
      </c>
      <c r="B50" s="10" t="s">
        <v>9</v>
      </c>
      <c r="C50" s="12">
        <v>19542.7</v>
      </c>
      <c r="D50" s="12">
        <v>1224.9000000000001</v>
      </c>
      <c r="E50" s="12">
        <v>95</v>
      </c>
      <c r="F50" s="12">
        <v>29.9</v>
      </c>
      <c r="G50" s="12">
        <v>14.7</v>
      </c>
      <c r="H50" s="12">
        <v>50.5</v>
      </c>
      <c r="I50" s="12">
        <v>2427</v>
      </c>
      <c r="J50" s="12">
        <v>512.20000000000005</v>
      </c>
      <c r="K50" s="12">
        <v>405.5</v>
      </c>
      <c r="L50" s="12">
        <v>158.1</v>
      </c>
      <c r="M50" s="12">
        <v>38.6</v>
      </c>
      <c r="N50" s="12">
        <v>119.5</v>
      </c>
      <c r="O50" s="12">
        <v>365.3</v>
      </c>
      <c r="P50" s="12">
        <v>12.4</v>
      </c>
      <c r="Q50" s="12">
        <v>180.9</v>
      </c>
      <c r="R50" s="12">
        <v>100.8</v>
      </c>
      <c r="S50" s="12">
        <v>71.2</v>
      </c>
      <c r="T50" s="12">
        <v>336.3</v>
      </c>
      <c r="U50" s="12">
        <v>14.6</v>
      </c>
      <c r="V50" s="12">
        <v>321.8</v>
      </c>
      <c r="W50" s="12">
        <v>106.1</v>
      </c>
      <c r="X50" s="12">
        <v>53.4</v>
      </c>
      <c r="Y50" s="12">
        <v>52.7</v>
      </c>
      <c r="Z50" s="12">
        <v>55</v>
      </c>
      <c r="AA50" s="12">
        <v>125</v>
      </c>
      <c r="AB50" s="12">
        <v>88.7</v>
      </c>
      <c r="AC50" s="12">
        <v>36.299999999999997</v>
      </c>
      <c r="AD50" s="12">
        <v>363.4</v>
      </c>
      <c r="AE50" s="12">
        <v>145.9</v>
      </c>
      <c r="AF50" s="12">
        <v>1522.9</v>
      </c>
      <c r="AG50" s="12">
        <v>6613.3</v>
      </c>
      <c r="AH50" s="12">
        <v>4803.6000000000004</v>
      </c>
      <c r="AI50" s="12">
        <v>3258.8</v>
      </c>
      <c r="AJ50" s="12">
        <v>919</v>
      </c>
      <c r="AK50" s="12">
        <v>625.79999999999995</v>
      </c>
      <c r="AL50" s="12">
        <v>339</v>
      </c>
      <c r="AM50" s="12">
        <v>89.9</v>
      </c>
      <c r="AN50" s="12">
        <v>134.1</v>
      </c>
      <c r="AO50" s="12">
        <v>115</v>
      </c>
      <c r="AP50" s="12">
        <v>322.8</v>
      </c>
      <c r="AQ50" s="12">
        <v>43.4</v>
      </c>
      <c r="AR50" s="12">
        <v>1104.4000000000001</v>
      </c>
      <c r="AS50" s="12">
        <v>7513.7</v>
      </c>
      <c r="AT50" s="12">
        <v>4803.1000000000004</v>
      </c>
      <c r="AU50" s="12">
        <v>1692.4</v>
      </c>
      <c r="AV50" s="12">
        <v>2006.6</v>
      </c>
      <c r="AW50" s="12">
        <v>1104.0999999999999</v>
      </c>
      <c r="AX50" s="12">
        <v>2710.6</v>
      </c>
      <c r="AY50" s="12">
        <v>1132.3</v>
      </c>
      <c r="AZ50" s="12">
        <v>1578.3</v>
      </c>
      <c r="BA50" s="12">
        <v>2667.9</v>
      </c>
      <c r="BB50" s="12">
        <v>14127</v>
      </c>
      <c r="BC50" s="12">
        <v>1809.7</v>
      </c>
      <c r="BD50" s="12">
        <v>15649.9</v>
      </c>
      <c r="BE50" s="12">
        <v>392.4</v>
      </c>
    </row>
    <row r="51" spans="1:57" ht="13.5" x14ac:dyDescent="0.25">
      <c r="A51" s="11" t="s">
        <v>71</v>
      </c>
      <c r="B51" s="10" t="s">
        <v>9</v>
      </c>
      <c r="C51" s="13">
        <v>101945.1</v>
      </c>
      <c r="D51" s="13">
        <v>13137.5</v>
      </c>
      <c r="E51" s="13">
        <v>287.60000000000002</v>
      </c>
      <c r="F51" s="13">
        <v>12.5</v>
      </c>
      <c r="G51" s="13">
        <v>211.8</v>
      </c>
      <c r="H51" s="13">
        <v>63.2</v>
      </c>
      <c r="I51" s="13">
        <v>11213.5</v>
      </c>
      <c r="J51" s="13">
        <v>2365.8000000000002</v>
      </c>
      <c r="K51" s="13">
        <v>2803.2</v>
      </c>
      <c r="L51" s="13">
        <v>782.4</v>
      </c>
      <c r="M51" s="13">
        <v>381.7</v>
      </c>
      <c r="N51" s="13">
        <v>400.7</v>
      </c>
      <c r="O51" s="13">
        <v>1669.2</v>
      </c>
      <c r="P51" s="13">
        <v>23.1</v>
      </c>
      <c r="Q51" s="13">
        <v>546.1</v>
      </c>
      <c r="R51" s="13">
        <v>446</v>
      </c>
      <c r="S51" s="13">
        <v>654</v>
      </c>
      <c r="T51" s="13">
        <v>949.5</v>
      </c>
      <c r="U51" s="13">
        <v>224.7</v>
      </c>
      <c r="V51" s="13">
        <v>724.8</v>
      </c>
      <c r="W51" s="13">
        <v>366.9</v>
      </c>
      <c r="X51" s="13">
        <v>144</v>
      </c>
      <c r="Y51" s="13">
        <v>222.9</v>
      </c>
      <c r="Z51" s="13">
        <v>410</v>
      </c>
      <c r="AA51" s="13">
        <v>571.5</v>
      </c>
      <c r="AB51" s="13">
        <v>457.4</v>
      </c>
      <c r="AC51" s="13">
        <v>114.1</v>
      </c>
      <c r="AD51" s="13">
        <v>1294.9000000000001</v>
      </c>
      <c r="AE51" s="13">
        <v>677.4</v>
      </c>
      <c r="AF51" s="13">
        <v>8639.9</v>
      </c>
      <c r="AG51" s="13">
        <v>40061.4</v>
      </c>
      <c r="AH51" s="13">
        <v>28970.400000000001</v>
      </c>
      <c r="AI51" s="13">
        <v>18873.400000000001</v>
      </c>
      <c r="AJ51" s="13">
        <v>4711.1000000000004</v>
      </c>
      <c r="AK51" s="13">
        <v>5386</v>
      </c>
      <c r="AL51" s="13">
        <v>1349.8</v>
      </c>
      <c r="AM51" s="13">
        <v>341.2</v>
      </c>
      <c r="AN51" s="13">
        <v>233.3</v>
      </c>
      <c r="AO51" s="13">
        <v>775.2</v>
      </c>
      <c r="AP51" s="13">
        <v>1199.9000000000001</v>
      </c>
      <c r="AQ51" s="13">
        <v>417.1</v>
      </c>
      <c r="AR51" s="13">
        <v>8124.3</v>
      </c>
      <c r="AS51" s="13">
        <v>27927.8</v>
      </c>
      <c r="AT51" s="13">
        <v>16560.3</v>
      </c>
      <c r="AU51" s="13">
        <v>5093.3</v>
      </c>
      <c r="AV51" s="13">
        <v>6655.2</v>
      </c>
      <c r="AW51" s="13">
        <v>4811.8</v>
      </c>
      <c r="AX51" s="13">
        <v>11367.5</v>
      </c>
      <c r="AY51" s="13">
        <v>4986.2</v>
      </c>
      <c r="AZ51" s="13">
        <v>6381.2</v>
      </c>
      <c r="BA51" s="13">
        <v>12178.5</v>
      </c>
      <c r="BB51" s="13">
        <v>67989.2</v>
      </c>
      <c r="BC51" s="13">
        <v>11091</v>
      </c>
      <c r="BD51" s="13">
        <v>76629.100000000006</v>
      </c>
      <c r="BE51" s="13">
        <v>1493.8</v>
      </c>
    </row>
    <row r="52" spans="1:57" ht="13.5" x14ac:dyDescent="0.25">
      <c r="A52" s="11" t="s">
        <v>70</v>
      </c>
      <c r="B52" s="10" t="s">
        <v>9</v>
      </c>
      <c r="C52" s="12">
        <v>3446.2</v>
      </c>
      <c r="D52" s="12">
        <v>649</v>
      </c>
      <c r="E52" s="12">
        <v>24.9</v>
      </c>
      <c r="F52" s="12">
        <v>13.3</v>
      </c>
      <c r="G52" s="12">
        <v>11.2</v>
      </c>
      <c r="H52" s="12">
        <v>0.4</v>
      </c>
      <c r="I52" s="12">
        <v>601</v>
      </c>
      <c r="J52" s="12">
        <v>111.2</v>
      </c>
      <c r="K52" s="12">
        <v>150.5</v>
      </c>
      <c r="L52" s="12">
        <v>43.6</v>
      </c>
      <c r="M52" s="12">
        <v>23.8</v>
      </c>
      <c r="N52" s="12">
        <v>19.8</v>
      </c>
      <c r="O52" s="12">
        <v>76.7</v>
      </c>
      <c r="P52" s="12">
        <v>2</v>
      </c>
      <c r="Q52" s="12">
        <v>23.3</v>
      </c>
      <c r="R52" s="12">
        <v>28.9</v>
      </c>
      <c r="S52" s="12">
        <v>22.4</v>
      </c>
      <c r="T52" s="12">
        <v>66.2</v>
      </c>
      <c r="U52" s="12">
        <v>12.1</v>
      </c>
      <c r="V52" s="12">
        <v>54.1</v>
      </c>
      <c r="W52" s="12">
        <v>34.5</v>
      </c>
      <c r="X52" s="12">
        <v>12.5</v>
      </c>
      <c r="Y52" s="12">
        <v>22</v>
      </c>
      <c r="Z52" s="12">
        <v>37.6</v>
      </c>
      <c r="AA52" s="12">
        <v>25.4</v>
      </c>
      <c r="AB52" s="12">
        <v>20.100000000000001</v>
      </c>
      <c r="AC52" s="12">
        <v>5.3</v>
      </c>
      <c r="AD52" s="12">
        <v>55.3</v>
      </c>
      <c r="AE52" s="12">
        <v>69.2</v>
      </c>
      <c r="AF52" s="12">
        <v>182.4</v>
      </c>
      <c r="AG52" s="12">
        <v>1274.2</v>
      </c>
      <c r="AH52" s="12">
        <v>865.4</v>
      </c>
      <c r="AI52" s="12">
        <v>521.70000000000005</v>
      </c>
      <c r="AJ52" s="12">
        <v>193.3</v>
      </c>
      <c r="AK52" s="12">
        <v>150.4</v>
      </c>
      <c r="AL52" s="12">
        <v>85</v>
      </c>
      <c r="AM52" s="12">
        <v>16.8</v>
      </c>
      <c r="AN52" s="12">
        <v>22.8</v>
      </c>
      <c r="AO52" s="12">
        <v>45.4</v>
      </c>
      <c r="AP52" s="12">
        <v>64.5</v>
      </c>
      <c r="AQ52" s="12">
        <v>26.1</v>
      </c>
      <c r="AR52" s="12">
        <v>233.2</v>
      </c>
      <c r="AS52" s="12">
        <v>645.5</v>
      </c>
      <c r="AT52" s="12">
        <v>544.79999999999995</v>
      </c>
      <c r="AU52" s="12">
        <v>212.4</v>
      </c>
      <c r="AV52" s="12">
        <v>173.7</v>
      </c>
      <c r="AW52" s="12">
        <v>158.6</v>
      </c>
      <c r="AX52" s="12">
        <v>100.7</v>
      </c>
      <c r="AY52" s="12">
        <v>100.7</v>
      </c>
      <c r="AZ52" s="12">
        <v>0</v>
      </c>
      <c r="BA52" s="12">
        <v>695.1</v>
      </c>
      <c r="BB52" s="12">
        <v>1919.7</v>
      </c>
      <c r="BC52" s="12">
        <v>408.8</v>
      </c>
      <c r="BD52" s="12">
        <v>2102.1</v>
      </c>
      <c r="BE52" s="12">
        <v>97.4</v>
      </c>
    </row>
    <row r="53" spans="1:57" ht="21" x14ac:dyDescent="0.25">
      <c r="A53" s="11" t="s">
        <v>69</v>
      </c>
      <c r="B53" s="10" t="s">
        <v>9</v>
      </c>
      <c r="C53" s="13">
        <v>774510</v>
      </c>
      <c r="D53" s="13">
        <v>223850.2</v>
      </c>
      <c r="E53" s="13">
        <v>14363.4</v>
      </c>
      <c r="F53" s="13">
        <v>10589.4</v>
      </c>
      <c r="G53" s="13">
        <v>3146.8</v>
      </c>
      <c r="H53" s="13">
        <v>627.29999999999995</v>
      </c>
      <c r="I53" s="13">
        <v>133389.6</v>
      </c>
      <c r="J53" s="13">
        <v>12636.5</v>
      </c>
      <c r="K53" s="13">
        <v>18784.8</v>
      </c>
      <c r="L53" s="13">
        <v>6125.7</v>
      </c>
      <c r="M53" s="13">
        <v>2410.5</v>
      </c>
      <c r="N53" s="13">
        <v>3715.2</v>
      </c>
      <c r="O53" s="13">
        <v>28260.1</v>
      </c>
      <c r="P53" s="13">
        <v>1398.7</v>
      </c>
      <c r="Q53" s="13">
        <v>12229</v>
      </c>
      <c r="R53" s="13">
        <v>5570.1</v>
      </c>
      <c r="S53" s="13">
        <v>9062.2000000000007</v>
      </c>
      <c r="T53" s="13">
        <v>15060.9</v>
      </c>
      <c r="U53" s="13">
        <v>8753.7000000000007</v>
      </c>
      <c r="V53" s="13">
        <v>6307.2</v>
      </c>
      <c r="W53" s="13">
        <v>25264.9</v>
      </c>
      <c r="X53" s="13">
        <v>15274.9</v>
      </c>
      <c r="Y53" s="13">
        <v>9990.1</v>
      </c>
      <c r="Z53" s="13">
        <v>11633.4</v>
      </c>
      <c r="AA53" s="13">
        <v>9744.7000000000007</v>
      </c>
      <c r="AB53" s="13">
        <v>7401.9</v>
      </c>
      <c r="AC53" s="13">
        <v>2342.8000000000002</v>
      </c>
      <c r="AD53" s="13">
        <v>5878.6</v>
      </c>
      <c r="AE53" s="13">
        <v>20537.8</v>
      </c>
      <c r="AF53" s="13">
        <v>73580.399999999994</v>
      </c>
      <c r="AG53" s="13">
        <v>143165.4</v>
      </c>
      <c r="AH53" s="13">
        <v>79675.5</v>
      </c>
      <c r="AI53" s="13">
        <v>34767.800000000003</v>
      </c>
      <c r="AJ53" s="13">
        <v>33027.1</v>
      </c>
      <c r="AK53" s="13">
        <v>11880.7</v>
      </c>
      <c r="AL53" s="13">
        <v>12774.5</v>
      </c>
      <c r="AM53" s="13">
        <v>3029.1</v>
      </c>
      <c r="AN53" s="13">
        <v>5577.7</v>
      </c>
      <c r="AO53" s="13">
        <v>4167.6000000000004</v>
      </c>
      <c r="AP53" s="13">
        <v>20994.2</v>
      </c>
      <c r="AQ53" s="13">
        <v>14585.5</v>
      </c>
      <c r="AR53" s="13">
        <v>15135.8</v>
      </c>
      <c r="AS53" s="13">
        <v>165623.20000000001</v>
      </c>
      <c r="AT53" s="13">
        <v>144054.9</v>
      </c>
      <c r="AU53" s="13">
        <v>56094.1</v>
      </c>
      <c r="AV53" s="13">
        <v>60396.9</v>
      </c>
      <c r="AW53" s="13">
        <v>27563.8</v>
      </c>
      <c r="AX53" s="13">
        <v>21568.3</v>
      </c>
      <c r="AY53" s="13">
        <v>21568.3</v>
      </c>
      <c r="AZ53" s="13">
        <v>0</v>
      </c>
      <c r="BA53" s="13">
        <v>168290.8</v>
      </c>
      <c r="BB53" s="13">
        <v>308788.59999999998</v>
      </c>
      <c r="BC53" s="13">
        <v>63489.9</v>
      </c>
      <c r="BD53" s="13">
        <v>382369</v>
      </c>
      <c r="BE53" s="13">
        <v>28049.3</v>
      </c>
    </row>
    <row r="54" spans="1:57" ht="13.5" x14ac:dyDescent="0.25">
      <c r="A54" s="11" t="s">
        <v>68</v>
      </c>
      <c r="B54" s="10" t="s">
        <v>9</v>
      </c>
      <c r="C54" s="12">
        <v>21104.400000000001</v>
      </c>
      <c r="D54" s="12">
        <v>3891.7</v>
      </c>
      <c r="E54" s="12">
        <v>173.6</v>
      </c>
      <c r="F54" s="12">
        <v>146.1</v>
      </c>
      <c r="G54" s="12">
        <v>26.5</v>
      </c>
      <c r="H54" s="12">
        <v>0.9</v>
      </c>
      <c r="I54" s="12">
        <v>2315.4</v>
      </c>
      <c r="J54" s="12">
        <v>616.79999999999995</v>
      </c>
      <c r="K54" s="12">
        <v>308.60000000000002</v>
      </c>
      <c r="L54" s="12">
        <v>145.19999999999999</v>
      </c>
      <c r="M54" s="12">
        <v>22.4</v>
      </c>
      <c r="N54" s="12">
        <v>122.8</v>
      </c>
      <c r="O54" s="12">
        <v>538.9</v>
      </c>
      <c r="P54" s="12">
        <v>20.3</v>
      </c>
      <c r="Q54" s="12">
        <v>267.60000000000002</v>
      </c>
      <c r="R54" s="12">
        <v>95.3</v>
      </c>
      <c r="S54" s="12">
        <v>155.69999999999999</v>
      </c>
      <c r="T54" s="12">
        <v>195</v>
      </c>
      <c r="U54" s="12">
        <v>105.3</v>
      </c>
      <c r="V54" s="12">
        <v>89.7</v>
      </c>
      <c r="W54" s="12">
        <v>73.400000000000006</v>
      </c>
      <c r="X54" s="12">
        <v>2.7</v>
      </c>
      <c r="Y54" s="12">
        <v>70.7</v>
      </c>
      <c r="Z54" s="12">
        <v>213.4</v>
      </c>
      <c r="AA54" s="12">
        <v>95.2</v>
      </c>
      <c r="AB54" s="12">
        <v>86.9</v>
      </c>
      <c r="AC54" s="12">
        <v>8.3000000000000007</v>
      </c>
      <c r="AD54" s="12">
        <v>128.80000000000001</v>
      </c>
      <c r="AE54" s="12">
        <v>67.099999999999994</v>
      </c>
      <c r="AF54" s="12">
        <v>1414.2</v>
      </c>
      <c r="AG54" s="12">
        <v>9453.2999999999993</v>
      </c>
      <c r="AH54" s="12">
        <v>5720.5</v>
      </c>
      <c r="AI54" s="12">
        <v>3706.6</v>
      </c>
      <c r="AJ54" s="12">
        <v>822.2</v>
      </c>
      <c r="AK54" s="12">
        <v>1191.7</v>
      </c>
      <c r="AL54" s="12">
        <v>851.3</v>
      </c>
      <c r="AM54" s="12">
        <v>158.19999999999999</v>
      </c>
      <c r="AN54" s="12">
        <v>439.7</v>
      </c>
      <c r="AO54" s="12">
        <v>253.4</v>
      </c>
      <c r="AP54" s="12">
        <v>302.60000000000002</v>
      </c>
      <c r="AQ54" s="12">
        <v>176.6</v>
      </c>
      <c r="AR54" s="12">
        <v>2402.1999999999998</v>
      </c>
      <c r="AS54" s="12">
        <v>3789.1</v>
      </c>
      <c r="AT54" s="12">
        <v>916.6</v>
      </c>
      <c r="AU54" s="12">
        <v>389</v>
      </c>
      <c r="AV54" s="12">
        <v>311.60000000000002</v>
      </c>
      <c r="AW54" s="12">
        <v>216</v>
      </c>
      <c r="AX54" s="12">
        <v>2872.5</v>
      </c>
      <c r="AY54" s="12">
        <v>1669.8</v>
      </c>
      <c r="AZ54" s="12">
        <v>1202.7</v>
      </c>
      <c r="BA54" s="12">
        <v>2556</v>
      </c>
      <c r="BB54" s="12">
        <v>13242.4</v>
      </c>
      <c r="BC54" s="12">
        <v>3732.8</v>
      </c>
      <c r="BD54" s="12">
        <v>14656.7</v>
      </c>
      <c r="BE54" s="12">
        <v>854.1</v>
      </c>
    </row>
    <row r="55" spans="1:57" ht="13.5" x14ac:dyDescent="0.25">
      <c r="A55" s="11" t="s">
        <v>67</v>
      </c>
      <c r="B55" s="10" t="s">
        <v>9</v>
      </c>
      <c r="C55" s="13">
        <v>2005.3</v>
      </c>
      <c r="D55" s="13">
        <v>239.2</v>
      </c>
      <c r="E55" s="13">
        <v>1.7</v>
      </c>
      <c r="F55" s="13">
        <v>0.4</v>
      </c>
      <c r="G55" s="13">
        <v>1</v>
      </c>
      <c r="H55" s="13">
        <v>0.3</v>
      </c>
      <c r="I55" s="13">
        <v>217.8</v>
      </c>
      <c r="J55" s="13">
        <v>85.7</v>
      </c>
      <c r="K55" s="13">
        <v>17.3</v>
      </c>
      <c r="L55" s="13">
        <v>24.4</v>
      </c>
      <c r="M55" s="13">
        <v>7</v>
      </c>
      <c r="N55" s="13">
        <v>17.399999999999999</v>
      </c>
      <c r="O55" s="13">
        <v>30</v>
      </c>
      <c r="P55" s="13">
        <v>1</v>
      </c>
      <c r="Q55" s="13">
        <v>19.3</v>
      </c>
      <c r="R55" s="13">
        <v>3.6</v>
      </c>
      <c r="S55" s="13">
        <v>6.1</v>
      </c>
      <c r="T55" s="13">
        <v>10.8</v>
      </c>
      <c r="U55" s="13">
        <v>2</v>
      </c>
      <c r="V55" s="13">
        <v>8.8000000000000007</v>
      </c>
      <c r="W55" s="13">
        <v>7.9</v>
      </c>
      <c r="X55" s="13">
        <v>1.7</v>
      </c>
      <c r="Y55" s="13">
        <v>6.2</v>
      </c>
      <c r="Z55" s="13">
        <v>0.2</v>
      </c>
      <c r="AA55" s="13">
        <v>1.3</v>
      </c>
      <c r="AB55" s="13">
        <v>0.7</v>
      </c>
      <c r="AC55" s="13">
        <v>0.6</v>
      </c>
      <c r="AD55" s="13">
        <v>40.299999999999997</v>
      </c>
      <c r="AE55" s="13">
        <v>31.3</v>
      </c>
      <c r="AF55" s="13">
        <v>135.30000000000001</v>
      </c>
      <c r="AG55" s="13">
        <v>812.4</v>
      </c>
      <c r="AH55" s="13">
        <v>555.6</v>
      </c>
      <c r="AI55" s="13">
        <v>352.9</v>
      </c>
      <c r="AJ55" s="13">
        <v>85.4</v>
      </c>
      <c r="AK55" s="13">
        <v>117.3</v>
      </c>
      <c r="AL55" s="13">
        <v>29.5</v>
      </c>
      <c r="AM55" s="13">
        <v>12.2</v>
      </c>
      <c r="AN55" s="13">
        <v>7.8</v>
      </c>
      <c r="AO55" s="13">
        <v>9.5</v>
      </c>
      <c r="AP55" s="13">
        <v>44.3</v>
      </c>
      <c r="AQ55" s="13">
        <v>14.6</v>
      </c>
      <c r="AR55" s="13">
        <v>168.4</v>
      </c>
      <c r="AS55" s="13">
        <v>567.5</v>
      </c>
      <c r="AT55" s="13">
        <v>293.10000000000002</v>
      </c>
      <c r="AU55" s="13">
        <v>92.6</v>
      </c>
      <c r="AV55" s="13">
        <v>128.5</v>
      </c>
      <c r="AW55" s="13">
        <v>72.099999999999994</v>
      </c>
      <c r="AX55" s="13">
        <v>274.39999999999998</v>
      </c>
      <c r="AY55" s="13">
        <v>108.8</v>
      </c>
      <c r="AZ55" s="13">
        <v>165.6</v>
      </c>
      <c r="BA55" s="13">
        <v>250.8</v>
      </c>
      <c r="BB55" s="13">
        <v>1380</v>
      </c>
      <c r="BC55" s="13">
        <v>256.8</v>
      </c>
      <c r="BD55" s="13">
        <v>1515.3</v>
      </c>
      <c r="BE55" s="13">
        <v>31.2</v>
      </c>
    </row>
    <row r="56" spans="1:57" ht="13.5" x14ac:dyDescent="0.25">
      <c r="A56" s="11" t="s">
        <v>66</v>
      </c>
      <c r="B56" s="10" t="s">
        <v>9</v>
      </c>
      <c r="C56" s="12">
        <v>1594.6</v>
      </c>
      <c r="D56" s="12">
        <v>146.1</v>
      </c>
      <c r="E56" s="12">
        <v>7.5</v>
      </c>
      <c r="F56" s="12">
        <v>4.8</v>
      </c>
      <c r="G56" s="12">
        <v>1.3</v>
      </c>
      <c r="H56" s="12">
        <v>1.4</v>
      </c>
      <c r="I56" s="12">
        <v>265</v>
      </c>
      <c r="J56" s="12">
        <v>63</v>
      </c>
      <c r="K56" s="12">
        <v>33.299999999999997</v>
      </c>
      <c r="L56" s="12">
        <v>26.7</v>
      </c>
      <c r="M56" s="12">
        <v>16.2</v>
      </c>
      <c r="N56" s="12">
        <v>10.5</v>
      </c>
      <c r="O56" s="12">
        <v>37.799999999999997</v>
      </c>
      <c r="P56" s="12">
        <v>4.5999999999999996</v>
      </c>
      <c r="Q56" s="12">
        <v>12.1</v>
      </c>
      <c r="R56" s="12">
        <v>7.7</v>
      </c>
      <c r="S56" s="12">
        <v>13.3</v>
      </c>
      <c r="T56" s="12">
        <v>38</v>
      </c>
      <c r="U56" s="12">
        <v>2.1</v>
      </c>
      <c r="V56" s="12">
        <v>35.9</v>
      </c>
      <c r="W56" s="12">
        <v>13.4</v>
      </c>
      <c r="X56" s="12">
        <v>3.4</v>
      </c>
      <c r="Y56" s="12">
        <v>10</v>
      </c>
      <c r="Z56" s="12">
        <v>10.8</v>
      </c>
      <c r="AA56" s="12">
        <v>14.2</v>
      </c>
      <c r="AB56" s="12">
        <v>2.8</v>
      </c>
      <c r="AC56" s="12">
        <v>11.4</v>
      </c>
      <c r="AD56" s="12">
        <v>27.7</v>
      </c>
      <c r="AE56" s="12">
        <v>42.3</v>
      </c>
      <c r="AF56" s="12">
        <v>109.5</v>
      </c>
      <c r="AG56" s="12">
        <v>624.79999999999995</v>
      </c>
      <c r="AH56" s="12">
        <v>435.8</v>
      </c>
      <c r="AI56" s="12">
        <v>229.4</v>
      </c>
      <c r="AJ56" s="12">
        <v>103.9</v>
      </c>
      <c r="AK56" s="12">
        <v>102.4</v>
      </c>
      <c r="AL56" s="12">
        <v>42</v>
      </c>
      <c r="AM56" s="12">
        <v>15.1</v>
      </c>
      <c r="AN56" s="12">
        <v>11.7</v>
      </c>
      <c r="AO56" s="12">
        <v>15.2</v>
      </c>
      <c r="AP56" s="12">
        <v>38</v>
      </c>
      <c r="AQ56" s="12">
        <v>6.5</v>
      </c>
      <c r="AR56" s="12">
        <v>102.5</v>
      </c>
      <c r="AS56" s="12">
        <v>399.4</v>
      </c>
      <c r="AT56" s="12">
        <v>333</v>
      </c>
      <c r="AU56" s="12">
        <v>110.5</v>
      </c>
      <c r="AV56" s="12">
        <v>118.3</v>
      </c>
      <c r="AW56" s="12">
        <v>104.2</v>
      </c>
      <c r="AX56" s="12">
        <v>66.400000000000006</v>
      </c>
      <c r="AY56" s="12">
        <v>64.5</v>
      </c>
      <c r="AZ56" s="12">
        <v>1.9</v>
      </c>
      <c r="BA56" s="12">
        <v>314.8</v>
      </c>
      <c r="BB56" s="12">
        <v>1024.2</v>
      </c>
      <c r="BC56" s="12">
        <v>189</v>
      </c>
      <c r="BD56" s="12">
        <v>1133.7</v>
      </c>
      <c r="BE56" s="12">
        <v>45.4</v>
      </c>
    </row>
    <row r="57" spans="1:57" ht="13.5" x14ac:dyDescent="0.25">
      <c r="A57" s="15" t="s">
        <v>65</v>
      </c>
      <c r="B57" s="10" t="s">
        <v>9</v>
      </c>
      <c r="C57" s="13">
        <v>368.4</v>
      </c>
      <c r="D57" s="13">
        <v>15.1</v>
      </c>
      <c r="E57" s="13">
        <v>0.5</v>
      </c>
      <c r="F57" s="13">
        <v>0.1</v>
      </c>
      <c r="G57" s="13">
        <v>0.3</v>
      </c>
      <c r="H57" s="13">
        <v>0.1</v>
      </c>
      <c r="I57" s="13">
        <v>28.5</v>
      </c>
      <c r="J57" s="13">
        <v>11.6</v>
      </c>
      <c r="K57" s="13">
        <v>0.9</v>
      </c>
      <c r="L57" s="13">
        <v>3.3</v>
      </c>
      <c r="M57" s="13">
        <v>1.8</v>
      </c>
      <c r="N57" s="13">
        <v>1.5</v>
      </c>
      <c r="O57" s="13">
        <v>4.9000000000000004</v>
      </c>
      <c r="P57" s="13">
        <v>0</v>
      </c>
      <c r="Q57" s="13">
        <v>2.1</v>
      </c>
      <c r="R57" s="13">
        <v>0.9</v>
      </c>
      <c r="S57" s="13">
        <v>1.9</v>
      </c>
      <c r="T57" s="13">
        <v>3.5</v>
      </c>
      <c r="U57" s="13">
        <v>0.3</v>
      </c>
      <c r="V57" s="13">
        <v>3.3</v>
      </c>
      <c r="W57" s="13">
        <v>0.5</v>
      </c>
      <c r="X57" s="13">
        <v>0.1</v>
      </c>
      <c r="Y57" s="13">
        <v>0.4</v>
      </c>
      <c r="Z57" s="13">
        <v>0.5</v>
      </c>
      <c r="AA57" s="13">
        <v>0.2</v>
      </c>
      <c r="AB57" s="13">
        <v>0.1</v>
      </c>
      <c r="AC57" s="13">
        <v>0.1</v>
      </c>
      <c r="AD57" s="13">
        <v>3.1</v>
      </c>
      <c r="AE57" s="13">
        <v>4.0999999999999996</v>
      </c>
      <c r="AF57" s="13">
        <v>25.4</v>
      </c>
      <c r="AG57" s="13">
        <v>182.1</v>
      </c>
      <c r="AH57" s="13">
        <v>117.2</v>
      </c>
      <c r="AI57" s="13">
        <v>61.9</v>
      </c>
      <c r="AJ57" s="13">
        <v>14.8</v>
      </c>
      <c r="AK57" s="13">
        <v>40.5</v>
      </c>
      <c r="AL57" s="13">
        <v>10</v>
      </c>
      <c r="AM57" s="13">
        <v>3</v>
      </c>
      <c r="AN57" s="13">
        <v>3.5</v>
      </c>
      <c r="AO57" s="13">
        <v>3.5</v>
      </c>
      <c r="AP57" s="13">
        <v>19.100000000000001</v>
      </c>
      <c r="AQ57" s="13">
        <v>2</v>
      </c>
      <c r="AR57" s="13">
        <v>33.799999999999997</v>
      </c>
      <c r="AS57" s="13">
        <v>112.8</v>
      </c>
      <c r="AT57" s="13">
        <v>78</v>
      </c>
      <c r="AU57" s="13">
        <v>34</v>
      </c>
      <c r="AV57" s="13">
        <v>26.8</v>
      </c>
      <c r="AW57" s="13">
        <v>17.2</v>
      </c>
      <c r="AX57" s="13">
        <v>34.799999999999997</v>
      </c>
      <c r="AY57" s="13">
        <v>15.2</v>
      </c>
      <c r="AZ57" s="13">
        <v>19.5</v>
      </c>
      <c r="BA57" s="13">
        <v>33.1</v>
      </c>
      <c r="BB57" s="13">
        <v>294.89999999999998</v>
      </c>
      <c r="BC57" s="13">
        <v>64.900000000000006</v>
      </c>
      <c r="BD57" s="13">
        <v>320.2</v>
      </c>
      <c r="BE57" s="13">
        <v>10</v>
      </c>
    </row>
    <row r="58" spans="1:57" ht="13.5" x14ac:dyDescent="0.25">
      <c r="A58" s="11" t="s">
        <v>64</v>
      </c>
      <c r="B58" s="10" t="s">
        <v>9</v>
      </c>
      <c r="C58" s="12">
        <v>482700.5</v>
      </c>
      <c r="D58" s="12">
        <v>224863.5</v>
      </c>
      <c r="E58" s="12">
        <v>2697.8</v>
      </c>
      <c r="F58" s="12">
        <v>870.8</v>
      </c>
      <c r="G58" s="12">
        <v>1780.7</v>
      </c>
      <c r="H58" s="12">
        <v>46.4</v>
      </c>
      <c r="I58" s="12">
        <v>54214.6</v>
      </c>
      <c r="J58" s="12">
        <v>9028</v>
      </c>
      <c r="K58" s="12">
        <v>13949.8</v>
      </c>
      <c r="L58" s="12">
        <v>4123</v>
      </c>
      <c r="M58" s="12">
        <v>3089.1</v>
      </c>
      <c r="N58" s="12">
        <v>1033.9000000000001</v>
      </c>
      <c r="O58" s="12">
        <v>7183.2</v>
      </c>
      <c r="P58" s="12">
        <v>171.8</v>
      </c>
      <c r="Q58" s="12">
        <v>1577.2</v>
      </c>
      <c r="R58" s="12">
        <v>800.1</v>
      </c>
      <c r="S58" s="12">
        <v>4634.1000000000004</v>
      </c>
      <c r="T58" s="12">
        <v>5360.1</v>
      </c>
      <c r="U58" s="12">
        <v>2140.4</v>
      </c>
      <c r="V58" s="12">
        <v>3219.7</v>
      </c>
      <c r="W58" s="12">
        <v>1186.8</v>
      </c>
      <c r="X58" s="12">
        <v>399.3</v>
      </c>
      <c r="Y58" s="12">
        <v>787.4</v>
      </c>
      <c r="Z58" s="12">
        <v>707.7</v>
      </c>
      <c r="AA58" s="12">
        <v>914.4</v>
      </c>
      <c r="AB58" s="12">
        <v>291.60000000000002</v>
      </c>
      <c r="AC58" s="12">
        <v>622.9</v>
      </c>
      <c r="AD58" s="12">
        <v>11761.6</v>
      </c>
      <c r="AE58" s="12">
        <v>2704.5</v>
      </c>
      <c r="AF58" s="12">
        <v>48199.8</v>
      </c>
      <c r="AG58" s="12">
        <v>79802.7</v>
      </c>
      <c r="AH58" s="12">
        <v>59309.4</v>
      </c>
      <c r="AI58" s="12">
        <v>34636.300000000003</v>
      </c>
      <c r="AJ58" s="12">
        <v>19576.599999999999</v>
      </c>
      <c r="AK58" s="12">
        <v>5096.5</v>
      </c>
      <c r="AL58" s="12">
        <v>3918.5</v>
      </c>
      <c r="AM58" s="12">
        <v>635</v>
      </c>
      <c r="AN58" s="12">
        <v>979.4</v>
      </c>
      <c r="AO58" s="12">
        <v>2304.1</v>
      </c>
      <c r="AP58" s="12">
        <v>4160.3</v>
      </c>
      <c r="AQ58" s="12">
        <v>518.5</v>
      </c>
      <c r="AR58" s="12">
        <v>11896</v>
      </c>
      <c r="AS58" s="12">
        <v>70217.5</v>
      </c>
      <c r="AT58" s="12">
        <v>33084.300000000003</v>
      </c>
      <c r="AU58" s="12">
        <v>11408.8</v>
      </c>
      <c r="AV58" s="12">
        <v>15056.8</v>
      </c>
      <c r="AW58" s="12">
        <v>6618.8</v>
      </c>
      <c r="AX58" s="12">
        <v>37133.199999999997</v>
      </c>
      <c r="AY58" s="12">
        <v>31208.5</v>
      </c>
      <c r="AZ58" s="12">
        <v>5924.7</v>
      </c>
      <c r="BA58" s="12">
        <v>59617</v>
      </c>
      <c r="BB58" s="12">
        <v>150020.20000000001</v>
      </c>
      <c r="BC58" s="12">
        <v>20493.2</v>
      </c>
      <c r="BD58" s="12">
        <v>198220</v>
      </c>
      <c r="BE58" s="12">
        <v>4317.8</v>
      </c>
    </row>
    <row r="59" spans="1:57" ht="13.5" x14ac:dyDescent="0.25">
      <c r="A59" s="11" t="s">
        <v>63</v>
      </c>
      <c r="B59" s="10" t="s">
        <v>9</v>
      </c>
      <c r="C59" s="13">
        <v>117833</v>
      </c>
      <c r="D59" s="13">
        <v>38936.6</v>
      </c>
      <c r="E59" s="13">
        <v>1365.1</v>
      </c>
      <c r="F59" s="13">
        <v>736.2</v>
      </c>
      <c r="G59" s="13">
        <v>331.7</v>
      </c>
      <c r="H59" s="13">
        <v>297.10000000000002</v>
      </c>
      <c r="I59" s="13">
        <v>16151.4</v>
      </c>
      <c r="J59" s="13">
        <v>3891.3</v>
      </c>
      <c r="K59" s="13">
        <v>4653.1000000000004</v>
      </c>
      <c r="L59" s="13">
        <v>1326.1</v>
      </c>
      <c r="M59" s="13">
        <v>748.2</v>
      </c>
      <c r="N59" s="13">
        <v>577.9</v>
      </c>
      <c r="O59" s="13">
        <v>2736.2</v>
      </c>
      <c r="P59" s="13">
        <v>22.4</v>
      </c>
      <c r="Q59" s="13">
        <v>775.6</v>
      </c>
      <c r="R59" s="13">
        <v>1364.3</v>
      </c>
      <c r="S59" s="13">
        <v>573.79999999999995</v>
      </c>
      <c r="T59" s="13">
        <v>692.6</v>
      </c>
      <c r="U59" s="13">
        <v>212</v>
      </c>
      <c r="V59" s="13">
        <v>480.6</v>
      </c>
      <c r="W59" s="13">
        <v>795.4</v>
      </c>
      <c r="X59" s="13">
        <v>475.1</v>
      </c>
      <c r="Y59" s="13">
        <v>320.3</v>
      </c>
      <c r="Z59" s="13">
        <v>217.3</v>
      </c>
      <c r="AA59" s="13">
        <v>771.4</v>
      </c>
      <c r="AB59" s="13">
        <v>454.2</v>
      </c>
      <c r="AC59" s="13">
        <v>317.2</v>
      </c>
      <c r="AD59" s="13">
        <v>1068</v>
      </c>
      <c r="AE59" s="13">
        <v>490.9</v>
      </c>
      <c r="AF59" s="13">
        <v>7961.2</v>
      </c>
      <c r="AG59" s="13">
        <v>35815.199999999997</v>
      </c>
      <c r="AH59" s="13">
        <v>31744.799999999999</v>
      </c>
      <c r="AI59" s="13">
        <v>21955.1</v>
      </c>
      <c r="AJ59" s="13">
        <v>4622.7</v>
      </c>
      <c r="AK59" s="13">
        <v>5166.8999999999996</v>
      </c>
      <c r="AL59" s="13">
        <v>575</v>
      </c>
      <c r="AM59" s="13">
        <v>157.30000000000001</v>
      </c>
      <c r="AN59" s="13">
        <v>343.2</v>
      </c>
      <c r="AO59" s="13">
        <v>74.400000000000006</v>
      </c>
      <c r="AP59" s="13">
        <v>1735.7</v>
      </c>
      <c r="AQ59" s="13">
        <v>292.2</v>
      </c>
      <c r="AR59" s="13">
        <v>1467.5</v>
      </c>
      <c r="AS59" s="13">
        <v>17112.7</v>
      </c>
      <c r="AT59" s="13">
        <v>11288.2</v>
      </c>
      <c r="AU59" s="13">
        <v>4034</v>
      </c>
      <c r="AV59" s="13">
        <v>5748.7</v>
      </c>
      <c r="AW59" s="13">
        <v>1505.5</v>
      </c>
      <c r="AX59" s="13">
        <v>5824.4</v>
      </c>
      <c r="AY59" s="13">
        <v>5151.5</v>
      </c>
      <c r="AZ59" s="13">
        <v>673</v>
      </c>
      <c r="BA59" s="13">
        <v>18007.3</v>
      </c>
      <c r="BB59" s="13">
        <v>52927.9</v>
      </c>
      <c r="BC59" s="13">
        <v>4070.4</v>
      </c>
      <c r="BD59" s="13">
        <v>60889.1</v>
      </c>
      <c r="BE59" s="13">
        <v>1050.0999999999999</v>
      </c>
    </row>
    <row r="60" spans="1:57" ht="13.5" x14ac:dyDescent="0.25">
      <c r="A60" s="11" t="s">
        <v>62</v>
      </c>
      <c r="B60" s="10" t="s">
        <v>9</v>
      </c>
      <c r="C60" s="12">
        <v>195.9</v>
      </c>
      <c r="D60" s="12">
        <v>3</v>
      </c>
      <c r="E60" s="12">
        <v>0.2</v>
      </c>
      <c r="F60" s="12">
        <v>0.1</v>
      </c>
      <c r="G60" s="12">
        <v>0.1</v>
      </c>
      <c r="H60" s="12">
        <v>0.1</v>
      </c>
      <c r="I60" s="12">
        <v>23</v>
      </c>
      <c r="J60" s="12">
        <v>3.9</v>
      </c>
      <c r="K60" s="12">
        <v>0.6</v>
      </c>
      <c r="L60" s="12">
        <v>2.1</v>
      </c>
      <c r="M60" s="12">
        <v>0.2</v>
      </c>
      <c r="N60" s="12">
        <v>1.9</v>
      </c>
      <c r="O60" s="12">
        <v>4</v>
      </c>
      <c r="P60" s="12">
        <v>0.1</v>
      </c>
      <c r="Q60" s="12">
        <v>1.5</v>
      </c>
      <c r="R60" s="12">
        <v>1.5</v>
      </c>
      <c r="S60" s="12">
        <v>0.9</v>
      </c>
      <c r="T60" s="12">
        <v>1.4</v>
      </c>
      <c r="U60" s="12">
        <v>0</v>
      </c>
      <c r="V60" s="12">
        <v>1.4</v>
      </c>
      <c r="W60" s="12">
        <v>3.9</v>
      </c>
      <c r="X60" s="12">
        <v>3.4</v>
      </c>
      <c r="Y60" s="12">
        <v>0.5</v>
      </c>
      <c r="Z60" s="12">
        <v>0.6</v>
      </c>
      <c r="AA60" s="12">
        <v>1.3</v>
      </c>
      <c r="AB60" s="12">
        <v>0.7</v>
      </c>
      <c r="AC60" s="12">
        <v>0.6</v>
      </c>
      <c r="AD60" s="12">
        <v>5.4</v>
      </c>
      <c r="AE60" s="12">
        <v>1.6</v>
      </c>
      <c r="AF60" s="12">
        <v>11.8</v>
      </c>
      <c r="AG60" s="12">
        <v>95.3</v>
      </c>
      <c r="AH60" s="12">
        <v>51.9</v>
      </c>
      <c r="AI60" s="12">
        <v>29.1</v>
      </c>
      <c r="AJ60" s="12">
        <v>11.2</v>
      </c>
      <c r="AK60" s="12">
        <v>11.6</v>
      </c>
      <c r="AL60" s="12">
        <v>7.7</v>
      </c>
      <c r="AM60" s="12">
        <v>1.4</v>
      </c>
      <c r="AN60" s="12">
        <v>3.4</v>
      </c>
      <c r="AO60" s="12">
        <v>2.9</v>
      </c>
      <c r="AP60" s="12">
        <v>10.199999999999999</v>
      </c>
      <c r="AQ60" s="12">
        <v>0.6</v>
      </c>
      <c r="AR60" s="12">
        <v>24.8</v>
      </c>
      <c r="AS60" s="12">
        <v>60.9</v>
      </c>
      <c r="AT60" s="12">
        <v>49.6</v>
      </c>
      <c r="AU60" s="12">
        <v>16.2</v>
      </c>
      <c r="AV60" s="12">
        <v>17.8</v>
      </c>
      <c r="AW60" s="12">
        <v>15.6</v>
      </c>
      <c r="AX60" s="12">
        <v>11.3</v>
      </c>
      <c r="AY60" s="12">
        <v>10.6</v>
      </c>
      <c r="AZ60" s="12">
        <v>0.6</v>
      </c>
      <c r="BA60" s="12">
        <v>24.9</v>
      </c>
      <c r="BB60" s="12">
        <v>156.19999999999999</v>
      </c>
      <c r="BC60" s="12">
        <v>43.4</v>
      </c>
      <c r="BD60" s="12">
        <v>168</v>
      </c>
      <c r="BE60" s="12">
        <v>11.1</v>
      </c>
    </row>
    <row r="61" spans="1:57" ht="13.5" x14ac:dyDescent="0.25">
      <c r="A61" s="11" t="s">
        <v>61</v>
      </c>
      <c r="B61" s="10" t="s">
        <v>9</v>
      </c>
      <c r="C61" s="13">
        <v>8525.7000000000007</v>
      </c>
      <c r="D61" s="13">
        <v>2251.1</v>
      </c>
      <c r="E61" s="13">
        <v>79.900000000000006</v>
      </c>
      <c r="F61" s="13">
        <v>44.6</v>
      </c>
      <c r="G61" s="13">
        <v>23</v>
      </c>
      <c r="H61" s="13">
        <v>12.3</v>
      </c>
      <c r="I61" s="13">
        <v>1526.5</v>
      </c>
      <c r="J61" s="13">
        <v>195.5</v>
      </c>
      <c r="K61" s="13">
        <v>339.6</v>
      </c>
      <c r="L61" s="13">
        <v>97.4</v>
      </c>
      <c r="M61" s="13">
        <v>79.7</v>
      </c>
      <c r="N61" s="13">
        <v>17.7</v>
      </c>
      <c r="O61" s="13">
        <v>161.19999999999999</v>
      </c>
      <c r="P61" s="13">
        <v>8.9</v>
      </c>
      <c r="Q61" s="13">
        <v>41.4</v>
      </c>
      <c r="R61" s="13">
        <v>57.8</v>
      </c>
      <c r="S61" s="13">
        <v>53.1</v>
      </c>
      <c r="T61" s="13">
        <v>144.4</v>
      </c>
      <c r="U61" s="13">
        <v>47.5</v>
      </c>
      <c r="V61" s="13">
        <v>96.9</v>
      </c>
      <c r="W61" s="13">
        <v>133.6</v>
      </c>
      <c r="X61" s="13">
        <v>47.2</v>
      </c>
      <c r="Y61" s="13">
        <v>86.4</v>
      </c>
      <c r="Z61" s="13">
        <v>64.099999999999994</v>
      </c>
      <c r="AA61" s="13">
        <v>229.4</v>
      </c>
      <c r="AB61" s="13">
        <v>187.3</v>
      </c>
      <c r="AC61" s="13">
        <v>42.1</v>
      </c>
      <c r="AD61" s="13">
        <v>161.30000000000001</v>
      </c>
      <c r="AE61" s="13">
        <v>176.4</v>
      </c>
      <c r="AF61" s="13">
        <v>632.4</v>
      </c>
      <c r="AG61" s="13">
        <v>2463.3000000000002</v>
      </c>
      <c r="AH61" s="13">
        <v>1794.2</v>
      </c>
      <c r="AI61" s="13">
        <v>1128.0999999999999</v>
      </c>
      <c r="AJ61" s="13">
        <v>484.6</v>
      </c>
      <c r="AK61" s="13">
        <v>181.5</v>
      </c>
      <c r="AL61" s="13">
        <v>171.2</v>
      </c>
      <c r="AM61" s="13">
        <v>29</v>
      </c>
      <c r="AN61" s="13">
        <v>65.900000000000006</v>
      </c>
      <c r="AO61" s="13">
        <v>76.3</v>
      </c>
      <c r="AP61" s="13">
        <v>103.1</v>
      </c>
      <c r="AQ61" s="13">
        <v>31.8</v>
      </c>
      <c r="AR61" s="13">
        <v>363</v>
      </c>
      <c r="AS61" s="13">
        <v>1396.1</v>
      </c>
      <c r="AT61" s="13">
        <v>1159.5999999999999</v>
      </c>
      <c r="AU61" s="13">
        <v>434.6</v>
      </c>
      <c r="AV61" s="13">
        <v>347.1</v>
      </c>
      <c r="AW61" s="13">
        <v>377.9</v>
      </c>
      <c r="AX61" s="13">
        <v>236.5</v>
      </c>
      <c r="AY61" s="13">
        <v>236.5</v>
      </c>
      <c r="AZ61" s="13">
        <v>0</v>
      </c>
      <c r="BA61" s="13">
        <v>1782.8</v>
      </c>
      <c r="BB61" s="13">
        <v>3859.4</v>
      </c>
      <c r="BC61" s="13">
        <v>669.1</v>
      </c>
      <c r="BD61" s="13">
        <v>4491.8</v>
      </c>
      <c r="BE61" s="13">
        <v>218.4</v>
      </c>
    </row>
    <row r="62" spans="1:57" ht="13.5" x14ac:dyDescent="0.25">
      <c r="A62" s="11" t="s">
        <v>60</v>
      </c>
      <c r="B62" s="10" t="s">
        <v>9</v>
      </c>
      <c r="C62" s="12">
        <v>72540.600000000006</v>
      </c>
      <c r="D62" s="12">
        <v>4845.7</v>
      </c>
      <c r="E62" s="12">
        <v>1518.8</v>
      </c>
      <c r="F62" s="12">
        <v>710.4</v>
      </c>
      <c r="G62" s="12">
        <v>424.1</v>
      </c>
      <c r="H62" s="12">
        <v>384.3</v>
      </c>
      <c r="I62" s="12">
        <v>10125.299999999999</v>
      </c>
      <c r="J62" s="12">
        <v>1659</v>
      </c>
      <c r="K62" s="12">
        <v>282.39999999999998</v>
      </c>
      <c r="L62" s="12">
        <v>474.2</v>
      </c>
      <c r="M62" s="12">
        <v>223.1</v>
      </c>
      <c r="N62" s="12">
        <v>251.1</v>
      </c>
      <c r="O62" s="12">
        <v>1889</v>
      </c>
      <c r="P62" s="12">
        <v>241.1</v>
      </c>
      <c r="Q62" s="12">
        <v>673.3</v>
      </c>
      <c r="R62" s="12">
        <v>261.2</v>
      </c>
      <c r="S62" s="12">
        <v>713.4</v>
      </c>
      <c r="T62" s="12">
        <v>1506</v>
      </c>
      <c r="U62" s="12">
        <v>1029.5</v>
      </c>
      <c r="V62" s="12">
        <v>476.5</v>
      </c>
      <c r="W62" s="12">
        <v>1101.5999999999999</v>
      </c>
      <c r="X62" s="12">
        <v>675.2</v>
      </c>
      <c r="Y62" s="12">
        <v>426.4</v>
      </c>
      <c r="Z62" s="12">
        <v>468.8</v>
      </c>
      <c r="AA62" s="12">
        <v>1797</v>
      </c>
      <c r="AB62" s="12">
        <v>532.79999999999995</v>
      </c>
      <c r="AC62" s="12">
        <v>1264.2</v>
      </c>
      <c r="AD62" s="12">
        <v>947.4</v>
      </c>
      <c r="AE62" s="12">
        <v>2676</v>
      </c>
      <c r="AF62" s="12">
        <v>5496.6</v>
      </c>
      <c r="AG62" s="12">
        <v>27338.3</v>
      </c>
      <c r="AH62" s="12">
        <v>19310.400000000001</v>
      </c>
      <c r="AI62" s="12">
        <v>11354.8</v>
      </c>
      <c r="AJ62" s="12">
        <v>6147.5</v>
      </c>
      <c r="AK62" s="12">
        <v>1808.1</v>
      </c>
      <c r="AL62" s="12">
        <v>1301.8</v>
      </c>
      <c r="AM62" s="12">
        <v>139.1</v>
      </c>
      <c r="AN62" s="12">
        <v>666.4</v>
      </c>
      <c r="AO62" s="12">
        <v>496.3</v>
      </c>
      <c r="AP62" s="12">
        <v>1591.1</v>
      </c>
      <c r="AQ62" s="12">
        <v>1446.5</v>
      </c>
      <c r="AR62" s="12">
        <v>3688.5</v>
      </c>
      <c r="AS62" s="12">
        <v>20539.900000000001</v>
      </c>
      <c r="AT62" s="12">
        <v>17574.599999999999</v>
      </c>
      <c r="AU62" s="12">
        <v>5351.9</v>
      </c>
      <c r="AV62" s="12">
        <v>6653.8</v>
      </c>
      <c r="AW62" s="12">
        <v>5568.9</v>
      </c>
      <c r="AX62" s="12">
        <v>2965.3</v>
      </c>
      <c r="AY62" s="12">
        <v>2965.3</v>
      </c>
      <c r="AZ62" s="12">
        <v>0</v>
      </c>
      <c r="BA62" s="12">
        <v>14320.1</v>
      </c>
      <c r="BB62" s="12">
        <v>47878.2</v>
      </c>
      <c r="BC62" s="12">
        <v>8027.9</v>
      </c>
      <c r="BD62" s="12">
        <v>53374.8</v>
      </c>
      <c r="BE62" s="12">
        <v>1977</v>
      </c>
    </row>
    <row r="63" spans="1:57" ht="13.5" x14ac:dyDescent="0.25">
      <c r="A63" s="11" t="s">
        <v>59</v>
      </c>
      <c r="B63" s="10" t="s">
        <v>9</v>
      </c>
      <c r="C63" s="13">
        <v>11357.3</v>
      </c>
      <c r="D63" s="13">
        <v>673.4</v>
      </c>
      <c r="E63" s="13">
        <v>138.19999999999999</v>
      </c>
      <c r="F63" s="13">
        <v>89</v>
      </c>
      <c r="G63" s="13">
        <v>19.7</v>
      </c>
      <c r="H63" s="13">
        <v>29.5</v>
      </c>
      <c r="I63" s="13">
        <v>996.4</v>
      </c>
      <c r="J63" s="13">
        <v>144.1</v>
      </c>
      <c r="K63" s="13">
        <v>109.4</v>
      </c>
      <c r="L63" s="13">
        <v>65.400000000000006</v>
      </c>
      <c r="M63" s="13">
        <v>29</v>
      </c>
      <c r="N63" s="13">
        <v>36.299999999999997</v>
      </c>
      <c r="O63" s="13">
        <v>290.89999999999998</v>
      </c>
      <c r="P63" s="13">
        <v>19.100000000000001</v>
      </c>
      <c r="Q63" s="13">
        <v>105.5</v>
      </c>
      <c r="R63" s="13">
        <v>28.3</v>
      </c>
      <c r="S63" s="13">
        <v>138</v>
      </c>
      <c r="T63" s="13">
        <v>190.1</v>
      </c>
      <c r="U63" s="13">
        <v>49.5</v>
      </c>
      <c r="V63" s="13">
        <v>140.6</v>
      </c>
      <c r="W63" s="13">
        <v>25.9</v>
      </c>
      <c r="X63" s="13">
        <v>2.9</v>
      </c>
      <c r="Y63" s="13">
        <v>23</v>
      </c>
      <c r="Z63" s="13">
        <v>26.8</v>
      </c>
      <c r="AA63" s="13">
        <v>11</v>
      </c>
      <c r="AB63" s="13">
        <v>8.1</v>
      </c>
      <c r="AC63" s="13">
        <v>2.9</v>
      </c>
      <c r="AD63" s="13">
        <v>132.80000000000001</v>
      </c>
      <c r="AE63" s="13">
        <v>154.5</v>
      </c>
      <c r="AF63" s="13">
        <v>1409</v>
      </c>
      <c r="AG63" s="13">
        <v>2974.1</v>
      </c>
      <c r="AH63" s="13">
        <v>2202.5</v>
      </c>
      <c r="AI63" s="13">
        <v>1499.2</v>
      </c>
      <c r="AJ63" s="13">
        <v>398</v>
      </c>
      <c r="AK63" s="13">
        <v>305.3</v>
      </c>
      <c r="AL63" s="13">
        <v>109.2</v>
      </c>
      <c r="AM63" s="13">
        <v>17.5</v>
      </c>
      <c r="AN63" s="13">
        <v>80.400000000000006</v>
      </c>
      <c r="AO63" s="13">
        <v>11.4</v>
      </c>
      <c r="AP63" s="13">
        <v>140.80000000000001</v>
      </c>
      <c r="AQ63" s="13">
        <v>108.9</v>
      </c>
      <c r="AR63" s="13">
        <v>412.8</v>
      </c>
      <c r="AS63" s="13">
        <v>5011.6000000000004</v>
      </c>
      <c r="AT63" s="13">
        <v>3732.7</v>
      </c>
      <c r="AU63" s="13">
        <v>1776.5</v>
      </c>
      <c r="AV63" s="13">
        <v>1387.7</v>
      </c>
      <c r="AW63" s="13">
        <v>568.5</v>
      </c>
      <c r="AX63" s="13">
        <v>1278.8</v>
      </c>
      <c r="AY63" s="13">
        <v>245</v>
      </c>
      <c r="AZ63" s="13">
        <v>1033.9000000000001</v>
      </c>
      <c r="BA63" s="13">
        <v>1289.0999999999999</v>
      </c>
      <c r="BB63" s="13">
        <v>7985.7</v>
      </c>
      <c r="BC63" s="13">
        <v>771.6</v>
      </c>
      <c r="BD63" s="13">
        <v>9394.7000000000007</v>
      </c>
      <c r="BE63" s="13">
        <v>112.1</v>
      </c>
    </row>
    <row r="64" spans="1:57" ht="13.5" x14ac:dyDescent="0.25">
      <c r="A64" s="11" t="s">
        <v>58</v>
      </c>
      <c r="B64" s="10" t="s">
        <v>9</v>
      </c>
      <c r="C64" s="12">
        <v>15928.4</v>
      </c>
      <c r="D64" s="12">
        <v>892.7</v>
      </c>
      <c r="E64" s="12">
        <v>455.8</v>
      </c>
      <c r="F64" s="12">
        <v>65.3</v>
      </c>
      <c r="G64" s="12">
        <v>372.4</v>
      </c>
      <c r="H64" s="12">
        <v>18.2</v>
      </c>
      <c r="I64" s="12">
        <v>1732.1</v>
      </c>
      <c r="J64" s="12">
        <v>382.6</v>
      </c>
      <c r="K64" s="12">
        <v>227.2</v>
      </c>
      <c r="L64" s="12">
        <v>185.2</v>
      </c>
      <c r="M64" s="12">
        <v>77</v>
      </c>
      <c r="N64" s="12">
        <v>108.1</v>
      </c>
      <c r="O64" s="12">
        <v>326.5</v>
      </c>
      <c r="P64" s="12">
        <v>45.2</v>
      </c>
      <c r="Q64" s="12">
        <v>111.3</v>
      </c>
      <c r="R64" s="12">
        <v>61.6</v>
      </c>
      <c r="S64" s="12">
        <v>108.4</v>
      </c>
      <c r="T64" s="12">
        <v>286.39999999999998</v>
      </c>
      <c r="U64" s="12">
        <v>119.8</v>
      </c>
      <c r="V64" s="12">
        <v>166.6</v>
      </c>
      <c r="W64" s="12">
        <v>71.5</v>
      </c>
      <c r="X64" s="12">
        <v>28.3</v>
      </c>
      <c r="Y64" s="12">
        <v>43.2</v>
      </c>
      <c r="Z64" s="12">
        <v>70</v>
      </c>
      <c r="AA64" s="12">
        <v>106.9</v>
      </c>
      <c r="AB64" s="12">
        <v>90.9</v>
      </c>
      <c r="AC64" s="12">
        <v>16</v>
      </c>
      <c r="AD64" s="12">
        <v>75.900000000000006</v>
      </c>
      <c r="AE64" s="12">
        <v>462.4</v>
      </c>
      <c r="AF64" s="12">
        <v>1420.7</v>
      </c>
      <c r="AG64" s="12">
        <v>6362.7</v>
      </c>
      <c r="AH64" s="12">
        <v>3967.1</v>
      </c>
      <c r="AI64" s="12">
        <v>2555.1999999999998</v>
      </c>
      <c r="AJ64" s="12">
        <v>818.4</v>
      </c>
      <c r="AK64" s="12">
        <v>593.6</v>
      </c>
      <c r="AL64" s="12">
        <v>285.5</v>
      </c>
      <c r="AM64" s="12">
        <v>64.7</v>
      </c>
      <c r="AN64" s="12">
        <v>94.5</v>
      </c>
      <c r="AO64" s="12">
        <v>126.3</v>
      </c>
      <c r="AP64" s="12">
        <v>431.7</v>
      </c>
      <c r="AQ64" s="12">
        <v>111.2</v>
      </c>
      <c r="AR64" s="12">
        <v>1567.2</v>
      </c>
      <c r="AS64" s="12">
        <v>4602</v>
      </c>
      <c r="AT64" s="12">
        <v>2777.3</v>
      </c>
      <c r="AU64" s="12">
        <v>794.3</v>
      </c>
      <c r="AV64" s="12">
        <v>972.4</v>
      </c>
      <c r="AW64" s="12">
        <v>1010.5</v>
      </c>
      <c r="AX64" s="12">
        <v>1824.7</v>
      </c>
      <c r="AY64" s="12">
        <v>517.4</v>
      </c>
      <c r="AZ64" s="12">
        <v>1307.3</v>
      </c>
      <c r="BA64" s="12">
        <v>2650.3</v>
      </c>
      <c r="BB64" s="12">
        <v>10964.7</v>
      </c>
      <c r="BC64" s="12">
        <v>2395.6</v>
      </c>
      <c r="BD64" s="12">
        <v>12385.4</v>
      </c>
      <c r="BE64" s="12">
        <v>313.8</v>
      </c>
    </row>
    <row r="65" spans="1:57" ht="13.5" x14ac:dyDescent="0.25">
      <c r="A65" s="15" t="s">
        <v>57</v>
      </c>
      <c r="B65" s="10" t="s">
        <v>9</v>
      </c>
      <c r="C65" s="13">
        <v>866666.3</v>
      </c>
      <c r="D65" s="13">
        <v>227855</v>
      </c>
      <c r="E65" s="13">
        <v>14418</v>
      </c>
      <c r="F65" s="13">
        <v>10597</v>
      </c>
      <c r="G65" s="13">
        <v>3184.9</v>
      </c>
      <c r="H65" s="13">
        <v>636.1</v>
      </c>
      <c r="I65" s="13">
        <v>148025.29999999999</v>
      </c>
      <c r="J65" s="13">
        <v>14553.7</v>
      </c>
      <c r="K65" s="13">
        <v>19769.099999999999</v>
      </c>
      <c r="L65" s="13">
        <v>7110.4</v>
      </c>
      <c r="M65" s="13">
        <v>2625.3</v>
      </c>
      <c r="N65" s="13">
        <v>4485.1000000000004</v>
      </c>
      <c r="O65" s="13">
        <v>30491.9</v>
      </c>
      <c r="P65" s="13">
        <v>1445.6</v>
      </c>
      <c r="Q65" s="13">
        <v>12901.6</v>
      </c>
      <c r="R65" s="13">
        <v>6613.4</v>
      </c>
      <c r="S65" s="13">
        <v>9531.2999999999993</v>
      </c>
      <c r="T65" s="13">
        <v>17104.5</v>
      </c>
      <c r="U65" s="13">
        <v>9412.2000000000007</v>
      </c>
      <c r="V65" s="13">
        <v>7692.3</v>
      </c>
      <c r="W65" s="13">
        <v>27436.2</v>
      </c>
      <c r="X65" s="13">
        <v>16528.8</v>
      </c>
      <c r="Y65" s="13">
        <v>10907.5</v>
      </c>
      <c r="Z65" s="13">
        <v>13443.9</v>
      </c>
      <c r="AA65" s="13">
        <v>11656.1</v>
      </c>
      <c r="AB65" s="13">
        <v>8888.5</v>
      </c>
      <c r="AC65" s="13">
        <v>2767.6</v>
      </c>
      <c r="AD65" s="13">
        <v>6459.5</v>
      </c>
      <c r="AE65" s="13">
        <v>21304.6</v>
      </c>
      <c r="AF65" s="13">
        <v>80414.3</v>
      </c>
      <c r="AG65" s="13">
        <v>184455</v>
      </c>
      <c r="AH65" s="13">
        <v>106450.6</v>
      </c>
      <c r="AI65" s="13">
        <v>49991.7</v>
      </c>
      <c r="AJ65" s="13">
        <v>38353.300000000003</v>
      </c>
      <c r="AK65" s="13">
        <v>18105.599999999999</v>
      </c>
      <c r="AL65" s="13">
        <v>15379</v>
      </c>
      <c r="AM65" s="13">
        <v>3777.3</v>
      </c>
      <c r="AN65" s="13">
        <v>5939.3</v>
      </c>
      <c r="AO65" s="13">
        <v>5662.4</v>
      </c>
      <c r="AP65" s="13">
        <v>23394.2</v>
      </c>
      <c r="AQ65" s="13">
        <v>16194</v>
      </c>
      <c r="AR65" s="13">
        <v>23037.1</v>
      </c>
      <c r="AS65" s="13">
        <v>190194.1</v>
      </c>
      <c r="AT65" s="13">
        <v>160618.20000000001</v>
      </c>
      <c r="AU65" s="13">
        <v>58955.199999999997</v>
      </c>
      <c r="AV65" s="13">
        <v>64106.5</v>
      </c>
      <c r="AW65" s="13">
        <v>37556.5</v>
      </c>
      <c r="AX65" s="13">
        <v>29575.9</v>
      </c>
      <c r="AY65" s="13">
        <v>29492.9</v>
      </c>
      <c r="AZ65" s="13">
        <v>83</v>
      </c>
      <c r="BA65" s="13">
        <v>183747.9</v>
      </c>
      <c r="BB65" s="13">
        <v>374649.1</v>
      </c>
      <c r="BC65" s="13">
        <v>78004.399999999994</v>
      </c>
      <c r="BD65" s="13">
        <v>455063.4</v>
      </c>
      <c r="BE65" s="13">
        <v>31907.8</v>
      </c>
    </row>
    <row r="66" spans="1:57" ht="21" x14ac:dyDescent="0.25">
      <c r="A66" s="15" t="s">
        <v>56</v>
      </c>
      <c r="B66" s="10" t="s">
        <v>9</v>
      </c>
      <c r="C66" s="12">
        <v>183630.2</v>
      </c>
      <c r="D66" s="12">
        <v>5188</v>
      </c>
      <c r="E66" s="12">
        <v>268.5</v>
      </c>
      <c r="F66" s="12">
        <v>66.3</v>
      </c>
      <c r="G66" s="12">
        <v>155.69999999999999</v>
      </c>
      <c r="H66" s="12">
        <v>46.5</v>
      </c>
      <c r="I66" s="12">
        <v>22799.5</v>
      </c>
      <c r="J66" s="12">
        <v>3554.8</v>
      </c>
      <c r="K66" s="12">
        <v>1345.9</v>
      </c>
      <c r="L66" s="12">
        <v>1719.3</v>
      </c>
      <c r="M66" s="12">
        <v>617.9</v>
      </c>
      <c r="N66" s="12">
        <v>1101.4000000000001</v>
      </c>
      <c r="O66" s="12">
        <v>3550.9</v>
      </c>
      <c r="P66" s="12">
        <v>86</v>
      </c>
      <c r="Q66" s="12">
        <v>1388.2</v>
      </c>
      <c r="R66" s="12">
        <v>1202.4000000000001</v>
      </c>
      <c r="S66" s="12">
        <v>874.3</v>
      </c>
      <c r="T66" s="12">
        <v>3515.3</v>
      </c>
      <c r="U66" s="12">
        <v>781.5</v>
      </c>
      <c r="V66" s="12">
        <v>2733.9</v>
      </c>
      <c r="W66" s="12">
        <v>1894.8</v>
      </c>
      <c r="X66" s="12">
        <v>847.8</v>
      </c>
      <c r="Y66" s="12">
        <v>1047</v>
      </c>
      <c r="Z66" s="12">
        <v>2490.1999999999998</v>
      </c>
      <c r="AA66" s="12">
        <v>2196.6</v>
      </c>
      <c r="AB66" s="12">
        <v>1644.5</v>
      </c>
      <c r="AC66" s="12">
        <v>552.20000000000005</v>
      </c>
      <c r="AD66" s="12">
        <v>2531.6</v>
      </c>
      <c r="AE66" s="12">
        <v>1981</v>
      </c>
      <c r="AF66" s="12">
        <v>11300.9</v>
      </c>
      <c r="AG66" s="12">
        <v>83942.399999999994</v>
      </c>
      <c r="AH66" s="12">
        <v>45809.2</v>
      </c>
      <c r="AI66" s="12">
        <v>27142</v>
      </c>
      <c r="AJ66" s="12">
        <v>8695.7999999999993</v>
      </c>
      <c r="AK66" s="12">
        <v>9971.4</v>
      </c>
      <c r="AL66" s="12">
        <v>5558.8</v>
      </c>
      <c r="AM66" s="12">
        <v>1411.3</v>
      </c>
      <c r="AN66" s="12">
        <v>792.5</v>
      </c>
      <c r="AO66" s="12">
        <v>3355.1</v>
      </c>
      <c r="AP66" s="12">
        <v>5049.1000000000004</v>
      </c>
      <c r="AQ66" s="12">
        <v>2075.3000000000002</v>
      </c>
      <c r="AR66" s="12">
        <v>25449.9</v>
      </c>
      <c r="AS66" s="12">
        <v>58150</v>
      </c>
      <c r="AT66" s="12">
        <v>45659.3</v>
      </c>
      <c r="AU66" s="12">
        <v>11598</v>
      </c>
      <c r="AV66" s="12">
        <v>12608.8</v>
      </c>
      <c r="AW66" s="12">
        <v>21452.5</v>
      </c>
      <c r="AX66" s="12">
        <v>12490.7</v>
      </c>
      <c r="AY66" s="12">
        <v>8858.7999999999993</v>
      </c>
      <c r="AZ66" s="12">
        <v>3631.9</v>
      </c>
      <c r="BA66" s="12">
        <v>25048.9</v>
      </c>
      <c r="BB66" s="12">
        <v>142092.4</v>
      </c>
      <c r="BC66" s="12">
        <v>38133.199999999997</v>
      </c>
      <c r="BD66" s="12">
        <v>153393.29999999999</v>
      </c>
      <c r="BE66" s="12">
        <v>6406.6</v>
      </c>
    </row>
    <row r="67" spans="1:57" ht="21" x14ac:dyDescent="0.25">
      <c r="A67" s="15" t="s">
        <v>55</v>
      </c>
      <c r="B67" s="10" t="s">
        <v>9</v>
      </c>
      <c r="C67" s="13">
        <v>229276.3</v>
      </c>
      <c r="D67" s="13">
        <v>10894.9</v>
      </c>
      <c r="E67" s="13">
        <v>668.7</v>
      </c>
      <c r="F67" s="13">
        <v>305.39999999999998</v>
      </c>
      <c r="G67" s="13">
        <v>270.60000000000002</v>
      </c>
      <c r="H67" s="13">
        <v>92.6</v>
      </c>
      <c r="I67" s="13">
        <v>31605.3</v>
      </c>
      <c r="J67" s="13">
        <v>4868.2</v>
      </c>
      <c r="K67" s="13">
        <v>2306.8000000000002</v>
      </c>
      <c r="L67" s="13">
        <v>2491.8000000000002</v>
      </c>
      <c r="M67" s="13">
        <v>1080.4000000000001</v>
      </c>
      <c r="N67" s="13">
        <v>1411.4</v>
      </c>
      <c r="O67" s="13">
        <v>4814.3</v>
      </c>
      <c r="P67" s="13">
        <v>136.19999999999999</v>
      </c>
      <c r="Q67" s="13">
        <v>1727.5</v>
      </c>
      <c r="R67" s="13">
        <v>1683.9</v>
      </c>
      <c r="S67" s="13">
        <v>1266.5999999999999</v>
      </c>
      <c r="T67" s="13">
        <v>4707.1000000000004</v>
      </c>
      <c r="U67" s="13">
        <v>1041.8</v>
      </c>
      <c r="V67" s="13">
        <v>3665.3</v>
      </c>
      <c r="W67" s="13">
        <v>2654.3</v>
      </c>
      <c r="X67" s="13">
        <v>1145.9000000000001</v>
      </c>
      <c r="Y67" s="13">
        <v>1508.4</v>
      </c>
      <c r="Z67" s="13">
        <v>3031</v>
      </c>
      <c r="AA67" s="13">
        <v>3198.6</v>
      </c>
      <c r="AB67" s="13">
        <v>2469.3000000000002</v>
      </c>
      <c r="AC67" s="13">
        <v>729.3</v>
      </c>
      <c r="AD67" s="13">
        <v>3533.2</v>
      </c>
      <c r="AE67" s="13">
        <v>2912.2</v>
      </c>
      <c r="AF67" s="13">
        <v>14545.3</v>
      </c>
      <c r="AG67" s="13">
        <v>100380</v>
      </c>
      <c r="AH67" s="13">
        <v>56512.3</v>
      </c>
      <c r="AI67" s="13">
        <v>33739.1</v>
      </c>
      <c r="AJ67" s="13">
        <v>11405.9</v>
      </c>
      <c r="AK67" s="13">
        <v>11367.3</v>
      </c>
      <c r="AL67" s="13">
        <v>6678.6</v>
      </c>
      <c r="AM67" s="13">
        <v>1664.6</v>
      </c>
      <c r="AN67" s="13">
        <v>1068</v>
      </c>
      <c r="AO67" s="13">
        <v>3946.1</v>
      </c>
      <c r="AP67" s="13">
        <v>5977.5</v>
      </c>
      <c r="AQ67" s="13">
        <v>2550.8000000000002</v>
      </c>
      <c r="AR67" s="13">
        <v>28660.799999999999</v>
      </c>
      <c r="AS67" s="13">
        <v>68269.8</v>
      </c>
      <c r="AT67" s="13">
        <v>54254.400000000001</v>
      </c>
      <c r="AU67" s="13">
        <v>14590.1</v>
      </c>
      <c r="AV67" s="13">
        <v>15612</v>
      </c>
      <c r="AW67" s="13">
        <v>24052.3</v>
      </c>
      <c r="AX67" s="13">
        <v>14015.4</v>
      </c>
      <c r="AY67" s="13">
        <v>10321.700000000001</v>
      </c>
      <c r="AZ67" s="13">
        <v>3693.7</v>
      </c>
      <c r="BA67" s="13">
        <v>35186.199999999997</v>
      </c>
      <c r="BB67" s="13">
        <v>168649.8</v>
      </c>
      <c r="BC67" s="13">
        <v>43867.7</v>
      </c>
      <c r="BD67" s="13">
        <v>183195.1</v>
      </c>
      <c r="BE67" s="13">
        <v>7824.5</v>
      </c>
    </row>
    <row r="68" spans="1:57" ht="13.5" x14ac:dyDescent="0.25">
      <c r="A68" s="15" t="s">
        <v>54</v>
      </c>
      <c r="B68" s="10" t="s">
        <v>9</v>
      </c>
      <c r="C68" s="12">
        <v>45646.1</v>
      </c>
      <c r="D68" s="12">
        <v>5707</v>
      </c>
      <c r="E68" s="12">
        <v>400.2</v>
      </c>
      <c r="F68" s="12">
        <v>239.1</v>
      </c>
      <c r="G68" s="12">
        <v>115</v>
      </c>
      <c r="H68" s="12">
        <v>46.1</v>
      </c>
      <c r="I68" s="12">
        <v>8805.7999999999993</v>
      </c>
      <c r="J68" s="12">
        <v>1313.4</v>
      </c>
      <c r="K68" s="12">
        <v>960.8</v>
      </c>
      <c r="L68" s="12">
        <v>772.6</v>
      </c>
      <c r="M68" s="12">
        <v>462.5</v>
      </c>
      <c r="N68" s="12">
        <v>310</v>
      </c>
      <c r="O68" s="12">
        <v>1263.4000000000001</v>
      </c>
      <c r="P68" s="12">
        <v>50.2</v>
      </c>
      <c r="Q68" s="12">
        <v>339.3</v>
      </c>
      <c r="R68" s="12">
        <v>481.5</v>
      </c>
      <c r="S68" s="12">
        <v>392.3</v>
      </c>
      <c r="T68" s="12">
        <v>1191.8</v>
      </c>
      <c r="U68" s="12">
        <v>260.39999999999998</v>
      </c>
      <c r="V68" s="12">
        <v>931.4</v>
      </c>
      <c r="W68" s="12">
        <v>759.6</v>
      </c>
      <c r="X68" s="12">
        <v>298.2</v>
      </c>
      <c r="Y68" s="12">
        <v>461.4</v>
      </c>
      <c r="Z68" s="12">
        <v>540.9</v>
      </c>
      <c r="AA68" s="12">
        <v>1002</v>
      </c>
      <c r="AB68" s="12">
        <v>824.8</v>
      </c>
      <c r="AC68" s="12">
        <v>177.1</v>
      </c>
      <c r="AD68" s="12">
        <v>1001.5</v>
      </c>
      <c r="AE68" s="12">
        <v>931.3</v>
      </c>
      <c r="AF68" s="12">
        <v>3244.4</v>
      </c>
      <c r="AG68" s="12">
        <v>16437.599999999999</v>
      </c>
      <c r="AH68" s="12">
        <v>10703.1</v>
      </c>
      <c r="AI68" s="12">
        <v>6597.1</v>
      </c>
      <c r="AJ68" s="12">
        <v>2710.1</v>
      </c>
      <c r="AK68" s="12">
        <v>1395.9</v>
      </c>
      <c r="AL68" s="12">
        <v>1119.7</v>
      </c>
      <c r="AM68" s="12">
        <v>253.3</v>
      </c>
      <c r="AN68" s="12">
        <v>275.5</v>
      </c>
      <c r="AO68" s="12">
        <v>591</v>
      </c>
      <c r="AP68" s="12">
        <v>928.4</v>
      </c>
      <c r="AQ68" s="12">
        <v>475.5</v>
      </c>
      <c r="AR68" s="12">
        <v>3210.9</v>
      </c>
      <c r="AS68" s="12">
        <v>10119.799999999999</v>
      </c>
      <c r="AT68" s="12">
        <v>8595.1</v>
      </c>
      <c r="AU68" s="12">
        <v>2992.1</v>
      </c>
      <c r="AV68" s="12">
        <v>3003.2</v>
      </c>
      <c r="AW68" s="12">
        <v>2599.8000000000002</v>
      </c>
      <c r="AX68" s="12">
        <v>1524.7</v>
      </c>
      <c r="AY68" s="12">
        <v>1462.9</v>
      </c>
      <c r="AZ68" s="12">
        <v>61.8</v>
      </c>
      <c r="BA68" s="12">
        <v>10137.299999999999</v>
      </c>
      <c r="BB68" s="12">
        <v>26557.4</v>
      </c>
      <c r="BC68" s="12">
        <v>5734.5</v>
      </c>
      <c r="BD68" s="12">
        <v>29801.8</v>
      </c>
      <c r="BE68" s="12">
        <v>1417.9</v>
      </c>
    </row>
    <row r="69" spans="1:57" ht="13.5" x14ac:dyDescent="0.25">
      <c r="A69" s="15" t="s">
        <v>53</v>
      </c>
      <c r="B69" s="10" t="s">
        <v>9</v>
      </c>
      <c r="C69" s="13">
        <v>151331</v>
      </c>
      <c r="D69" s="13">
        <v>4995.2</v>
      </c>
      <c r="E69" s="13">
        <v>197.7</v>
      </c>
      <c r="F69" s="13">
        <v>50.6</v>
      </c>
      <c r="G69" s="13">
        <v>133.4</v>
      </c>
      <c r="H69" s="13">
        <v>13.7</v>
      </c>
      <c r="I69" s="13">
        <v>20625.3</v>
      </c>
      <c r="J69" s="13">
        <v>3197.1</v>
      </c>
      <c r="K69" s="13">
        <v>1330.9</v>
      </c>
      <c r="L69" s="13">
        <v>1529</v>
      </c>
      <c r="M69" s="13">
        <v>599.6</v>
      </c>
      <c r="N69" s="13">
        <v>929.4</v>
      </c>
      <c r="O69" s="13">
        <v>3178.3</v>
      </c>
      <c r="P69" s="13">
        <v>78.400000000000006</v>
      </c>
      <c r="Q69" s="13">
        <v>1230.9000000000001</v>
      </c>
      <c r="R69" s="13">
        <v>1064.3</v>
      </c>
      <c r="S69" s="13">
        <v>804.8</v>
      </c>
      <c r="T69" s="13">
        <v>3190.5</v>
      </c>
      <c r="U69" s="13">
        <v>716</v>
      </c>
      <c r="V69" s="13">
        <v>2474.6</v>
      </c>
      <c r="W69" s="13">
        <v>1724</v>
      </c>
      <c r="X69" s="13">
        <v>733.5</v>
      </c>
      <c r="Y69" s="13">
        <v>990.6</v>
      </c>
      <c r="Z69" s="13">
        <v>2248.4</v>
      </c>
      <c r="AA69" s="13">
        <v>1927.1</v>
      </c>
      <c r="AB69" s="13">
        <v>1517.1</v>
      </c>
      <c r="AC69" s="13">
        <v>410</v>
      </c>
      <c r="AD69" s="13">
        <v>2300</v>
      </c>
      <c r="AE69" s="13">
        <v>1720.8</v>
      </c>
      <c r="AF69" s="13">
        <v>9135.9</v>
      </c>
      <c r="AG69" s="13">
        <v>67303.3</v>
      </c>
      <c r="AH69" s="13">
        <v>37602.800000000003</v>
      </c>
      <c r="AI69" s="13">
        <v>22410.6</v>
      </c>
      <c r="AJ69" s="13">
        <v>7293.4</v>
      </c>
      <c r="AK69" s="13">
        <v>7898.8</v>
      </c>
      <c r="AL69" s="13">
        <v>4142.3</v>
      </c>
      <c r="AM69" s="13">
        <v>1000.3</v>
      </c>
      <c r="AN69" s="13">
        <v>573.1</v>
      </c>
      <c r="AO69" s="13">
        <v>2569</v>
      </c>
      <c r="AP69" s="13">
        <v>3964.9</v>
      </c>
      <c r="AQ69" s="13">
        <v>1520</v>
      </c>
      <c r="AR69" s="13">
        <v>20073.400000000001</v>
      </c>
      <c r="AS69" s="13">
        <v>47352.800000000003</v>
      </c>
      <c r="AT69" s="13">
        <v>36720.9</v>
      </c>
      <c r="AU69" s="13">
        <v>10254.799999999999</v>
      </c>
      <c r="AV69" s="13">
        <v>9798</v>
      </c>
      <c r="AW69" s="13">
        <v>16668.099999999999</v>
      </c>
      <c r="AX69" s="13">
        <v>10631.9</v>
      </c>
      <c r="AY69" s="13">
        <v>7060.5</v>
      </c>
      <c r="AZ69" s="13">
        <v>3571.4</v>
      </c>
      <c r="BA69" s="13">
        <v>22543.8</v>
      </c>
      <c r="BB69" s="13">
        <v>114656.2</v>
      </c>
      <c r="BC69" s="13">
        <v>29700.6</v>
      </c>
      <c r="BD69" s="13">
        <v>123792</v>
      </c>
      <c r="BE69" s="13">
        <v>4875.8</v>
      </c>
    </row>
    <row r="70" spans="1:57" ht="13.5" x14ac:dyDescent="0.25">
      <c r="A70" s="15" t="s">
        <v>52</v>
      </c>
      <c r="B70" s="10" t="s">
        <v>9</v>
      </c>
      <c r="C70" s="12">
        <v>144711.4</v>
      </c>
      <c r="D70" s="12">
        <v>4613.3999999999996</v>
      </c>
      <c r="E70" s="12">
        <v>179.6</v>
      </c>
      <c r="F70" s="12">
        <v>43.1</v>
      </c>
      <c r="G70" s="12">
        <v>124.4</v>
      </c>
      <c r="H70" s="12">
        <v>12.1</v>
      </c>
      <c r="I70" s="12">
        <v>19453.099999999999</v>
      </c>
      <c r="J70" s="12">
        <v>3038.3</v>
      </c>
      <c r="K70" s="12">
        <v>1226.0999999999999</v>
      </c>
      <c r="L70" s="12">
        <v>1381.9</v>
      </c>
      <c r="M70" s="12">
        <v>497.9</v>
      </c>
      <c r="N70" s="12">
        <v>883.9</v>
      </c>
      <c r="O70" s="12">
        <v>3018.7</v>
      </c>
      <c r="P70" s="12">
        <v>72.400000000000006</v>
      </c>
      <c r="Q70" s="12">
        <v>1187.3</v>
      </c>
      <c r="R70" s="12">
        <v>1001.1</v>
      </c>
      <c r="S70" s="12">
        <v>758</v>
      </c>
      <c r="T70" s="12">
        <v>3004.2</v>
      </c>
      <c r="U70" s="12">
        <v>682.1</v>
      </c>
      <c r="V70" s="12">
        <v>2322.1999999999998</v>
      </c>
      <c r="W70" s="12">
        <v>1624.1</v>
      </c>
      <c r="X70" s="12">
        <v>697.2</v>
      </c>
      <c r="Y70" s="12">
        <v>926.9</v>
      </c>
      <c r="Z70" s="12">
        <v>2177.3000000000002</v>
      </c>
      <c r="AA70" s="12">
        <v>1824.6</v>
      </c>
      <c r="AB70" s="12">
        <v>1424.7</v>
      </c>
      <c r="AC70" s="12">
        <v>399.9</v>
      </c>
      <c r="AD70" s="12">
        <v>2157.9</v>
      </c>
      <c r="AE70" s="12">
        <v>1601.1</v>
      </c>
      <c r="AF70" s="12">
        <v>8650.7999999999993</v>
      </c>
      <c r="AG70" s="12">
        <v>64529.599999999999</v>
      </c>
      <c r="AH70" s="12">
        <v>35866.400000000001</v>
      </c>
      <c r="AI70" s="12">
        <v>21372.1</v>
      </c>
      <c r="AJ70" s="12">
        <v>6866</v>
      </c>
      <c r="AK70" s="12">
        <v>7628.3</v>
      </c>
      <c r="AL70" s="12">
        <v>3953.8</v>
      </c>
      <c r="AM70" s="12">
        <v>960.2</v>
      </c>
      <c r="AN70" s="12">
        <v>533.4</v>
      </c>
      <c r="AO70" s="12">
        <v>2460.1999999999998</v>
      </c>
      <c r="AP70" s="12">
        <v>3823.3</v>
      </c>
      <c r="AQ70" s="12">
        <v>1442.3</v>
      </c>
      <c r="AR70" s="12">
        <v>19443.8</v>
      </c>
      <c r="AS70" s="12">
        <v>45683.9</v>
      </c>
      <c r="AT70" s="12">
        <v>35324</v>
      </c>
      <c r="AU70" s="12">
        <v>9815</v>
      </c>
      <c r="AV70" s="12">
        <v>9239.7000000000007</v>
      </c>
      <c r="AW70" s="12">
        <v>16269.4</v>
      </c>
      <c r="AX70" s="12">
        <v>10359.9</v>
      </c>
      <c r="AY70" s="12">
        <v>6813</v>
      </c>
      <c r="AZ70" s="12">
        <v>3546.8</v>
      </c>
      <c r="BA70" s="12">
        <v>21233.8</v>
      </c>
      <c r="BB70" s="12">
        <v>110213.5</v>
      </c>
      <c r="BC70" s="12">
        <v>28663.200000000001</v>
      </c>
      <c r="BD70" s="12">
        <v>118864.2</v>
      </c>
      <c r="BE70" s="12">
        <v>4651</v>
      </c>
    </row>
    <row r="71" spans="1:57" ht="13.5" x14ac:dyDescent="0.25">
      <c r="A71" s="15" t="s">
        <v>51</v>
      </c>
      <c r="B71" s="10" t="s">
        <v>9</v>
      </c>
      <c r="C71" s="13">
        <v>2169345.5</v>
      </c>
      <c r="D71" s="13">
        <v>534541.4</v>
      </c>
      <c r="E71" s="13">
        <v>23399.200000000001</v>
      </c>
      <c r="F71" s="13">
        <v>13946.4</v>
      </c>
      <c r="G71" s="13">
        <v>7133</v>
      </c>
      <c r="H71" s="13">
        <v>2319.8000000000002</v>
      </c>
      <c r="I71" s="13">
        <v>302646.09999999998</v>
      </c>
      <c r="J71" s="13">
        <v>41488.199999999997</v>
      </c>
      <c r="K71" s="13">
        <v>47156.4</v>
      </c>
      <c r="L71" s="13">
        <v>18813.099999999999</v>
      </c>
      <c r="M71" s="13">
        <v>9040</v>
      </c>
      <c r="N71" s="13">
        <v>9773.1</v>
      </c>
      <c r="O71" s="13">
        <v>53601.3</v>
      </c>
      <c r="P71" s="13">
        <v>2287.6</v>
      </c>
      <c r="Q71" s="13">
        <v>19862.8</v>
      </c>
      <c r="R71" s="13">
        <v>12715.7</v>
      </c>
      <c r="S71" s="13">
        <v>18735.2</v>
      </c>
      <c r="T71" s="13">
        <v>34414.400000000001</v>
      </c>
      <c r="U71" s="13">
        <v>15043.7</v>
      </c>
      <c r="V71" s="13">
        <v>19370.7</v>
      </c>
      <c r="W71" s="13">
        <v>36460.699999999997</v>
      </c>
      <c r="X71" s="13">
        <v>21289.8</v>
      </c>
      <c r="Y71" s="13">
        <v>15171</v>
      </c>
      <c r="Z71" s="13">
        <v>20345.7</v>
      </c>
      <c r="AA71" s="13">
        <v>22078.799999999999</v>
      </c>
      <c r="AB71" s="13">
        <v>15278.1</v>
      </c>
      <c r="AC71" s="13">
        <v>6800.8</v>
      </c>
      <c r="AD71" s="13">
        <v>28287.4</v>
      </c>
      <c r="AE71" s="13">
        <v>33291</v>
      </c>
      <c r="AF71" s="13">
        <v>186587.1</v>
      </c>
      <c r="AG71" s="13">
        <v>598081.69999999995</v>
      </c>
      <c r="AH71" s="13">
        <v>379472.5</v>
      </c>
      <c r="AI71" s="13">
        <v>214961.2</v>
      </c>
      <c r="AJ71" s="13">
        <v>97837.5</v>
      </c>
      <c r="AK71" s="13">
        <v>66673.8</v>
      </c>
      <c r="AL71" s="13">
        <v>36407.699999999997</v>
      </c>
      <c r="AM71" s="13">
        <v>8982.5</v>
      </c>
      <c r="AN71" s="13">
        <v>10749.8</v>
      </c>
      <c r="AO71" s="13">
        <v>16675.400000000001</v>
      </c>
      <c r="AP71" s="13">
        <v>47370.6</v>
      </c>
      <c r="AQ71" s="13">
        <v>24753.7</v>
      </c>
      <c r="AR71" s="13">
        <v>110077.1</v>
      </c>
      <c r="AS71" s="13">
        <v>490799</v>
      </c>
      <c r="AT71" s="13">
        <v>369293.5</v>
      </c>
      <c r="AU71" s="13">
        <v>123009.8</v>
      </c>
      <c r="AV71" s="13">
        <v>138328.29999999999</v>
      </c>
      <c r="AW71" s="13">
        <v>107955.4</v>
      </c>
      <c r="AX71" s="13">
        <v>121505.5</v>
      </c>
      <c r="AY71" s="13">
        <v>97847.8</v>
      </c>
      <c r="AZ71" s="13">
        <v>23657.599999999999</v>
      </c>
      <c r="BA71" s="13">
        <v>359336.3</v>
      </c>
      <c r="BB71" s="13">
        <v>1088880.7</v>
      </c>
      <c r="BC71" s="13">
        <v>218609.2</v>
      </c>
      <c r="BD71" s="13">
        <v>1275467.8</v>
      </c>
      <c r="BE71" s="13">
        <v>57697.5</v>
      </c>
    </row>
    <row r="72" spans="1:57" ht="13.5" x14ac:dyDescent="0.25">
      <c r="A72" s="15" t="s">
        <v>50</v>
      </c>
      <c r="B72" s="10" t="s">
        <v>9</v>
      </c>
      <c r="C72" s="12">
        <v>213342.9</v>
      </c>
      <c r="D72" s="12">
        <v>5473.3</v>
      </c>
      <c r="E72" s="12">
        <v>1409</v>
      </c>
      <c r="F72" s="12">
        <v>410.6</v>
      </c>
      <c r="G72" s="12">
        <v>361.7</v>
      </c>
      <c r="H72" s="12">
        <v>636.79999999999995</v>
      </c>
      <c r="I72" s="12">
        <v>20375.900000000001</v>
      </c>
      <c r="J72" s="12">
        <v>3190.4</v>
      </c>
      <c r="K72" s="12">
        <v>1240.8</v>
      </c>
      <c r="L72" s="12">
        <v>1752.8</v>
      </c>
      <c r="M72" s="12">
        <v>608.1</v>
      </c>
      <c r="N72" s="12">
        <v>1144.7</v>
      </c>
      <c r="O72" s="12">
        <v>3028.2</v>
      </c>
      <c r="P72" s="12">
        <v>151.9</v>
      </c>
      <c r="Q72" s="12">
        <v>1173.2</v>
      </c>
      <c r="R72" s="12">
        <v>1033.4000000000001</v>
      </c>
      <c r="S72" s="12">
        <v>669.7</v>
      </c>
      <c r="T72" s="12">
        <v>2524.9</v>
      </c>
      <c r="U72" s="12">
        <v>549.79999999999995</v>
      </c>
      <c r="V72" s="12">
        <v>1975</v>
      </c>
      <c r="W72" s="12">
        <v>2404.4</v>
      </c>
      <c r="X72" s="12">
        <v>1750</v>
      </c>
      <c r="Y72" s="12">
        <v>654.4</v>
      </c>
      <c r="Z72" s="12">
        <v>1571.1</v>
      </c>
      <c r="AA72" s="12">
        <v>2548.5</v>
      </c>
      <c r="AB72" s="12">
        <v>1690.8</v>
      </c>
      <c r="AC72" s="12">
        <v>857.8</v>
      </c>
      <c r="AD72" s="12">
        <v>2114.8000000000002</v>
      </c>
      <c r="AE72" s="12">
        <v>1364.5</v>
      </c>
      <c r="AF72" s="12">
        <v>14034.5</v>
      </c>
      <c r="AG72" s="12">
        <v>99979</v>
      </c>
      <c r="AH72" s="12">
        <v>56932.1</v>
      </c>
      <c r="AI72" s="12">
        <v>31806.9</v>
      </c>
      <c r="AJ72" s="12">
        <v>9165.6</v>
      </c>
      <c r="AK72" s="12">
        <v>15959.6</v>
      </c>
      <c r="AL72" s="12">
        <v>5817.8</v>
      </c>
      <c r="AM72" s="12">
        <v>1940.4</v>
      </c>
      <c r="AN72" s="12">
        <v>1040.5</v>
      </c>
      <c r="AO72" s="12">
        <v>2836.9</v>
      </c>
      <c r="AP72" s="12">
        <v>7694.6</v>
      </c>
      <c r="AQ72" s="12">
        <v>2689</v>
      </c>
      <c r="AR72" s="12">
        <v>26845.5</v>
      </c>
      <c r="AS72" s="12">
        <v>70706.600000000006</v>
      </c>
      <c r="AT72" s="12">
        <v>57527.9</v>
      </c>
      <c r="AU72" s="12">
        <v>17147.3</v>
      </c>
      <c r="AV72" s="12">
        <v>17795.7</v>
      </c>
      <c r="AW72" s="12">
        <v>22584.9</v>
      </c>
      <c r="AX72" s="12">
        <v>13178.7</v>
      </c>
      <c r="AY72" s="12">
        <v>10250.6</v>
      </c>
      <c r="AZ72" s="12">
        <v>2928.1</v>
      </c>
      <c r="BA72" s="12">
        <v>23149.5</v>
      </c>
      <c r="BB72" s="12">
        <v>170685.6</v>
      </c>
      <c r="BC72" s="12">
        <v>43046.9</v>
      </c>
      <c r="BD72" s="12">
        <v>184720.1</v>
      </c>
      <c r="BE72" s="12">
        <v>7567.8</v>
      </c>
    </row>
    <row r="73" spans="1:57" ht="13.5" x14ac:dyDescent="0.25">
      <c r="A73" s="15" t="s">
        <v>49</v>
      </c>
      <c r="B73" s="10" t="s">
        <v>9</v>
      </c>
      <c r="C73" s="13">
        <v>309652.59999999998</v>
      </c>
      <c r="D73" s="13">
        <v>15983.5</v>
      </c>
      <c r="E73" s="13">
        <v>2257.1</v>
      </c>
      <c r="F73" s="13">
        <v>1045.3</v>
      </c>
      <c r="G73" s="13">
        <v>704.3</v>
      </c>
      <c r="H73" s="13">
        <v>507.5</v>
      </c>
      <c r="I73" s="13">
        <v>42657.2</v>
      </c>
      <c r="J73" s="13">
        <v>6677.9</v>
      </c>
      <c r="K73" s="13">
        <v>2607.5</v>
      </c>
      <c r="L73" s="13">
        <v>3054.6</v>
      </c>
      <c r="M73" s="13">
        <v>1354.1</v>
      </c>
      <c r="N73" s="13">
        <v>1700.5</v>
      </c>
      <c r="O73" s="13">
        <v>6849.9</v>
      </c>
      <c r="P73" s="13">
        <v>379.1</v>
      </c>
      <c r="Q73" s="13">
        <v>2489.1999999999998</v>
      </c>
      <c r="R73" s="13">
        <v>1972.8</v>
      </c>
      <c r="S73" s="13">
        <v>2008.7</v>
      </c>
      <c r="T73" s="13">
        <v>6344.7</v>
      </c>
      <c r="U73" s="13">
        <v>2096.6</v>
      </c>
      <c r="V73" s="13">
        <v>4248.2</v>
      </c>
      <c r="W73" s="13">
        <v>3917.2</v>
      </c>
      <c r="X73" s="13">
        <v>1941.1</v>
      </c>
      <c r="Y73" s="13">
        <v>1976</v>
      </c>
      <c r="Z73" s="13">
        <v>3606.4</v>
      </c>
      <c r="AA73" s="13">
        <v>5038.3999999999996</v>
      </c>
      <c r="AB73" s="13">
        <v>3009.5</v>
      </c>
      <c r="AC73" s="13">
        <v>2028.9</v>
      </c>
      <c r="AD73" s="13">
        <v>4560.6000000000004</v>
      </c>
      <c r="AE73" s="13">
        <v>5665.2</v>
      </c>
      <c r="AF73" s="13">
        <v>20611.7</v>
      </c>
      <c r="AG73" s="13">
        <v>131093.5</v>
      </c>
      <c r="AH73" s="13">
        <v>77609.3</v>
      </c>
      <c r="AI73" s="13">
        <v>46117.5</v>
      </c>
      <c r="AJ73" s="13">
        <v>17972.8</v>
      </c>
      <c r="AK73" s="13">
        <v>13518.9</v>
      </c>
      <c r="AL73" s="13">
        <v>8237.5</v>
      </c>
      <c r="AM73" s="13">
        <v>1876.8</v>
      </c>
      <c r="AN73" s="13">
        <v>1778.8</v>
      </c>
      <c r="AO73" s="13">
        <v>4581.8999999999996</v>
      </c>
      <c r="AP73" s="13">
        <v>7856</v>
      </c>
      <c r="AQ73" s="13">
        <v>4078.1</v>
      </c>
      <c r="AR73" s="13">
        <v>33312.6</v>
      </c>
      <c r="AS73" s="13">
        <v>91384.4</v>
      </c>
      <c r="AT73" s="13">
        <v>74005.100000000006</v>
      </c>
      <c r="AU73" s="13">
        <v>20342.599999999999</v>
      </c>
      <c r="AV73" s="13">
        <v>22814.6</v>
      </c>
      <c r="AW73" s="13">
        <v>30847.9</v>
      </c>
      <c r="AX73" s="13">
        <v>17379.3</v>
      </c>
      <c r="AY73" s="13">
        <v>13622.3</v>
      </c>
      <c r="AZ73" s="13">
        <v>3757</v>
      </c>
      <c r="BA73" s="13">
        <v>50579.5</v>
      </c>
      <c r="BB73" s="13">
        <v>222477.9</v>
      </c>
      <c r="BC73" s="13">
        <v>53484.2</v>
      </c>
      <c r="BD73" s="13">
        <v>243089.5</v>
      </c>
      <c r="BE73" s="13">
        <v>10178.6</v>
      </c>
    </row>
    <row r="74" spans="1:57" x14ac:dyDescent="0.2">
      <c r="A74" s="14" t="s">
        <v>48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 xr:uid="{3FEC89F7-2DF7-491F-AA22-C2D56987BE46}"/>
    <hyperlink ref="C3" r:id="rId2" display="http://localhost/OECDStat_Metadata/ShowMetadata.ashx?Dataset=TIM_2019_MAIN&amp;Coords=[VAR].[EMPN]&amp;ShowOnWeb=true&amp;Lang=en" xr:uid="{6680347C-4ED7-42CE-B551-806FBFC69051}"/>
    <hyperlink ref="A28" r:id="rId3" display="http://localhost/OECDStat_Metadata/ShowMetadata.ashx?Dataset=TIM_2019_MAIN&amp;Coords=[COU].[ISR]&amp;ShowOnWeb=true&amp;Lang=en" xr:uid="{DFCD5A0B-E491-40D8-81FF-A85F8CB4327C}"/>
    <hyperlink ref="A57" r:id="rId4" display="http://localhost/OECDStat_Metadata/ShowMetadata.ashx?Dataset=TIM_2019_MAIN&amp;Coords=[COU].[CYP]&amp;ShowOnWeb=true&amp;Lang=en" xr:uid="{D8A28E68-39B6-474B-A943-B7D6F3990560}"/>
    <hyperlink ref="A65" r:id="rId5" display="http://localhost/OECDStat_Metadata/ShowMetadata.ashx?Dataset=TIM_2019_MAIN&amp;Coords=[COU].[EASIA]&amp;ShowOnWeb=true&amp;Lang=en" xr:uid="{F04E2F9C-701A-4BE8-BC7B-9DAE760D27E8}"/>
    <hyperlink ref="A66" r:id="rId6" display="http://localhost/OECDStat_Metadata/ShowMetadata.ashx?Dataset=TIM_2019_MAIN&amp;Coords=[COU].[EU15]&amp;ShowOnWeb=true&amp;Lang=en" xr:uid="{083B43F2-3C06-43F7-912F-191C0F95EB23}"/>
    <hyperlink ref="A67" r:id="rId7" display="http://localhost/OECDStat_Metadata/ShowMetadata.ashx?Dataset=TIM_2019_MAIN&amp;Coords=[COU].[EU28]&amp;ShowOnWeb=true&amp;Lang=en" xr:uid="{D56AA347-99C7-46B3-B8DD-F177A791F26D}"/>
    <hyperlink ref="A68" r:id="rId8" display="http://localhost/OECDStat_Metadata/ShowMetadata.ashx?Dataset=TIM_2019_MAIN&amp;Coords=[COU].[EU13]&amp;ShowOnWeb=true&amp;Lang=en" xr:uid="{1FB64A5C-031A-4BD6-85CA-49EBFF23669F}"/>
    <hyperlink ref="A69" r:id="rId9" display="http://localhost/OECDStat_Metadata/ShowMetadata.ashx?Dataset=TIM_2019_MAIN&amp;Coords=[COU].[EA19]&amp;ShowOnWeb=true&amp;Lang=en" xr:uid="{92F33233-ED48-440B-8D24-0287B6616712}"/>
    <hyperlink ref="A70" r:id="rId10" display="http://localhost/OECDStat_Metadata/ShowMetadata.ashx?Dataset=TIM_2019_MAIN&amp;Coords=[COU].[EA12]&amp;ShowOnWeb=true&amp;Lang=en" xr:uid="{01A732F3-4D1D-46DE-A6D6-DB4F0F01903E}"/>
    <hyperlink ref="A71" r:id="rId11" display="http://localhost/OECDStat_Metadata/ShowMetadata.ashx?Dataset=TIM_2019_MAIN&amp;Coords=[COU].[G20]&amp;ShowOnWeb=true&amp;Lang=en" xr:uid="{6CF69E0E-7AB4-4D55-8658-18EC96DDB84F}"/>
    <hyperlink ref="A72" r:id="rId12" display="http://localhost/OECDStat_Metadata/ShowMetadata.ashx?Dataset=TIM_2019_MAIN&amp;Coords=[COU].[ZNAM]&amp;ShowOnWeb=true&amp;Lang=en" xr:uid="{3C73B70D-AC95-4D8F-8460-964E4900B481}"/>
    <hyperlink ref="A73" r:id="rId13" display="http://localhost/OECDStat_Metadata/ShowMetadata.ashx?Dataset=TIM_2019_MAIN&amp;Coords=[COU].[ZEUR]&amp;ShowOnWeb=true&amp;Lang=en" xr:uid="{23B786D7-6DA0-454D-B06F-D01EA0C0C797}"/>
    <hyperlink ref="A74" r:id="rId14" display="https://stats-3.oecd.org/index.aspx?DatasetCode=TIM_2019_MAIN" xr:uid="{8F586648-4D2F-44D4-887F-770D86CB421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7E6B-F64C-469A-93EB-8B897A89C3FF}">
  <dimension ref="A1:AK63"/>
  <sheetViews>
    <sheetView workbookViewId="0"/>
  </sheetViews>
  <sheetFormatPr defaultRowHeight="15" x14ac:dyDescent="0.25"/>
  <cols>
    <col min="1" max="1" width="45" customWidth="1"/>
    <col min="2" max="37" width="10.28515625" customWidth="1"/>
  </cols>
  <sheetData>
    <row r="1" spans="1:37" x14ac:dyDescent="0.2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4" t="s">
        <v>44</v>
      </c>
      <c r="AK1" s="4" t="s">
        <v>45</v>
      </c>
    </row>
    <row r="2" spans="1:37" x14ac:dyDescent="0.2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25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25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25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2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25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2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2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25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25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25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25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25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25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25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25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25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25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25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2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25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25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25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25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25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25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25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2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2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2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25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25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25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25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25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2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2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2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2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25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25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2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25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25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25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25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25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25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25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25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2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25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25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2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2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2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2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25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2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2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2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25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24BC-2F92-416E-AC1C-1CF95AF76421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style="23" customWidth="1"/>
    <col min="4" max="4" width="20.28515625" customWidth="1"/>
    <col min="5" max="5" width="24.140625" customWidth="1"/>
    <col min="6" max="6" width="21.42578125" customWidth="1"/>
    <col min="7" max="9" width="20.85546875" style="23" customWidth="1"/>
    <col min="10" max="10" width="19.85546875" customWidth="1"/>
    <col min="11" max="11" width="23.42578125" customWidth="1"/>
    <col min="12" max="12" width="22.42578125" style="23" customWidth="1"/>
    <col min="13" max="13" width="20.28515625" customWidth="1"/>
    <col min="14" max="14" width="18.42578125" customWidth="1"/>
    <col min="15" max="15" width="18.42578125" style="23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196</v>
      </c>
    </row>
    <row r="2" spans="1:19" s="23" customFormat="1" x14ac:dyDescent="0.25">
      <c r="A2" s="26" t="s">
        <v>216</v>
      </c>
      <c r="R2" s="39"/>
    </row>
    <row r="3" spans="1:19" s="27" customFormat="1" ht="30.75" thickBot="1" x14ac:dyDescent="0.3">
      <c r="A3" s="34" t="s">
        <v>235</v>
      </c>
      <c r="B3" s="35" t="s">
        <v>230</v>
      </c>
      <c r="C3" s="34" t="s">
        <v>227</v>
      </c>
      <c r="D3" s="36" t="s">
        <v>190</v>
      </c>
      <c r="E3" s="36" t="s">
        <v>182</v>
      </c>
      <c r="F3" s="37" t="s">
        <v>1080</v>
      </c>
      <c r="G3" s="36" t="s">
        <v>236</v>
      </c>
      <c r="H3" s="36" t="s">
        <v>238</v>
      </c>
      <c r="I3" s="37" t="s">
        <v>237</v>
      </c>
      <c r="J3" s="36" t="s">
        <v>217</v>
      </c>
      <c r="K3" s="36" t="s">
        <v>218</v>
      </c>
      <c r="L3" s="37" t="s">
        <v>231</v>
      </c>
      <c r="M3" s="36" t="s">
        <v>221</v>
      </c>
      <c r="N3" s="36" t="s">
        <v>220</v>
      </c>
      <c r="O3" s="37" t="s">
        <v>232</v>
      </c>
      <c r="P3" s="36" t="s">
        <v>222</v>
      </c>
      <c r="Q3" s="36" t="s">
        <v>223</v>
      </c>
      <c r="R3" s="36" t="s">
        <v>224</v>
      </c>
      <c r="S3" s="37" t="s">
        <v>234</v>
      </c>
    </row>
    <row r="4" spans="1:19" ht="15.75" thickTop="1" x14ac:dyDescent="0.25">
      <c r="A4" s="29" t="s">
        <v>191</v>
      </c>
      <c r="C4" s="29"/>
      <c r="D4" s="22" t="s">
        <v>195</v>
      </c>
      <c r="E4" s="22" t="s">
        <v>183</v>
      </c>
      <c r="F4" s="28">
        <v>212</v>
      </c>
      <c r="G4" s="40" t="s">
        <v>241</v>
      </c>
      <c r="H4" s="40">
        <v>3254</v>
      </c>
      <c r="I4" s="28">
        <v>325</v>
      </c>
      <c r="J4" s="4">
        <v>3272</v>
      </c>
      <c r="K4" s="38" t="s">
        <v>219</v>
      </c>
      <c r="L4" s="31"/>
      <c r="N4" s="39"/>
      <c r="O4" s="29"/>
      <c r="R4" s="39"/>
      <c r="S4" s="29"/>
    </row>
    <row r="5" spans="1:19" x14ac:dyDescent="0.25">
      <c r="A5" s="29" t="s">
        <v>192</v>
      </c>
      <c r="C5" s="29"/>
      <c r="D5" s="22" t="s">
        <v>194</v>
      </c>
      <c r="E5" s="22" t="s">
        <v>193</v>
      </c>
      <c r="F5" s="28" t="s">
        <v>215</v>
      </c>
      <c r="G5" s="40">
        <v>20</v>
      </c>
      <c r="H5" s="40">
        <v>21</v>
      </c>
      <c r="I5" s="28" t="s">
        <v>240</v>
      </c>
      <c r="J5" s="4">
        <v>231</v>
      </c>
      <c r="K5" s="38">
        <v>239</v>
      </c>
      <c r="L5" s="31">
        <v>23</v>
      </c>
      <c r="M5">
        <v>241</v>
      </c>
      <c r="N5" s="39">
        <v>242</v>
      </c>
      <c r="O5" s="29">
        <v>24</v>
      </c>
      <c r="P5" s="4">
        <v>351</v>
      </c>
      <c r="Q5" s="4" t="s">
        <v>225</v>
      </c>
      <c r="R5" s="38" t="s">
        <v>226</v>
      </c>
      <c r="S5" s="31" t="s">
        <v>239</v>
      </c>
    </row>
    <row r="6" spans="1:19" x14ac:dyDescent="0.25">
      <c r="A6" s="29" t="s">
        <v>200</v>
      </c>
      <c r="B6" s="3" t="s">
        <v>197</v>
      </c>
      <c r="C6" s="29" t="s">
        <v>229</v>
      </c>
      <c r="D6">
        <v>64800</v>
      </c>
      <c r="E6">
        <v>185400</v>
      </c>
      <c r="F6" s="29"/>
      <c r="G6" s="39">
        <f>815300-284200</f>
        <v>531100</v>
      </c>
      <c r="H6" s="39">
        <v>284200</v>
      </c>
      <c r="I6" s="29"/>
      <c r="J6">
        <v>93600</v>
      </c>
      <c r="K6" s="39">
        <f>404500-93600</f>
        <v>310900</v>
      </c>
      <c r="L6" s="29"/>
      <c r="M6">
        <f>83700+59200+66600</f>
        <v>209500</v>
      </c>
      <c r="N6" s="39">
        <f>62100+62700+57600</f>
        <v>182400</v>
      </c>
      <c r="O6" s="29"/>
      <c r="P6">
        <v>397500</v>
      </c>
      <c r="Q6">
        <v>119700</v>
      </c>
      <c r="R6" s="39">
        <v>50300</v>
      </c>
      <c r="S6" s="29"/>
    </row>
    <row r="7" spans="1:19" x14ac:dyDescent="0.25">
      <c r="A7" s="32" t="s">
        <v>233</v>
      </c>
      <c r="B7" s="3" t="s">
        <v>206</v>
      </c>
      <c r="C7" s="29" t="s">
        <v>228</v>
      </c>
      <c r="D7" s="19">
        <f>D41*10^6</f>
        <v>40135000000</v>
      </c>
      <c r="E7" s="19">
        <f>D40*10^6</f>
        <v>268953000000</v>
      </c>
      <c r="F7" s="29"/>
      <c r="G7" s="39">
        <f>SUM(D278:D284,D289:D296)*10^6</f>
        <v>515925000000</v>
      </c>
      <c r="H7" s="42">
        <f>SUM(D285:D288)*10^6</f>
        <v>269601000000</v>
      </c>
      <c r="I7" s="29"/>
      <c r="J7" s="50">
        <f>D77*10^6</f>
        <v>25886000000</v>
      </c>
      <c r="K7" s="51">
        <f>SUM(D76,D78:D87)*10^6</f>
        <v>93232000000</v>
      </c>
      <c r="L7" s="29"/>
      <c r="M7" s="50">
        <f>SUM(D88:D89,D96)*10^6</f>
        <v>127020000000</v>
      </c>
      <c r="N7" s="39">
        <f>SUM(D90:D95,D97)*10^6</f>
        <v>100094000000</v>
      </c>
      <c r="O7" s="29"/>
      <c r="P7" s="50">
        <f>SUM(D48:D57)*10^6</f>
        <v>413205000000</v>
      </c>
      <c r="Q7" s="50">
        <f>D58*10^6</f>
        <v>86048000000</v>
      </c>
      <c r="R7" s="51">
        <f>D59*10^6</f>
        <v>14508000000</v>
      </c>
      <c r="S7" s="29"/>
    </row>
    <row r="8" spans="1:19" s="23" customFormat="1" x14ac:dyDescent="0.25">
      <c r="A8" s="32" t="s">
        <v>205</v>
      </c>
      <c r="B8" s="3" t="s">
        <v>212</v>
      </c>
      <c r="C8" s="29" t="s">
        <v>213</v>
      </c>
      <c r="D8" s="19"/>
      <c r="E8" s="20">
        <v>268953000000</v>
      </c>
      <c r="F8" s="30">
        <v>106189000000</v>
      </c>
      <c r="G8" s="41"/>
      <c r="H8" s="41"/>
      <c r="I8" s="30">
        <v>785526000000</v>
      </c>
      <c r="K8" s="39"/>
      <c r="L8" s="60">
        <v>119118000000</v>
      </c>
      <c r="N8" s="39"/>
      <c r="O8" s="60">
        <v>227114000000</v>
      </c>
      <c r="R8" s="39"/>
      <c r="S8" s="60">
        <v>513760000000</v>
      </c>
    </row>
    <row r="9" spans="1:19" x14ac:dyDescent="0.25">
      <c r="A9" s="32" t="s">
        <v>202</v>
      </c>
      <c r="B9" s="3" t="s">
        <v>210</v>
      </c>
      <c r="C9" s="29" t="str">
        <f>A9</f>
        <v>Value Added</v>
      </c>
      <c r="D9" s="24">
        <f>$F9*($D$7/$F$8)</f>
        <v>18895640697.24736</v>
      </c>
      <c r="E9" s="20">
        <f>I33*10^6</f>
        <v>158231000000</v>
      </c>
      <c r="F9" s="30">
        <f>I34*10^6</f>
        <v>49994000000</v>
      </c>
      <c r="G9" s="59">
        <f>$I9*(G$7/$I$8)</f>
        <v>218698327521.9407</v>
      </c>
      <c r="H9" s="59">
        <f>$I9*(H$7/$I$8)</f>
        <v>114282672478.05928</v>
      </c>
      <c r="I9" s="30">
        <f>I58*10^6</f>
        <v>332981000000</v>
      </c>
      <c r="J9" s="59">
        <f>$L9*(J$7/$L$8)</f>
        <v>11878596400.208197</v>
      </c>
      <c r="K9" s="59">
        <f>$L9*(K$7/$L$8)</f>
        <v>42782403599.791801</v>
      </c>
      <c r="L9" s="60">
        <f>I41*10^6</f>
        <v>54661000000</v>
      </c>
      <c r="M9" s="59">
        <f>$O9*(M$7/$O$8)</f>
        <v>33593628398.073215</v>
      </c>
      <c r="N9" s="59">
        <f>$O9*(N$7/$O$8)</f>
        <v>26472371601.926785</v>
      </c>
      <c r="O9" s="60">
        <f>I42*10^6</f>
        <v>60066000000</v>
      </c>
      <c r="P9" s="59">
        <f t="shared" ref="P9:Q9" si="0">$S9*(P$7/$S$8)</f>
        <v>240665210526.3158</v>
      </c>
      <c r="Q9" s="59">
        <f t="shared" si="0"/>
        <v>50117399439.426971</v>
      </c>
      <c r="R9" s="59">
        <f>$S9*(R$7/$S$8)</f>
        <v>8449972469.6356268</v>
      </c>
      <c r="S9" s="60">
        <f>I36*10^6</f>
        <v>299232000000</v>
      </c>
    </row>
    <row r="10" spans="1:19" x14ac:dyDescent="0.25">
      <c r="A10" s="33" t="s">
        <v>203</v>
      </c>
      <c r="C10" s="29" t="str">
        <f t="shared" ref="C10:C12" si="1">A10</f>
        <v>Compensation of employees</v>
      </c>
      <c r="D10" s="24">
        <f t="shared" ref="D10:D12" si="2">$F10*($D$7/$F$8)</f>
        <v>6824034739.9448147</v>
      </c>
      <c r="E10" s="20">
        <f>J33*10^6</f>
        <v>38814000000</v>
      </c>
      <c r="F10" s="30">
        <f>J34*10^6</f>
        <v>18055000000</v>
      </c>
      <c r="G10" s="59">
        <f t="shared" ref="G10:H12" si="3">$I10*(G$7/$I$8)</f>
        <v>65995493274.57016</v>
      </c>
      <c r="H10" s="59">
        <f t="shared" si="3"/>
        <v>34486506725.42984</v>
      </c>
      <c r="I10" s="30">
        <f>J58*10^6</f>
        <v>100482000000</v>
      </c>
      <c r="J10" s="59">
        <f t="shared" ref="J10:K12" si="4">$L10*(J$7/$L$8)</f>
        <v>5884861062.1400633</v>
      </c>
      <c r="K10" s="59">
        <f t="shared" si="4"/>
        <v>21195138937.859936</v>
      </c>
      <c r="L10" s="60">
        <f>J41*10^6</f>
        <v>27080000000</v>
      </c>
      <c r="M10" s="59">
        <f t="shared" ref="M10:N12" si="5">$O10*(M$7/$O$8)</f>
        <v>17693337795.116112</v>
      </c>
      <c r="N10" s="59">
        <f t="shared" si="5"/>
        <v>13942662204.883892</v>
      </c>
      <c r="O10" s="60">
        <f>J42*10^6</f>
        <v>31636000000</v>
      </c>
      <c r="P10" s="59">
        <f t="shared" ref="P10:R12" si="6">$S10*(P$7/$S$8)</f>
        <v>62434361842.105263</v>
      </c>
      <c r="Q10" s="59">
        <f t="shared" si="6"/>
        <v>13001662535.035814</v>
      </c>
      <c r="R10" s="59">
        <f t="shared" si="6"/>
        <v>2192126720.6477733</v>
      </c>
      <c r="S10" s="60">
        <f>J36*10^6</f>
        <v>77628000000</v>
      </c>
    </row>
    <row r="11" spans="1:19" x14ac:dyDescent="0.25">
      <c r="A11" s="33" t="s">
        <v>1185</v>
      </c>
      <c r="C11" s="29" t="str">
        <f t="shared" si="1"/>
        <v>Taxes on production and imports, less subsidies</v>
      </c>
      <c r="D11" s="24">
        <f t="shared" si="2"/>
        <v>1877696183.220484</v>
      </c>
      <c r="E11" s="20">
        <f>K33*10^6</f>
        <v>32690000000</v>
      </c>
      <c r="F11" s="30">
        <f>K34*10^6</f>
        <v>4968000000</v>
      </c>
      <c r="G11" s="59">
        <f t="shared" si="3"/>
        <v>10700409789.109463</v>
      </c>
      <c r="H11" s="59">
        <f t="shared" si="3"/>
        <v>5591590210.8905363</v>
      </c>
      <c r="I11" s="30">
        <f>K58*10^6</f>
        <v>16292000000</v>
      </c>
      <c r="J11" s="59">
        <f t="shared" si="4"/>
        <v>314235934.11575079</v>
      </c>
      <c r="K11" s="59">
        <f t="shared" si="4"/>
        <v>1131764065.8842492</v>
      </c>
      <c r="L11" s="60">
        <f>K41*10^6</f>
        <v>1446000000</v>
      </c>
      <c r="M11" s="59">
        <f t="shared" si="5"/>
        <v>1388688764.2329404</v>
      </c>
      <c r="N11" s="59">
        <f t="shared" si="5"/>
        <v>1094311235.7670598</v>
      </c>
      <c r="O11" s="60">
        <f>K42*10^6</f>
        <v>2483000000</v>
      </c>
      <c r="P11" s="59">
        <f t="shared" si="6"/>
        <v>47461149671.052628</v>
      </c>
      <c r="Q11" s="59">
        <f t="shared" si="6"/>
        <v>9883561445.0326996</v>
      </c>
      <c r="R11" s="59">
        <f t="shared" si="6"/>
        <v>1666403744.9392712</v>
      </c>
      <c r="S11" s="60">
        <f>K36*10^6</f>
        <v>59011000000</v>
      </c>
    </row>
    <row r="12" spans="1:19" x14ac:dyDescent="0.25">
      <c r="A12" s="33" t="s">
        <v>204</v>
      </c>
      <c r="C12" s="29" t="str">
        <f t="shared" si="1"/>
        <v>Gross operating surplus</v>
      </c>
      <c r="D12" s="24">
        <f t="shared" si="2"/>
        <v>10193909774.08206</v>
      </c>
      <c r="E12" s="20">
        <f>L33*10^6</f>
        <v>86727000000</v>
      </c>
      <c r="F12" s="30">
        <f>L34*10^6</f>
        <v>26971000000</v>
      </c>
      <c r="G12" s="59">
        <f t="shared" si="3"/>
        <v>142001767669.05234</v>
      </c>
      <c r="H12" s="59">
        <f t="shared" si="3"/>
        <v>74204232330.947662</v>
      </c>
      <c r="I12" s="30">
        <f>L58*10^6</f>
        <v>216206000000</v>
      </c>
      <c r="J12" s="59">
        <f t="shared" si="4"/>
        <v>5679499403.952384</v>
      </c>
      <c r="K12" s="59">
        <f t="shared" si="4"/>
        <v>20455500596.047615</v>
      </c>
      <c r="L12" s="60">
        <f>L41*10^6</f>
        <v>26135000000</v>
      </c>
      <c r="M12" s="59">
        <f t="shared" si="5"/>
        <v>14511601838.724167</v>
      </c>
      <c r="N12" s="59">
        <f t="shared" si="5"/>
        <v>11435398161.275835</v>
      </c>
      <c r="O12" s="60">
        <f>L42*10^6</f>
        <v>25947000000</v>
      </c>
      <c r="P12" s="59">
        <f t="shared" si="6"/>
        <v>130769699013.1579</v>
      </c>
      <c r="Q12" s="59">
        <f t="shared" si="6"/>
        <v>27232175459.358456</v>
      </c>
      <c r="R12" s="59">
        <f t="shared" si="6"/>
        <v>4591442004.048583</v>
      </c>
      <c r="S12" s="60">
        <f>L36*10^6</f>
        <v>162593000000</v>
      </c>
    </row>
    <row r="13" spans="1:19" x14ac:dyDescent="0.25">
      <c r="R13" s="39"/>
      <c r="S13" s="39"/>
    </row>
    <row r="14" spans="1:19" x14ac:dyDescent="0.25">
      <c r="N14" s="81"/>
      <c r="O14" s="81"/>
    </row>
    <row r="15" spans="1:19" x14ac:dyDescent="0.25">
      <c r="N15" s="81"/>
      <c r="O15" s="81"/>
    </row>
    <row r="16" spans="1:19" x14ac:dyDescent="0.25">
      <c r="D16" s="25"/>
      <c r="N16" s="81"/>
      <c r="O16" s="81"/>
    </row>
    <row r="17" spans="2:15" x14ac:dyDescent="0.25">
      <c r="D17" s="25"/>
      <c r="N17" s="81"/>
      <c r="O17" s="81"/>
    </row>
    <row r="18" spans="2:15" x14ac:dyDescent="0.25">
      <c r="D18" s="25"/>
      <c r="N18" s="81"/>
      <c r="O18" s="81"/>
    </row>
    <row r="19" spans="2:15" x14ac:dyDescent="0.25">
      <c r="B19" s="1" t="s">
        <v>228</v>
      </c>
      <c r="D19" s="23"/>
      <c r="N19" s="81"/>
      <c r="O19" s="81"/>
    </row>
    <row r="20" spans="2:15" x14ac:dyDescent="0.25">
      <c r="B20" s="23" t="s">
        <v>242</v>
      </c>
      <c r="D20" s="23"/>
      <c r="N20" s="81"/>
      <c r="O20" s="81"/>
    </row>
    <row r="21" spans="2:15" x14ac:dyDescent="0.25">
      <c r="B21" s="23" t="s">
        <v>243</v>
      </c>
      <c r="D21" s="23"/>
      <c r="N21" s="81"/>
      <c r="O21" s="81"/>
    </row>
    <row r="22" spans="2:15" x14ac:dyDescent="0.25">
      <c r="B22" s="23" t="s">
        <v>244</v>
      </c>
      <c r="D22" s="23"/>
      <c r="N22" s="81"/>
      <c r="O22" s="81"/>
    </row>
    <row r="23" spans="2:15" x14ac:dyDescent="0.25">
      <c r="B23" s="23" t="s">
        <v>245</v>
      </c>
      <c r="D23" s="23"/>
      <c r="N23" s="81"/>
      <c r="O23" s="81"/>
    </row>
    <row r="24" spans="2:15" x14ac:dyDescent="0.25">
      <c r="B24" s="23" t="s">
        <v>246</v>
      </c>
      <c r="D24" s="23"/>
      <c r="N24" s="81"/>
      <c r="O24" s="81"/>
    </row>
    <row r="25" spans="2:15" x14ac:dyDescent="0.25">
      <c r="B25" s="23"/>
      <c r="D25" s="23"/>
      <c r="G25" s="1" t="s">
        <v>1182</v>
      </c>
      <c r="H25" s="1" t="s">
        <v>242</v>
      </c>
      <c r="N25" s="81"/>
      <c r="O25" s="81"/>
    </row>
    <row r="26" spans="2:15" ht="30" x14ac:dyDescent="0.25">
      <c r="B26" s="18" t="s">
        <v>247</v>
      </c>
      <c r="C26" s="46"/>
      <c r="D26" s="47" t="s">
        <v>7</v>
      </c>
      <c r="E26" s="18" t="s">
        <v>1085</v>
      </c>
      <c r="G26" s="46" t="s">
        <v>247</v>
      </c>
      <c r="H26" s="46"/>
      <c r="I26" s="58" t="s">
        <v>202</v>
      </c>
      <c r="J26" s="58" t="s">
        <v>1183</v>
      </c>
      <c r="K26" s="56" t="s">
        <v>1185</v>
      </c>
      <c r="L26" s="57" t="s">
        <v>204</v>
      </c>
      <c r="N26" s="81"/>
      <c r="O26" s="81"/>
    </row>
    <row r="27" spans="2:15" x14ac:dyDescent="0.25">
      <c r="B27" s="23" t="s">
        <v>248</v>
      </c>
      <c r="C27" s="23" t="s">
        <v>249</v>
      </c>
      <c r="D27" s="43">
        <v>34314</v>
      </c>
      <c r="G27" s="23" t="s">
        <v>248</v>
      </c>
      <c r="H27" s="23" t="s">
        <v>1091</v>
      </c>
      <c r="I27" s="43">
        <v>18238301</v>
      </c>
      <c r="J27" s="43">
        <v>9709535</v>
      </c>
      <c r="K27" s="43">
        <v>1217959</v>
      </c>
      <c r="L27" s="43">
        <v>7310806</v>
      </c>
      <c r="N27" s="81"/>
      <c r="O27" s="81"/>
    </row>
    <row r="28" spans="2:15" x14ac:dyDescent="0.25">
      <c r="B28" s="23" t="s">
        <v>250</v>
      </c>
      <c r="C28" s="23" t="s">
        <v>251</v>
      </c>
      <c r="D28" s="43">
        <v>61876</v>
      </c>
      <c r="G28" s="23" t="s">
        <v>250</v>
      </c>
      <c r="H28" s="23" t="s">
        <v>1092</v>
      </c>
      <c r="I28" s="43">
        <v>15898859</v>
      </c>
      <c r="J28" s="43">
        <v>7863213</v>
      </c>
      <c r="K28" s="43">
        <v>1242490</v>
      </c>
      <c r="L28" s="43">
        <v>6793156</v>
      </c>
      <c r="N28" s="82"/>
      <c r="O28" s="81"/>
    </row>
    <row r="29" spans="2:15" x14ac:dyDescent="0.25">
      <c r="B29" s="23" t="s">
        <v>252</v>
      </c>
      <c r="C29" s="23" t="s">
        <v>253</v>
      </c>
      <c r="D29" s="43">
        <v>19404</v>
      </c>
      <c r="G29" s="23" t="s">
        <v>252</v>
      </c>
      <c r="H29" s="23" t="s">
        <v>1093</v>
      </c>
      <c r="I29" s="43">
        <v>182283</v>
      </c>
      <c r="J29" s="43">
        <v>50616</v>
      </c>
      <c r="K29" s="43">
        <v>2314</v>
      </c>
      <c r="L29" s="43">
        <v>129354</v>
      </c>
      <c r="N29" s="82"/>
      <c r="O29" s="81"/>
    </row>
    <row r="30" spans="2:15" x14ac:dyDescent="0.25">
      <c r="B30" s="23" t="s">
        <v>254</v>
      </c>
      <c r="C30" s="23" t="s">
        <v>255</v>
      </c>
      <c r="D30" s="43">
        <v>28308</v>
      </c>
      <c r="G30" s="23" t="s">
        <v>254</v>
      </c>
      <c r="H30" s="23" t="s">
        <v>1094</v>
      </c>
      <c r="I30" s="43">
        <v>147384</v>
      </c>
      <c r="J30" s="43">
        <v>27205</v>
      </c>
      <c r="K30" s="43">
        <v>789</v>
      </c>
      <c r="L30" s="43">
        <v>119390</v>
      </c>
      <c r="N30" s="82"/>
      <c r="O30" s="81"/>
    </row>
    <row r="31" spans="2:15" x14ac:dyDescent="0.25">
      <c r="B31" s="23" t="s">
        <v>256</v>
      </c>
      <c r="C31" s="23" t="s">
        <v>257</v>
      </c>
      <c r="D31" s="43">
        <v>22098</v>
      </c>
      <c r="G31" s="23" t="s">
        <v>256</v>
      </c>
      <c r="H31" s="23" t="s">
        <v>1095</v>
      </c>
      <c r="I31" s="43">
        <v>34899</v>
      </c>
      <c r="J31" s="43">
        <v>23410</v>
      </c>
      <c r="K31" s="43">
        <v>1525</v>
      </c>
      <c r="L31" s="43">
        <v>9964</v>
      </c>
      <c r="N31" s="81"/>
      <c r="O31" s="81"/>
    </row>
    <row r="32" spans="2:15" x14ac:dyDescent="0.25">
      <c r="B32" s="23" t="s">
        <v>258</v>
      </c>
      <c r="C32" s="23" t="s">
        <v>259</v>
      </c>
      <c r="D32" s="43">
        <v>22767</v>
      </c>
      <c r="G32" s="23" t="s">
        <v>258</v>
      </c>
      <c r="H32" s="23" t="s">
        <v>1096</v>
      </c>
      <c r="I32" s="43">
        <v>261774</v>
      </c>
      <c r="J32" s="43">
        <v>91867</v>
      </c>
      <c r="K32" s="43">
        <v>40072</v>
      </c>
      <c r="L32" s="43">
        <v>129835</v>
      </c>
      <c r="N32" s="81"/>
      <c r="O32" s="81"/>
    </row>
    <row r="33" spans="2:12" x14ac:dyDescent="0.25">
      <c r="B33" s="23" t="s">
        <v>260</v>
      </c>
      <c r="C33" s="23" t="s">
        <v>261</v>
      </c>
      <c r="D33" s="43">
        <v>36867</v>
      </c>
      <c r="G33" s="23" t="s">
        <v>260</v>
      </c>
      <c r="H33" s="44" t="s">
        <v>1097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25">
      <c r="B34" s="23" t="s">
        <v>262</v>
      </c>
      <c r="C34" s="23" t="s">
        <v>263</v>
      </c>
      <c r="D34" s="43">
        <v>93695</v>
      </c>
      <c r="G34" s="23" t="s">
        <v>262</v>
      </c>
      <c r="H34" s="44" t="s">
        <v>1098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25">
      <c r="B35" s="23" t="s">
        <v>264</v>
      </c>
      <c r="C35" s="23" t="s">
        <v>265</v>
      </c>
      <c r="D35" s="43">
        <v>50423</v>
      </c>
      <c r="G35" s="23" t="s">
        <v>264</v>
      </c>
      <c r="H35" s="23" t="s">
        <v>1099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25">
      <c r="B36" s="23" t="s">
        <v>266</v>
      </c>
      <c r="C36" s="23" t="s">
        <v>267</v>
      </c>
      <c r="D36" s="43">
        <v>36649</v>
      </c>
      <c r="G36" s="23" t="s">
        <v>266</v>
      </c>
      <c r="H36" s="44" t="s">
        <v>1100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25">
      <c r="B37" s="23" t="s">
        <v>268</v>
      </c>
      <c r="C37" s="23" t="s">
        <v>269</v>
      </c>
      <c r="D37" s="53">
        <v>21437</v>
      </c>
      <c r="G37" s="23" t="s">
        <v>268</v>
      </c>
      <c r="H37" s="23" t="s">
        <v>1101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25">
      <c r="B38" s="23" t="s">
        <v>270</v>
      </c>
      <c r="C38" s="23" t="s">
        <v>271</v>
      </c>
      <c r="D38" s="53">
        <v>8667</v>
      </c>
      <c r="G38" s="23" t="s">
        <v>270</v>
      </c>
      <c r="H38" s="23" t="s">
        <v>1102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25">
      <c r="B39" s="23" t="s">
        <v>272</v>
      </c>
      <c r="C39" s="23" t="s">
        <v>273</v>
      </c>
      <c r="D39" s="53">
        <v>23422</v>
      </c>
      <c r="G39" s="23" t="s">
        <v>272</v>
      </c>
      <c r="H39" s="23" t="s">
        <v>1103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25">
      <c r="B40" s="23" t="s">
        <v>274</v>
      </c>
      <c r="C40" s="52" t="s">
        <v>182</v>
      </c>
      <c r="D40" s="53">
        <v>268953</v>
      </c>
      <c r="E40" t="s">
        <v>1086</v>
      </c>
      <c r="G40" s="23" t="s">
        <v>274</v>
      </c>
      <c r="H40" s="23" t="s">
        <v>1104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25">
      <c r="B41" s="23" t="s">
        <v>275</v>
      </c>
      <c r="C41" s="48" t="s">
        <v>276</v>
      </c>
      <c r="D41" s="53">
        <v>40135</v>
      </c>
      <c r="E41" t="s">
        <v>1087</v>
      </c>
      <c r="G41" s="23" t="s">
        <v>275</v>
      </c>
      <c r="H41" s="44" t="s">
        <v>1105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25">
      <c r="B42" s="23" t="s">
        <v>277</v>
      </c>
      <c r="C42" s="23" t="s">
        <v>278</v>
      </c>
      <c r="D42" s="43">
        <v>11643</v>
      </c>
      <c r="G42" s="23" t="s">
        <v>277</v>
      </c>
      <c r="H42" s="44" t="s">
        <v>1106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25">
      <c r="B43" s="23" t="s">
        <v>279</v>
      </c>
      <c r="C43" s="23" t="s">
        <v>280</v>
      </c>
      <c r="D43" s="43">
        <v>14089</v>
      </c>
      <c r="G43" s="23" t="s">
        <v>279</v>
      </c>
      <c r="H43" s="23" t="s">
        <v>1107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25">
      <c r="B44" s="23" t="s">
        <v>281</v>
      </c>
      <c r="C44" s="23" t="s">
        <v>282</v>
      </c>
      <c r="D44" s="43">
        <v>19415</v>
      </c>
      <c r="G44" s="23" t="s">
        <v>281</v>
      </c>
      <c r="H44" s="23" t="s">
        <v>1108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25">
      <c r="B45" s="23" t="s">
        <v>283</v>
      </c>
      <c r="C45" s="23" t="s">
        <v>284</v>
      </c>
      <c r="D45" s="43">
        <v>20908</v>
      </c>
      <c r="G45" s="23" t="s">
        <v>283</v>
      </c>
      <c r="H45" s="23" t="s">
        <v>1109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25">
      <c r="B46" s="23" t="s">
        <v>285</v>
      </c>
      <c r="C46" s="23" t="s">
        <v>286</v>
      </c>
      <c r="D46" s="43">
        <v>32318</v>
      </c>
      <c r="G46" s="23" t="s">
        <v>285</v>
      </c>
      <c r="H46" s="23" t="s">
        <v>1110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25">
      <c r="B47" s="23" t="s">
        <v>287</v>
      </c>
      <c r="C47" s="23" t="s">
        <v>288</v>
      </c>
      <c r="D47" s="43">
        <v>88512</v>
      </c>
      <c r="G47" s="23" t="s">
        <v>287</v>
      </c>
      <c r="H47" s="23" t="s">
        <v>1111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25">
      <c r="B48" s="23" t="s">
        <v>289</v>
      </c>
      <c r="C48" s="54" t="s">
        <v>290</v>
      </c>
      <c r="D48" s="43">
        <v>3124</v>
      </c>
      <c r="E48" t="s">
        <v>1088</v>
      </c>
      <c r="G48" s="23" t="s">
        <v>289</v>
      </c>
      <c r="H48" s="23" t="s">
        <v>1112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25">
      <c r="B49" s="23" t="s">
        <v>291</v>
      </c>
      <c r="C49" s="54" t="s">
        <v>292</v>
      </c>
      <c r="D49" s="43">
        <v>103566</v>
      </c>
      <c r="E49" s="23" t="s">
        <v>1088</v>
      </c>
      <c r="G49" s="23" t="s">
        <v>291</v>
      </c>
      <c r="H49" s="23" t="s">
        <v>1113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25">
      <c r="B50" s="23" t="s">
        <v>293</v>
      </c>
      <c r="C50" s="54" t="s">
        <v>294</v>
      </c>
      <c r="D50" s="43">
        <v>36820</v>
      </c>
      <c r="E50" s="23" t="s">
        <v>1088</v>
      </c>
      <c r="G50" s="23" t="s">
        <v>293</v>
      </c>
      <c r="H50" s="23" t="s">
        <v>1114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25">
      <c r="B51" s="23" t="s">
        <v>295</v>
      </c>
      <c r="C51" s="54" t="s">
        <v>296</v>
      </c>
      <c r="D51" s="43">
        <v>749</v>
      </c>
      <c r="E51" s="23" t="s">
        <v>1088</v>
      </c>
      <c r="G51" s="23" t="s">
        <v>295</v>
      </c>
      <c r="H51" s="23" t="s">
        <v>1115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25">
      <c r="B52" s="23" t="s">
        <v>297</v>
      </c>
      <c r="C52" s="54" t="s">
        <v>298</v>
      </c>
      <c r="D52" s="43">
        <v>6621</v>
      </c>
      <c r="E52" s="23" t="s">
        <v>1088</v>
      </c>
      <c r="G52" s="23" t="s">
        <v>297</v>
      </c>
      <c r="H52" s="23" t="s">
        <v>1116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25">
      <c r="B53" s="23" t="s">
        <v>299</v>
      </c>
      <c r="C53" s="54" t="s">
        <v>300</v>
      </c>
      <c r="D53" s="43">
        <v>1416</v>
      </c>
      <c r="E53" s="23" t="s">
        <v>1088</v>
      </c>
      <c r="G53" s="23" t="s">
        <v>299</v>
      </c>
      <c r="H53" s="23" t="s">
        <v>1117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25">
      <c r="B54" s="23" t="s">
        <v>301</v>
      </c>
      <c r="C54" s="54" t="s">
        <v>302</v>
      </c>
      <c r="D54" s="43">
        <v>1101</v>
      </c>
      <c r="E54" s="23" t="s">
        <v>1088</v>
      </c>
      <c r="G54" s="23" t="s">
        <v>301</v>
      </c>
      <c r="H54" s="23" t="s">
        <v>1118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25">
      <c r="B55" s="23" t="s">
        <v>303</v>
      </c>
      <c r="C55" s="54" t="s">
        <v>304</v>
      </c>
      <c r="D55" s="43">
        <v>228</v>
      </c>
      <c r="E55" s="23" t="s">
        <v>1088</v>
      </c>
      <c r="G55" s="23" t="s">
        <v>303</v>
      </c>
      <c r="H55" s="23" t="s">
        <v>1119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25">
      <c r="B56" s="23" t="s">
        <v>305</v>
      </c>
      <c r="C56" s="54" t="s">
        <v>306</v>
      </c>
      <c r="D56" s="43">
        <v>12770</v>
      </c>
      <c r="E56" s="23" t="s">
        <v>1088</v>
      </c>
      <c r="G56" s="23" t="s">
        <v>305</v>
      </c>
      <c r="H56" s="23" t="s">
        <v>1120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25">
      <c r="B57" s="23" t="s">
        <v>307</v>
      </c>
      <c r="C57" s="54" t="s">
        <v>308</v>
      </c>
      <c r="D57" s="43">
        <v>246810</v>
      </c>
      <c r="E57" s="23" t="s">
        <v>1088</v>
      </c>
      <c r="G57" s="23" t="s">
        <v>307</v>
      </c>
      <c r="H57" s="23" t="s">
        <v>1121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25">
      <c r="B58" s="23" t="s">
        <v>309</v>
      </c>
      <c r="C58" s="55" t="s">
        <v>310</v>
      </c>
      <c r="D58" s="43">
        <v>86048</v>
      </c>
      <c r="E58" t="s">
        <v>1089</v>
      </c>
      <c r="G58" s="23" t="s">
        <v>309</v>
      </c>
      <c r="H58" s="44" t="s">
        <v>1122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25">
      <c r="B59" s="23" t="s">
        <v>311</v>
      </c>
      <c r="C59" s="17" t="s">
        <v>312</v>
      </c>
      <c r="D59" s="43">
        <v>14508</v>
      </c>
      <c r="E59" t="s">
        <v>1090</v>
      </c>
      <c r="G59" s="23" t="s">
        <v>311</v>
      </c>
      <c r="H59" s="23" t="s">
        <v>1123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25">
      <c r="B60" s="23" t="s">
        <v>313</v>
      </c>
      <c r="C60" s="23" t="s">
        <v>314</v>
      </c>
      <c r="D60" s="43">
        <v>40117</v>
      </c>
      <c r="G60" s="23" t="s">
        <v>313</v>
      </c>
      <c r="H60" s="23" t="s">
        <v>1124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25">
      <c r="B61" s="23" t="s">
        <v>315</v>
      </c>
      <c r="C61" s="23" t="s">
        <v>316</v>
      </c>
      <c r="D61" s="43">
        <v>88209</v>
      </c>
      <c r="G61" s="23" t="s">
        <v>315</v>
      </c>
      <c r="H61" s="23" t="s">
        <v>1125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25">
      <c r="B62" s="23" t="s">
        <v>317</v>
      </c>
      <c r="C62" s="23" t="s">
        <v>318</v>
      </c>
      <c r="D62" s="43">
        <v>191101</v>
      </c>
      <c r="G62" s="23" t="s">
        <v>317</v>
      </c>
      <c r="H62" s="23" t="s">
        <v>1126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25">
      <c r="B63" s="23" t="s">
        <v>319</v>
      </c>
      <c r="C63" s="23" t="s">
        <v>320</v>
      </c>
      <c r="D63" s="43">
        <v>76959</v>
      </c>
      <c r="G63" s="23" t="s">
        <v>319</v>
      </c>
      <c r="H63" s="23" t="s">
        <v>1127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25">
      <c r="B64" s="23" t="s">
        <v>321</v>
      </c>
      <c r="C64" s="23" t="s">
        <v>322</v>
      </c>
      <c r="D64" s="43">
        <v>112928</v>
      </c>
      <c r="G64" s="23" t="s">
        <v>321</v>
      </c>
      <c r="H64" s="23" t="s">
        <v>1128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25">
      <c r="B65" s="23" t="s">
        <v>323</v>
      </c>
      <c r="C65" s="23" t="s">
        <v>324</v>
      </c>
      <c r="D65" s="43">
        <v>55962</v>
      </c>
      <c r="G65" s="23" t="s">
        <v>323</v>
      </c>
      <c r="H65" s="23" t="s">
        <v>1129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25">
      <c r="B66" s="23" t="s">
        <v>325</v>
      </c>
      <c r="C66" s="23" t="s">
        <v>326</v>
      </c>
      <c r="D66" s="43">
        <v>212844</v>
      </c>
      <c r="G66" s="23" t="s">
        <v>325</v>
      </c>
      <c r="H66" s="23" t="s">
        <v>1130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25">
      <c r="B67" s="23" t="s">
        <v>327</v>
      </c>
      <c r="C67" s="23" t="s">
        <v>328</v>
      </c>
      <c r="D67" s="43">
        <v>69028</v>
      </c>
      <c r="G67" s="23" t="s">
        <v>327</v>
      </c>
      <c r="H67" s="23" t="s">
        <v>1131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25">
      <c r="B68" s="23" t="s">
        <v>329</v>
      </c>
      <c r="C68" s="23" t="s">
        <v>330</v>
      </c>
      <c r="D68" s="43">
        <v>105415</v>
      </c>
      <c r="G68" s="23" t="s">
        <v>329</v>
      </c>
      <c r="H68" s="23" t="s">
        <v>1132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25">
      <c r="B69" s="23" t="s">
        <v>331</v>
      </c>
      <c r="C69" s="23" t="s">
        <v>332</v>
      </c>
      <c r="D69" s="43">
        <v>111108</v>
      </c>
      <c r="G69" s="23" t="s">
        <v>331</v>
      </c>
      <c r="H69" s="23" t="s">
        <v>1133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25">
      <c r="B70" s="23" t="s">
        <v>333</v>
      </c>
      <c r="C70" s="23" t="s">
        <v>334</v>
      </c>
      <c r="D70" s="43">
        <v>209093</v>
      </c>
      <c r="G70" s="23" t="s">
        <v>333</v>
      </c>
      <c r="H70" s="23" t="s">
        <v>1134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25">
      <c r="B71" s="23" t="s">
        <v>335</v>
      </c>
      <c r="C71" s="23" t="s">
        <v>336</v>
      </c>
      <c r="D71" s="43">
        <v>113347</v>
      </c>
      <c r="G71" s="23" t="s">
        <v>335</v>
      </c>
      <c r="H71" s="23" t="s">
        <v>1135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25">
      <c r="B72" s="23" t="s">
        <v>337</v>
      </c>
      <c r="C72" s="23" t="s">
        <v>338</v>
      </c>
      <c r="D72" s="43">
        <v>29072</v>
      </c>
      <c r="G72" s="23" t="s">
        <v>337</v>
      </c>
      <c r="H72" s="23" t="s">
        <v>1136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25">
      <c r="B73" s="23" t="s">
        <v>339</v>
      </c>
      <c r="C73" s="23" t="s">
        <v>340</v>
      </c>
      <c r="D73" s="43">
        <v>20986</v>
      </c>
      <c r="G73" s="23" t="s">
        <v>339</v>
      </c>
      <c r="H73" s="23" t="s">
        <v>1137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25">
      <c r="B74" s="23" t="s">
        <v>341</v>
      </c>
      <c r="C74" s="23" t="s">
        <v>342</v>
      </c>
      <c r="D74" s="43">
        <v>25586</v>
      </c>
      <c r="G74" s="23" t="s">
        <v>341</v>
      </c>
      <c r="H74" s="23" t="s">
        <v>1138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25">
      <c r="B75" s="23" t="s">
        <v>343</v>
      </c>
      <c r="C75" s="23" t="s">
        <v>344</v>
      </c>
      <c r="D75" s="43">
        <v>25364</v>
      </c>
      <c r="G75" s="23" t="s">
        <v>343</v>
      </c>
      <c r="H75" s="23" t="s">
        <v>1139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25">
      <c r="B76" s="23" t="s">
        <v>345</v>
      </c>
      <c r="C76" s="49" t="s">
        <v>346</v>
      </c>
      <c r="D76" s="43">
        <v>8343</v>
      </c>
      <c r="E76" t="s">
        <v>1081</v>
      </c>
      <c r="G76" s="23" t="s">
        <v>345</v>
      </c>
      <c r="H76" s="23" t="s">
        <v>1140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25">
      <c r="B77" s="23" t="s">
        <v>347</v>
      </c>
      <c r="C77" s="48" t="s">
        <v>348</v>
      </c>
      <c r="D77" s="43">
        <v>25886</v>
      </c>
      <c r="E77" t="s">
        <v>1082</v>
      </c>
      <c r="G77" s="23" t="s">
        <v>347</v>
      </c>
      <c r="H77" s="23" t="s">
        <v>1141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25">
      <c r="B78" s="23" t="s">
        <v>349</v>
      </c>
      <c r="C78" s="49" t="s">
        <v>350</v>
      </c>
      <c r="D78" s="43">
        <v>8215</v>
      </c>
      <c r="E78" s="23" t="s">
        <v>1081</v>
      </c>
      <c r="G78" s="23" t="s">
        <v>349</v>
      </c>
      <c r="H78" s="23" t="s">
        <v>1142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25">
      <c r="B79" s="23" t="s">
        <v>351</v>
      </c>
      <c r="C79" s="49" t="s">
        <v>352</v>
      </c>
      <c r="D79" s="43">
        <v>27726</v>
      </c>
      <c r="E79" s="23" t="s">
        <v>1081</v>
      </c>
      <c r="G79" s="23" t="s">
        <v>351</v>
      </c>
      <c r="H79" s="23" t="s">
        <v>1143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25">
      <c r="B80" s="23" t="s">
        <v>353</v>
      </c>
      <c r="C80" s="49" t="s">
        <v>354</v>
      </c>
      <c r="D80" s="43">
        <v>6454</v>
      </c>
      <c r="E80" s="23" t="s">
        <v>1081</v>
      </c>
      <c r="G80" s="23" t="s">
        <v>353</v>
      </c>
      <c r="H80" s="23" t="s">
        <v>1144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25">
      <c r="B81" s="23" t="s">
        <v>355</v>
      </c>
      <c r="C81" s="49" t="s">
        <v>356</v>
      </c>
      <c r="D81" s="43">
        <v>11048</v>
      </c>
      <c r="E81" s="23" t="s">
        <v>1081</v>
      </c>
      <c r="G81" s="23" t="s">
        <v>355</v>
      </c>
      <c r="H81" s="23" t="s">
        <v>1145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25">
      <c r="B82" s="23" t="s">
        <v>357</v>
      </c>
      <c r="C82" s="49" t="s">
        <v>358</v>
      </c>
      <c r="D82" s="43">
        <v>7478</v>
      </c>
      <c r="E82" s="23" t="s">
        <v>1081</v>
      </c>
      <c r="G82" s="23" t="s">
        <v>357</v>
      </c>
      <c r="H82" s="23" t="s">
        <v>1146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25">
      <c r="B83" s="23" t="s">
        <v>359</v>
      </c>
      <c r="C83" s="49" t="s">
        <v>360</v>
      </c>
      <c r="D83" s="43">
        <v>5424</v>
      </c>
      <c r="E83" s="23" t="s">
        <v>1081</v>
      </c>
      <c r="G83" s="23" t="s">
        <v>359</v>
      </c>
      <c r="H83" s="23" t="s">
        <v>1147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25">
      <c r="B84" s="23" t="s">
        <v>361</v>
      </c>
      <c r="C84" s="49" t="s">
        <v>362</v>
      </c>
      <c r="D84" s="43">
        <v>4452</v>
      </c>
      <c r="E84" s="23" t="s">
        <v>1081</v>
      </c>
      <c r="G84" s="23" t="s">
        <v>361</v>
      </c>
      <c r="H84" s="23" t="s">
        <v>1148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25">
      <c r="B85" s="23" t="s">
        <v>363</v>
      </c>
      <c r="C85" s="49" t="s">
        <v>364</v>
      </c>
      <c r="D85" s="43">
        <v>3903</v>
      </c>
      <c r="E85" s="23" t="s">
        <v>1081</v>
      </c>
      <c r="G85" s="23" t="s">
        <v>363</v>
      </c>
      <c r="H85" s="23" t="s">
        <v>1149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25">
      <c r="B86" s="23" t="s">
        <v>365</v>
      </c>
      <c r="C86" s="49" t="s">
        <v>366</v>
      </c>
      <c r="D86" s="43">
        <v>5966</v>
      </c>
      <c r="E86" s="23" t="s">
        <v>1081</v>
      </c>
      <c r="G86" s="23" t="s">
        <v>365</v>
      </c>
      <c r="H86" s="23" t="s">
        <v>1150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25">
      <c r="B87" s="23" t="s">
        <v>367</v>
      </c>
      <c r="C87" s="49" t="s">
        <v>368</v>
      </c>
      <c r="D87" s="43">
        <v>4223</v>
      </c>
      <c r="E87" s="23" t="s">
        <v>1081</v>
      </c>
      <c r="G87" s="23" t="s">
        <v>367</v>
      </c>
      <c r="H87" s="23" t="s">
        <v>1151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25">
      <c r="B88" s="23" t="s">
        <v>369</v>
      </c>
      <c r="C88" s="44" t="s">
        <v>370</v>
      </c>
      <c r="D88" s="43">
        <v>88262</v>
      </c>
      <c r="E88" t="s">
        <v>1083</v>
      </c>
      <c r="G88" s="23" t="s">
        <v>369</v>
      </c>
      <c r="H88" s="23" t="s">
        <v>1152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25">
      <c r="B89" s="23" t="s">
        <v>371</v>
      </c>
      <c r="C89" s="44" t="s">
        <v>372</v>
      </c>
      <c r="D89" s="43">
        <v>20810</v>
      </c>
      <c r="E89" s="23" t="s">
        <v>1083</v>
      </c>
      <c r="G89" s="23" t="s">
        <v>371</v>
      </c>
      <c r="H89" s="23" t="s">
        <v>1153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25">
      <c r="B90" s="23" t="s">
        <v>373</v>
      </c>
      <c r="C90" s="17" t="s">
        <v>374</v>
      </c>
      <c r="D90" s="43">
        <v>6183</v>
      </c>
      <c r="E90" t="s">
        <v>1084</v>
      </c>
      <c r="G90" s="23" t="s">
        <v>373</v>
      </c>
      <c r="H90" s="23" t="s">
        <v>1154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25">
      <c r="B91" s="23" t="s">
        <v>375</v>
      </c>
      <c r="C91" s="17" t="s">
        <v>376</v>
      </c>
      <c r="D91" s="43">
        <v>5743</v>
      </c>
      <c r="E91" s="23" t="s">
        <v>1084</v>
      </c>
      <c r="G91" s="23" t="s">
        <v>375</v>
      </c>
      <c r="H91" s="23" t="s">
        <v>1155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25">
      <c r="B92" s="23" t="s">
        <v>377</v>
      </c>
      <c r="C92" s="17" t="s">
        <v>378</v>
      </c>
      <c r="D92" s="43">
        <v>25691</v>
      </c>
      <c r="E92" s="23" t="s">
        <v>1084</v>
      </c>
      <c r="G92" s="23" t="s">
        <v>377</v>
      </c>
      <c r="H92" s="23" t="s">
        <v>1156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25">
      <c r="B93" s="23" t="s">
        <v>379</v>
      </c>
      <c r="C93" s="17" t="s">
        <v>380</v>
      </c>
      <c r="D93" s="43">
        <v>10560</v>
      </c>
      <c r="E93" s="23" t="s">
        <v>1084</v>
      </c>
      <c r="G93" s="23" t="s">
        <v>379</v>
      </c>
      <c r="H93" s="23" t="s">
        <v>1157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25">
      <c r="B94" s="23" t="s">
        <v>381</v>
      </c>
      <c r="C94" s="17" t="s">
        <v>382</v>
      </c>
      <c r="D94" s="43">
        <v>19585</v>
      </c>
      <c r="E94" s="23" t="s">
        <v>1084</v>
      </c>
      <c r="G94" s="23" t="s">
        <v>381</v>
      </c>
      <c r="H94" s="23" t="s">
        <v>1158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25">
      <c r="B95" s="23" t="s">
        <v>383</v>
      </c>
      <c r="C95" s="17" t="s">
        <v>384</v>
      </c>
      <c r="D95" s="43">
        <v>18298</v>
      </c>
      <c r="E95" s="23" t="s">
        <v>1084</v>
      </c>
      <c r="G95" s="23" t="s">
        <v>383</v>
      </c>
      <c r="H95" s="23" t="s">
        <v>1159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25">
      <c r="B96" s="23" t="s">
        <v>385</v>
      </c>
      <c r="C96" s="44" t="s">
        <v>386</v>
      </c>
      <c r="D96" s="43">
        <v>17948</v>
      </c>
      <c r="E96" s="23" t="s">
        <v>1083</v>
      </c>
      <c r="G96" s="23" t="s">
        <v>385</v>
      </c>
      <c r="H96" s="23" t="s">
        <v>1160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25">
      <c r="B97" s="23" t="s">
        <v>387</v>
      </c>
      <c r="C97" s="17" t="s">
        <v>388</v>
      </c>
      <c r="D97" s="43">
        <v>14034</v>
      </c>
      <c r="E97" s="23" t="s">
        <v>1084</v>
      </c>
      <c r="G97" s="23" t="s">
        <v>387</v>
      </c>
      <c r="H97" s="23" t="s">
        <v>1161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25">
      <c r="B98" s="23" t="s">
        <v>389</v>
      </c>
      <c r="C98" s="23" t="s">
        <v>390</v>
      </c>
      <c r="D98" s="43">
        <v>7884</v>
      </c>
      <c r="G98" s="23" t="s">
        <v>389</v>
      </c>
      <c r="H98" s="23" t="s">
        <v>1162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25">
      <c r="B99" s="23" t="s">
        <v>391</v>
      </c>
      <c r="C99" s="23" t="s">
        <v>392</v>
      </c>
      <c r="D99" s="43">
        <v>13425</v>
      </c>
      <c r="G99" s="23" t="s">
        <v>391</v>
      </c>
      <c r="H99" s="23" t="s">
        <v>1163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25">
      <c r="B100" s="23" t="s">
        <v>393</v>
      </c>
      <c r="C100" s="23" t="s">
        <v>394</v>
      </c>
      <c r="D100" s="43">
        <v>11837</v>
      </c>
      <c r="G100" s="23" t="s">
        <v>393</v>
      </c>
      <c r="H100" s="23" t="s">
        <v>1164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25">
      <c r="B101" s="23" t="s">
        <v>395</v>
      </c>
      <c r="C101" s="23" t="s">
        <v>396</v>
      </c>
      <c r="D101" s="43">
        <v>10007</v>
      </c>
      <c r="G101" s="23" t="s">
        <v>395</v>
      </c>
      <c r="H101" s="23" t="s">
        <v>1165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25">
      <c r="B102" s="23" t="s">
        <v>397</v>
      </c>
      <c r="C102" s="23" t="s">
        <v>398</v>
      </c>
      <c r="D102" s="43">
        <v>45291</v>
      </c>
      <c r="G102" s="23" t="s">
        <v>397</v>
      </c>
      <c r="H102" s="23" t="s">
        <v>1166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25">
      <c r="B103" s="23" t="s">
        <v>399</v>
      </c>
      <c r="C103" s="23" t="s">
        <v>400</v>
      </c>
      <c r="D103" s="43">
        <v>40189</v>
      </c>
      <c r="G103" s="23" t="s">
        <v>399</v>
      </c>
      <c r="H103" s="23" t="s">
        <v>1167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25">
      <c r="B104" s="23" t="s">
        <v>401</v>
      </c>
      <c r="C104" s="23" t="s">
        <v>402</v>
      </c>
      <c r="D104" s="43">
        <v>7536</v>
      </c>
      <c r="G104" s="23" t="s">
        <v>401</v>
      </c>
      <c r="H104" s="23" t="s">
        <v>1168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25">
      <c r="B105" s="23" t="s">
        <v>403</v>
      </c>
      <c r="C105" s="23" t="s">
        <v>404</v>
      </c>
      <c r="D105" s="43">
        <v>9269</v>
      </c>
      <c r="G105" s="23" t="s">
        <v>403</v>
      </c>
      <c r="H105" s="23" t="s">
        <v>1169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25">
      <c r="B106" s="23" t="s">
        <v>405</v>
      </c>
      <c r="C106" s="23" t="s">
        <v>406</v>
      </c>
      <c r="D106" s="43">
        <v>18380</v>
      </c>
      <c r="G106" s="23" t="s">
        <v>405</v>
      </c>
      <c r="H106" s="23" t="s">
        <v>1170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25">
      <c r="B107" s="23" t="s">
        <v>407</v>
      </c>
      <c r="C107" s="23" t="s">
        <v>408</v>
      </c>
      <c r="D107" s="43">
        <v>8253</v>
      </c>
      <c r="G107" s="23" t="s">
        <v>407</v>
      </c>
      <c r="H107" s="23" t="s">
        <v>1171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25">
      <c r="B108" s="23" t="s">
        <v>409</v>
      </c>
      <c r="C108" s="23" t="s">
        <v>410</v>
      </c>
      <c r="D108" s="43">
        <v>8828</v>
      </c>
      <c r="G108" s="23" t="s">
        <v>409</v>
      </c>
      <c r="H108" s="23" t="s">
        <v>1172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25">
      <c r="B109" s="23" t="s">
        <v>411</v>
      </c>
      <c r="C109" s="23" t="s">
        <v>412</v>
      </c>
      <c r="D109" s="43">
        <v>39168</v>
      </c>
      <c r="G109" s="23" t="s">
        <v>411</v>
      </c>
      <c r="H109" s="23" t="s">
        <v>1173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25">
      <c r="B110" s="23" t="s">
        <v>413</v>
      </c>
      <c r="C110" s="23" t="s">
        <v>414</v>
      </c>
      <c r="D110" s="43">
        <v>28288</v>
      </c>
      <c r="G110" s="23" t="s">
        <v>413</v>
      </c>
      <c r="H110" s="23" t="s">
        <v>1174</v>
      </c>
      <c r="I110" s="43">
        <v>673658</v>
      </c>
      <c r="J110" s="43">
        <v>409923</v>
      </c>
      <c r="K110" s="43" t="s">
        <v>1184</v>
      </c>
      <c r="L110" s="43">
        <v>263735</v>
      </c>
    </row>
    <row r="111" spans="2:12" x14ac:dyDescent="0.25">
      <c r="B111" s="23" t="s">
        <v>415</v>
      </c>
      <c r="C111" s="23" t="s">
        <v>416</v>
      </c>
      <c r="D111" s="43">
        <v>27221</v>
      </c>
      <c r="G111" s="23" t="s">
        <v>415</v>
      </c>
      <c r="H111" s="23" t="s">
        <v>1175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25">
      <c r="B112" s="23" t="s">
        <v>417</v>
      </c>
      <c r="C112" s="23" t="s">
        <v>418</v>
      </c>
      <c r="D112" s="43">
        <v>4004</v>
      </c>
      <c r="G112" s="23" t="s">
        <v>417</v>
      </c>
      <c r="H112" s="23" t="s">
        <v>1176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25">
      <c r="B113" s="23" t="s">
        <v>419</v>
      </c>
      <c r="C113" s="23" t="s">
        <v>420</v>
      </c>
      <c r="D113" s="43">
        <v>28050</v>
      </c>
      <c r="G113" s="23" t="s">
        <v>419</v>
      </c>
      <c r="H113" s="23" t="s">
        <v>1177</v>
      </c>
      <c r="I113" s="43">
        <v>1467317</v>
      </c>
      <c r="J113" s="43">
        <v>1275273</v>
      </c>
      <c r="K113" s="43" t="s">
        <v>1184</v>
      </c>
      <c r="L113" s="43">
        <v>192044</v>
      </c>
    </row>
    <row r="114" spans="2:12" x14ac:dyDescent="0.25">
      <c r="B114" s="23" t="s">
        <v>421</v>
      </c>
      <c r="C114" s="23" t="s">
        <v>422</v>
      </c>
      <c r="D114" s="43">
        <v>6997</v>
      </c>
      <c r="G114" s="23" t="s">
        <v>421</v>
      </c>
      <c r="H114" s="23" t="s">
        <v>1178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25">
      <c r="B115" s="23" t="s">
        <v>423</v>
      </c>
      <c r="C115" s="23" t="s">
        <v>424</v>
      </c>
      <c r="D115" s="43">
        <v>7632</v>
      </c>
      <c r="H115" s="23" t="s">
        <v>1179</v>
      </c>
      <c r="I115" s="43"/>
    </row>
    <row r="116" spans="2:12" x14ac:dyDescent="0.25">
      <c r="B116" s="23" t="s">
        <v>425</v>
      </c>
      <c r="C116" s="23" t="s">
        <v>426</v>
      </c>
      <c r="D116" s="43">
        <v>13831</v>
      </c>
      <c r="G116" s="23" t="s">
        <v>423</v>
      </c>
      <c r="H116" s="23" t="s">
        <v>1180</v>
      </c>
      <c r="I116" s="43">
        <v>3268592</v>
      </c>
    </row>
    <row r="117" spans="2:12" x14ac:dyDescent="0.25">
      <c r="B117" s="23" t="s">
        <v>427</v>
      </c>
      <c r="C117" s="23" t="s">
        <v>428</v>
      </c>
      <c r="D117" s="43">
        <v>15876</v>
      </c>
      <c r="G117" s="23" t="s">
        <v>425</v>
      </c>
      <c r="H117" s="23" t="s">
        <v>1181</v>
      </c>
      <c r="I117" s="43">
        <v>12630266</v>
      </c>
    </row>
    <row r="118" spans="2:12" x14ac:dyDescent="0.25">
      <c r="B118" s="23" t="s">
        <v>429</v>
      </c>
      <c r="C118" s="23" t="s">
        <v>430</v>
      </c>
      <c r="D118" s="43">
        <v>30700</v>
      </c>
    </row>
    <row r="119" spans="2:12" x14ac:dyDescent="0.25">
      <c r="B119" s="23" t="s">
        <v>431</v>
      </c>
      <c r="C119" s="23" t="s">
        <v>432</v>
      </c>
      <c r="D119" s="43">
        <v>9198</v>
      </c>
    </row>
    <row r="120" spans="2:12" x14ac:dyDescent="0.25">
      <c r="B120" s="23" t="s">
        <v>433</v>
      </c>
      <c r="C120" s="23" t="s">
        <v>434</v>
      </c>
      <c r="D120" s="43">
        <v>28981</v>
      </c>
    </row>
    <row r="121" spans="2:12" x14ac:dyDescent="0.25">
      <c r="B121" s="23" t="s">
        <v>435</v>
      </c>
      <c r="C121" s="23" t="s">
        <v>436</v>
      </c>
      <c r="D121" s="43">
        <v>21607</v>
      </c>
    </row>
    <row r="122" spans="2:12" x14ac:dyDescent="0.25">
      <c r="B122" s="23" t="s">
        <v>437</v>
      </c>
      <c r="C122" s="23" t="s">
        <v>438</v>
      </c>
      <c r="D122" s="43">
        <v>6176</v>
      </c>
    </row>
    <row r="123" spans="2:12" x14ac:dyDescent="0.25">
      <c r="B123" s="23" t="s">
        <v>439</v>
      </c>
      <c r="C123" s="23" t="s">
        <v>440</v>
      </c>
      <c r="D123" s="43">
        <v>26748</v>
      </c>
    </row>
    <row r="124" spans="2:12" x14ac:dyDescent="0.25">
      <c r="B124" s="23" t="s">
        <v>441</v>
      </c>
      <c r="C124" s="23" t="s">
        <v>442</v>
      </c>
      <c r="D124" s="43">
        <v>4893</v>
      </c>
    </row>
    <row r="125" spans="2:12" x14ac:dyDescent="0.25">
      <c r="B125" s="23" t="s">
        <v>443</v>
      </c>
      <c r="C125" s="23" t="s">
        <v>444</v>
      </c>
      <c r="D125" s="43">
        <v>2064</v>
      </c>
    </row>
    <row r="126" spans="2:12" x14ac:dyDescent="0.25">
      <c r="B126" s="23" t="s">
        <v>445</v>
      </c>
      <c r="C126" s="23" t="s">
        <v>446</v>
      </c>
      <c r="D126" s="43">
        <v>21334</v>
      </c>
    </row>
    <row r="127" spans="2:12" x14ac:dyDescent="0.25">
      <c r="B127" s="23" t="s">
        <v>447</v>
      </c>
      <c r="C127" s="23" t="s">
        <v>448</v>
      </c>
      <c r="D127" s="43">
        <v>4558</v>
      </c>
    </row>
    <row r="128" spans="2:12" x14ac:dyDescent="0.25">
      <c r="B128" s="23" t="s">
        <v>449</v>
      </c>
      <c r="C128" s="23" t="s">
        <v>450</v>
      </c>
      <c r="D128" s="43">
        <v>32747</v>
      </c>
    </row>
    <row r="129" spans="2:4" x14ac:dyDescent="0.25">
      <c r="B129" s="23" t="s">
        <v>451</v>
      </c>
      <c r="C129" s="23" t="s">
        <v>452</v>
      </c>
      <c r="D129" s="43">
        <v>6678</v>
      </c>
    </row>
    <row r="130" spans="2:4" x14ac:dyDescent="0.25">
      <c r="B130" s="23" t="s">
        <v>453</v>
      </c>
      <c r="C130" s="23" t="s">
        <v>454</v>
      </c>
      <c r="D130" s="43">
        <v>6497</v>
      </c>
    </row>
    <row r="131" spans="2:4" x14ac:dyDescent="0.25">
      <c r="B131" s="23" t="s">
        <v>455</v>
      </c>
      <c r="C131" s="23" t="s">
        <v>456</v>
      </c>
      <c r="D131" s="43">
        <v>8423</v>
      </c>
    </row>
    <row r="132" spans="2:4" x14ac:dyDescent="0.25">
      <c r="B132" s="23" t="s">
        <v>457</v>
      </c>
      <c r="C132" s="23" t="s">
        <v>458</v>
      </c>
      <c r="D132" s="43">
        <v>8202</v>
      </c>
    </row>
    <row r="133" spans="2:4" x14ac:dyDescent="0.25">
      <c r="B133" s="23" t="s">
        <v>459</v>
      </c>
      <c r="C133" s="23" t="s">
        <v>460</v>
      </c>
      <c r="D133" s="43">
        <v>9125</v>
      </c>
    </row>
    <row r="134" spans="2:4" x14ac:dyDescent="0.25">
      <c r="B134" s="23" t="s">
        <v>461</v>
      </c>
      <c r="C134" s="23" t="s">
        <v>462</v>
      </c>
      <c r="D134" s="43">
        <v>15140</v>
      </c>
    </row>
    <row r="135" spans="2:4" x14ac:dyDescent="0.25">
      <c r="B135" s="23" t="s">
        <v>463</v>
      </c>
      <c r="C135" s="23" t="s">
        <v>464</v>
      </c>
      <c r="D135" s="43">
        <v>3683</v>
      </c>
    </row>
    <row r="136" spans="2:4" x14ac:dyDescent="0.25">
      <c r="B136" s="23" t="s">
        <v>465</v>
      </c>
      <c r="C136" s="23" t="s">
        <v>466</v>
      </c>
      <c r="D136" s="43">
        <v>4321</v>
      </c>
    </row>
    <row r="137" spans="2:4" x14ac:dyDescent="0.25">
      <c r="B137" s="23" t="s">
        <v>467</v>
      </c>
      <c r="C137" s="23" t="s">
        <v>468</v>
      </c>
      <c r="D137" s="43">
        <v>27555</v>
      </c>
    </row>
    <row r="138" spans="2:4" x14ac:dyDescent="0.25">
      <c r="B138" s="23" t="s">
        <v>469</v>
      </c>
      <c r="C138" s="23" t="s">
        <v>470</v>
      </c>
      <c r="D138" s="43">
        <v>10106</v>
      </c>
    </row>
    <row r="139" spans="2:4" x14ac:dyDescent="0.25">
      <c r="B139" s="23" t="s">
        <v>471</v>
      </c>
      <c r="C139" s="23" t="s">
        <v>472</v>
      </c>
      <c r="D139" s="43">
        <v>16822</v>
      </c>
    </row>
    <row r="140" spans="2:4" x14ac:dyDescent="0.25">
      <c r="B140" s="23" t="s">
        <v>473</v>
      </c>
      <c r="C140" s="23" t="s">
        <v>474</v>
      </c>
      <c r="D140" s="43">
        <v>27754</v>
      </c>
    </row>
    <row r="141" spans="2:4" x14ac:dyDescent="0.25">
      <c r="B141" s="23" t="s">
        <v>475</v>
      </c>
      <c r="C141" s="23" t="s">
        <v>476</v>
      </c>
      <c r="D141" s="43">
        <v>3250</v>
      </c>
    </row>
    <row r="142" spans="2:4" x14ac:dyDescent="0.25">
      <c r="B142" s="23" t="s">
        <v>477</v>
      </c>
      <c r="C142" s="23" t="s">
        <v>478</v>
      </c>
      <c r="D142" s="43">
        <v>5866</v>
      </c>
    </row>
    <row r="143" spans="2:4" x14ac:dyDescent="0.25">
      <c r="B143" s="23" t="s">
        <v>479</v>
      </c>
      <c r="C143" s="23" t="s">
        <v>480</v>
      </c>
      <c r="D143" s="43">
        <v>2845</v>
      </c>
    </row>
    <row r="144" spans="2:4" x14ac:dyDescent="0.25">
      <c r="B144" s="23" t="s">
        <v>481</v>
      </c>
      <c r="C144" s="23" t="s">
        <v>482</v>
      </c>
      <c r="D144" s="43">
        <v>22220</v>
      </c>
    </row>
    <row r="145" spans="2:4" x14ac:dyDescent="0.25">
      <c r="B145" s="23" t="s">
        <v>483</v>
      </c>
      <c r="C145" s="23" t="s">
        <v>484</v>
      </c>
      <c r="D145" s="43">
        <v>11611</v>
      </c>
    </row>
    <row r="146" spans="2:4" x14ac:dyDescent="0.25">
      <c r="B146" s="23" t="s">
        <v>485</v>
      </c>
      <c r="C146" s="23" t="s">
        <v>486</v>
      </c>
      <c r="D146" s="43">
        <v>12846</v>
      </c>
    </row>
    <row r="147" spans="2:4" x14ac:dyDescent="0.25">
      <c r="B147" s="23" t="s">
        <v>487</v>
      </c>
      <c r="C147" s="23" t="s">
        <v>488</v>
      </c>
      <c r="D147" s="43">
        <v>8291</v>
      </c>
    </row>
    <row r="148" spans="2:4" x14ac:dyDescent="0.25">
      <c r="B148" s="23" t="s">
        <v>489</v>
      </c>
      <c r="C148" s="23" t="s">
        <v>490</v>
      </c>
      <c r="D148" s="43">
        <v>10778</v>
      </c>
    </row>
    <row r="149" spans="2:4" x14ac:dyDescent="0.25">
      <c r="B149" s="23" t="s">
        <v>491</v>
      </c>
      <c r="C149" s="23" t="s">
        <v>492</v>
      </c>
      <c r="D149" s="43">
        <v>11850</v>
      </c>
    </row>
    <row r="150" spans="2:4" x14ac:dyDescent="0.25">
      <c r="B150" s="23" t="s">
        <v>493</v>
      </c>
      <c r="C150" s="23" t="s">
        <v>494</v>
      </c>
      <c r="D150" s="43">
        <v>33887</v>
      </c>
    </row>
    <row r="151" spans="2:4" x14ac:dyDescent="0.25">
      <c r="B151" s="23" t="s">
        <v>495</v>
      </c>
      <c r="C151" s="23" t="s">
        <v>496</v>
      </c>
      <c r="D151" s="43">
        <v>6694</v>
      </c>
    </row>
    <row r="152" spans="2:4" x14ac:dyDescent="0.25">
      <c r="B152" s="23" t="s">
        <v>497</v>
      </c>
      <c r="C152" s="23" t="s">
        <v>498</v>
      </c>
      <c r="D152" s="43">
        <v>57088</v>
      </c>
    </row>
    <row r="153" spans="2:4" x14ac:dyDescent="0.25">
      <c r="B153" s="23" t="s">
        <v>499</v>
      </c>
      <c r="C153" s="23" t="s">
        <v>500</v>
      </c>
      <c r="D153" s="43">
        <v>20663</v>
      </c>
    </row>
    <row r="154" spans="2:4" x14ac:dyDescent="0.25">
      <c r="B154" s="23" t="s">
        <v>501</v>
      </c>
      <c r="C154" s="23" t="s">
        <v>502</v>
      </c>
      <c r="D154" s="43">
        <v>32586</v>
      </c>
    </row>
    <row r="155" spans="2:4" x14ac:dyDescent="0.25">
      <c r="B155" s="23" t="s">
        <v>503</v>
      </c>
      <c r="C155" s="23" t="s">
        <v>504</v>
      </c>
      <c r="D155" s="43">
        <v>28912</v>
      </c>
    </row>
    <row r="156" spans="2:4" x14ac:dyDescent="0.25">
      <c r="B156" s="23" t="s">
        <v>505</v>
      </c>
      <c r="C156" s="23" t="s">
        <v>506</v>
      </c>
      <c r="D156" s="43">
        <v>47917</v>
      </c>
    </row>
    <row r="157" spans="2:4" x14ac:dyDescent="0.25">
      <c r="B157" s="23" t="s">
        <v>507</v>
      </c>
      <c r="C157" s="23" t="s">
        <v>508</v>
      </c>
      <c r="D157" s="43">
        <v>2618</v>
      </c>
    </row>
    <row r="158" spans="2:4" x14ac:dyDescent="0.25">
      <c r="B158" s="23" t="s">
        <v>509</v>
      </c>
      <c r="C158" s="23" t="s">
        <v>510</v>
      </c>
      <c r="D158" s="43">
        <v>11888</v>
      </c>
    </row>
    <row r="159" spans="2:4" x14ac:dyDescent="0.25">
      <c r="B159" s="23" t="s">
        <v>511</v>
      </c>
      <c r="C159" s="23" t="s">
        <v>512</v>
      </c>
      <c r="D159" s="43">
        <v>5417</v>
      </c>
    </row>
    <row r="160" spans="2:4" x14ac:dyDescent="0.25">
      <c r="B160" s="23" t="s">
        <v>513</v>
      </c>
      <c r="C160" s="23" t="s">
        <v>514</v>
      </c>
      <c r="D160" s="43">
        <v>11523</v>
      </c>
    </row>
    <row r="161" spans="2:4" x14ac:dyDescent="0.25">
      <c r="B161" s="23" t="s">
        <v>515</v>
      </c>
      <c r="C161" s="23" t="s">
        <v>516</v>
      </c>
      <c r="D161" s="43">
        <v>17491</v>
      </c>
    </row>
    <row r="162" spans="2:4" x14ac:dyDescent="0.25">
      <c r="B162" s="23" t="s">
        <v>517</v>
      </c>
      <c r="C162" s="23" t="s">
        <v>518</v>
      </c>
      <c r="D162" s="43">
        <v>10002</v>
      </c>
    </row>
    <row r="163" spans="2:4" x14ac:dyDescent="0.25">
      <c r="B163" s="23" t="s">
        <v>519</v>
      </c>
      <c r="C163" s="23" t="s">
        <v>520</v>
      </c>
      <c r="D163" s="43">
        <v>12072</v>
      </c>
    </row>
    <row r="164" spans="2:4" x14ac:dyDescent="0.25">
      <c r="B164" s="23" t="s">
        <v>521</v>
      </c>
      <c r="C164" s="23" t="s">
        <v>522</v>
      </c>
      <c r="D164" s="43">
        <v>2914</v>
      </c>
    </row>
    <row r="165" spans="2:4" x14ac:dyDescent="0.25">
      <c r="B165" s="23" t="s">
        <v>523</v>
      </c>
      <c r="C165" s="23" t="s">
        <v>524</v>
      </c>
      <c r="D165" s="43">
        <v>2916</v>
      </c>
    </row>
    <row r="166" spans="2:4" x14ac:dyDescent="0.25">
      <c r="B166" s="23" t="s">
        <v>525</v>
      </c>
      <c r="C166" s="23" t="s">
        <v>526</v>
      </c>
      <c r="D166" s="43">
        <v>1052</v>
      </c>
    </row>
    <row r="167" spans="2:4" x14ac:dyDescent="0.25">
      <c r="B167" s="23" t="s">
        <v>527</v>
      </c>
      <c r="C167" s="23" t="s">
        <v>528</v>
      </c>
      <c r="D167" s="43">
        <v>11324</v>
      </c>
    </row>
    <row r="168" spans="2:4" x14ac:dyDescent="0.25">
      <c r="B168" s="23" t="s">
        <v>529</v>
      </c>
      <c r="C168" s="23" t="s">
        <v>530</v>
      </c>
      <c r="D168" s="43">
        <v>3539</v>
      </c>
    </row>
    <row r="169" spans="2:4" x14ac:dyDescent="0.25">
      <c r="B169" s="23" t="s">
        <v>531</v>
      </c>
      <c r="C169" s="23" t="s">
        <v>532</v>
      </c>
      <c r="D169" s="43">
        <v>4775</v>
      </c>
    </row>
    <row r="170" spans="2:4" x14ac:dyDescent="0.25">
      <c r="B170" s="23" t="s">
        <v>533</v>
      </c>
      <c r="C170" s="23" t="s">
        <v>534</v>
      </c>
      <c r="D170" s="43">
        <v>3881</v>
      </c>
    </row>
    <row r="171" spans="2:4" x14ac:dyDescent="0.25">
      <c r="B171" s="23" t="s">
        <v>535</v>
      </c>
      <c r="C171" s="23" t="s">
        <v>536</v>
      </c>
      <c r="D171" s="43">
        <v>3862</v>
      </c>
    </row>
    <row r="172" spans="2:4" x14ac:dyDescent="0.25">
      <c r="B172" s="23" t="s">
        <v>537</v>
      </c>
      <c r="C172" s="23" t="s">
        <v>538</v>
      </c>
      <c r="D172" s="43">
        <v>5125</v>
      </c>
    </row>
    <row r="173" spans="2:4" x14ac:dyDescent="0.25">
      <c r="B173" s="23" t="s">
        <v>539</v>
      </c>
      <c r="C173" s="23" t="s">
        <v>540</v>
      </c>
      <c r="D173" s="43">
        <v>5491</v>
      </c>
    </row>
    <row r="174" spans="2:4" x14ac:dyDescent="0.25">
      <c r="B174" s="23" t="s">
        <v>541</v>
      </c>
      <c r="C174" s="23" t="s">
        <v>542</v>
      </c>
      <c r="D174" s="43">
        <v>10506</v>
      </c>
    </row>
    <row r="175" spans="2:4" x14ac:dyDescent="0.25">
      <c r="B175" s="23" t="s">
        <v>543</v>
      </c>
      <c r="C175" s="23" t="s">
        <v>544</v>
      </c>
      <c r="D175" s="43">
        <v>11675</v>
      </c>
    </row>
    <row r="176" spans="2:4" x14ac:dyDescent="0.25">
      <c r="B176" s="23" t="s">
        <v>545</v>
      </c>
      <c r="C176" s="23" t="s">
        <v>546</v>
      </c>
      <c r="D176" s="43">
        <v>10352</v>
      </c>
    </row>
    <row r="177" spans="2:4" x14ac:dyDescent="0.25">
      <c r="B177" s="23" t="s">
        <v>547</v>
      </c>
      <c r="C177" s="23" t="s">
        <v>548</v>
      </c>
      <c r="D177" s="43">
        <v>8071</v>
      </c>
    </row>
    <row r="178" spans="2:4" x14ac:dyDescent="0.25">
      <c r="B178" s="23" t="s">
        <v>549</v>
      </c>
      <c r="C178" s="23" t="s">
        <v>550</v>
      </c>
      <c r="D178" s="43">
        <v>3739</v>
      </c>
    </row>
    <row r="179" spans="2:4" x14ac:dyDescent="0.25">
      <c r="B179" s="23" t="s">
        <v>551</v>
      </c>
      <c r="C179" s="23" t="s">
        <v>552</v>
      </c>
      <c r="D179" s="43">
        <v>14491</v>
      </c>
    </row>
    <row r="180" spans="2:4" x14ac:dyDescent="0.25">
      <c r="B180" s="23" t="s">
        <v>553</v>
      </c>
      <c r="C180" s="23" t="s">
        <v>554</v>
      </c>
      <c r="D180" s="43">
        <v>13999</v>
      </c>
    </row>
    <row r="181" spans="2:4" x14ac:dyDescent="0.25">
      <c r="B181" s="23" t="s">
        <v>555</v>
      </c>
      <c r="C181" s="23" t="s">
        <v>556</v>
      </c>
      <c r="D181" s="43">
        <v>3310</v>
      </c>
    </row>
    <row r="182" spans="2:4" x14ac:dyDescent="0.25">
      <c r="B182" s="23" t="s">
        <v>557</v>
      </c>
      <c r="C182" s="23" t="s">
        <v>558</v>
      </c>
      <c r="D182" s="43">
        <v>10808</v>
      </c>
    </row>
    <row r="183" spans="2:4" x14ac:dyDescent="0.25">
      <c r="B183" s="23" t="s">
        <v>559</v>
      </c>
      <c r="C183" s="23" t="s">
        <v>560</v>
      </c>
      <c r="D183" s="43">
        <v>67427</v>
      </c>
    </row>
    <row r="184" spans="2:4" x14ac:dyDescent="0.25">
      <c r="B184" s="23" t="s">
        <v>561</v>
      </c>
      <c r="C184" s="23" t="s">
        <v>562</v>
      </c>
      <c r="D184" s="43">
        <v>267597</v>
      </c>
    </row>
    <row r="185" spans="2:4" x14ac:dyDescent="0.25">
      <c r="B185" s="23" t="s">
        <v>563</v>
      </c>
      <c r="C185" s="23" t="s">
        <v>564</v>
      </c>
      <c r="D185" s="43">
        <v>35528</v>
      </c>
    </row>
    <row r="186" spans="2:4" x14ac:dyDescent="0.25">
      <c r="B186" s="23" t="s">
        <v>565</v>
      </c>
      <c r="C186" s="23" t="s">
        <v>566</v>
      </c>
      <c r="D186" s="43">
        <v>14072</v>
      </c>
    </row>
    <row r="187" spans="2:4" x14ac:dyDescent="0.25">
      <c r="B187" s="23" t="s">
        <v>567</v>
      </c>
      <c r="C187" s="23" t="s">
        <v>568</v>
      </c>
      <c r="D187" s="43">
        <v>10276</v>
      </c>
    </row>
    <row r="188" spans="2:4" x14ac:dyDescent="0.25">
      <c r="B188" s="23" t="s">
        <v>569</v>
      </c>
      <c r="C188" s="23" t="s">
        <v>570</v>
      </c>
      <c r="D188" s="43">
        <v>4256</v>
      </c>
    </row>
    <row r="189" spans="2:4" x14ac:dyDescent="0.25">
      <c r="B189" s="23" t="s">
        <v>571</v>
      </c>
      <c r="C189" s="23" t="s">
        <v>572</v>
      </c>
      <c r="D189" s="43">
        <v>14299</v>
      </c>
    </row>
    <row r="190" spans="2:4" x14ac:dyDescent="0.25">
      <c r="B190" s="23" t="s">
        <v>573</v>
      </c>
      <c r="C190" s="23" t="s">
        <v>574</v>
      </c>
      <c r="D190" s="43">
        <v>34899</v>
      </c>
    </row>
    <row r="191" spans="2:4" x14ac:dyDescent="0.25">
      <c r="B191" s="23" t="s">
        <v>575</v>
      </c>
      <c r="C191" s="23" t="s">
        <v>576</v>
      </c>
      <c r="D191" s="43">
        <v>25253</v>
      </c>
    </row>
    <row r="192" spans="2:4" x14ac:dyDescent="0.25">
      <c r="B192" s="23" t="s">
        <v>577</v>
      </c>
      <c r="C192" s="23" t="s">
        <v>578</v>
      </c>
      <c r="D192" s="43">
        <v>38361</v>
      </c>
    </row>
    <row r="193" spans="2:4" x14ac:dyDescent="0.25">
      <c r="B193" s="23" t="s">
        <v>579</v>
      </c>
      <c r="C193" s="23" t="s">
        <v>580</v>
      </c>
      <c r="D193" s="43">
        <v>32361</v>
      </c>
    </row>
    <row r="194" spans="2:4" x14ac:dyDescent="0.25">
      <c r="B194" s="23" t="s">
        <v>581</v>
      </c>
      <c r="C194" s="23" t="s">
        <v>582</v>
      </c>
      <c r="D194" s="43">
        <v>37764</v>
      </c>
    </row>
    <row r="195" spans="2:4" x14ac:dyDescent="0.25">
      <c r="B195" s="23" t="s">
        <v>583</v>
      </c>
      <c r="C195" s="23" t="s">
        <v>584</v>
      </c>
      <c r="D195" s="43">
        <v>68959</v>
      </c>
    </row>
    <row r="196" spans="2:4" x14ac:dyDescent="0.25">
      <c r="B196" s="23" t="s">
        <v>585</v>
      </c>
      <c r="C196" s="23" t="s">
        <v>586</v>
      </c>
      <c r="D196" s="43">
        <v>26026</v>
      </c>
    </row>
    <row r="197" spans="2:4" x14ac:dyDescent="0.25">
      <c r="B197" s="23" t="s">
        <v>587</v>
      </c>
      <c r="C197" s="23" t="s">
        <v>588</v>
      </c>
      <c r="D197" s="43">
        <v>137534</v>
      </c>
    </row>
    <row r="198" spans="2:4" x14ac:dyDescent="0.25">
      <c r="B198" s="23" t="s">
        <v>589</v>
      </c>
      <c r="C198" s="23" t="s">
        <v>590</v>
      </c>
      <c r="D198" s="43">
        <v>50032</v>
      </c>
    </row>
    <row r="199" spans="2:4" x14ac:dyDescent="0.25">
      <c r="B199" s="23" t="s">
        <v>591</v>
      </c>
      <c r="C199" s="23" t="s">
        <v>592</v>
      </c>
      <c r="D199" s="43">
        <v>40127</v>
      </c>
    </row>
    <row r="200" spans="2:4" x14ac:dyDescent="0.25">
      <c r="B200" s="23" t="s">
        <v>593</v>
      </c>
      <c r="C200" s="23" t="s">
        <v>594</v>
      </c>
      <c r="D200" s="43">
        <v>21738</v>
      </c>
    </row>
    <row r="201" spans="2:4" x14ac:dyDescent="0.25">
      <c r="B201" s="23" t="s">
        <v>595</v>
      </c>
      <c r="C201" s="23" t="s">
        <v>596</v>
      </c>
      <c r="D201" s="43">
        <v>5902</v>
      </c>
    </row>
    <row r="202" spans="2:4" x14ac:dyDescent="0.25">
      <c r="B202" s="23" t="s">
        <v>597</v>
      </c>
      <c r="C202" s="23" t="s">
        <v>598</v>
      </c>
      <c r="D202" s="43">
        <v>21968</v>
      </c>
    </row>
    <row r="203" spans="2:4" x14ac:dyDescent="0.25">
      <c r="B203" s="23" t="s">
        <v>599</v>
      </c>
      <c r="C203" s="23" t="s">
        <v>600</v>
      </c>
      <c r="D203" s="43">
        <v>26079</v>
      </c>
    </row>
    <row r="204" spans="2:4" x14ac:dyDescent="0.25">
      <c r="B204" s="23" t="s">
        <v>601</v>
      </c>
      <c r="C204" s="23" t="s">
        <v>602</v>
      </c>
      <c r="D204" s="43">
        <v>9645</v>
      </c>
    </row>
    <row r="205" spans="2:4" x14ac:dyDescent="0.25">
      <c r="B205" s="23" t="s">
        <v>603</v>
      </c>
      <c r="C205" s="23" t="s">
        <v>604</v>
      </c>
      <c r="D205" s="43">
        <v>6712</v>
      </c>
    </row>
    <row r="206" spans="2:4" x14ac:dyDescent="0.25">
      <c r="B206" s="23" t="s">
        <v>605</v>
      </c>
      <c r="C206" s="23" t="s">
        <v>606</v>
      </c>
      <c r="D206" s="43">
        <v>4176</v>
      </c>
    </row>
    <row r="207" spans="2:4" x14ac:dyDescent="0.25">
      <c r="B207" s="23" t="s">
        <v>607</v>
      </c>
      <c r="C207" s="23" t="s">
        <v>608</v>
      </c>
      <c r="D207" s="43">
        <v>9213</v>
      </c>
    </row>
    <row r="208" spans="2:4" x14ac:dyDescent="0.25">
      <c r="B208" s="23" t="s">
        <v>609</v>
      </c>
      <c r="C208" s="23" t="s">
        <v>610</v>
      </c>
      <c r="D208" s="43">
        <v>15041</v>
      </c>
    </row>
    <row r="209" spans="2:4" x14ac:dyDescent="0.25">
      <c r="B209" s="23" t="s">
        <v>611</v>
      </c>
      <c r="C209" s="23" t="s">
        <v>612</v>
      </c>
      <c r="D209" s="43">
        <v>11419</v>
      </c>
    </row>
    <row r="210" spans="2:4" x14ac:dyDescent="0.25">
      <c r="B210" s="23" t="s">
        <v>613</v>
      </c>
      <c r="C210" s="23" t="s">
        <v>614</v>
      </c>
      <c r="D210" s="43">
        <v>4252</v>
      </c>
    </row>
    <row r="211" spans="2:4" x14ac:dyDescent="0.25">
      <c r="B211" s="23" t="s">
        <v>615</v>
      </c>
      <c r="C211" s="23" t="s">
        <v>616</v>
      </c>
      <c r="D211" s="43">
        <v>4806</v>
      </c>
    </row>
    <row r="212" spans="2:4" x14ac:dyDescent="0.25">
      <c r="B212" s="23" t="s">
        <v>617</v>
      </c>
      <c r="C212" s="23" t="s">
        <v>618</v>
      </c>
      <c r="D212" s="43">
        <v>3237</v>
      </c>
    </row>
    <row r="213" spans="2:4" x14ac:dyDescent="0.25">
      <c r="B213" s="23" t="s">
        <v>619</v>
      </c>
      <c r="C213" s="23" t="s">
        <v>620</v>
      </c>
      <c r="D213" s="43">
        <v>7431</v>
      </c>
    </row>
    <row r="214" spans="2:4" x14ac:dyDescent="0.25">
      <c r="B214" s="23" t="s">
        <v>621</v>
      </c>
      <c r="C214" s="23" t="s">
        <v>622</v>
      </c>
      <c r="D214" s="43">
        <v>17274</v>
      </c>
    </row>
    <row r="215" spans="2:4" x14ac:dyDescent="0.25">
      <c r="B215" s="23" t="s">
        <v>623</v>
      </c>
      <c r="C215" s="23" t="s">
        <v>624</v>
      </c>
      <c r="D215" s="43">
        <v>10328</v>
      </c>
    </row>
    <row r="216" spans="2:4" x14ac:dyDescent="0.25">
      <c r="B216" s="23" t="s">
        <v>625</v>
      </c>
      <c r="C216" s="23" t="s">
        <v>626</v>
      </c>
      <c r="D216" s="43">
        <v>43172</v>
      </c>
    </row>
    <row r="217" spans="2:4" x14ac:dyDescent="0.25">
      <c r="B217" s="23" t="s">
        <v>627</v>
      </c>
      <c r="C217" s="23" t="s">
        <v>628</v>
      </c>
      <c r="D217" s="43">
        <v>36144</v>
      </c>
    </row>
    <row r="218" spans="2:4" x14ac:dyDescent="0.25">
      <c r="B218" s="23" t="s">
        <v>629</v>
      </c>
      <c r="C218" s="23" t="s">
        <v>630</v>
      </c>
      <c r="D218" s="43">
        <v>4994</v>
      </c>
    </row>
    <row r="219" spans="2:4" x14ac:dyDescent="0.25">
      <c r="B219" s="23" t="s">
        <v>631</v>
      </c>
      <c r="C219" s="23" t="s">
        <v>632</v>
      </c>
      <c r="D219" s="43">
        <v>8110</v>
      </c>
    </row>
    <row r="220" spans="2:4" x14ac:dyDescent="0.25">
      <c r="B220" s="23" t="s">
        <v>633</v>
      </c>
      <c r="C220" s="23" t="s">
        <v>634</v>
      </c>
      <c r="D220" s="43">
        <v>5774</v>
      </c>
    </row>
    <row r="221" spans="2:4" x14ac:dyDescent="0.25">
      <c r="B221" s="23" t="s">
        <v>635</v>
      </c>
      <c r="C221" s="23" t="s">
        <v>636</v>
      </c>
      <c r="D221" s="43">
        <v>8080</v>
      </c>
    </row>
    <row r="222" spans="2:4" x14ac:dyDescent="0.25">
      <c r="B222" s="23" t="s">
        <v>637</v>
      </c>
      <c r="C222" s="23" t="s">
        <v>638</v>
      </c>
      <c r="D222" s="43">
        <v>10355</v>
      </c>
    </row>
    <row r="223" spans="2:4" x14ac:dyDescent="0.25">
      <c r="B223" s="23" t="s">
        <v>639</v>
      </c>
      <c r="C223" s="23" t="s">
        <v>640</v>
      </c>
      <c r="D223" s="43">
        <v>1624</v>
      </c>
    </row>
    <row r="224" spans="2:4" x14ac:dyDescent="0.25">
      <c r="B224" s="23" t="s">
        <v>641</v>
      </c>
      <c r="C224" s="23" t="s">
        <v>642</v>
      </c>
      <c r="D224" s="43">
        <v>3179</v>
      </c>
    </row>
    <row r="225" spans="2:4" x14ac:dyDescent="0.25">
      <c r="B225" s="23" t="s">
        <v>643</v>
      </c>
      <c r="C225" s="23" t="s">
        <v>644</v>
      </c>
      <c r="D225" s="43">
        <v>13946</v>
      </c>
    </row>
    <row r="226" spans="2:4" x14ac:dyDescent="0.25">
      <c r="B226" s="23" t="s">
        <v>645</v>
      </c>
      <c r="C226" s="23" t="s">
        <v>646</v>
      </c>
      <c r="D226" s="43">
        <v>30899</v>
      </c>
    </row>
    <row r="227" spans="2:4" x14ac:dyDescent="0.25">
      <c r="B227" s="23" t="s">
        <v>647</v>
      </c>
      <c r="C227" s="23" t="s">
        <v>648</v>
      </c>
      <c r="D227" s="43">
        <v>22672</v>
      </c>
    </row>
    <row r="228" spans="2:4" x14ac:dyDescent="0.25">
      <c r="B228" s="23" t="s">
        <v>649</v>
      </c>
      <c r="C228" s="23" t="s">
        <v>650</v>
      </c>
      <c r="D228" s="43">
        <v>34308</v>
      </c>
    </row>
    <row r="229" spans="2:4" x14ac:dyDescent="0.25">
      <c r="B229" s="23" t="s">
        <v>651</v>
      </c>
      <c r="C229" s="23" t="s">
        <v>652</v>
      </c>
      <c r="D229" s="43">
        <v>19639</v>
      </c>
    </row>
    <row r="230" spans="2:4" x14ac:dyDescent="0.25">
      <c r="B230" s="23" t="s">
        <v>653</v>
      </c>
      <c r="C230" s="23" t="s">
        <v>654</v>
      </c>
      <c r="D230" s="43">
        <v>10510</v>
      </c>
    </row>
    <row r="231" spans="2:4" x14ac:dyDescent="0.25">
      <c r="B231" s="23" t="s">
        <v>655</v>
      </c>
      <c r="C231" s="23" t="s">
        <v>656</v>
      </c>
      <c r="D231" s="43">
        <v>12012</v>
      </c>
    </row>
    <row r="232" spans="2:4" x14ac:dyDescent="0.25">
      <c r="B232" s="23" t="s">
        <v>657</v>
      </c>
      <c r="C232" s="23" t="s">
        <v>658</v>
      </c>
      <c r="D232" s="43">
        <v>35390</v>
      </c>
    </row>
    <row r="233" spans="2:4" x14ac:dyDescent="0.25">
      <c r="B233" s="23" t="s">
        <v>659</v>
      </c>
      <c r="C233" s="23" t="s">
        <v>660</v>
      </c>
      <c r="D233" s="43">
        <v>9839</v>
      </c>
    </row>
    <row r="234" spans="2:4" x14ac:dyDescent="0.25">
      <c r="B234" s="23" t="s">
        <v>661</v>
      </c>
      <c r="C234" s="23" t="s">
        <v>662</v>
      </c>
      <c r="D234" s="43">
        <v>34461</v>
      </c>
    </row>
    <row r="235" spans="2:4" x14ac:dyDescent="0.25">
      <c r="B235" s="23" t="s">
        <v>663</v>
      </c>
      <c r="C235" s="23" t="s">
        <v>664</v>
      </c>
      <c r="D235" s="43">
        <v>32490</v>
      </c>
    </row>
    <row r="236" spans="2:4" x14ac:dyDescent="0.25">
      <c r="B236" s="23" t="s">
        <v>665</v>
      </c>
      <c r="C236" s="23" t="s">
        <v>666</v>
      </c>
      <c r="D236" s="43">
        <v>35271</v>
      </c>
    </row>
    <row r="237" spans="2:4" x14ac:dyDescent="0.25">
      <c r="B237" s="23" t="s">
        <v>183</v>
      </c>
      <c r="C237" s="23" t="s">
        <v>667</v>
      </c>
      <c r="D237" s="43">
        <v>44820</v>
      </c>
    </row>
    <row r="238" spans="2:4" x14ac:dyDescent="0.25">
      <c r="B238" s="23" t="s">
        <v>668</v>
      </c>
      <c r="C238" s="23" t="s">
        <v>669</v>
      </c>
      <c r="D238" s="43">
        <v>24834</v>
      </c>
    </row>
    <row r="239" spans="2:4" x14ac:dyDescent="0.25">
      <c r="B239" s="23" t="s">
        <v>670</v>
      </c>
      <c r="C239" s="23" t="s">
        <v>671</v>
      </c>
      <c r="D239" s="43">
        <v>42935</v>
      </c>
    </row>
    <row r="240" spans="2:4" x14ac:dyDescent="0.25">
      <c r="B240" s="23" t="s">
        <v>672</v>
      </c>
      <c r="C240" s="23" t="s">
        <v>673</v>
      </c>
      <c r="D240" s="43">
        <v>7409</v>
      </c>
    </row>
    <row r="241" spans="2:4" x14ac:dyDescent="0.25">
      <c r="B241" s="23" t="s">
        <v>674</v>
      </c>
      <c r="C241" s="23" t="s">
        <v>675</v>
      </c>
      <c r="D241" s="43">
        <v>63516</v>
      </c>
    </row>
    <row r="242" spans="2:4" x14ac:dyDescent="0.25">
      <c r="B242" s="23" t="s">
        <v>676</v>
      </c>
      <c r="C242" s="23" t="s">
        <v>677</v>
      </c>
      <c r="D242" s="43">
        <v>151763</v>
      </c>
    </row>
    <row r="243" spans="2:4" x14ac:dyDescent="0.25">
      <c r="B243" s="23" t="s">
        <v>678</v>
      </c>
      <c r="C243" s="23" t="s">
        <v>679</v>
      </c>
      <c r="D243" s="43">
        <v>13437</v>
      </c>
    </row>
    <row r="244" spans="2:4" x14ac:dyDescent="0.25">
      <c r="B244" s="23" t="s">
        <v>680</v>
      </c>
      <c r="C244" s="23" t="s">
        <v>681</v>
      </c>
      <c r="D244" s="43">
        <v>41588</v>
      </c>
    </row>
    <row r="245" spans="2:4" x14ac:dyDescent="0.25">
      <c r="B245" s="23" t="s">
        <v>682</v>
      </c>
      <c r="C245" s="23" t="s">
        <v>683</v>
      </c>
      <c r="D245" s="43">
        <v>28299</v>
      </c>
    </row>
    <row r="246" spans="2:4" x14ac:dyDescent="0.25">
      <c r="B246" s="23" t="s">
        <v>684</v>
      </c>
      <c r="C246" s="23" t="s">
        <v>685</v>
      </c>
      <c r="D246" s="43">
        <v>35923</v>
      </c>
    </row>
    <row r="247" spans="2:4" x14ac:dyDescent="0.25">
      <c r="B247" s="23" t="s">
        <v>686</v>
      </c>
      <c r="C247" s="23" t="s">
        <v>687</v>
      </c>
      <c r="D247" s="43">
        <v>13989</v>
      </c>
    </row>
    <row r="248" spans="2:4" x14ac:dyDescent="0.25">
      <c r="B248" s="23" t="s">
        <v>688</v>
      </c>
      <c r="C248" s="23" t="s">
        <v>689</v>
      </c>
      <c r="D248" s="43">
        <v>10059</v>
      </c>
    </row>
    <row r="249" spans="2:4" x14ac:dyDescent="0.25">
      <c r="B249" s="23" t="s">
        <v>690</v>
      </c>
      <c r="C249" s="23" t="s">
        <v>691</v>
      </c>
      <c r="D249" s="43">
        <v>18967</v>
      </c>
    </row>
    <row r="250" spans="2:4" x14ac:dyDescent="0.25">
      <c r="B250" s="23" t="s">
        <v>692</v>
      </c>
      <c r="C250" s="23" t="s">
        <v>693</v>
      </c>
      <c r="D250" s="43">
        <v>26996</v>
      </c>
    </row>
    <row r="251" spans="2:4" x14ac:dyDescent="0.25">
      <c r="B251" s="23" t="s">
        <v>694</v>
      </c>
      <c r="C251" s="23" t="s">
        <v>695</v>
      </c>
      <c r="D251" s="43">
        <v>47738</v>
      </c>
    </row>
    <row r="252" spans="2:4" x14ac:dyDescent="0.25">
      <c r="B252" s="23" t="s">
        <v>696</v>
      </c>
      <c r="C252" s="23" t="s">
        <v>697</v>
      </c>
      <c r="D252" s="43">
        <v>33801</v>
      </c>
    </row>
    <row r="253" spans="2:4" x14ac:dyDescent="0.25">
      <c r="B253" s="23" t="s">
        <v>698</v>
      </c>
      <c r="C253" s="23" t="s">
        <v>699</v>
      </c>
      <c r="D253" s="43">
        <v>20987</v>
      </c>
    </row>
    <row r="254" spans="2:4" x14ac:dyDescent="0.25">
      <c r="B254" s="23" t="s">
        <v>700</v>
      </c>
      <c r="C254" s="23" t="s">
        <v>701</v>
      </c>
      <c r="D254" s="43">
        <v>17027</v>
      </c>
    </row>
    <row r="255" spans="2:4" x14ac:dyDescent="0.25">
      <c r="B255" s="23" t="s">
        <v>702</v>
      </c>
      <c r="C255" s="23" t="s">
        <v>703</v>
      </c>
      <c r="D255" s="43">
        <v>55533</v>
      </c>
    </row>
    <row r="256" spans="2:4" x14ac:dyDescent="0.25">
      <c r="B256" s="23" t="s">
        <v>704</v>
      </c>
      <c r="C256" s="23" t="s">
        <v>705</v>
      </c>
      <c r="D256" s="43">
        <v>7797</v>
      </c>
    </row>
    <row r="257" spans="2:4" x14ac:dyDescent="0.25">
      <c r="B257" s="23" t="s">
        <v>706</v>
      </c>
      <c r="C257" s="23" t="s">
        <v>707</v>
      </c>
      <c r="D257" s="43">
        <v>13469</v>
      </c>
    </row>
    <row r="258" spans="2:4" x14ac:dyDescent="0.25">
      <c r="B258" s="23" t="s">
        <v>708</v>
      </c>
      <c r="C258" s="23" t="s">
        <v>709</v>
      </c>
      <c r="D258" s="43">
        <v>7913</v>
      </c>
    </row>
    <row r="259" spans="2:4" x14ac:dyDescent="0.25">
      <c r="B259" s="23" t="s">
        <v>710</v>
      </c>
      <c r="C259" s="23" t="s">
        <v>711</v>
      </c>
      <c r="D259" s="43">
        <v>9793</v>
      </c>
    </row>
    <row r="260" spans="2:4" x14ac:dyDescent="0.25">
      <c r="B260" s="23" t="s">
        <v>712</v>
      </c>
      <c r="C260" s="23" t="s">
        <v>713</v>
      </c>
      <c r="D260" s="43">
        <v>4432</v>
      </c>
    </row>
    <row r="261" spans="2:4" x14ac:dyDescent="0.25">
      <c r="B261" s="23" t="s">
        <v>714</v>
      </c>
      <c r="C261" s="23" t="s">
        <v>715</v>
      </c>
      <c r="D261" s="43">
        <v>10139</v>
      </c>
    </row>
    <row r="262" spans="2:4" x14ac:dyDescent="0.25">
      <c r="B262" s="23" t="s">
        <v>716</v>
      </c>
      <c r="C262" s="23" t="s">
        <v>717</v>
      </c>
      <c r="D262" s="43">
        <v>11575</v>
      </c>
    </row>
    <row r="263" spans="2:4" x14ac:dyDescent="0.25">
      <c r="B263" s="23" t="s">
        <v>718</v>
      </c>
      <c r="C263" s="23" t="s">
        <v>719</v>
      </c>
      <c r="D263" s="43">
        <v>7059</v>
      </c>
    </row>
    <row r="264" spans="2:4" x14ac:dyDescent="0.25">
      <c r="B264" s="23" t="s">
        <v>720</v>
      </c>
      <c r="C264" s="23" t="s">
        <v>721</v>
      </c>
      <c r="D264" s="43">
        <v>6202</v>
      </c>
    </row>
    <row r="265" spans="2:4" x14ac:dyDescent="0.25">
      <c r="B265" s="23" t="s">
        <v>722</v>
      </c>
      <c r="C265" s="23" t="s">
        <v>723</v>
      </c>
      <c r="D265" s="43">
        <v>44437</v>
      </c>
    </row>
    <row r="266" spans="2:4" x14ac:dyDescent="0.25">
      <c r="B266" s="23" t="s">
        <v>724</v>
      </c>
      <c r="C266" s="23" t="s">
        <v>725</v>
      </c>
      <c r="D266" s="43">
        <v>29952</v>
      </c>
    </row>
    <row r="267" spans="2:4" x14ac:dyDescent="0.25">
      <c r="B267" s="23" t="s">
        <v>726</v>
      </c>
      <c r="C267" s="23" t="s">
        <v>727</v>
      </c>
      <c r="D267" s="43">
        <v>59159</v>
      </c>
    </row>
    <row r="268" spans="2:4" x14ac:dyDescent="0.25">
      <c r="B268" s="23" t="s">
        <v>728</v>
      </c>
      <c r="C268" s="23" t="s">
        <v>729</v>
      </c>
      <c r="D268" s="43">
        <v>20873</v>
      </c>
    </row>
    <row r="269" spans="2:4" x14ac:dyDescent="0.25">
      <c r="B269" s="23" t="s">
        <v>730</v>
      </c>
      <c r="C269" s="23" t="s">
        <v>731</v>
      </c>
      <c r="D269" s="43">
        <v>6152</v>
      </c>
    </row>
    <row r="270" spans="2:4" x14ac:dyDescent="0.25">
      <c r="B270" s="23" t="s">
        <v>732</v>
      </c>
      <c r="C270" s="23" t="s">
        <v>733</v>
      </c>
      <c r="D270" s="43">
        <v>11383</v>
      </c>
    </row>
    <row r="271" spans="2:4" x14ac:dyDescent="0.25">
      <c r="B271" s="23" t="s">
        <v>734</v>
      </c>
      <c r="C271" s="23" t="s">
        <v>735</v>
      </c>
      <c r="D271" s="43">
        <v>4732</v>
      </c>
    </row>
    <row r="272" spans="2:4" x14ac:dyDescent="0.25">
      <c r="B272" s="23" t="s">
        <v>736</v>
      </c>
      <c r="C272" s="23" t="s">
        <v>737</v>
      </c>
      <c r="D272" s="43">
        <v>78433</v>
      </c>
    </row>
    <row r="273" spans="2:4" x14ac:dyDescent="0.25">
      <c r="B273" s="23" t="s">
        <v>738</v>
      </c>
      <c r="C273" s="23" t="s">
        <v>739</v>
      </c>
      <c r="D273" s="43">
        <v>3763</v>
      </c>
    </row>
    <row r="274" spans="2:4" x14ac:dyDescent="0.25">
      <c r="B274" s="23" t="s">
        <v>740</v>
      </c>
      <c r="C274" s="23" t="s">
        <v>741</v>
      </c>
      <c r="D274" s="43">
        <v>457760</v>
      </c>
    </row>
    <row r="275" spans="2:4" x14ac:dyDescent="0.25">
      <c r="B275" s="23" t="s">
        <v>742</v>
      </c>
      <c r="C275" s="23" t="s">
        <v>743</v>
      </c>
      <c r="D275" s="43">
        <v>13419</v>
      </c>
    </row>
    <row r="276" spans="2:4" x14ac:dyDescent="0.25">
      <c r="B276" s="23" t="s">
        <v>744</v>
      </c>
      <c r="C276" s="23" t="s">
        <v>745</v>
      </c>
      <c r="D276" s="43">
        <v>9115</v>
      </c>
    </row>
    <row r="277" spans="2:4" x14ac:dyDescent="0.25">
      <c r="B277" s="23" t="s">
        <v>746</v>
      </c>
      <c r="C277" s="23" t="s">
        <v>747</v>
      </c>
      <c r="D277" s="43">
        <v>20551</v>
      </c>
    </row>
    <row r="278" spans="2:4" x14ac:dyDescent="0.25">
      <c r="B278" s="23" t="s">
        <v>748</v>
      </c>
      <c r="C278" s="44" t="s">
        <v>749</v>
      </c>
      <c r="D278" s="43">
        <v>49895</v>
      </c>
    </row>
    <row r="279" spans="2:4" x14ac:dyDescent="0.25">
      <c r="B279" s="23" t="s">
        <v>750</v>
      </c>
      <c r="C279" s="44" t="s">
        <v>751</v>
      </c>
      <c r="D279" s="43">
        <v>7020</v>
      </c>
    </row>
    <row r="280" spans="2:4" x14ac:dyDescent="0.25">
      <c r="B280" s="23" t="s">
        <v>752</v>
      </c>
      <c r="C280" s="44" t="s">
        <v>753</v>
      </c>
      <c r="D280" s="43">
        <v>6964</v>
      </c>
    </row>
    <row r="281" spans="2:4" x14ac:dyDescent="0.25">
      <c r="B281" s="23" t="s">
        <v>754</v>
      </c>
      <c r="C281" s="44" t="s">
        <v>755</v>
      </c>
      <c r="D281" s="43">
        <v>31879</v>
      </c>
    </row>
    <row r="282" spans="2:4" x14ac:dyDescent="0.25">
      <c r="B282" s="23" t="s">
        <v>756</v>
      </c>
      <c r="C282" s="44" t="s">
        <v>757</v>
      </c>
      <c r="D282" s="43">
        <v>117887</v>
      </c>
    </row>
    <row r="283" spans="2:4" x14ac:dyDescent="0.25">
      <c r="B283" s="23" t="s">
        <v>758</v>
      </c>
      <c r="C283" s="44" t="s">
        <v>759</v>
      </c>
      <c r="D283" s="43">
        <v>85442</v>
      </c>
    </row>
    <row r="284" spans="2:4" x14ac:dyDescent="0.25">
      <c r="B284" s="23" t="s">
        <v>760</v>
      </c>
      <c r="C284" s="44" t="s">
        <v>761</v>
      </c>
      <c r="D284" s="43">
        <v>14641</v>
      </c>
    </row>
    <row r="285" spans="2:4" x14ac:dyDescent="0.25">
      <c r="B285" s="23" t="s">
        <v>762</v>
      </c>
      <c r="C285" s="45" t="s">
        <v>763</v>
      </c>
      <c r="D285" s="43">
        <v>14749</v>
      </c>
    </row>
    <row r="286" spans="2:4" x14ac:dyDescent="0.25">
      <c r="B286" s="23" t="s">
        <v>764</v>
      </c>
      <c r="C286" s="45" t="s">
        <v>765</v>
      </c>
      <c r="D286" s="43">
        <v>208145</v>
      </c>
    </row>
    <row r="287" spans="2:4" x14ac:dyDescent="0.25">
      <c r="B287" s="23" t="s">
        <v>766</v>
      </c>
      <c r="C287" s="45" t="s">
        <v>767</v>
      </c>
      <c r="D287" s="43">
        <v>15995</v>
      </c>
    </row>
    <row r="288" spans="2:4" x14ac:dyDescent="0.25">
      <c r="B288" s="23" t="s">
        <v>768</v>
      </c>
      <c r="C288" s="45" t="s">
        <v>769</v>
      </c>
      <c r="D288" s="43">
        <v>30712</v>
      </c>
    </row>
    <row r="289" spans="2:4" x14ac:dyDescent="0.25">
      <c r="B289" s="23" t="s">
        <v>770</v>
      </c>
      <c r="C289" s="44" t="s">
        <v>771</v>
      </c>
      <c r="D289" s="43">
        <v>19911</v>
      </c>
    </row>
    <row r="290" spans="2:4" x14ac:dyDescent="0.25">
      <c r="B290" s="23" t="s">
        <v>772</v>
      </c>
      <c r="C290" s="44" t="s">
        <v>773</v>
      </c>
      <c r="D290" s="43">
        <v>15067</v>
      </c>
    </row>
    <row r="291" spans="2:4" x14ac:dyDescent="0.25">
      <c r="B291" s="23" t="s">
        <v>774</v>
      </c>
      <c r="C291" s="44" t="s">
        <v>775</v>
      </c>
      <c r="D291" s="43">
        <v>27773</v>
      </c>
    </row>
    <row r="292" spans="2:4" x14ac:dyDescent="0.25">
      <c r="B292" s="23" t="s">
        <v>776</v>
      </c>
      <c r="C292" s="44" t="s">
        <v>777</v>
      </c>
      <c r="D292" s="43">
        <v>12847</v>
      </c>
    </row>
    <row r="293" spans="2:4" x14ac:dyDescent="0.25">
      <c r="B293" s="23" t="s">
        <v>778</v>
      </c>
      <c r="C293" s="44" t="s">
        <v>779</v>
      </c>
      <c r="D293" s="43">
        <v>38140</v>
      </c>
    </row>
    <row r="294" spans="2:4" x14ac:dyDescent="0.25">
      <c r="B294" s="23" t="s">
        <v>780</v>
      </c>
      <c r="C294" s="44" t="s">
        <v>781</v>
      </c>
      <c r="D294" s="43">
        <v>42475</v>
      </c>
    </row>
    <row r="295" spans="2:4" x14ac:dyDescent="0.25">
      <c r="B295" s="23" t="s">
        <v>782</v>
      </c>
      <c r="C295" s="44" t="s">
        <v>783</v>
      </c>
      <c r="D295" s="43">
        <v>5006</v>
      </c>
    </row>
    <row r="296" spans="2:4" x14ac:dyDescent="0.25">
      <c r="B296" s="23" t="s">
        <v>784</v>
      </c>
      <c r="C296" s="44" t="s">
        <v>785</v>
      </c>
      <c r="D296" s="43">
        <v>40978</v>
      </c>
    </row>
    <row r="297" spans="2:4" x14ac:dyDescent="0.25">
      <c r="B297" s="23" t="s">
        <v>786</v>
      </c>
      <c r="C297" s="23" t="s">
        <v>787</v>
      </c>
      <c r="D297" s="43">
        <v>40444</v>
      </c>
    </row>
    <row r="298" spans="2:4" x14ac:dyDescent="0.25">
      <c r="B298" s="23" t="s">
        <v>788</v>
      </c>
      <c r="C298" s="23" t="s">
        <v>789</v>
      </c>
      <c r="D298" s="43">
        <v>17753</v>
      </c>
    </row>
    <row r="299" spans="2:4" x14ac:dyDescent="0.25">
      <c r="B299" s="23" t="s">
        <v>790</v>
      </c>
      <c r="C299" s="23" t="s">
        <v>791</v>
      </c>
      <c r="D299" s="43">
        <v>3844</v>
      </c>
    </row>
    <row r="300" spans="2:4" x14ac:dyDescent="0.25">
      <c r="B300" s="23" t="s">
        <v>792</v>
      </c>
      <c r="C300" s="23" t="s">
        <v>793</v>
      </c>
      <c r="D300" s="43">
        <v>8354</v>
      </c>
    </row>
    <row r="301" spans="2:4" x14ac:dyDescent="0.25">
      <c r="B301" s="23" t="s">
        <v>794</v>
      </c>
      <c r="C301" s="23" t="s">
        <v>795</v>
      </c>
      <c r="D301" s="43">
        <v>10613</v>
      </c>
    </row>
    <row r="302" spans="2:4" x14ac:dyDescent="0.25">
      <c r="B302" s="23" t="s">
        <v>796</v>
      </c>
      <c r="C302" s="23" t="s">
        <v>797</v>
      </c>
      <c r="D302" s="43">
        <v>11961</v>
      </c>
    </row>
    <row r="303" spans="2:4" x14ac:dyDescent="0.25">
      <c r="B303" s="23" t="s">
        <v>798</v>
      </c>
      <c r="C303" s="23" t="s">
        <v>799</v>
      </c>
      <c r="D303" s="43">
        <v>96787</v>
      </c>
    </row>
    <row r="304" spans="2:4" x14ac:dyDescent="0.25">
      <c r="B304" s="23" t="s">
        <v>800</v>
      </c>
      <c r="C304" s="23" t="s">
        <v>801</v>
      </c>
      <c r="D304" s="43">
        <v>20488</v>
      </c>
    </row>
    <row r="305" spans="2:4" x14ac:dyDescent="0.25">
      <c r="B305" s="23" t="s">
        <v>802</v>
      </c>
      <c r="C305" s="23" t="s">
        <v>803</v>
      </c>
      <c r="D305" s="43">
        <v>5369</v>
      </c>
    </row>
    <row r="306" spans="2:4" x14ac:dyDescent="0.25">
      <c r="B306" s="23" t="s">
        <v>804</v>
      </c>
      <c r="C306" s="23" t="s">
        <v>805</v>
      </c>
      <c r="D306" s="43">
        <v>17928</v>
      </c>
    </row>
    <row r="307" spans="2:4" x14ac:dyDescent="0.25">
      <c r="B307" s="23" t="s">
        <v>806</v>
      </c>
      <c r="C307" s="23" t="s">
        <v>807</v>
      </c>
      <c r="D307" s="43">
        <v>124484</v>
      </c>
    </row>
    <row r="308" spans="2:4" x14ac:dyDescent="0.25">
      <c r="B308" s="23" t="s">
        <v>808</v>
      </c>
      <c r="C308" s="23" t="s">
        <v>809</v>
      </c>
      <c r="D308" s="43">
        <v>219053</v>
      </c>
    </row>
    <row r="309" spans="2:4" x14ac:dyDescent="0.25">
      <c r="B309" s="23" t="s">
        <v>810</v>
      </c>
      <c r="C309" s="23" t="s">
        <v>811</v>
      </c>
      <c r="D309" s="43">
        <v>171121</v>
      </c>
    </row>
    <row r="310" spans="2:4" x14ac:dyDescent="0.25">
      <c r="B310" s="23" t="s">
        <v>812</v>
      </c>
      <c r="C310" s="23" t="s">
        <v>813</v>
      </c>
      <c r="D310" s="43">
        <v>179070</v>
      </c>
    </row>
    <row r="311" spans="2:4" x14ac:dyDescent="0.25">
      <c r="B311" s="23" t="s">
        <v>814</v>
      </c>
      <c r="C311" s="23" t="s">
        <v>815</v>
      </c>
      <c r="D311" s="43">
        <v>242634</v>
      </c>
    </row>
    <row r="312" spans="2:4" x14ac:dyDescent="0.25">
      <c r="B312" s="23" t="s">
        <v>816</v>
      </c>
      <c r="C312" s="23" t="s">
        <v>817</v>
      </c>
      <c r="D312" s="43">
        <v>176440</v>
      </c>
    </row>
    <row r="313" spans="2:4" x14ac:dyDescent="0.25">
      <c r="B313" s="23" t="s">
        <v>818</v>
      </c>
      <c r="C313" s="23" t="s">
        <v>819</v>
      </c>
      <c r="D313" s="43">
        <v>148392</v>
      </c>
    </row>
    <row r="314" spans="2:4" x14ac:dyDescent="0.25">
      <c r="B314" s="23" t="s">
        <v>820</v>
      </c>
      <c r="C314" s="23" t="s">
        <v>821</v>
      </c>
      <c r="D314" s="43">
        <v>146367</v>
      </c>
    </row>
    <row r="315" spans="2:4" x14ac:dyDescent="0.25">
      <c r="B315" s="23" t="s">
        <v>822</v>
      </c>
      <c r="C315" s="23" t="s">
        <v>823</v>
      </c>
      <c r="D315" s="43">
        <v>322061</v>
      </c>
    </row>
    <row r="316" spans="2:4" x14ac:dyDescent="0.25">
      <c r="B316" s="23" t="s">
        <v>824</v>
      </c>
      <c r="C316" s="23" t="s">
        <v>825</v>
      </c>
      <c r="D316" s="43">
        <v>83011</v>
      </c>
    </row>
    <row r="317" spans="2:4" x14ac:dyDescent="0.25">
      <c r="B317" s="23" t="s">
        <v>826</v>
      </c>
      <c r="C317" s="23" t="s">
        <v>827</v>
      </c>
      <c r="D317" s="43">
        <v>38123</v>
      </c>
    </row>
    <row r="318" spans="2:4" x14ac:dyDescent="0.25">
      <c r="B318" s="23" t="s">
        <v>828</v>
      </c>
      <c r="C318" s="23" t="s">
        <v>829</v>
      </c>
      <c r="D318" s="43">
        <v>279078</v>
      </c>
    </row>
    <row r="319" spans="2:4" x14ac:dyDescent="0.25">
      <c r="B319" s="23" t="s">
        <v>830</v>
      </c>
      <c r="C319" s="23" t="s">
        <v>831</v>
      </c>
      <c r="D319" s="43">
        <v>227964</v>
      </c>
    </row>
    <row r="320" spans="2:4" x14ac:dyDescent="0.25">
      <c r="B320" s="23" t="s">
        <v>832</v>
      </c>
      <c r="C320" s="23" t="s">
        <v>833</v>
      </c>
      <c r="D320" s="43">
        <v>230215</v>
      </c>
    </row>
    <row r="321" spans="2:4" x14ac:dyDescent="0.25">
      <c r="B321" s="23" t="s">
        <v>834</v>
      </c>
      <c r="C321" s="23" t="s">
        <v>835</v>
      </c>
      <c r="D321" s="43">
        <v>140227</v>
      </c>
    </row>
    <row r="322" spans="2:4" x14ac:dyDescent="0.25">
      <c r="B322" s="23" t="s">
        <v>836</v>
      </c>
      <c r="C322" s="23" t="s">
        <v>837</v>
      </c>
      <c r="D322" s="43">
        <v>101522</v>
      </c>
    </row>
    <row r="323" spans="2:4" x14ac:dyDescent="0.25">
      <c r="B323" s="23" t="s">
        <v>838</v>
      </c>
      <c r="C323" s="23" t="s">
        <v>839</v>
      </c>
      <c r="D323" s="43">
        <v>92474</v>
      </c>
    </row>
    <row r="324" spans="2:4" x14ac:dyDescent="0.25">
      <c r="B324" s="23" t="s">
        <v>840</v>
      </c>
      <c r="C324" s="23" t="s">
        <v>841</v>
      </c>
      <c r="D324" s="43">
        <v>137915</v>
      </c>
    </row>
    <row r="325" spans="2:4" x14ac:dyDescent="0.25">
      <c r="B325" s="23" t="s">
        <v>842</v>
      </c>
      <c r="C325" s="23" t="s">
        <v>843</v>
      </c>
      <c r="D325" s="43">
        <v>229646</v>
      </c>
    </row>
    <row r="326" spans="2:4" x14ac:dyDescent="0.25">
      <c r="B326" s="23" t="s">
        <v>844</v>
      </c>
      <c r="C326" s="23" t="s">
        <v>845</v>
      </c>
      <c r="D326" s="43">
        <v>57722</v>
      </c>
    </row>
    <row r="327" spans="2:4" x14ac:dyDescent="0.25">
      <c r="B327" s="23" t="s">
        <v>846</v>
      </c>
      <c r="C327" s="23" t="s">
        <v>847</v>
      </c>
      <c r="D327" s="43">
        <v>35581</v>
      </c>
    </row>
    <row r="328" spans="2:4" x14ac:dyDescent="0.25">
      <c r="B328" s="23" t="s">
        <v>848</v>
      </c>
      <c r="C328" s="23" t="s">
        <v>849</v>
      </c>
      <c r="D328" s="43">
        <v>43933</v>
      </c>
    </row>
    <row r="329" spans="2:4" x14ac:dyDescent="0.25">
      <c r="B329" s="23" t="s">
        <v>850</v>
      </c>
      <c r="C329" s="23" t="s">
        <v>851</v>
      </c>
      <c r="D329" s="43">
        <v>68922</v>
      </c>
    </row>
    <row r="330" spans="2:4" x14ac:dyDescent="0.25">
      <c r="B330" s="23" t="s">
        <v>852</v>
      </c>
      <c r="C330" s="23" t="s">
        <v>853</v>
      </c>
      <c r="D330" s="43">
        <v>211318</v>
      </c>
    </row>
    <row r="331" spans="2:4" x14ac:dyDescent="0.25">
      <c r="B331" s="23" t="s">
        <v>854</v>
      </c>
      <c r="C331" s="23" t="s">
        <v>855</v>
      </c>
      <c r="D331" s="43">
        <v>82025</v>
      </c>
    </row>
    <row r="332" spans="2:4" x14ac:dyDescent="0.25">
      <c r="B332" s="23" t="s">
        <v>856</v>
      </c>
      <c r="C332" s="23" t="s">
        <v>857</v>
      </c>
      <c r="D332" s="43">
        <v>47194</v>
      </c>
    </row>
    <row r="333" spans="2:4" x14ac:dyDescent="0.25">
      <c r="B333" s="23" t="s">
        <v>858</v>
      </c>
      <c r="C333" s="23" t="s">
        <v>859</v>
      </c>
      <c r="D333" s="43">
        <v>332550</v>
      </c>
    </row>
    <row r="334" spans="2:4" x14ac:dyDescent="0.25">
      <c r="B334" s="23" t="s">
        <v>860</v>
      </c>
      <c r="C334" s="23" t="s">
        <v>861</v>
      </c>
      <c r="D334" s="43">
        <v>65769</v>
      </c>
    </row>
    <row r="335" spans="2:4" x14ac:dyDescent="0.25">
      <c r="B335" s="23" t="s">
        <v>862</v>
      </c>
      <c r="C335" s="23" t="s">
        <v>863</v>
      </c>
      <c r="D335" s="43">
        <v>43699</v>
      </c>
    </row>
    <row r="336" spans="2:4" x14ac:dyDescent="0.25">
      <c r="B336" s="23" t="s">
        <v>864</v>
      </c>
      <c r="C336" s="23" t="s">
        <v>865</v>
      </c>
      <c r="D336" s="43">
        <v>137453</v>
      </c>
    </row>
    <row r="337" spans="2:4" x14ac:dyDescent="0.25">
      <c r="B337" s="23" t="s">
        <v>866</v>
      </c>
      <c r="C337" s="23" t="s">
        <v>867</v>
      </c>
      <c r="D337" s="43">
        <v>80430</v>
      </c>
    </row>
    <row r="338" spans="2:4" x14ac:dyDescent="0.25">
      <c r="B338" s="23" t="s">
        <v>868</v>
      </c>
      <c r="C338" s="23" t="s">
        <v>869</v>
      </c>
      <c r="D338" s="43">
        <v>120074</v>
      </c>
    </row>
    <row r="339" spans="2:4" x14ac:dyDescent="0.25">
      <c r="B339" s="23" t="s">
        <v>870</v>
      </c>
      <c r="C339" s="23" t="s">
        <v>871</v>
      </c>
      <c r="D339" s="43">
        <v>27110</v>
      </c>
    </row>
    <row r="340" spans="2:4" x14ac:dyDescent="0.25">
      <c r="B340" s="23" t="s">
        <v>872</v>
      </c>
      <c r="C340" s="23" t="s">
        <v>873</v>
      </c>
      <c r="D340" s="43">
        <v>29340</v>
      </c>
    </row>
    <row r="341" spans="2:4" x14ac:dyDescent="0.25">
      <c r="B341" s="23" t="s">
        <v>874</v>
      </c>
      <c r="C341" s="23" t="s">
        <v>875</v>
      </c>
      <c r="D341" s="43">
        <v>38375</v>
      </c>
    </row>
    <row r="342" spans="2:4" x14ac:dyDescent="0.25">
      <c r="B342" s="23" t="s">
        <v>876</v>
      </c>
      <c r="C342" s="23" t="s">
        <v>877</v>
      </c>
      <c r="D342" s="43">
        <v>14438</v>
      </c>
    </row>
    <row r="343" spans="2:4" x14ac:dyDescent="0.25">
      <c r="B343" s="23" t="s">
        <v>878</v>
      </c>
      <c r="C343" s="23" t="s">
        <v>879</v>
      </c>
      <c r="D343" s="43">
        <v>212383</v>
      </c>
    </row>
    <row r="344" spans="2:4" x14ac:dyDescent="0.25">
      <c r="B344" s="23" t="s">
        <v>880</v>
      </c>
      <c r="C344" s="23" t="s">
        <v>881</v>
      </c>
      <c r="D344" s="43">
        <v>126697</v>
      </c>
    </row>
    <row r="345" spans="2:4" x14ac:dyDescent="0.25">
      <c r="B345" s="23" t="s">
        <v>882</v>
      </c>
      <c r="C345" s="23" t="s">
        <v>883</v>
      </c>
      <c r="D345" s="43">
        <v>16643</v>
      </c>
    </row>
    <row r="346" spans="2:4" x14ac:dyDescent="0.25">
      <c r="B346" s="23" t="s">
        <v>884</v>
      </c>
      <c r="C346" s="23" t="s">
        <v>885</v>
      </c>
      <c r="D346" s="43">
        <v>83920</v>
      </c>
    </row>
    <row r="347" spans="2:4" x14ac:dyDescent="0.25">
      <c r="B347" s="23" t="s">
        <v>886</v>
      </c>
      <c r="C347" s="23" t="s">
        <v>887</v>
      </c>
      <c r="D347" s="43">
        <v>97373</v>
      </c>
    </row>
    <row r="348" spans="2:4" x14ac:dyDescent="0.25">
      <c r="B348" s="23" t="s">
        <v>888</v>
      </c>
      <c r="C348" s="23" t="s">
        <v>889</v>
      </c>
      <c r="D348" s="43">
        <v>334092</v>
      </c>
    </row>
    <row r="349" spans="2:4" x14ac:dyDescent="0.25">
      <c r="B349" s="23" t="s">
        <v>890</v>
      </c>
      <c r="C349" s="23" t="s">
        <v>891</v>
      </c>
      <c r="D349" s="43">
        <v>261627</v>
      </c>
    </row>
    <row r="350" spans="2:4" x14ac:dyDescent="0.25">
      <c r="B350" s="23" t="s">
        <v>892</v>
      </c>
      <c r="C350" s="23" t="s">
        <v>893</v>
      </c>
      <c r="D350" s="43">
        <v>45066</v>
      </c>
    </row>
    <row r="351" spans="2:4" x14ac:dyDescent="0.25">
      <c r="B351" s="23" t="s">
        <v>894</v>
      </c>
      <c r="C351" s="23" t="s">
        <v>895</v>
      </c>
      <c r="D351" s="43">
        <v>148620</v>
      </c>
    </row>
    <row r="352" spans="2:4" x14ac:dyDescent="0.25">
      <c r="B352" s="23" t="s">
        <v>896</v>
      </c>
      <c r="C352" s="23" t="s">
        <v>897</v>
      </c>
      <c r="D352" s="43">
        <v>132937</v>
      </c>
    </row>
    <row r="353" spans="2:4" x14ac:dyDescent="0.25">
      <c r="B353" s="23" t="s">
        <v>898</v>
      </c>
      <c r="C353" s="23" t="s">
        <v>899</v>
      </c>
      <c r="D353" s="43">
        <v>9245</v>
      </c>
    </row>
    <row r="354" spans="2:4" x14ac:dyDescent="0.25">
      <c r="B354" s="23" t="s">
        <v>900</v>
      </c>
      <c r="C354" s="23" t="s">
        <v>901</v>
      </c>
      <c r="D354" s="43">
        <v>296293</v>
      </c>
    </row>
    <row r="355" spans="2:4" x14ac:dyDescent="0.25">
      <c r="B355" s="23" t="s">
        <v>902</v>
      </c>
      <c r="C355" s="23" t="s">
        <v>903</v>
      </c>
      <c r="D355" s="43">
        <v>520425</v>
      </c>
    </row>
    <row r="356" spans="2:4" x14ac:dyDescent="0.25">
      <c r="B356" s="23" t="s">
        <v>904</v>
      </c>
      <c r="C356" s="23" t="s">
        <v>905</v>
      </c>
      <c r="D356" s="43">
        <v>349439</v>
      </c>
    </row>
    <row r="357" spans="2:4" x14ac:dyDescent="0.25">
      <c r="B357" s="23" t="s">
        <v>906</v>
      </c>
      <c r="C357" s="23" t="s">
        <v>907</v>
      </c>
      <c r="D357" s="43">
        <v>218793</v>
      </c>
    </row>
    <row r="358" spans="2:4" x14ac:dyDescent="0.25">
      <c r="B358" s="23" t="s">
        <v>908</v>
      </c>
      <c r="C358" s="23" t="s">
        <v>909</v>
      </c>
      <c r="D358" s="43">
        <v>88034</v>
      </c>
    </row>
    <row r="359" spans="2:4" x14ac:dyDescent="0.25">
      <c r="B359" s="23" t="s">
        <v>910</v>
      </c>
      <c r="C359" s="23" t="s">
        <v>911</v>
      </c>
      <c r="D359" s="43">
        <v>586732</v>
      </c>
    </row>
    <row r="360" spans="2:4" x14ac:dyDescent="0.25">
      <c r="B360" s="23" t="s">
        <v>912</v>
      </c>
      <c r="C360" s="23" t="s">
        <v>913</v>
      </c>
      <c r="D360" s="43">
        <v>344723</v>
      </c>
    </row>
    <row r="361" spans="2:4" x14ac:dyDescent="0.25">
      <c r="B361" s="23" t="s">
        <v>914</v>
      </c>
      <c r="C361" s="23" t="s">
        <v>915</v>
      </c>
      <c r="D361" s="43">
        <v>163544</v>
      </c>
    </row>
    <row r="362" spans="2:4" x14ac:dyDescent="0.25">
      <c r="B362" s="23" t="s">
        <v>916</v>
      </c>
      <c r="C362" s="23" t="s">
        <v>917</v>
      </c>
      <c r="D362" s="43">
        <v>1416584</v>
      </c>
    </row>
    <row r="363" spans="2:4" x14ac:dyDescent="0.25">
      <c r="B363" s="23" t="s">
        <v>918</v>
      </c>
      <c r="C363" s="23" t="s">
        <v>919</v>
      </c>
      <c r="D363" s="43">
        <v>530391</v>
      </c>
    </row>
    <row r="364" spans="2:4" x14ac:dyDescent="0.25">
      <c r="B364" s="23" t="s">
        <v>920</v>
      </c>
      <c r="C364" s="23" t="s">
        <v>921</v>
      </c>
      <c r="D364" s="43">
        <v>1123901</v>
      </c>
    </row>
    <row r="365" spans="2:4" x14ac:dyDescent="0.25">
      <c r="B365" s="23" t="s">
        <v>922</v>
      </c>
      <c r="C365" s="23" t="s">
        <v>923</v>
      </c>
      <c r="D365" s="43">
        <v>61256</v>
      </c>
    </row>
    <row r="366" spans="2:4" x14ac:dyDescent="0.25">
      <c r="B366" s="23" t="s">
        <v>924</v>
      </c>
      <c r="C366" s="23" t="s">
        <v>925</v>
      </c>
      <c r="D366" s="43">
        <v>77621</v>
      </c>
    </row>
    <row r="367" spans="2:4" x14ac:dyDescent="0.25">
      <c r="B367" s="23" t="s">
        <v>926</v>
      </c>
      <c r="C367" s="23" t="s">
        <v>927</v>
      </c>
      <c r="D367" s="43">
        <v>29242</v>
      </c>
    </row>
    <row r="368" spans="2:4" x14ac:dyDescent="0.25">
      <c r="B368" s="23" t="s">
        <v>928</v>
      </c>
      <c r="C368" s="23" t="s">
        <v>929</v>
      </c>
      <c r="D368" s="43">
        <v>161188</v>
      </c>
    </row>
    <row r="369" spans="2:4" x14ac:dyDescent="0.25">
      <c r="B369" s="23" t="s">
        <v>930</v>
      </c>
      <c r="C369" s="23" t="s">
        <v>931</v>
      </c>
      <c r="D369" s="43">
        <v>331383</v>
      </c>
    </row>
    <row r="370" spans="2:4" x14ac:dyDescent="0.25">
      <c r="B370" s="23" t="s">
        <v>932</v>
      </c>
      <c r="C370" s="23" t="s">
        <v>933</v>
      </c>
      <c r="D370" s="43">
        <v>155017</v>
      </c>
    </row>
    <row r="371" spans="2:4" x14ac:dyDescent="0.25">
      <c r="B371" s="23" t="s">
        <v>934</v>
      </c>
      <c r="C371" s="23" t="s">
        <v>935</v>
      </c>
      <c r="D371" s="43">
        <v>163308</v>
      </c>
    </row>
    <row r="372" spans="2:4" x14ac:dyDescent="0.25">
      <c r="B372" s="23" t="s">
        <v>936</v>
      </c>
      <c r="C372" s="23" t="s">
        <v>937</v>
      </c>
      <c r="D372" s="43">
        <v>63364</v>
      </c>
    </row>
    <row r="373" spans="2:4" x14ac:dyDescent="0.25">
      <c r="B373" s="23" t="s">
        <v>938</v>
      </c>
      <c r="C373" s="23" t="s">
        <v>939</v>
      </c>
      <c r="D373" s="43">
        <v>193482</v>
      </c>
    </row>
    <row r="374" spans="2:4" x14ac:dyDescent="0.25">
      <c r="B374" s="23" t="s">
        <v>940</v>
      </c>
      <c r="C374" s="23" t="s">
        <v>941</v>
      </c>
      <c r="D374" s="43">
        <v>311584</v>
      </c>
    </row>
    <row r="375" spans="2:4" x14ac:dyDescent="0.25">
      <c r="B375" s="23" t="s">
        <v>942</v>
      </c>
      <c r="C375" s="23" t="s">
        <v>943</v>
      </c>
      <c r="D375" s="43">
        <v>232966</v>
      </c>
    </row>
    <row r="376" spans="2:4" x14ac:dyDescent="0.25">
      <c r="B376" s="23" t="s">
        <v>944</v>
      </c>
      <c r="C376" s="23" t="s">
        <v>945</v>
      </c>
      <c r="D376" s="43">
        <v>49844</v>
      </c>
    </row>
    <row r="377" spans="2:4" x14ac:dyDescent="0.25">
      <c r="B377" s="23" t="s">
        <v>946</v>
      </c>
      <c r="C377" s="23" t="s">
        <v>947</v>
      </c>
      <c r="D377" s="43">
        <v>202086</v>
      </c>
    </row>
    <row r="378" spans="2:4" x14ac:dyDescent="0.25">
      <c r="B378" s="23" t="s">
        <v>948</v>
      </c>
      <c r="C378" s="23" t="s">
        <v>949</v>
      </c>
      <c r="D378" s="43">
        <v>125875</v>
      </c>
    </row>
    <row r="379" spans="2:4" x14ac:dyDescent="0.25">
      <c r="B379" s="23" t="s">
        <v>950</v>
      </c>
      <c r="C379" s="23" t="s">
        <v>951</v>
      </c>
      <c r="D379" s="43">
        <v>33044</v>
      </c>
    </row>
    <row r="380" spans="2:4" x14ac:dyDescent="0.25">
      <c r="B380" s="23" t="s">
        <v>952</v>
      </c>
      <c r="C380" s="23" t="s">
        <v>953</v>
      </c>
      <c r="D380" s="43">
        <v>11848</v>
      </c>
    </row>
    <row r="381" spans="2:4" x14ac:dyDescent="0.25">
      <c r="B381" s="23" t="s">
        <v>954</v>
      </c>
      <c r="C381" s="23" t="s">
        <v>955</v>
      </c>
      <c r="D381" s="43">
        <v>36577</v>
      </c>
    </row>
    <row r="382" spans="2:4" x14ac:dyDescent="0.25">
      <c r="B382" s="23" t="s">
        <v>956</v>
      </c>
      <c r="C382" s="23" t="s">
        <v>957</v>
      </c>
      <c r="D382" s="43">
        <v>88795</v>
      </c>
    </row>
    <row r="383" spans="2:4" x14ac:dyDescent="0.25">
      <c r="B383" s="23" t="s">
        <v>958</v>
      </c>
      <c r="C383" s="23" t="s">
        <v>959</v>
      </c>
      <c r="D383" s="43">
        <v>561730</v>
      </c>
    </row>
    <row r="384" spans="2:4" x14ac:dyDescent="0.25">
      <c r="B384" s="23" t="s">
        <v>960</v>
      </c>
      <c r="C384" s="23" t="s">
        <v>961</v>
      </c>
      <c r="D384" s="43">
        <v>330772</v>
      </c>
    </row>
    <row r="385" spans="2:4" x14ac:dyDescent="0.25">
      <c r="B385" s="23" t="s">
        <v>962</v>
      </c>
      <c r="C385" s="23" t="s">
        <v>963</v>
      </c>
      <c r="D385" s="43">
        <v>171767</v>
      </c>
    </row>
    <row r="386" spans="2:4" x14ac:dyDescent="0.25">
      <c r="B386" s="23" t="s">
        <v>964</v>
      </c>
      <c r="C386" s="23" t="s">
        <v>965</v>
      </c>
      <c r="D386" s="43">
        <v>56592</v>
      </c>
    </row>
    <row r="387" spans="2:4" x14ac:dyDescent="0.25">
      <c r="B387" s="23" t="s">
        <v>966</v>
      </c>
      <c r="C387" s="23" t="s">
        <v>967</v>
      </c>
      <c r="D387" s="43">
        <v>28243</v>
      </c>
    </row>
    <row r="388" spans="2:4" x14ac:dyDescent="0.25">
      <c r="B388" s="23" t="s">
        <v>968</v>
      </c>
      <c r="C388" s="23" t="s">
        <v>969</v>
      </c>
      <c r="D388" s="43">
        <v>71905</v>
      </c>
    </row>
    <row r="389" spans="2:4" x14ac:dyDescent="0.25">
      <c r="B389" s="23" t="s">
        <v>970</v>
      </c>
      <c r="C389" s="23" t="s">
        <v>971</v>
      </c>
      <c r="D389" s="43">
        <v>44806</v>
      </c>
    </row>
    <row r="390" spans="2:4" x14ac:dyDescent="0.25">
      <c r="B390" s="23" t="s">
        <v>972</v>
      </c>
      <c r="C390" s="23" t="s">
        <v>973</v>
      </c>
      <c r="D390" s="43">
        <v>56610</v>
      </c>
    </row>
    <row r="391" spans="2:4" x14ac:dyDescent="0.25">
      <c r="B391" s="23" t="s">
        <v>974</v>
      </c>
      <c r="C391" s="23" t="s">
        <v>975</v>
      </c>
      <c r="D391" s="43">
        <v>47162</v>
      </c>
    </row>
    <row r="392" spans="2:4" x14ac:dyDescent="0.25">
      <c r="B392" s="23" t="s">
        <v>976</v>
      </c>
      <c r="C392" s="23" t="s">
        <v>977</v>
      </c>
      <c r="D392" s="43">
        <v>89811</v>
      </c>
    </row>
    <row r="393" spans="2:4" x14ac:dyDescent="0.25">
      <c r="B393" s="23" t="s">
        <v>978</v>
      </c>
      <c r="C393" s="23" t="s">
        <v>979</v>
      </c>
      <c r="D393" s="43">
        <v>43618</v>
      </c>
    </row>
    <row r="394" spans="2:4" x14ac:dyDescent="0.25">
      <c r="B394" s="23" t="s">
        <v>980</v>
      </c>
      <c r="C394" s="23" t="s">
        <v>981</v>
      </c>
      <c r="D394" s="43">
        <v>225344</v>
      </c>
    </row>
    <row r="395" spans="2:4" x14ac:dyDescent="0.25">
      <c r="B395" s="23" t="s">
        <v>982</v>
      </c>
      <c r="C395" s="23" t="s">
        <v>983</v>
      </c>
      <c r="D395" s="43">
        <v>72133</v>
      </c>
    </row>
    <row r="396" spans="2:4" x14ac:dyDescent="0.25">
      <c r="B396" s="23" t="s">
        <v>984</v>
      </c>
      <c r="C396" s="23" t="s">
        <v>985</v>
      </c>
      <c r="D396" s="43">
        <v>465471</v>
      </c>
    </row>
    <row r="397" spans="2:4" x14ac:dyDescent="0.25">
      <c r="B397" s="23" t="s">
        <v>986</v>
      </c>
      <c r="C397" s="23" t="s">
        <v>987</v>
      </c>
      <c r="D397" s="43">
        <v>116720</v>
      </c>
    </row>
    <row r="398" spans="2:4" x14ac:dyDescent="0.25">
      <c r="B398" s="23" t="s">
        <v>988</v>
      </c>
      <c r="C398" s="23" t="s">
        <v>989</v>
      </c>
      <c r="D398" s="43">
        <v>99000</v>
      </c>
    </row>
    <row r="399" spans="2:4" x14ac:dyDescent="0.25">
      <c r="B399" s="23" t="s">
        <v>990</v>
      </c>
      <c r="C399" s="23" t="s">
        <v>991</v>
      </c>
      <c r="D399" s="43">
        <v>110970</v>
      </c>
    </row>
    <row r="400" spans="2:4" x14ac:dyDescent="0.25">
      <c r="B400" s="23" t="s">
        <v>992</v>
      </c>
      <c r="C400" s="23" t="s">
        <v>993</v>
      </c>
      <c r="D400" s="43">
        <v>53964</v>
      </c>
    </row>
    <row r="401" spans="2:4" x14ac:dyDescent="0.25">
      <c r="B401" s="23" t="s">
        <v>994</v>
      </c>
      <c r="C401" s="23" t="s">
        <v>995</v>
      </c>
      <c r="D401" s="43">
        <v>75155</v>
      </c>
    </row>
    <row r="402" spans="2:4" x14ac:dyDescent="0.25">
      <c r="B402" s="23" t="s">
        <v>996</v>
      </c>
      <c r="C402" s="23" t="s">
        <v>997</v>
      </c>
      <c r="D402" s="43">
        <v>35396</v>
      </c>
    </row>
    <row r="403" spans="2:4" x14ac:dyDescent="0.25">
      <c r="B403" s="23" t="s">
        <v>998</v>
      </c>
      <c r="C403" s="23" t="s">
        <v>999</v>
      </c>
      <c r="D403" s="43">
        <v>813054</v>
      </c>
    </row>
    <row r="404" spans="2:4" x14ac:dyDescent="0.25">
      <c r="B404" s="23" t="s">
        <v>1000</v>
      </c>
      <c r="C404" s="23" t="s">
        <v>1001</v>
      </c>
      <c r="D404" s="43">
        <v>184319</v>
      </c>
    </row>
    <row r="405" spans="2:4" x14ac:dyDescent="0.25">
      <c r="B405" s="23" t="s">
        <v>1002</v>
      </c>
      <c r="C405" s="23" t="s">
        <v>1003</v>
      </c>
      <c r="D405" s="43">
        <v>46401</v>
      </c>
    </row>
    <row r="406" spans="2:4" x14ac:dyDescent="0.25">
      <c r="B406" s="23" t="s">
        <v>1004</v>
      </c>
      <c r="C406" s="23" t="s">
        <v>1005</v>
      </c>
      <c r="D406" s="43">
        <v>93433</v>
      </c>
    </row>
    <row r="407" spans="2:4" x14ac:dyDescent="0.25">
      <c r="B407" s="23" t="s">
        <v>1006</v>
      </c>
      <c r="C407" s="23" t="s">
        <v>1007</v>
      </c>
      <c r="D407" s="43">
        <v>48681</v>
      </c>
    </row>
    <row r="408" spans="2:4" x14ac:dyDescent="0.25">
      <c r="B408" s="23" t="s">
        <v>1008</v>
      </c>
      <c r="C408" s="23" t="s">
        <v>1009</v>
      </c>
      <c r="D408" s="43">
        <v>45458</v>
      </c>
    </row>
    <row r="409" spans="2:4" x14ac:dyDescent="0.25">
      <c r="B409" s="23" t="s">
        <v>1010</v>
      </c>
      <c r="C409" s="23" t="s">
        <v>1011</v>
      </c>
      <c r="D409" s="43">
        <v>22884</v>
      </c>
    </row>
    <row r="410" spans="2:4" x14ac:dyDescent="0.25">
      <c r="B410" s="23" t="s">
        <v>1012</v>
      </c>
      <c r="C410" s="23" t="s">
        <v>1013</v>
      </c>
      <c r="D410" s="43">
        <v>45096</v>
      </c>
    </row>
    <row r="411" spans="2:4" x14ac:dyDescent="0.25">
      <c r="B411" s="23" t="s">
        <v>1014</v>
      </c>
      <c r="C411" s="23" t="s">
        <v>1015</v>
      </c>
      <c r="D411" s="43">
        <v>41997</v>
      </c>
    </row>
    <row r="412" spans="2:4" x14ac:dyDescent="0.25">
      <c r="B412" s="23" t="s">
        <v>1016</v>
      </c>
      <c r="C412" s="23" t="s">
        <v>1017</v>
      </c>
      <c r="D412" s="43">
        <v>44265</v>
      </c>
    </row>
    <row r="413" spans="2:4" x14ac:dyDescent="0.25">
      <c r="B413" s="23" t="s">
        <v>1018</v>
      </c>
      <c r="C413" s="23" t="s">
        <v>1019</v>
      </c>
      <c r="D413" s="43">
        <v>14730</v>
      </c>
    </row>
    <row r="414" spans="2:4" x14ac:dyDescent="0.25">
      <c r="B414" s="23" t="s">
        <v>1020</v>
      </c>
      <c r="C414" s="23" t="s">
        <v>1021</v>
      </c>
      <c r="D414" s="43">
        <v>18301</v>
      </c>
    </row>
    <row r="415" spans="2:4" x14ac:dyDescent="0.25">
      <c r="B415" s="23" t="s">
        <v>1022</v>
      </c>
      <c r="C415" s="23" t="s">
        <v>1023</v>
      </c>
      <c r="D415" s="43">
        <v>35926</v>
      </c>
    </row>
    <row r="416" spans="2:4" x14ac:dyDescent="0.25">
      <c r="B416" s="23" t="s">
        <v>1024</v>
      </c>
      <c r="C416" s="23" t="s">
        <v>1025</v>
      </c>
      <c r="D416" s="43">
        <v>81758</v>
      </c>
    </row>
    <row r="417" spans="2:4" x14ac:dyDescent="0.25">
      <c r="B417" s="23" t="s">
        <v>1026</v>
      </c>
      <c r="C417" s="23" t="s">
        <v>1027</v>
      </c>
      <c r="D417" s="43">
        <v>258628</v>
      </c>
    </row>
    <row r="418" spans="2:4" x14ac:dyDescent="0.25">
      <c r="B418" s="23" t="s">
        <v>1028</v>
      </c>
      <c r="C418" s="23" t="s">
        <v>1029</v>
      </c>
      <c r="D418" s="43">
        <v>336211</v>
      </c>
    </row>
    <row r="419" spans="2:4" x14ac:dyDescent="0.25">
      <c r="B419" s="23" t="s">
        <v>1030</v>
      </c>
      <c r="C419" s="23" t="s">
        <v>1031</v>
      </c>
      <c r="D419" s="43">
        <v>303694</v>
      </c>
    </row>
    <row r="420" spans="2:4" x14ac:dyDescent="0.25">
      <c r="B420" s="23" t="s">
        <v>1032</v>
      </c>
      <c r="C420" s="23" t="s">
        <v>1033</v>
      </c>
      <c r="D420" s="43">
        <v>98573</v>
      </c>
    </row>
    <row r="421" spans="2:4" x14ac:dyDescent="0.25">
      <c r="B421" s="23" t="s">
        <v>1034</v>
      </c>
      <c r="C421" s="23" t="s">
        <v>1035</v>
      </c>
      <c r="D421" s="43">
        <v>120747</v>
      </c>
    </row>
    <row r="422" spans="2:4" x14ac:dyDescent="0.25">
      <c r="B422" s="23" t="s">
        <v>1036</v>
      </c>
      <c r="C422" s="23" t="s">
        <v>1037</v>
      </c>
      <c r="D422" s="43">
        <v>22166</v>
      </c>
    </row>
    <row r="423" spans="2:4" x14ac:dyDescent="0.25">
      <c r="B423" s="23" t="s">
        <v>1038</v>
      </c>
      <c r="C423" s="23" t="s">
        <v>1039</v>
      </c>
      <c r="D423" s="43">
        <v>37604</v>
      </c>
    </row>
    <row r="424" spans="2:4" x14ac:dyDescent="0.25">
      <c r="B424" s="23" t="s">
        <v>1040</v>
      </c>
      <c r="C424" s="23" t="s">
        <v>1041</v>
      </c>
      <c r="D424" s="43">
        <v>22329</v>
      </c>
    </row>
    <row r="425" spans="2:4" x14ac:dyDescent="0.25">
      <c r="B425" s="23" t="s">
        <v>1042</v>
      </c>
      <c r="C425" s="23" t="s">
        <v>1043</v>
      </c>
      <c r="D425" s="43">
        <v>80111</v>
      </c>
    </row>
    <row r="426" spans="2:4" x14ac:dyDescent="0.25">
      <c r="B426" s="23" t="s">
        <v>1044</v>
      </c>
      <c r="C426" s="23" t="s">
        <v>1045</v>
      </c>
      <c r="D426" s="43">
        <v>20088</v>
      </c>
    </row>
    <row r="427" spans="2:4" x14ac:dyDescent="0.25">
      <c r="B427" s="23" t="s">
        <v>1046</v>
      </c>
      <c r="C427" s="23" t="s">
        <v>1047</v>
      </c>
      <c r="D427" s="43">
        <v>28962</v>
      </c>
    </row>
    <row r="428" spans="2:4" x14ac:dyDescent="0.25">
      <c r="B428" s="23" t="s">
        <v>1048</v>
      </c>
      <c r="C428" s="23" t="s">
        <v>1049</v>
      </c>
      <c r="D428" s="43">
        <v>62899</v>
      </c>
    </row>
    <row r="429" spans="2:4" x14ac:dyDescent="0.25">
      <c r="B429" s="23" t="s">
        <v>1050</v>
      </c>
      <c r="C429" s="23" t="s">
        <v>1051</v>
      </c>
      <c r="D429" s="43">
        <v>93020</v>
      </c>
    </row>
    <row r="430" spans="2:4" x14ac:dyDescent="0.25">
      <c r="B430" s="23" t="s">
        <v>1052</v>
      </c>
      <c r="C430" s="23" t="s">
        <v>1053</v>
      </c>
      <c r="D430" s="43">
        <v>57520</v>
      </c>
    </row>
    <row r="431" spans="2:4" x14ac:dyDescent="0.25">
      <c r="B431" s="23" t="s">
        <v>1054</v>
      </c>
      <c r="C431" s="23" t="s">
        <v>1055</v>
      </c>
      <c r="D431" s="43">
        <v>75682</v>
      </c>
    </row>
    <row r="432" spans="2:4" x14ac:dyDescent="0.25">
      <c r="B432" s="23" t="s">
        <v>1056</v>
      </c>
      <c r="C432" s="23" t="s">
        <v>1057</v>
      </c>
      <c r="D432" s="43">
        <v>21314</v>
      </c>
    </row>
    <row r="433" spans="2:4" x14ac:dyDescent="0.25">
      <c r="B433" s="23" t="s">
        <v>1058</v>
      </c>
      <c r="C433" s="23" t="s">
        <v>1059</v>
      </c>
      <c r="D433" s="43">
        <v>613306</v>
      </c>
    </row>
    <row r="434" spans="2:4" x14ac:dyDescent="0.25">
      <c r="B434" s="23" t="s">
        <v>1060</v>
      </c>
      <c r="C434" s="23" t="s">
        <v>1061</v>
      </c>
      <c r="D434" s="43">
        <v>390322</v>
      </c>
    </row>
    <row r="435" spans="2:4" x14ac:dyDescent="0.25">
      <c r="B435" s="23" t="s">
        <v>1062</v>
      </c>
      <c r="C435" s="23" t="s">
        <v>1063</v>
      </c>
      <c r="D435" s="43">
        <v>62768</v>
      </c>
    </row>
    <row r="436" spans="2:4" x14ac:dyDescent="0.25">
      <c r="B436" s="23" t="s">
        <v>1064</v>
      </c>
      <c r="C436" s="23" t="s">
        <v>1065</v>
      </c>
      <c r="D436" s="43">
        <v>13843</v>
      </c>
    </row>
    <row r="437" spans="2:4" x14ac:dyDescent="0.25">
      <c r="B437" s="23" t="s">
        <v>1066</v>
      </c>
      <c r="C437" s="23" t="s">
        <v>1067</v>
      </c>
      <c r="D437" s="43">
        <v>17451</v>
      </c>
    </row>
    <row r="438" spans="2:4" x14ac:dyDescent="0.25">
      <c r="B438" s="23" t="s">
        <v>1068</v>
      </c>
      <c r="C438" s="23" t="s">
        <v>1069</v>
      </c>
      <c r="D438" s="43">
        <v>974593</v>
      </c>
    </row>
    <row r="439" spans="2:4" x14ac:dyDescent="0.25">
      <c r="B439" s="23" t="s">
        <v>1070</v>
      </c>
      <c r="C439" s="23" t="s">
        <v>1071</v>
      </c>
      <c r="D439" s="43">
        <v>286138</v>
      </c>
    </row>
    <row r="440" spans="2:4" x14ac:dyDescent="0.25">
      <c r="B440" s="23" t="s">
        <v>1072</v>
      </c>
      <c r="C440" s="23" t="s">
        <v>1073</v>
      </c>
      <c r="D440" s="43">
        <v>879668</v>
      </c>
    </row>
    <row r="441" spans="2:4" x14ac:dyDescent="0.25">
      <c r="B441" s="23" t="s">
        <v>1074</v>
      </c>
      <c r="C441" s="23" t="s">
        <v>1075</v>
      </c>
      <c r="D441" s="43">
        <v>16399</v>
      </c>
    </row>
    <row r="442" spans="2:4" x14ac:dyDescent="0.25">
      <c r="B442" s="23" t="s">
        <v>1076</v>
      </c>
      <c r="C442" s="23" t="s">
        <v>1077</v>
      </c>
      <c r="D442" s="43">
        <v>62898</v>
      </c>
    </row>
    <row r="443" spans="2:4" x14ac:dyDescent="0.25">
      <c r="B443" s="23" t="s">
        <v>1078</v>
      </c>
      <c r="C443" s="23" t="s">
        <v>1079</v>
      </c>
      <c r="D443" s="43">
        <v>248131</v>
      </c>
    </row>
  </sheetData>
  <hyperlinks>
    <hyperlink ref="B6" r:id="rId1" xr:uid="{350EB6D2-4E8A-4EFE-B402-EAABE0D875B3}"/>
    <hyperlink ref="B9" r:id="rId2" xr:uid="{185AD9A7-61B3-4DBB-B2E3-B1EFFA210EFB}"/>
    <hyperlink ref="B7" r:id="rId3" xr:uid="{DEE603B4-C494-4347-8CB7-5628B8CB2FE3}"/>
    <hyperlink ref="B8" r:id="rId4" xr:uid="{37EE3DDF-59F4-43F9-8CC8-61251017202E}"/>
  </hyperlinks>
  <pageMargins left="0.7" right="0.7" top="0.75" bottom="0.75" header="0.3" footer="0.3"/>
  <pageSetup orientation="portrait" horizontalDpi="0" verticalDpi="0" r:id="rId5"/>
  <ignoredErrors>
    <ignoredError sqref="D4:E5" numberStoredAsText="1"/>
    <ignoredError sqref="P7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workbookViewId="0"/>
  </sheetViews>
  <sheetFormatPr defaultRowHeight="15" x14ac:dyDescent="0.25"/>
  <cols>
    <col min="1" max="1" width="20.140625" customWidth="1"/>
    <col min="2" max="15" width="10.140625" customWidth="1"/>
    <col min="16" max="16" width="10.140625" style="23" customWidth="1"/>
    <col min="17" max="17" width="10.140625" customWidth="1"/>
    <col min="18" max="18" width="10.140625" style="23" customWidth="1"/>
    <col min="19" max="26" width="10.140625" customWidth="1"/>
    <col min="27" max="27" width="13.85546875" style="23" customWidth="1"/>
    <col min="28" max="28" width="10.7109375" style="23" customWidth="1"/>
    <col min="29" max="43" width="10.140625" customWidth="1"/>
  </cols>
  <sheetData>
    <row r="1" spans="1:43" s="4" customFormat="1" x14ac:dyDescent="0.25">
      <c r="A1" s="16" t="s">
        <v>172</v>
      </c>
      <c r="B1" s="4" t="s">
        <v>10</v>
      </c>
      <c r="C1" s="83" t="s">
        <v>187</v>
      </c>
      <c r="D1" s="84" t="s">
        <v>188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83" t="s">
        <v>177</v>
      </c>
      <c r="M1" s="84" t="s">
        <v>178</v>
      </c>
      <c r="N1" s="4" t="s">
        <v>20</v>
      </c>
      <c r="O1" s="83" t="s">
        <v>1190</v>
      </c>
      <c r="P1" s="84" t="s">
        <v>1191</v>
      </c>
      <c r="Q1" s="83" t="s">
        <v>1192</v>
      </c>
      <c r="R1" s="84" t="s">
        <v>1193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29</v>
      </c>
      <c r="Z1" s="83" t="s">
        <v>1194</v>
      </c>
      <c r="AA1" s="87" t="s">
        <v>1195</v>
      </c>
      <c r="AB1" s="84" t="s">
        <v>1196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</row>
    <row r="2" spans="1:43" ht="15.75" thickBot="1" x14ac:dyDescent="0.3">
      <c r="A2" t="str">
        <f>'Filtered OECD Data'!A38</f>
        <v>USA: United States</v>
      </c>
      <c r="B2">
        <f>'Filtered OECD Data'!B38*1000</f>
        <v>2253000</v>
      </c>
      <c r="C2" s="85">
        <f>'Filtered OECD Data'!C38*1000*('U.S. Data for ISIC Splits'!D6/SUM('U.S. Data for ISIC Splits'!$D6:$E6))</f>
        <v>68011.510791366905</v>
      </c>
      <c r="D2" s="86">
        <f>'Filtered OECD Data'!C38*1000*('U.S. Data for ISIC Splits'!E6/SUM('U.S. Data for ISIC Splits'!$D6:$E6))</f>
        <v>194588.48920863308</v>
      </c>
      <c r="E2">
        <f>'Filtered OECD Data'!D38*1000</f>
        <v>135400</v>
      </c>
      <c r="F2">
        <f>'Filtered OECD Data'!E38*1000</f>
        <v>373000</v>
      </c>
      <c r="G2">
        <f>'Filtered OECD Data'!F38*1000</f>
        <v>1783000</v>
      </c>
      <c r="H2">
        <f>'Filtered OECD Data'!G38*1000</f>
        <v>442000</v>
      </c>
      <c r="I2">
        <f>'Filtered OECD Data'!H38*1000</f>
        <v>399000</v>
      </c>
      <c r="J2">
        <f>'Filtered OECD Data'!I38*1000</f>
        <v>842000</v>
      </c>
      <c r="K2">
        <f>'Filtered OECD Data'!J38*1000</f>
        <v>111000</v>
      </c>
      <c r="L2" s="85">
        <f>'Filtered OECD Data'!K38*1000*('U.S. Data for ISIC Splits'!G6/SUM('U.S. Data for ISIC Splits'!$G6:$H6))</f>
        <v>534161.65828529373</v>
      </c>
      <c r="M2" s="86">
        <f>'Filtered OECD Data'!K38*1000*('U.S. Data for ISIC Splits'!H6/SUM('U.S. Data for ISIC Splits'!$G6:$H6))</f>
        <v>285838.34171470627</v>
      </c>
      <c r="N2">
        <f>'Filtered OECD Data'!L38*1000</f>
        <v>690000</v>
      </c>
      <c r="O2" s="85">
        <f>'Filtered OECD Data'!M38*1000*('U.S. Data for ISIC Splits'!J6/SUM('U.S. Data for ISIC Splits'!J6:K6))</f>
        <v>95335.475896168107</v>
      </c>
      <c r="P2" s="86">
        <f>'Filtered OECD Data'!M38*1000*('U.S. Data for ISIC Splits'!K6/SUM('U.S. Data for ISIC Splits'!J6:K6))</f>
        <v>316664.52410383185</v>
      </c>
      <c r="Q2" s="85">
        <f>'Filtered OECD Data'!N38*1000*('U.S. Data for ISIC Splits'!M6/SUM('U.S. Data for ISIC Splits'!M6:N6))</f>
        <v>211157.18295483541</v>
      </c>
      <c r="R2" s="86">
        <f>'Filtered OECD Data'!N38*1000*('U.S. Data for ISIC Splits'!N6/SUM('U.S. Data for ISIC Splits'!M6:N6))</f>
        <v>183842.81704516459</v>
      </c>
      <c r="S2">
        <f>'Filtered OECD Data'!O38*1000</f>
        <v>1483000</v>
      </c>
      <c r="T2">
        <f>'Filtered OECD Data'!P38*1000</f>
        <v>1058000</v>
      </c>
      <c r="U2">
        <f>'Filtered OECD Data'!Q38*1000</f>
        <v>382000</v>
      </c>
      <c r="V2">
        <f>'Filtered OECD Data'!R38*1000</f>
        <v>1126000</v>
      </c>
      <c r="W2">
        <f>'Filtered OECD Data'!S38*1000</f>
        <v>922000</v>
      </c>
      <c r="X2">
        <f>'Filtered OECD Data'!T38*1000</f>
        <v>695000</v>
      </c>
      <c r="Y2">
        <f>'Filtered OECD Data'!U38*1000</f>
        <v>1355500</v>
      </c>
      <c r="Z2" s="85">
        <f>'Filtered OECD Data'!V38*1000*('U.S. Data for ISIC Splits'!P6/SUM('U.S. Data for ISIC Splits'!P6:R6))</f>
        <v>682929.51541850215</v>
      </c>
      <c r="AA2" s="88">
        <f>'Filtered OECD Data'!V38*1000*('U.S. Data for ISIC Splits'!Q6/SUM('U.S. Data for ISIC Splits'!P6:R6))</f>
        <v>205651.98237885462</v>
      </c>
      <c r="AB2" s="86">
        <f>'Filtered OECD Data'!V38*1000*('U.S. Data for ISIC Splits'!R6/SUM('U.S. Data for ISIC Splits'!P6:R6))</f>
        <v>86418.502202643169</v>
      </c>
      <c r="AC2">
        <f>'Filtered OECD Data'!W38*1000</f>
        <v>8240000</v>
      </c>
      <c r="AD2">
        <f>'Filtered OECD Data'!X38*1000</f>
        <v>23893300</v>
      </c>
      <c r="AE2">
        <f>'Filtered OECD Data'!Y38*1000</f>
        <v>5988000</v>
      </c>
      <c r="AF2">
        <f>'Filtered OECD Data'!Z38*1000</f>
        <v>13295000</v>
      </c>
      <c r="AG2">
        <f>'Filtered OECD Data'!AA38*1000</f>
        <v>1686900</v>
      </c>
      <c r="AH2">
        <f>'Filtered OECD Data'!AB38*1000</f>
        <v>823100</v>
      </c>
      <c r="AI2">
        <f>'Filtered OECD Data'!AC38*1000</f>
        <v>2455000</v>
      </c>
      <c r="AJ2">
        <f>'Filtered OECD Data'!AD38*1000</f>
        <v>6300000</v>
      </c>
      <c r="AK2">
        <f>'Filtered OECD Data'!AE38*1000</f>
        <v>1958000</v>
      </c>
      <c r="AL2">
        <f>'Filtered OECD Data'!AF38*1000</f>
        <v>19863000</v>
      </c>
      <c r="AM2">
        <f>'Filtered OECD Data'!AG38*1000</f>
        <v>13365000</v>
      </c>
      <c r="AN2">
        <f>'Filtered OECD Data'!AH38*1000</f>
        <v>14114000</v>
      </c>
      <c r="AO2">
        <f>'Filtered OECD Data'!AI38*1000</f>
        <v>19522000</v>
      </c>
      <c r="AP2">
        <f>'Filtered OECD Data'!AJ38*1000</f>
        <v>8780200</v>
      </c>
      <c r="AQ2">
        <f>'Filtered OECD Data'!AK38*1000</f>
        <v>329100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EMPN</vt:lpstr>
      <vt:lpstr>Filtered OECD Data</vt:lpstr>
      <vt:lpstr>U.S. Data for ISIC Splits</vt:lpstr>
      <vt:lpstr>BEbIC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2021-01-19T07:46:37Z</dcterms:modified>
</cp:coreProperties>
</file>