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MeganMahajan\Documents\eps-us\"/>
    </mc:Choice>
  </mc:AlternateContent>
  <xr:revisionPtr revIDLastSave="0" documentId="13_ncr:1_{E432E468-D05D-4E23-9183-58A3047E3A60}" xr6:coauthVersionLast="47" xr6:coauthVersionMax="47" xr10:uidLastSave="{00000000-0000-0000-0000-000000000000}"/>
  <bookViews>
    <workbookView xWindow="28680" yWindow="-120" windowWidth="29040" windowHeight="17520" tabRatio="859"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PolicyLevers!$H$1:$H$1542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J262" i="1" l="1"/>
  <c r="K262" i="1"/>
  <c r="L262" i="1"/>
  <c r="M262" i="1"/>
  <c r="N262" i="1"/>
  <c r="P262" i="1"/>
  <c r="Q262" i="1"/>
  <c r="R262" i="1"/>
  <c r="A262" i="1"/>
  <c r="B262" i="1"/>
  <c r="B43" i="18"/>
  <c r="I28" i="19" s="1"/>
  <c r="O262" i="1" s="1"/>
  <c r="B706" i="15" l="1"/>
  <c r="E2" i="20"/>
  <c r="D2" i="20"/>
  <c r="R161" i="1" l="1"/>
  <c r="Q161" i="1"/>
  <c r="P161" i="1"/>
  <c r="O161" i="1"/>
  <c r="N161" i="1"/>
  <c r="M161" i="1"/>
  <c r="L161" i="1"/>
  <c r="K161" i="1"/>
  <c r="J161" i="1"/>
  <c r="B161" i="1"/>
  <c r="A161" i="1"/>
  <c r="B700" i="15" l="1"/>
  <c r="B699" i="15"/>
  <c r="B704" i="15"/>
  <c r="H688" i="15"/>
  <c r="H689" i="15"/>
  <c r="H59" i="15"/>
  <c r="H665" i="15" s="1"/>
  <c r="G59" i="15"/>
  <c r="G665" i="15" s="1"/>
  <c r="F59" i="15"/>
  <c r="F665" i="15" s="1"/>
  <c r="E59" i="15"/>
  <c r="E665" i="15" s="1"/>
  <c r="D59" i="15"/>
  <c r="D665" i="15" s="1"/>
  <c r="C59" i="15"/>
  <c r="C665" i="15" s="1"/>
  <c r="B59" i="15"/>
  <c r="B665" i="15" s="1"/>
  <c r="P469" i="1"/>
  <c r="C468" i="1"/>
  <c r="K468" i="1" s="1"/>
  <c r="C469" i="1"/>
  <c r="L469" i="1" s="1"/>
  <c r="C470" i="1"/>
  <c r="M470" i="1" s="1"/>
  <c r="C471" i="1"/>
  <c r="N471" i="1" s="1"/>
  <c r="C472" i="1"/>
  <c r="O472" i="1" s="1"/>
  <c r="C473" i="1"/>
  <c r="P473" i="1" s="1"/>
  <c r="C474" i="1"/>
  <c r="B474" i="1" s="1"/>
  <c r="C475" i="1"/>
  <c r="J475" i="1" s="1"/>
  <c r="C476" i="1"/>
  <c r="K476" i="1" s="1"/>
  <c r="C477" i="1"/>
  <c r="L477" i="1" s="1"/>
  <c r="C478" i="1"/>
  <c r="M478" i="1" s="1"/>
  <c r="C479" i="1"/>
  <c r="N479" i="1" s="1"/>
  <c r="C480" i="1"/>
  <c r="O480" i="1" s="1"/>
  <c r="C481" i="1"/>
  <c r="P481" i="1" s="1"/>
  <c r="C482" i="1"/>
  <c r="B482" i="1" s="1"/>
  <c r="C483" i="1"/>
  <c r="J483" i="1" s="1"/>
  <c r="C484" i="1"/>
  <c r="K484" i="1" s="1"/>
  <c r="C485" i="1"/>
  <c r="L485" i="1" s="1"/>
  <c r="C486" i="1"/>
  <c r="M486" i="1" s="1"/>
  <c r="C487" i="1"/>
  <c r="N487" i="1" s="1"/>
  <c r="C488" i="1"/>
  <c r="O488" i="1" s="1"/>
  <c r="C489" i="1"/>
  <c r="P489" i="1" s="1"/>
  <c r="C467" i="1"/>
  <c r="J467" i="1" s="1"/>
  <c r="J466" i="1"/>
  <c r="K466" i="1"/>
  <c r="L466" i="1"/>
  <c r="M466" i="1"/>
  <c r="N466" i="1"/>
  <c r="O466" i="1"/>
  <c r="P466" i="1"/>
  <c r="A466" i="1"/>
  <c r="B466" i="1"/>
  <c r="N485" i="1" l="1"/>
  <c r="O482" i="1"/>
  <c r="A485" i="1"/>
  <c r="A476" i="1"/>
  <c r="M488" i="1"/>
  <c r="O477" i="1"/>
  <c r="L476" i="1"/>
  <c r="B488" i="1"/>
  <c r="A477" i="1"/>
  <c r="A468" i="1"/>
  <c r="P485" i="1"/>
  <c r="M484" i="1"/>
  <c r="K478" i="1"/>
  <c r="N476" i="1"/>
  <c r="O470" i="1"/>
  <c r="B485" i="1"/>
  <c r="B476" i="1"/>
  <c r="N489" i="1"/>
  <c r="O485" i="1"/>
  <c r="L484" i="1"/>
  <c r="P477" i="1"/>
  <c r="M476" i="1"/>
  <c r="K470" i="1"/>
  <c r="B484" i="1"/>
  <c r="B473" i="1"/>
  <c r="L487" i="1"/>
  <c r="M485" i="1"/>
  <c r="N481" i="1"/>
  <c r="N477" i="1"/>
  <c r="O474" i="1"/>
  <c r="O469" i="1"/>
  <c r="A484" i="1"/>
  <c r="A473" i="1"/>
  <c r="J487" i="1"/>
  <c r="K485" i="1"/>
  <c r="M480" i="1"/>
  <c r="M477" i="1"/>
  <c r="N473" i="1"/>
  <c r="N469" i="1"/>
  <c r="B481" i="1"/>
  <c r="B469" i="1"/>
  <c r="P486" i="1"/>
  <c r="J485" i="1"/>
  <c r="L479" i="1"/>
  <c r="K477" i="1"/>
  <c r="M472" i="1"/>
  <c r="M469" i="1"/>
  <c r="B489" i="1"/>
  <c r="A481" i="1"/>
  <c r="A469" i="1"/>
  <c r="O486" i="1"/>
  <c r="O484" i="1"/>
  <c r="P478" i="1"/>
  <c r="J477" i="1"/>
  <c r="L471" i="1"/>
  <c r="K469" i="1"/>
  <c r="A489" i="1"/>
  <c r="B477" i="1"/>
  <c r="B468" i="1"/>
  <c r="K486" i="1"/>
  <c r="N484" i="1"/>
  <c r="O478" i="1"/>
  <c r="O476" i="1"/>
  <c r="P470" i="1"/>
  <c r="J469" i="1"/>
  <c r="P483" i="1"/>
  <c r="A488" i="1"/>
  <c r="A472" i="1"/>
  <c r="M483" i="1"/>
  <c r="L482" i="1"/>
  <c r="K481" i="1"/>
  <c r="J480" i="1"/>
  <c r="B487" i="1"/>
  <c r="B483" i="1"/>
  <c r="B479" i="1"/>
  <c r="B475" i="1"/>
  <c r="B471" i="1"/>
  <c r="B467" i="1"/>
  <c r="J489" i="1"/>
  <c r="P487" i="1"/>
  <c r="L483" i="1"/>
  <c r="K482" i="1"/>
  <c r="J481" i="1"/>
  <c r="P479" i="1"/>
  <c r="L475" i="1"/>
  <c r="K474" i="1"/>
  <c r="J473" i="1"/>
  <c r="P471" i="1"/>
  <c r="A487" i="1"/>
  <c r="A479" i="1"/>
  <c r="A475" i="1"/>
  <c r="A467" i="1"/>
  <c r="O487" i="1"/>
  <c r="A486" i="1"/>
  <c r="A482" i="1"/>
  <c r="A478" i="1"/>
  <c r="A474" i="1"/>
  <c r="A470" i="1"/>
  <c r="O489" i="1"/>
  <c r="N488" i="1"/>
  <c r="M487" i="1"/>
  <c r="L486" i="1"/>
  <c r="J484" i="1"/>
  <c r="P482" i="1"/>
  <c r="O481" i="1"/>
  <c r="N480" i="1"/>
  <c r="M479" i="1"/>
  <c r="L478" i="1"/>
  <c r="J476" i="1"/>
  <c r="P474" i="1"/>
  <c r="O473" i="1"/>
  <c r="N472" i="1"/>
  <c r="M471" i="1"/>
  <c r="L470" i="1"/>
  <c r="J468" i="1"/>
  <c r="P467" i="1"/>
  <c r="M489" i="1"/>
  <c r="L488" i="1"/>
  <c r="K487" i="1"/>
  <c r="J486" i="1"/>
  <c r="P484" i="1"/>
  <c r="O483" i="1"/>
  <c r="N482" i="1"/>
  <c r="M481" i="1"/>
  <c r="L480" i="1"/>
  <c r="K479" i="1"/>
  <c r="J478" i="1"/>
  <c r="P476" i="1"/>
  <c r="O475" i="1"/>
  <c r="N474" i="1"/>
  <c r="M473" i="1"/>
  <c r="L472" i="1"/>
  <c r="K471" i="1"/>
  <c r="J470" i="1"/>
  <c r="P468" i="1"/>
  <c r="O467" i="1"/>
  <c r="B480" i="1"/>
  <c r="B472" i="1"/>
  <c r="L489" i="1"/>
  <c r="K488" i="1"/>
  <c r="N483" i="1"/>
  <c r="M482" i="1"/>
  <c r="L481" i="1"/>
  <c r="K480" i="1"/>
  <c r="J479" i="1"/>
  <c r="N475" i="1"/>
  <c r="M474" i="1"/>
  <c r="L473" i="1"/>
  <c r="K472" i="1"/>
  <c r="J471" i="1"/>
  <c r="O468" i="1"/>
  <c r="N467" i="1"/>
  <c r="N468" i="1"/>
  <c r="M467" i="1"/>
  <c r="M468" i="1"/>
  <c r="L467" i="1"/>
  <c r="L468" i="1"/>
  <c r="K467" i="1"/>
  <c r="P475" i="1"/>
  <c r="A480" i="1"/>
  <c r="K489" i="1"/>
  <c r="J488" i="1"/>
  <c r="M475" i="1"/>
  <c r="L474" i="1"/>
  <c r="K473" i="1"/>
  <c r="J472" i="1"/>
  <c r="A483" i="1"/>
  <c r="A471" i="1"/>
  <c r="P488" i="1"/>
  <c r="N486" i="1"/>
  <c r="K483" i="1"/>
  <c r="J482" i="1"/>
  <c r="P480" i="1"/>
  <c r="O479" i="1"/>
  <c r="N478" i="1"/>
  <c r="K475" i="1"/>
  <c r="J474" i="1"/>
  <c r="P472" i="1"/>
  <c r="O471" i="1"/>
  <c r="N470" i="1"/>
  <c r="B486" i="1"/>
  <c r="B478" i="1"/>
  <c r="B470" i="1"/>
  <c r="J464" i="1"/>
  <c r="K464" i="1"/>
  <c r="L464" i="1"/>
  <c r="M464" i="1"/>
  <c r="N464" i="1"/>
  <c r="O464" i="1"/>
  <c r="P464" i="1"/>
  <c r="Q464" i="1"/>
  <c r="J465" i="1"/>
  <c r="K465" i="1"/>
  <c r="L465" i="1"/>
  <c r="M465" i="1"/>
  <c r="N465" i="1"/>
  <c r="O465" i="1"/>
  <c r="P465" i="1"/>
  <c r="Q465" i="1"/>
  <c r="A464" i="1"/>
  <c r="B464" i="1"/>
  <c r="A465" i="1"/>
  <c r="B465" i="1"/>
  <c r="J187" i="1" l="1"/>
  <c r="K187" i="1"/>
  <c r="L187" i="1"/>
  <c r="M187" i="1"/>
  <c r="N187" i="1"/>
  <c r="O187" i="1"/>
  <c r="P187" i="1"/>
  <c r="Q187" i="1"/>
  <c r="R187" i="1"/>
  <c r="A187" i="1"/>
  <c r="B187" i="1"/>
  <c r="C1528" i="1"/>
  <c r="L1528" i="1" s="1"/>
  <c r="C1529" i="1"/>
  <c r="O1529" i="1" s="1"/>
  <c r="C1530" i="1"/>
  <c r="L1530" i="1" s="1"/>
  <c r="C1527" i="1"/>
  <c r="J1527" i="1" s="1"/>
  <c r="I1530" i="1"/>
  <c r="I1529" i="1"/>
  <c r="I1528" i="1"/>
  <c r="I1527" i="1"/>
  <c r="R1526" i="1"/>
  <c r="O1526" i="1"/>
  <c r="N1526" i="1"/>
  <c r="M1526" i="1"/>
  <c r="L1526" i="1"/>
  <c r="K1526" i="1"/>
  <c r="J1526" i="1"/>
  <c r="B1526" i="1"/>
  <c r="A1526" i="1"/>
  <c r="C1503" i="1"/>
  <c r="J1503" i="1" s="1"/>
  <c r="C1504" i="1"/>
  <c r="M1504" i="1" s="1"/>
  <c r="C1505" i="1"/>
  <c r="J1505" i="1" s="1"/>
  <c r="C1502" i="1"/>
  <c r="K1502" i="1" s="1"/>
  <c r="I1505" i="1"/>
  <c r="I1504" i="1"/>
  <c r="I1503" i="1"/>
  <c r="I1502" i="1"/>
  <c r="O1501" i="1"/>
  <c r="N1501" i="1"/>
  <c r="M1501" i="1"/>
  <c r="L1501" i="1"/>
  <c r="K1501" i="1"/>
  <c r="J1501" i="1"/>
  <c r="B1501" i="1"/>
  <c r="A1501" i="1"/>
  <c r="J105" i="19"/>
  <c r="K105" i="19"/>
  <c r="Q1526" i="1" s="1"/>
  <c r="J100" i="19"/>
  <c r="P1501" i="1" s="1"/>
  <c r="K100" i="19"/>
  <c r="P1527" i="1" l="1"/>
  <c r="R1527" i="1"/>
  <c r="A1504" i="1"/>
  <c r="Q1503" i="1"/>
  <c r="M1528" i="1"/>
  <c r="A1502" i="1"/>
  <c r="J1504" i="1"/>
  <c r="L1502" i="1"/>
  <c r="L1504" i="1"/>
  <c r="N1528" i="1"/>
  <c r="M1502" i="1"/>
  <c r="N1504" i="1"/>
  <c r="J1530" i="1"/>
  <c r="N1502" i="1"/>
  <c r="K1530" i="1"/>
  <c r="Q1501" i="1"/>
  <c r="P1526" i="1"/>
  <c r="Q1527" i="1"/>
  <c r="Q1530" i="1"/>
  <c r="N1530" i="1"/>
  <c r="R1530" i="1"/>
  <c r="A1530" i="1"/>
  <c r="A1528" i="1"/>
  <c r="K1527" i="1"/>
  <c r="M1527" i="1"/>
  <c r="L1527" i="1"/>
  <c r="B1528" i="1"/>
  <c r="O1528" i="1"/>
  <c r="J1529" i="1"/>
  <c r="R1529" i="1"/>
  <c r="M1530" i="1"/>
  <c r="P1528" i="1"/>
  <c r="K1529" i="1"/>
  <c r="A1527" i="1"/>
  <c r="N1527" i="1"/>
  <c r="Q1528" i="1"/>
  <c r="L1529" i="1"/>
  <c r="B1530" i="1"/>
  <c r="O1530" i="1"/>
  <c r="Q1529" i="1"/>
  <c r="B1527" i="1"/>
  <c r="O1527" i="1"/>
  <c r="J1528" i="1"/>
  <c r="R1528" i="1"/>
  <c r="M1529" i="1"/>
  <c r="P1530" i="1"/>
  <c r="K1528" i="1"/>
  <c r="A1529" i="1"/>
  <c r="N1529" i="1"/>
  <c r="P1529" i="1"/>
  <c r="B1529" i="1"/>
  <c r="Q1505" i="1"/>
  <c r="K1504" i="1"/>
  <c r="J1502" i="1"/>
  <c r="B1502" i="1"/>
  <c r="O1502" i="1"/>
  <c r="K1503" i="1"/>
  <c r="B1504" i="1"/>
  <c r="O1504" i="1"/>
  <c r="K1505" i="1"/>
  <c r="P1502" i="1"/>
  <c r="L1503" i="1"/>
  <c r="P1504" i="1"/>
  <c r="L1505" i="1"/>
  <c r="Q1502" i="1"/>
  <c r="M1503" i="1"/>
  <c r="Q1504" i="1"/>
  <c r="M1505" i="1"/>
  <c r="A1503" i="1"/>
  <c r="N1503" i="1"/>
  <c r="A1505" i="1"/>
  <c r="N1505" i="1"/>
  <c r="B1503" i="1"/>
  <c r="O1503" i="1"/>
  <c r="B1505" i="1"/>
  <c r="O1505" i="1"/>
  <c r="P1503" i="1"/>
  <c r="P1505" i="1"/>
  <c r="H111" i="8" l="1"/>
  <c r="H117" i="8" s="1"/>
  <c r="I111" i="8"/>
  <c r="I117" i="8" s="1"/>
  <c r="H112" i="8"/>
  <c r="H118" i="8" s="1"/>
  <c r="I112" i="8"/>
  <c r="I118" i="8" s="1"/>
  <c r="H113" i="8"/>
  <c r="H119" i="8" s="1"/>
  <c r="I113" i="8"/>
  <c r="I119" i="8" s="1"/>
  <c r="H114" i="8"/>
  <c r="H120" i="8" s="1"/>
  <c r="I114" i="8"/>
  <c r="I120" i="8" s="1"/>
  <c r="I110" i="8"/>
  <c r="I116" i="8" s="1"/>
  <c r="H110" i="8"/>
  <c r="H116" i="8" s="1"/>
  <c r="C1453" i="1"/>
  <c r="C1389" i="1"/>
  <c r="C462" i="1"/>
  <c r="A462" i="1" s="1"/>
  <c r="C438" i="1"/>
  <c r="B438" i="1" s="1"/>
  <c r="C410" i="1"/>
  <c r="M410" i="1" s="1"/>
  <c r="C385" i="1"/>
  <c r="A385" i="1" s="1"/>
  <c r="C361" i="1"/>
  <c r="A361" i="1" s="1"/>
  <c r="C337" i="1"/>
  <c r="A337" i="1" s="1"/>
  <c r="C312" i="1"/>
  <c r="J312" i="1" s="1"/>
  <c r="C287" i="1"/>
  <c r="A287" i="1" s="1"/>
  <c r="C259" i="1"/>
  <c r="A259" i="1" s="1"/>
  <c r="J463" i="1"/>
  <c r="K463" i="1"/>
  <c r="L463" i="1"/>
  <c r="M463" i="1"/>
  <c r="N463" i="1"/>
  <c r="O463" i="1"/>
  <c r="P463" i="1"/>
  <c r="Q463" i="1"/>
  <c r="R463" i="1"/>
  <c r="A463" i="1"/>
  <c r="B463" i="1"/>
  <c r="G116" i="8"/>
  <c r="G117" i="8"/>
  <c r="G118" i="8"/>
  <c r="G119" i="8"/>
  <c r="G120" i="8"/>
  <c r="H115" i="8"/>
  <c r="I115" i="8"/>
  <c r="G115" i="8"/>
  <c r="F115" i="8"/>
  <c r="F113" i="8"/>
  <c r="B17" i="18"/>
  <c r="F120" i="8" s="1"/>
  <c r="J261" i="1"/>
  <c r="K261" i="1"/>
  <c r="L261" i="1"/>
  <c r="M261" i="1"/>
  <c r="N261" i="1"/>
  <c r="O261" i="1"/>
  <c r="P261" i="1"/>
  <c r="Q261" i="1"/>
  <c r="R261" i="1"/>
  <c r="A261" i="1"/>
  <c r="B261" i="1"/>
  <c r="C775" i="1"/>
  <c r="N775" i="1" s="1"/>
  <c r="C776" i="1"/>
  <c r="N776" i="1" s="1"/>
  <c r="C777" i="1"/>
  <c r="O777" i="1" s="1"/>
  <c r="C778" i="1"/>
  <c r="L778" i="1" s="1"/>
  <c r="C779" i="1"/>
  <c r="O779" i="1" s="1"/>
  <c r="C780" i="1"/>
  <c r="J780" i="1" s="1"/>
  <c r="C781" i="1"/>
  <c r="Q781" i="1" s="1"/>
  <c r="C782" i="1"/>
  <c r="P782" i="1" s="1"/>
  <c r="C783" i="1"/>
  <c r="N783" i="1" s="1"/>
  <c r="C784" i="1"/>
  <c r="K784" i="1" s="1"/>
  <c r="C785" i="1"/>
  <c r="O785" i="1" s="1"/>
  <c r="C786" i="1"/>
  <c r="O786" i="1" s="1"/>
  <c r="C787" i="1"/>
  <c r="L787" i="1" s="1"/>
  <c r="C788" i="1"/>
  <c r="M788" i="1" s="1"/>
  <c r="C789" i="1"/>
  <c r="R789" i="1" s="1"/>
  <c r="C790" i="1"/>
  <c r="A790" i="1" s="1"/>
  <c r="C791" i="1"/>
  <c r="Q791" i="1" s="1"/>
  <c r="C792" i="1"/>
  <c r="K792" i="1" s="1"/>
  <c r="C793" i="1"/>
  <c r="K793" i="1" s="1"/>
  <c r="C794" i="1"/>
  <c r="N794" i="1" s="1"/>
  <c r="C795" i="1"/>
  <c r="C796" i="1"/>
  <c r="O796" i="1" s="1"/>
  <c r="C797" i="1"/>
  <c r="A797" i="1" s="1"/>
  <c r="C798" i="1"/>
  <c r="B798" i="1" s="1"/>
  <c r="C799" i="1"/>
  <c r="Q799" i="1" s="1"/>
  <c r="C800" i="1"/>
  <c r="K800" i="1" s="1"/>
  <c r="C801" i="1"/>
  <c r="K801" i="1" s="1"/>
  <c r="C802" i="1"/>
  <c r="L802" i="1" s="1"/>
  <c r="C803" i="1"/>
  <c r="C804" i="1"/>
  <c r="Q804" i="1" s="1"/>
  <c r="C805" i="1"/>
  <c r="A805" i="1" s="1"/>
  <c r="C806" i="1"/>
  <c r="O806" i="1" s="1"/>
  <c r="C807" i="1"/>
  <c r="Q807" i="1" s="1"/>
  <c r="C808" i="1"/>
  <c r="M808" i="1" s="1"/>
  <c r="C809" i="1"/>
  <c r="N809" i="1" s="1"/>
  <c r="C810" i="1"/>
  <c r="Q810" i="1" s="1"/>
  <c r="C811" i="1"/>
  <c r="C812" i="1"/>
  <c r="M812" i="1" s="1"/>
  <c r="C813" i="1"/>
  <c r="A813" i="1" s="1"/>
  <c r="C814" i="1"/>
  <c r="O814" i="1" s="1"/>
  <c r="C815" i="1"/>
  <c r="N815" i="1" s="1"/>
  <c r="C816" i="1"/>
  <c r="O816" i="1" s="1"/>
  <c r="C817" i="1"/>
  <c r="Q817" i="1" s="1"/>
  <c r="C818" i="1"/>
  <c r="N818" i="1" s="1"/>
  <c r="C819" i="1"/>
  <c r="C820" i="1"/>
  <c r="Q820" i="1" s="1"/>
  <c r="C821" i="1"/>
  <c r="J821" i="1" s="1"/>
  <c r="C822" i="1"/>
  <c r="P822" i="1" s="1"/>
  <c r="C823" i="1"/>
  <c r="N823" i="1" s="1"/>
  <c r="C824" i="1"/>
  <c r="Q824" i="1" s="1"/>
  <c r="C825" i="1"/>
  <c r="L825" i="1" s="1"/>
  <c r="C826" i="1"/>
  <c r="L826" i="1" s="1"/>
  <c r="C827" i="1"/>
  <c r="C828" i="1"/>
  <c r="M828" i="1" s="1"/>
  <c r="C829" i="1"/>
  <c r="P829" i="1" s="1"/>
  <c r="C830" i="1"/>
  <c r="O830" i="1" s="1"/>
  <c r="C831" i="1"/>
  <c r="Q831" i="1" s="1"/>
  <c r="C832" i="1"/>
  <c r="K832" i="1" s="1"/>
  <c r="C833" i="1"/>
  <c r="O833" i="1" s="1"/>
  <c r="C834" i="1"/>
  <c r="P834" i="1" s="1"/>
  <c r="C835" i="1"/>
  <c r="C836" i="1"/>
  <c r="Q836" i="1" s="1"/>
  <c r="C837" i="1"/>
  <c r="Q837" i="1" s="1"/>
  <c r="C838" i="1"/>
  <c r="P838" i="1" s="1"/>
  <c r="C839" i="1"/>
  <c r="Q839" i="1" s="1"/>
  <c r="C840" i="1"/>
  <c r="J840" i="1" s="1"/>
  <c r="C841" i="1"/>
  <c r="J841" i="1" s="1"/>
  <c r="C842" i="1"/>
  <c r="M842" i="1" s="1"/>
  <c r="C843" i="1"/>
  <c r="C844" i="1"/>
  <c r="M844" i="1" s="1"/>
  <c r="C845" i="1"/>
  <c r="R845" i="1" s="1"/>
  <c r="C846" i="1"/>
  <c r="A846" i="1" s="1"/>
  <c r="C847" i="1"/>
  <c r="Q847" i="1" s="1"/>
  <c r="C848" i="1"/>
  <c r="M848" i="1" s="1"/>
  <c r="C849" i="1"/>
  <c r="L849" i="1" s="1"/>
  <c r="C850" i="1"/>
  <c r="K850" i="1" s="1"/>
  <c r="C851" i="1"/>
  <c r="C852" i="1"/>
  <c r="P852" i="1" s="1"/>
  <c r="C853" i="1"/>
  <c r="A853" i="1" s="1"/>
  <c r="C854" i="1"/>
  <c r="Q854" i="1" s="1"/>
  <c r="C855" i="1"/>
  <c r="Q855" i="1" s="1"/>
  <c r="C856" i="1"/>
  <c r="P856" i="1" s="1"/>
  <c r="C857" i="1"/>
  <c r="O857" i="1" s="1"/>
  <c r="C858" i="1"/>
  <c r="P858" i="1" s="1"/>
  <c r="C859" i="1"/>
  <c r="C860" i="1"/>
  <c r="K860" i="1" s="1"/>
  <c r="C861" i="1"/>
  <c r="A861" i="1" s="1"/>
  <c r="C862" i="1"/>
  <c r="O862" i="1" s="1"/>
  <c r="C863" i="1"/>
  <c r="Q863" i="1" s="1"/>
  <c r="C864" i="1"/>
  <c r="K864" i="1" s="1"/>
  <c r="C865" i="1"/>
  <c r="J865" i="1" s="1"/>
  <c r="C866" i="1"/>
  <c r="K866" i="1" s="1"/>
  <c r="C867" i="1"/>
  <c r="C868" i="1"/>
  <c r="N868" i="1" s="1"/>
  <c r="C869" i="1"/>
  <c r="A869" i="1" s="1"/>
  <c r="C870" i="1"/>
  <c r="O870" i="1" s="1"/>
  <c r="C871" i="1"/>
  <c r="Q871" i="1" s="1"/>
  <c r="C872" i="1"/>
  <c r="O872" i="1" s="1"/>
  <c r="C873" i="1"/>
  <c r="M873" i="1" s="1"/>
  <c r="C874" i="1"/>
  <c r="P874" i="1" s="1"/>
  <c r="C875" i="1"/>
  <c r="C876" i="1"/>
  <c r="J876" i="1" s="1"/>
  <c r="C877" i="1"/>
  <c r="A877" i="1" s="1"/>
  <c r="C878" i="1"/>
  <c r="P878" i="1" s="1"/>
  <c r="C879" i="1"/>
  <c r="Q879" i="1" s="1"/>
  <c r="C880" i="1"/>
  <c r="K880" i="1" s="1"/>
  <c r="C881" i="1"/>
  <c r="P881" i="1" s="1"/>
  <c r="C882" i="1"/>
  <c r="O882" i="1" s="1"/>
  <c r="C883" i="1"/>
  <c r="C884" i="1"/>
  <c r="N884" i="1" s="1"/>
  <c r="C885" i="1"/>
  <c r="J885" i="1" s="1"/>
  <c r="C886" i="1"/>
  <c r="A886" i="1" s="1"/>
  <c r="C887" i="1"/>
  <c r="Q887" i="1" s="1"/>
  <c r="C888" i="1"/>
  <c r="P888" i="1" s="1"/>
  <c r="C889" i="1"/>
  <c r="J889" i="1" s="1"/>
  <c r="C890" i="1"/>
  <c r="Q890" i="1" s="1"/>
  <c r="C891" i="1"/>
  <c r="C892" i="1"/>
  <c r="Q892" i="1" s="1"/>
  <c r="C893" i="1"/>
  <c r="P893" i="1" s="1"/>
  <c r="C894" i="1"/>
  <c r="P894" i="1" s="1"/>
  <c r="C895" i="1"/>
  <c r="Q895" i="1" s="1"/>
  <c r="C896" i="1"/>
  <c r="K896" i="1" s="1"/>
  <c r="C897" i="1"/>
  <c r="L897" i="1" s="1"/>
  <c r="C898" i="1"/>
  <c r="K898" i="1" s="1"/>
  <c r="C899" i="1"/>
  <c r="C900" i="1"/>
  <c r="L900" i="1" s="1"/>
  <c r="C901" i="1"/>
  <c r="A901" i="1" s="1"/>
  <c r="C902" i="1"/>
  <c r="A902" i="1" s="1"/>
  <c r="C903" i="1"/>
  <c r="Q903" i="1" s="1"/>
  <c r="C904" i="1"/>
  <c r="N904" i="1" s="1"/>
  <c r="C905" i="1"/>
  <c r="N905" i="1" s="1"/>
  <c r="C906" i="1"/>
  <c r="M906" i="1" s="1"/>
  <c r="C907" i="1"/>
  <c r="C908" i="1"/>
  <c r="P908" i="1" s="1"/>
  <c r="C909" i="1"/>
  <c r="P909" i="1" s="1"/>
  <c r="C910" i="1"/>
  <c r="O910" i="1" s="1"/>
  <c r="C911" i="1"/>
  <c r="Q911" i="1" s="1"/>
  <c r="C912" i="1"/>
  <c r="J912" i="1" s="1"/>
  <c r="C913" i="1"/>
  <c r="Q913" i="1" s="1"/>
  <c r="C914" i="1"/>
  <c r="P914" i="1" s="1"/>
  <c r="C915" i="1"/>
  <c r="C916" i="1"/>
  <c r="L916" i="1" s="1"/>
  <c r="C917" i="1"/>
  <c r="J917" i="1" s="1"/>
  <c r="C918" i="1"/>
  <c r="O918" i="1" s="1"/>
  <c r="C919" i="1"/>
  <c r="Q919" i="1" s="1"/>
  <c r="C920" i="1"/>
  <c r="N920" i="1" s="1"/>
  <c r="C921" i="1"/>
  <c r="K921" i="1" s="1"/>
  <c r="C922" i="1"/>
  <c r="J922" i="1" s="1"/>
  <c r="C923" i="1"/>
  <c r="C924" i="1"/>
  <c r="P924" i="1" s="1"/>
  <c r="C925" i="1"/>
  <c r="O925" i="1" s="1"/>
  <c r="C926" i="1"/>
  <c r="M926" i="1" s="1"/>
  <c r="C927" i="1"/>
  <c r="O927" i="1" s="1"/>
  <c r="C928" i="1"/>
  <c r="Q928" i="1" s="1"/>
  <c r="C929" i="1"/>
  <c r="M929" i="1" s="1"/>
  <c r="C930" i="1"/>
  <c r="L930" i="1" s="1"/>
  <c r="C931" i="1"/>
  <c r="C932" i="1"/>
  <c r="L932" i="1" s="1"/>
  <c r="C933" i="1"/>
  <c r="L933" i="1" s="1"/>
  <c r="C934" i="1"/>
  <c r="O934" i="1" s="1"/>
  <c r="C935" i="1"/>
  <c r="P935" i="1" s="1"/>
  <c r="C936" i="1"/>
  <c r="M936" i="1" s="1"/>
  <c r="C937" i="1"/>
  <c r="O937" i="1" s="1"/>
  <c r="C938" i="1"/>
  <c r="N938" i="1" s="1"/>
  <c r="C939" i="1"/>
  <c r="C940" i="1"/>
  <c r="P940" i="1" s="1"/>
  <c r="C941" i="1"/>
  <c r="Q941" i="1" s="1"/>
  <c r="C942" i="1"/>
  <c r="Q942" i="1" s="1"/>
  <c r="C943" i="1"/>
  <c r="Q943" i="1" s="1"/>
  <c r="C944" i="1"/>
  <c r="O944" i="1" s="1"/>
  <c r="C945" i="1"/>
  <c r="Q945" i="1" s="1"/>
  <c r="C946" i="1"/>
  <c r="P946" i="1" s="1"/>
  <c r="C947" i="1"/>
  <c r="C948" i="1"/>
  <c r="K948" i="1" s="1"/>
  <c r="C949" i="1"/>
  <c r="L949" i="1" s="1"/>
  <c r="C950" i="1"/>
  <c r="J950" i="1" s="1"/>
  <c r="C951" i="1"/>
  <c r="J951" i="1" s="1"/>
  <c r="C952" i="1"/>
  <c r="Q952" i="1" s="1"/>
  <c r="C953" i="1"/>
  <c r="J953" i="1" s="1"/>
  <c r="C954" i="1"/>
  <c r="Q954" i="1" s="1"/>
  <c r="C955" i="1"/>
  <c r="C956" i="1"/>
  <c r="O956" i="1" s="1"/>
  <c r="C957" i="1"/>
  <c r="L957" i="1" s="1"/>
  <c r="C958" i="1"/>
  <c r="J958" i="1" s="1"/>
  <c r="C959" i="1"/>
  <c r="K959" i="1" s="1"/>
  <c r="C960" i="1"/>
  <c r="L960" i="1" s="1"/>
  <c r="C961" i="1"/>
  <c r="K961" i="1" s="1"/>
  <c r="C962" i="1"/>
  <c r="J962" i="1" s="1"/>
  <c r="C963" i="1"/>
  <c r="C964" i="1"/>
  <c r="K964" i="1" s="1"/>
  <c r="C965" i="1"/>
  <c r="L965" i="1" s="1"/>
  <c r="C966" i="1"/>
  <c r="J966" i="1" s="1"/>
  <c r="C967" i="1"/>
  <c r="L967" i="1" s="1"/>
  <c r="C968" i="1"/>
  <c r="P968" i="1" s="1"/>
  <c r="C969" i="1"/>
  <c r="M969" i="1" s="1"/>
  <c r="C970" i="1"/>
  <c r="L970" i="1" s="1"/>
  <c r="C971" i="1"/>
  <c r="C972" i="1"/>
  <c r="O972" i="1" s="1"/>
  <c r="C774" i="1"/>
  <c r="P774" i="1" s="1"/>
  <c r="J773" i="1"/>
  <c r="K773" i="1"/>
  <c r="L773" i="1"/>
  <c r="M773" i="1"/>
  <c r="N773" i="1"/>
  <c r="O773" i="1"/>
  <c r="P773" i="1"/>
  <c r="Q773" i="1"/>
  <c r="R773" i="1"/>
  <c r="J779" i="1"/>
  <c r="L779" i="1"/>
  <c r="M779" i="1"/>
  <c r="N779" i="1"/>
  <c r="Q779" i="1"/>
  <c r="R779" i="1"/>
  <c r="M780" i="1"/>
  <c r="J787" i="1"/>
  <c r="K787" i="1"/>
  <c r="M787" i="1"/>
  <c r="N787" i="1"/>
  <c r="O787" i="1"/>
  <c r="Q787" i="1"/>
  <c r="R787" i="1"/>
  <c r="J795" i="1"/>
  <c r="K795" i="1"/>
  <c r="L795" i="1"/>
  <c r="M795" i="1"/>
  <c r="N795" i="1"/>
  <c r="O795" i="1"/>
  <c r="P795" i="1"/>
  <c r="Q795" i="1"/>
  <c r="R795" i="1"/>
  <c r="J803" i="1"/>
  <c r="K803" i="1"/>
  <c r="L803" i="1"/>
  <c r="M803" i="1"/>
  <c r="N803" i="1"/>
  <c r="O803" i="1"/>
  <c r="P803" i="1"/>
  <c r="Q803" i="1"/>
  <c r="R803" i="1"/>
  <c r="J811" i="1"/>
  <c r="K811" i="1"/>
  <c r="L811" i="1"/>
  <c r="M811" i="1"/>
  <c r="N811" i="1"/>
  <c r="O811" i="1"/>
  <c r="P811" i="1"/>
  <c r="Q811" i="1"/>
  <c r="R811" i="1"/>
  <c r="J819" i="1"/>
  <c r="K819" i="1"/>
  <c r="L819" i="1"/>
  <c r="M819" i="1"/>
  <c r="N819" i="1"/>
  <c r="O819" i="1"/>
  <c r="P819" i="1"/>
  <c r="Q819" i="1"/>
  <c r="R819" i="1"/>
  <c r="J827" i="1"/>
  <c r="K827" i="1"/>
  <c r="L827" i="1"/>
  <c r="M827" i="1"/>
  <c r="N827" i="1"/>
  <c r="O827" i="1"/>
  <c r="P827" i="1"/>
  <c r="Q827" i="1"/>
  <c r="R827" i="1"/>
  <c r="J835" i="1"/>
  <c r="K835" i="1"/>
  <c r="L835" i="1"/>
  <c r="M835" i="1"/>
  <c r="N835" i="1"/>
  <c r="O835" i="1"/>
  <c r="P835" i="1"/>
  <c r="Q835" i="1"/>
  <c r="R835" i="1"/>
  <c r="J843" i="1"/>
  <c r="K843" i="1"/>
  <c r="L843" i="1"/>
  <c r="M843" i="1"/>
  <c r="N843" i="1"/>
  <c r="O843" i="1"/>
  <c r="P843" i="1"/>
  <c r="Q843" i="1"/>
  <c r="R843" i="1"/>
  <c r="J851" i="1"/>
  <c r="K851" i="1"/>
  <c r="L851" i="1"/>
  <c r="M851" i="1"/>
  <c r="N851" i="1"/>
  <c r="O851" i="1"/>
  <c r="P851" i="1"/>
  <c r="Q851" i="1"/>
  <c r="R851" i="1"/>
  <c r="O852" i="1"/>
  <c r="J859" i="1"/>
  <c r="K859" i="1"/>
  <c r="L859" i="1"/>
  <c r="M859" i="1"/>
  <c r="N859" i="1"/>
  <c r="O859" i="1"/>
  <c r="P859" i="1"/>
  <c r="Q859" i="1"/>
  <c r="R859" i="1"/>
  <c r="J867" i="1"/>
  <c r="K867" i="1"/>
  <c r="L867" i="1"/>
  <c r="M867" i="1"/>
  <c r="N867" i="1"/>
  <c r="O867" i="1"/>
  <c r="P867" i="1"/>
  <c r="Q867" i="1"/>
  <c r="R867" i="1"/>
  <c r="J875" i="1"/>
  <c r="K875" i="1"/>
  <c r="L875" i="1"/>
  <c r="M875" i="1"/>
  <c r="N875" i="1"/>
  <c r="O875" i="1"/>
  <c r="P875" i="1"/>
  <c r="Q875" i="1"/>
  <c r="R875" i="1"/>
  <c r="J883" i="1"/>
  <c r="K883" i="1"/>
  <c r="L883" i="1"/>
  <c r="M883" i="1"/>
  <c r="N883" i="1"/>
  <c r="O883" i="1"/>
  <c r="P883" i="1"/>
  <c r="Q883" i="1"/>
  <c r="R883" i="1"/>
  <c r="J891" i="1"/>
  <c r="K891" i="1"/>
  <c r="L891" i="1"/>
  <c r="M891" i="1"/>
  <c r="N891" i="1"/>
  <c r="O891" i="1"/>
  <c r="P891" i="1"/>
  <c r="Q891" i="1"/>
  <c r="R891" i="1"/>
  <c r="J899" i="1"/>
  <c r="K899" i="1"/>
  <c r="L899" i="1"/>
  <c r="M899" i="1"/>
  <c r="N899" i="1"/>
  <c r="O899" i="1"/>
  <c r="P899" i="1"/>
  <c r="Q899" i="1"/>
  <c r="R899" i="1"/>
  <c r="J907" i="1"/>
  <c r="K907" i="1"/>
  <c r="L907" i="1"/>
  <c r="M907" i="1"/>
  <c r="N907" i="1"/>
  <c r="O907" i="1"/>
  <c r="P907" i="1"/>
  <c r="Q907" i="1"/>
  <c r="R907" i="1"/>
  <c r="O908" i="1"/>
  <c r="J915" i="1"/>
  <c r="K915" i="1"/>
  <c r="L915" i="1"/>
  <c r="M915" i="1"/>
  <c r="N915" i="1"/>
  <c r="O915" i="1"/>
  <c r="P915" i="1"/>
  <c r="Q915" i="1"/>
  <c r="R915" i="1"/>
  <c r="Q916" i="1"/>
  <c r="J923" i="1"/>
  <c r="K923" i="1"/>
  <c r="L923" i="1"/>
  <c r="M923" i="1"/>
  <c r="N923" i="1"/>
  <c r="O923" i="1"/>
  <c r="P923" i="1"/>
  <c r="Q923" i="1"/>
  <c r="R923" i="1"/>
  <c r="J931" i="1"/>
  <c r="K931" i="1"/>
  <c r="L931" i="1"/>
  <c r="M931" i="1"/>
  <c r="N931" i="1"/>
  <c r="O931" i="1"/>
  <c r="P931" i="1"/>
  <c r="Q931" i="1"/>
  <c r="R931" i="1"/>
  <c r="J939" i="1"/>
  <c r="K939" i="1"/>
  <c r="L939" i="1"/>
  <c r="M939" i="1"/>
  <c r="N939" i="1"/>
  <c r="O939" i="1"/>
  <c r="P939" i="1"/>
  <c r="Q939" i="1"/>
  <c r="R939" i="1"/>
  <c r="O940" i="1"/>
  <c r="J947" i="1"/>
  <c r="K947" i="1"/>
  <c r="L947" i="1"/>
  <c r="M947" i="1"/>
  <c r="N947" i="1"/>
  <c r="O947" i="1"/>
  <c r="P947" i="1"/>
  <c r="Q947" i="1"/>
  <c r="R947" i="1"/>
  <c r="Q948" i="1"/>
  <c r="J955" i="1"/>
  <c r="K955" i="1"/>
  <c r="L955" i="1"/>
  <c r="M955" i="1"/>
  <c r="N955" i="1"/>
  <c r="O955" i="1"/>
  <c r="P955" i="1"/>
  <c r="Q955" i="1"/>
  <c r="R955" i="1"/>
  <c r="J963" i="1"/>
  <c r="K963" i="1"/>
  <c r="L963" i="1"/>
  <c r="M963" i="1"/>
  <c r="N963" i="1"/>
  <c r="O963" i="1"/>
  <c r="P963" i="1"/>
  <c r="Q963" i="1"/>
  <c r="R963" i="1"/>
  <c r="J971" i="1"/>
  <c r="K971" i="1"/>
  <c r="L971" i="1"/>
  <c r="M971" i="1"/>
  <c r="N971" i="1"/>
  <c r="O971" i="1"/>
  <c r="P971" i="1"/>
  <c r="Q971" i="1"/>
  <c r="R971" i="1"/>
  <c r="M972" i="1"/>
  <c r="A773" i="1"/>
  <c r="B773" i="1"/>
  <c r="A779" i="1"/>
  <c r="B779" i="1"/>
  <c r="A787" i="1"/>
  <c r="B787" i="1"/>
  <c r="A788" i="1"/>
  <c r="A795" i="1"/>
  <c r="B795" i="1"/>
  <c r="A803" i="1"/>
  <c r="B803" i="1"/>
  <c r="A811" i="1"/>
  <c r="B811" i="1"/>
  <c r="A819" i="1"/>
  <c r="B819" i="1"/>
  <c r="A827" i="1"/>
  <c r="B827" i="1"/>
  <c r="A835" i="1"/>
  <c r="B835" i="1"/>
  <c r="A843" i="1"/>
  <c r="B843" i="1"/>
  <c r="B844" i="1"/>
  <c r="A851" i="1"/>
  <c r="B851" i="1"/>
  <c r="A859" i="1"/>
  <c r="B859" i="1"/>
  <c r="A860" i="1"/>
  <c r="B860" i="1"/>
  <c r="A867" i="1"/>
  <c r="B867" i="1"/>
  <c r="A875" i="1"/>
  <c r="B875" i="1"/>
  <c r="A883" i="1"/>
  <c r="B883" i="1"/>
  <c r="A884" i="1"/>
  <c r="A891" i="1"/>
  <c r="B891" i="1"/>
  <c r="A899" i="1"/>
  <c r="B899" i="1"/>
  <c r="A907" i="1"/>
  <c r="B907" i="1"/>
  <c r="A908" i="1"/>
  <c r="B908" i="1"/>
  <c r="A915" i="1"/>
  <c r="B915" i="1"/>
  <c r="A923" i="1"/>
  <c r="B923" i="1"/>
  <c r="A924" i="1"/>
  <c r="B924" i="1"/>
  <c r="A931" i="1"/>
  <c r="B931" i="1"/>
  <c r="A939" i="1"/>
  <c r="B939" i="1"/>
  <c r="A940" i="1"/>
  <c r="A947" i="1"/>
  <c r="B947" i="1"/>
  <c r="A955" i="1"/>
  <c r="B955" i="1"/>
  <c r="B956" i="1"/>
  <c r="A963" i="1"/>
  <c r="B963" i="1"/>
  <c r="A964" i="1"/>
  <c r="A971" i="1"/>
  <c r="B971" i="1"/>
  <c r="F114" i="8" l="1"/>
  <c r="F116" i="8"/>
  <c r="F109" i="8"/>
  <c r="F117" i="8"/>
  <c r="F110" i="8"/>
  <c r="F118" i="8"/>
  <c r="F111" i="8"/>
  <c r="F119" i="8"/>
  <c r="F112" i="8"/>
  <c r="M818" i="1"/>
  <c r="A948" i="1"/>
  <c r="J777" i="1"/>
  <c r="M794" i="1"/>
  <c r="J880" i="1"/>
  <c r="O874" i="1"/>
  <c r="A956" i="1"/>
  <c r="B900" i="1"/>
  <c r="B876" i="1"/>
  <c r="B836" i="1"/>
  <c r="N940" i="1"/>
  <c r="R812" i="1"/>
  <c r="B916" i="1"/>
  <c r="A876" i="1"/>
  <c r="A836" i="1"/>
  <c r="J964" i="1"/>
  <c r="M868" i="1"/>
  <c r="P836" i="1"/>
  <c r="B932" i="1"/>
  <c r="B852" i="1"/>
  <c r="A804" i="1"/>
  <c r="B780" i="1"/>
  <c r="K932" i="1"/>
  <c r="P892" i="1"/>
  <c r="N804" i="1"/>
  <c r="B972" i="1"/>
  <c r="B948" i="1"/>
  <c r="P860" i="1"/>
  <c r="R828" i="1"/>
  <c r="R948" i="1"/>
  <c r="K884" i="1"/>
  <c r="J860" i="1"/>
  <c r="J828" i="1"/>
  <c r="Q912" i="1"/>
  <c r="R792" i="1"/>
  <c r="M776" i="1"/>
  <c r="A832" i="1"/>
  <c r="J896" i="1"/>
  <c r="B824" i="1"/>
  <c r="J864" i="1"/>
  <c r="O858" i="1"/>
  <c r="N786" i="1"/>
  <c r="K778" i="1"/>
  <c r="B794" i="1"/>
  <c r="O834" i="1"/>
  <c r="A874" i="1"/>
  <c r="M890" i="1"/>
  <c r="R866" i="1"/>
  <c r="P810" i="1"/>
  <c r="A810" i="1"/>
  <c r="J866" i="1"/>
  <c r="R850" i="1"/>
  <c r="P970" i="1"/>
  <c r="J850" i="1"/>
  <c r="B970" i="1"/>
  <c r="K826" i="1"/>
  <c r="K802" i="1"/>
  <c r="A906" i="1"/>
  <c r="L842" i="1"/>
  <c r="K1453" i="1"/>
  <c r="B882" i="1"/>
  <c r="B858" i="1"/>
  <c r="B834" i="1"/>
  <c r="A794" i="1"/>
  <c r="L946" i="1"/>
  <c r="P930" i="1"/>
  <c r="N874" i="1"/>
  <c r="Q866" i="1"/>
  <c r="N858" i="1"/>
  <c r="Q850" i="1"/>
  <c r="K842" i="1"/>
  <c r="N834" i="1"/>
  <c r="R826" i="1"/>
  <c r="J826" i="1"/>
  <c r="L818" i="1"/>
  <c r="O810" i="1"/>
  <c r="R802" i="1"/>
  <c r="J802" i="1"/>
  <c r="L794" i="1"/>
  <c r="M786" i="1"/>
  <c r="A858" i="1"/>
  <c r="A834" i="1"/>
  <c r="B778" i="1"/>
  <c r="Q906" i="1"/>
  <c r="M874" i="1"/>
  <c r="P866" i="1"/>
  <c r="M858" i="1"/>
  <c r="P850" i="1"/>
  <c r="R842" i="1"/>
  <c r="J842" i="1"/>
  <c r="M834" i="1"/>
  <c r="Q826" i="1"/>
  <c r="K818" i="1"/>
  <c r="N810" i="1"/>
  <c r="Q802" i="1"/>
  <c r="K794" i="1"/>
  <c r="L786" i="1"/>
  <c r="A882" i="1"/>
  <c r="B866" i="1"/>
  <c r="B842" i="1"/>
  <c r="B818" i="1"/>
  <c r="A778" i="1"/>
  <c r="N962" i="1"/>
  <c r="N922" i="1"/>
  <c r="L874" i="1"/>
  <c r="O866" i="1"/>
  <c r="L858" i="1"/>
  <c r="O850" i="1"/>
  <c r="Q842" i="1"/>
  <c r="L834" i="1"/>
  <c r="P826" i="1"/>
  <c r="R818" i="1"/>
  <c r="J818" i="1"/>
  <c r="M810" i="1"/>
  <c r="P802" i="1"/>
  <c r="R794" i="1"/>
  <c r="J794" i="1"/>
  <c r="K786" i="1"/>
  <c r="L410" i="1"/>
  <c r="A866" i="1"/>
  <c r="A842" i="1"/>
  <c r="A818" i="1"/>
  <c r="B802" i="1"/>
  <c r="O898" i="1"/>
  <c r="K874" i="1"/>
  <c r="N866" i="1"/>
  <c r="K858" i="1"/>
  <c r="N850" i="1"/>
  <c r="P842" i="1"/>
  <c r="K834" i="1"/>
  <c r="O826" i="1"/>
  <c r="Q818" i="1"/>
  <c r="L810" i="1"/>
  <c r="O802" i="1"/>
  <c r="Q794" i="1"/>
  <c r="R786" i="1"/>
  <c r="J786" i="1"/>
  <c r="Q778" i="1"/>
  <c r="N778" i="1"/>
  <c r="A930" i="1"/>
  <c r="A802" i="1"/>
  <c r="B786" i="1"/>
  <c r="M954" i="1"/>
  <c r="R938" i="1"/>
  <c r="R874" i="1"/>
  <c r="J874" i="1"/>
  <c r="M866" i="1"/>
  <c r="R858" i="1"/>
  <c r="J858" i="1"/>
  <c r="M850" i="1"/>
  <c r="O842" i="1"/>
  <c r="R834" i="1"/>
  <c r="J834" i="1"/>
  <c r="N826" i="1"/>
  <c r="P818" i="1"/>
  <c r="K810" i="1"/>
  <c r="N802" i="1"/>
  <c r="P794" i="1"/>
  <c r="Q786" i="1"/>
  <c r="P778" i="1"/>
  <c r="B850" i="1"/>
  <c r="B826" i="1"/>
  <c r="A786" i="1"/>
  <c r="L914" i="1"/>
  <c r="Q874" i="1"/>
  <c r="L866" i="1"/>
  <c r="Q858" i="1"/>
  <c r="L850" i="1"/>
  <c r="N842" i="1"/>
  <c r="Q834" i="1"/>
  <c r="M826" i="1"/>
  <c r="O818" i="1"/>
  <c r="R810" i="1"/>
  <c r="J810" i="1"/>
  <c r="M802" i="1"/>
  <c r="O794" i="1"/>
  <c r="P786" i="1"/>
  <c r="M778" i="1"/>
  <c r="B946" i="1"/>
  <c r="J938" i="1"/>
  <c r="B906" i="1"/>
  <c r="B874" i="1"/>
  <c r="A850" i="1"/>
  <c r="A826" i="1"/>
  <c r="B810" i="1"/>
  <c r="K1389" i="1"/>
  <c r="O968" i="1"/>
  <c r="R896" i="1"/>
  <c r="R880" i="1"/>
  <c r="R864" i="1"/>
  <c r="M832" i="1"/>
  <c r="N816" i="1"/>
  <c r="Q410" i="1"/>
  <c r="A885" i="1"/>
  <c r="A840" i="1"/>
  <c r="N872" i="1"/>
  <c r="Q840" i="1"/>
  <c r="Q462" i="1"/>
  <c r="A965" i="1"/>
  <c r="M920" i="1"/>
  <c r="M904" i="1"/>
  <c r="O888" i="1"/>
  <c r="M824" i="1"/>
  <c r="N462" i="1"/>
  <c r="P952" i="1"/>
  <c r="O856" i="1"/>
  <c r="M462" i="1"/>
  <c r="L462" i="1"/>
  <c r="K462" i="1"/>
  <c r="J462" i="1"/>
  <c r="P462" i="1"/>
  <c r="B462" i="1"/>
  <c r="O849" i="1"/>
  <c r="L936" i="1"/>
  <c r="N889" i="1"/>
  <c r="A817" i="1"/>
  <c r="R857" i="1"/>
  <c r="Q809" i="1"/>
  <c r="K410" i="1"/>
  <c r="J410" i="1"/>
  <c r="K960" i="1"/>
  <c r="N944" i="1"/>
  <c r="B960" i="1"/>
  <c r="N793" i="1"/>
  <c r="B849" i="1"/>
  <c r="B929" i="1"/>
  <c r="P928" i="1"/>
  <c r="A438" i="1"/>
  <c r="N438" i="1"/>
  <c r="O438" i="1"/>
  <c r="M438" i="1"/>
  <c r="L438" i="1"/>
  <c r="K438" i="1"/>
  <c r="J438" i="1"/>
  <c r="Q438" i="1"/>
  <c r="P438" i="1"/>
  <c r="B964" i="1"/>
  <c r="A925" i="1"/>
  <c r="A909" i="1"/>
  <c r="A900" i="1"/>
  <c r="B884" i="1"/>
  <c r="A852" i="1"/>
  <c r="A844" i="1"/>
  <c r="B812" i="1"/>
  <c r="K972" i="1"/>
  <c r="P943" i="1"/>
  <c r="Q932" i="1"/>
  <c r="M908" i="1"/>
  <c r="M884" i="1"/>
  <c r="R860" i="1"/>
  <c r="M852" i="1"/>
  <c r="L828" i="1"/>
  <c r="P804" i="1"/>
  <c r="P410" i="1"/>
  <c r="A972" i="1"/>
  <c r="A932" i="1"/>
  <c r="B892" i="1"/>
  <c r="B796" i="1"/>
  <c r="A774" i="1"/>
  <c r="N956" i="1"/>
  <c r="O948" i="1"/>
  <c r="L940" i="1"/>
  <c r="K916" i="1"/>
  <c r="N892" i="1"/>
  <c r="K868" i="1"/>
  <c r="N836" i="1"/>
  <c r="L812" i="1"/>
  <c r="A892" i="1"/>
  <c r="B868" i="1"/>
  <c r="A796" i="1"/>
  <c r="R964" i="1"/>
  <c r="M956" i="1"/>
  <c r="J948" i="1"/>
  <c r="Q900" i="1"/>
  <c r="R844" i="1"/>
  <c r="J812" i="1"/>
  <c r="Q796" i="1"/>
  <c r="A828" i="1"/>
  <c r="B804" i="1"/>
  <c r="Q964" i="1"/>
  <c r="K956" i="1"/>
  <c r="O924" i="1"/>
  <c r="K900" i="1"/>
  <c r="Q876" i="1"/>
  <c r="L844" i="1"/>
  <c r="P820" i="1"/>
  <c r="B410" i="1"/>
  <c r="A941" i="1"/>
  <c r="A845" i="1"/>
  <c r="N972" i="1"/>
  <c r="O964" i="1"/>
  <c r="M924" i="1"/>
  <c r="O876" i="1"/>
  <c r="J844" i="1"/>
  <c r="N820" i="1"/>
  <c r="A410" i="1"/>
  <c r="O410" i="1"/>
  <c r="N410" i="1"/>
  <c r="N361" i="1"/>
  <c r="B312" i="1"/>
  <c r="A312" i="1"/>
  <c r="N385" i="1"/>
  <c r="L385" i="1"/>
  <c r="L848" i="1"/>
  <c r="M385" i="1"/>
  <c r="K385" i="1"/>
  <c r="J385" i="1"/>
  <c r="P385" i="1"/>
  <c r="B385" i="1"/>
  <c r="O385" i="1"/>
  <c r="L361" i="1"/>
  <c r="M361" i="1"/>
  <c r="K361" i="1"/>
  <c r="J361" i="1"/>
  <c r="P361" i="1"/>
  <c r="B361" i="1"/>
  <c r="O361" i="1"/>
  <c r="L972" i="1"/>
  <c r="P964" i="1"/>
  <c r="L956" i="1"/>
  <c r="P948" i="1"/>
  <c r="M940" i="1"/>
  <c r="R932" i="1"/>
  <c r="J932" i="1"/>
  <c r="N924" i="1"/>
  <c r="R916" i="1"/>
  <c r="J916" i="1"/>
  <c r="N908" i="1"/>
  <c r="R900" i="1"/>
  <c r="J900" i="1"/>
  <c r="O892" i="1"/>
  <c r="L884" i="1"/>
  <c r="P876" i="1"/>
  <c r="L868" i="1"/>
  <c r="Q860" i="1"/>
  <c r="N852" i="1"/>
  <c r="K844" i="1"/>
  <c r="O836" i="1"/>
  <c r="K828" i="1"/>
  <c r="O820" i="1"/>
  <c r="K812" i="1"/>
  <c r="O804" i="1"/>
  <c r="R796" i="1"/>
  <c r="L780" i="1"/>
  <c r="B940" i="1"/>
  <c r="A916" i="1"/>
  <c r="A868" i="1"/>
  <c r="B820" i="1"/>
  <c r="A812" i="1"/>
  <c r="A780" i="1"/>
  <c r="R972" i="1"/>
  <c r="J972" i="1"/>
  <c r="N964" i="1"/>
  <c r="R956" i="1"/>
  <c r="J956" i="1"/>
  <c r="N948" i="1"/>
  <c r="K940" i="1"/>
  <c r="P932" i="1"/>
  <c r="L924" i="1"/>
  <c r="P916" i="1"/>
  <c r="L908" i="1"/>
  <c r="P900" i="1"/>
  <c r="M892" i="1"/>
  <c r="R884" i="1"/>
  <c r="J884" i="1"/>
  <c r="N876" i="1"/>
  <c r="R868" i="1"/>
  <c r="J868" i="1"/>
  <c r="O860" i="1"/>
  <c r="L852" i="1"/>
  <c r="Q844" i="1"/>
  <c r="M836" i="1"/>
  <c r="Q828" i="1"/>
  <c r="M820" i="1"/>
  <c r="Q812" i="1"/>
  <c r="M804" i="1"/>
  <c r="N796" i="1"/>
  <c r="R788" i="1"/>
  <c r="B828" i="1"/>
  <c r="A820" i="1"/>
  <c r="B788" i="1"/>
  <c r="Q972" i="1"/>
  <c r="M964" i="1"/>
  <c r="Q956" i="1"/>
  <c r="M948" i="1"/>
  <c r="R940" i="1"/>
  <c r="J940" i="1"/>
  <c r="O932" i="1"/>
  <c r="K924" i="1"/>
  <c r="O916" i="1"/>
  <c r="K908" i="1"/>
  <c r="O900" i="1"/>
  <c r="L892" i="1"/>
  <c r="Q884" i="1"/>
  <c r="M876" i="1"/>
  <c r="Q868" i="1"/>
  <c r="N860" i="1"/>
  <c r="K852" i="1"/>
  <c r="P844" i="1"/>
  <c r="L836" i="1"/>
  <c r="P828" i="1"/>
  <c r="L820" i="1"/>
  <c r="P812" i="1"/>
  <c r="L804" i="1"/>
  <c r="M796" i="1"/>
  <c r="L788" i="1"/>
  <c r="Q337" i="1"/>
  <c r="P972" i="1"/>
  <c r="L964" i="1"/>
  <c r="P956" i="1"/>
  <c r="L948" i="1"/>
  <c r="Q940" i="1"/>
  <c r="N932" i="1"/>
  <c r="R924" i="1"/>
  <c r="J924" i="1"/>
  <c r="N916" i="1"/>
  <c r="R908" i="1"/>
  <c r="J908" i="1"/>
  <c r="N900" i="1"/>
  <c r="K892" i="1"/>
  <c r="P884" i="1"/>
  <c r="L876" i="1"/>
  <c r="P868" i="1"/>
  <c r="M860" i="1"/>
  <c r="R852" i="1"/>
  <c r="J852" i="1"/>
  <c r="O844" i="1"/>
  <c r="K836" i="1"/>
  <c r="O828" i="1"/>
  <c r="K820" i="1"/>
  <c r="O812" i="1"/>
  <c r="K804" i="1"/>
  <c r="L796" i="1"/>
  <c r="K788" i="1"/>
  <c r="N337" i="1"/>
  <c r="M932" i="1"/>
  <c r="Q924" i="1"/>
  <c r="M916" i="1"/>
  <c r="Q908" i="1"/>
  <c r="M900" i="1"/>
  <c r="R892" i="1"/>
  <c r="J892" i="1"/>
  <c r="O884" i="1"/>
  <c r="K876" i="1"/>
  <c r="O868" i="1"/>
  <c r="L860" i="1"/>
  <c r="Q852" i="1"/>
  <c r="N844" i="1"/>
  <c r="R836" i="1"/>
  <c r="J836" i="1"/>
  <c r="N828" i="1"/>
  <c r="R820" i="1"/>
  <c r="J820" i="1"/>
  <c r="N812" i="1"/>
  <c r="R804" i="1"/>
  <c r="J804" i="1"/>
  <c r="J796" i="1"/>
  <c r="J788" i="1"/>
  <c r="L337" i="1"/>
  <c r="R876" i="1"/>
  <c r="N780" i="1"/>
  <c r="M337" i="1"/>
  <c r="K337" i="1"/>
  <c r="R337" i="1"/>
  <c r="J337" i="1"/>
  <c r="P337" i="1"/>
  <c r="B337" i="1"/>
  <c r="O337" i="1"/>
  <c r="A829" i="1"/>
  <c r="B823" i="1"/>
  <c r="B775" i="1"/>
  <c r="K949" i="1"/>
  <c r="Q951" i="1"/>
  <c r="N927" i="1"/>
  <c r="A949" i="1"/>
  <c r="A863" i="1"/>
  <c r="A789" i="1"/>
  <c r="P788" i="1"/>
  <c r="P312" i="1"/>
  <c r="J959" i="1"/>
  <c r="O312" i="1"/>
  <c r="N312" i="1"/>
  <c r="B935" i="1"/>
  <c r="B911" i="1"/>
  <c r="A887" i="1"/>
  <c r="P901" i="1"/>
  <c r="M312" i="1"/>
  <c r="L312" i="1"/>
  <c r="K312" i="1"/>
  <c r="B888" i="1"/>
  <c r="A824" i="1"/>
  <c r="N968" i="1"/>
  <c r="R960" i="1"/>
  <c r="J960" i="1"/>
  <c r="O952" i="1"/>
  <c r="M944" i="1"/>
  <c r="K936" i="1"/>
  <c r="O928" i="1"/>
  <c r="L920" i="1"/>
  <c r="P912" i="1"/>
  <c r="L904" i="1"/>
  <c r="Q896" i="1"/>
  <c r="N888" i="1"/>
  <c r="Q880" i="1"/>
  <c r="M872" i="1"/>
  <c r="Q864" i="1"/>
  <c r="N856" i="1"/>
  <c r="K848" i="1"/>
  <c r="P840" i="1"/>
  <c r="J832" i="1"/>
  <c r="L824" i="1"/>
  <c r="M816" i="1"/>
  <c r="R808" i="1"/>
  <c r="Q792" i="1"/>
  <c r="A960" i="1"/>
  <c r="A968" i="1"/>
  <c r="B816" i="1"/>
  <c r="B808" i="1"/>
  <c r="M968" i="1"/>
  <c r="Q960" i="1"/>
  <c r="N952" i="1"/>
  <c r="L944" i="1"/>
  <c r="R936" i="1"/>
  <c r="J936" i="1"/>
  <c r="N928" i="1"/>
  <c r="K920" i="1"/>
  <c r="O912" i="1"/>
  <c r="K904" i="1"/>
  <c r="P896" i="1"/>
  <c r="M888" i="1"/>
  <c r="P880" i="1"/>
  <c r="L872" i="1"/>
  <c r="P864" i="1"/>
  <c r="M856" i="1"/>
  <c r="R848" i="1"/>
  <c r="J848" i="1"/>
  <c r="O840" i="1"/>
  <c r="K824" i="1"/>
  <c r="L816" i="1"/>
  <c r="Q808" i="1"/>
  <c r="R800" i="1"/>
  <c r="P792" i="1"/>
  <c r="K872" i="1"/>
  <c r="O864" i="1"/>
  <c r="L856" i="1"/>
  <c r="Q848" i="1"/>
  <c r="N840" i="1"/>
  <c r="R832" i="1"/>
  <c r="K816" i="1"/>
  <c r="P808" i="1"/>
  <c r="Q800" i="1"/>
  <c r="N792" i="1"/>
  <c r="B912" i="1"/>
  <c r="A816" i="1"/>
  <c r="A808" i="1"/>
  <c r="B800" i="1"/>
  <c r="B792" i="1"/>
  <c r="Q936" i="1"/>
  <c r="M928" i="1"/>
  <c r="R920" i="1"/>
  <c r="J920" i="1"/>
  <c r="N912" i="1"/>
  <c r="R904" i="1"/>
  <c r="J904" i="1"/>
  <c r="O896" i="1"/>
  <c r="A912" i="1"/>
  <c r="A896" i="1"/>
  <c r="A880" i="1"/>
  <c r="A872" i="1"/>
  <c r="B864" i="1"/>
  <c r="A800" i="1"/>
  <c r="A792" i="1"/>
  <c r="B784" i="1"/>
  <c r="B776" i="1"/>
  <c r="K968" i="1"/>
  <c r="O960" i="1"/>
  <c r="L952" i="1"/>
  <c r="R944" i="1"/>
  <c r="J944" i="1"/>
  <c r="P936" i="1"/>
  <c r="L928" i="1"/>
  <c r="Q920" i="1"/>
  <c r="M912" i="1"/>
  <c r="Q904" i="1"/>
  <c r="N896" i="1"/>
  <c r="K888" i="1"/>
  <c r="N880" i="1"/>
  <c r="R872" i="1"/>
  <c r="J872" i="1"/>
  <c r="N864" i="1"/>
  <c r="K856" i="1"/>
  <c r="P848" i="1"/>
  <c r="M840" i="1"/>
  <c r="Q832" i="1"/>
  <c r="J816" i="1"/>
  <c r="L808" i="1"/>
  <c r="P800" i="1"/>
  <c r="Q287" i="1"/>
  <c r="B872" i="1"/>
  <c r="L888" i="1"/>
  <c r="O880" i="1"/>
  <c r="B936" i="1"/>
  <c r="B920" i="1"/>
  <c r="B904" i="1"/>
  <c r="A864" i="1"/>
  <c r="B856" i="1"/>
  <c r="A784" i="1"/>
  <c r="A776" i="1"/>
  <c r="R968" i="1"/>
  <c r="J968" i="1"/>
  <c r="N960" i="1"/>
  <c r="K952" i="1"/>
  <c r="Q944" i="1"/>
  <c r="O936" i="1"/>
  <c r="K928" i="1"/>
  <c r="P920" i="1"/>
  <c r="L912" i="1"/>
  <c r="P904" i="1"/>
  <c r="M896" i="1"/>
  <c r="R888" i="1"/>
  <c r="J888" i="1"/>
  <c r="M880" i="1"/>
  <c r="Q872" i="1"/>
  <c r="M864" i="1"/>
  <c r="R856" i="1"/>
  <c r="J856" i="1"/>
  <c r="O848" i="1"/>
  <c r="L840" i="1"/>
  <c r="P832" i="1"/>
  <c r="P824" i="1"/>
  <c r="K808" i="1"/>
  <c r="N800" i="1"/>
  <c r="N287" i="1"/>
  <c r="B968" i="1"/>
  <c r="A888" i="1"/>
  <c r="B896" i="1"/>
  <c r="B880" i="1"/>
  <c r="L968" i="1"/>
  <c r="P960" i="1"/>
  <c r="M952" i="1"/>
  <c r="K944" i="1"/>
  <c r="B952" i="1"/>
  <c r="B944" i="1"/>
  <c r="A936" i="1"/>
  <c r="B928" i="1"/>
  <c r="A920" i="1"/>
  <c r="A904" i="1"/>
  <c r="A856" i="1"/>
  <c r="B848" i="1"/>
  <c r="Q968" i="1"/>
  <c r="M960" i="1"/>
  <c r="R952" i="1"/>
  <c r="J952" i="1"/>
  <c r="P944" i="1"/>
  <c r="N936" i="1"/>
  <c r="R928" i="1"/>
  <c r="J928" i="1"/>
  <c r="O920" i="1"/>
  <c r="K912" i="1"/>
  <c r="O904" i="1"/>
  <c r="L896" i="1"/>
  <c r="Q888" i="1"/>
  <c r="L880" i="1"/>
  <c r="P872" i="1"/>
  <c r="L864" i="1"/>
  <c r="Q856" i="1"/>
  <c r="N848" i="1"/>
  <c r="K840" i="1"/>
  <c r="O832" i="1"/>
  <c r="O824" i="1"/>
  <c r="R816" i="1"/>
  <c r="J808" i="1"/>
  <c r="M800" i="1"/>
  <c r="L287" i="1"/>
  <c r="A952" i="1"/>
  <c r="A944" i="1"/>
  <c r="A928" i="1"/>
  <c r="A848" i="1"/>
  <c r="B840" i="1"/>
  <c r="B832" i="1"/>
  <c r="R912" i="1"/>
  <c r="R840" i="1"/>
  <c r="N832" i="1"/>
  <c r="N824" i="1"/>
  <c r="Q816" i="1"/>
  <c r="M287" i="1"/>
  <c r="K287" i="1"/>
  <c r="R287" i="1"/>
  <c r="J287" i="1"/>
  <c r="P287" i="1"/>
  <c r="B287" i="1"/>
  <c r="O287" i="1"/>
  <c r="A929" i="1"/>
  <c r="B921" i="1"/>
  <c r="B897" i="1"/>
  <c r="B809" i="1"/>
  <c r="O935" i="1"/>
  <c r="R905" i="1"/>
  <c r="P897" i="1"/>
  <c r="M889" i="1"/>
  <c r="K857" i="1"/>
  <c r="M817" i="1"/>
  <c r="J809" i="1"/>
  <c r="A775" i="1"/>
  <c r="Q969" i="1"/>
  <c r="P961" i="1"/>
  <c r="M913" i="1"/>
  <c r="J905" i="1"/>
  <c r="P887" i="1"/>
  <c r="M865" i="1"/>
  <c r="P825" i="1"/>
  <c r="A841" i="1"/>
  <c r="A809" i="1"/>
  <c r="O897" i="1"/>
  <c r="N865" i="1"/>
  <c r="B873" i="1"/>
  <c r="A833" i="1"/>
  <c r="O961" i="1"/>
  <c r="O921" i="1"/>
  <c r="L913" i="1"/>
  <c r="N895" i="1"/>
  <c r="Q873" i="1"/>
  <c r="R833" i="1"/>
  <c r="O825" i="1"/>
  <c r="R785" i="1"/>
  <c r="Q259" i="1"/>
  <c r="B881" i="1"/>
  <c r="J857" i="1"/>
  <c r="L817" i="1"/>
  <c r="P969" i="1"/>
  <c r="O953" i="1"/>
  <c r="B953" i="1"/>
  <c r="A865" i="1"/>
  <c r="A793" i="1"/>
  <c r="J969" i="1"/>
  <c r="N961" i="1"/>
  <c r="N953" i="1"/>
  <c r="M945" i="1"/>
  <c r="R937" i="1"/>
  <c r="Q929" i="1"/>
  <c r="N921" i="1"/>
  <c r="P873" i="1"/>
  <c r="K833" i="1"/>
  <c r="L832" i="1"/>
  <c r="R824" i="1"/>
  <c r="J824" i="1"/>
  <c r="P816" i="1"/>
  <c r="O808" i="1"/>
  <c r="J800" i="1"/>
  <c r="J792" i="1"/>
  <c r="K785" i="1"/>
  <c r="N259" i="1"/>
  <c r="Q905" i="1"/>
  <c r="B833" i="1"/>
  <c r="A969" i="1"/>
  <c r="B961" i="1"/>
  <c r="A953" i="1"/>
  <c r="B825" i="1"/>
  <c r="A799" i="1"/>
  <c r="M953" i="1"/>
  <c r="L945" i="1"/>
  <c r="K937" i="1"/>
  <c r="P929" i="1"/>
  <c r="L881" i="1"/>
  <c r="N841" i="1"/>
  <c r="J833" i="1"/>
  <c r="N808" i="1"/>
  <c r="O801" i="1"/>
  <c r="O799" i="1"/>
  <c r="P791" i="1"/>
  <c r="J785" i="1"/>
  <c r="R777" i="1"/>
  <c r="L259" i="1"/>
  <c r="B905" i="1"/>
  <c r="R969" i="1"/>
  <c r="A945" i="1"/>
  <c r="B937" i="1"/>
  <c r="B857" i="1"/>
  <c r="B785" i="1"/>
  <c r="K967" i="1"/>
  <c r="R959" i="1"/>
  <c r="J937" i="1"/>
  <c r="L919" i="1"/>
  <c r="K881" i="1"/>
  <c r="P849" i="1"/>
  <c r="M841" i="1"/>
  <c r="R809" i="1"/>
  <c r="N801" i="1"/>
  <c r="O793" i="1"/>
  <c r="R784" i="1"/>
  <c r="K777" i="1"/>
  <c r="M259" i="1"/>
  <c r="K259" i="1"/>
  <c r="R259" i="1"/>
  <c r="J259" i="1"/>
  <c r="P259" i="1"/>
  <c r="B259" i="1"/>
  <c r="O259" i="1"/>
  <c r="K946" i="1"/>
  <c r="B914" i="1"/>
  <c r="B954" i="1"/>
  <c r="B913" i="1"/>
  <c r="B889" i="1"/>
  <c r="K970" i="1"/>
  <c r="L969" i="1"/>
  <c r="Q962" i="1"/>
  <c r="R961" i="1"/>
  <c r="J961" i="1"/>
  <c r="P954" i="1"/>
  <c r="Q953" i="1"/>
  <c r="O946" i="1"/>
  <c r="P945" i="1"/>
  <c r="M938" i="1"/>
  <c r="N937" i="1"/>
  <c r="K930" i="1"/>
  <c r="L929" i="1"/>
  <c r="Q922" i="1"/>
  <c r="R921" i="1"/>
  <c r="J921" i="1"/>
  <c r="O914" i="1"/>
  <c r="P913" i="1"/>
  <c r="L906" i="1"/>
  <c r="M905" i="1"/>
  <c r="R898" i="1"/>
  <c r="J898" i="1"/>
  <c r="K897" i="1"/>
  <c r="P890" i="1"/>
  <c r="Q889" i="1"/>
  <c r="N882" i="1"/>
  <c r="O881" i="1"/>
  <c r="L873" i="1"/>
  <c r="Q865" i="1"/>
  <c r="N857" i="1"/>
  <c r="K849" i="1"/>
  <c r="Q841" i="1"/>
  <c r="N833" i="1"/>
  <c r="K825" i="1"/>
  <c r="P817" i="1"/>
  <c r="M809" i="1"/>
  <c r="R801" i="1"/>
  <c r="J801" i="1"/>
  <c r="R793" i="1"/>
  <c r="J793" i="1"/>
  <c r="N785" i="1"/>
  <c r="N777" i="1"/>
  <c r="A946" i="1"/>
  <c r="O970" i="1"/>
  <c r="Q938" i="1"/>
  <c r="R882" i="1"/>
  <c r="B890" i="1"/>
  <c r="A961" i="1"/>
  <c r="A954" i="1"/>
  <c r="A937" i="1"/>
  <c r="B930" i="1"/>
  <c r="A913" i="1"/>
  <c r="A889" i="1"/>
  <c r="B865" i="1"/>
  <c r="B841" i="1"/>
  <c r="B817" i="1"/>
  <c r="B793" i="1"/>
  <c r="R970" i="1"/>
  <c r="J970" i="1"/>
  <c r="K969" i="1"/>
  <c r="P962" i="1"/>
  <c r="Q961" i="1"/>
  <c r="O954" i="1"/>
  <c r="P953" i="1"/>
  <c r="N946" i="1"/>
  <c r="O945" i="1"/>
  <c r="L938" i="1"/>
  <c r="M937" i="1"/>
  <c r="R930" i="1"/>
  <c r="J930" i="1"/>
  <c r="K929" i="1"/>
  <c r="P922" i="1"/>
  <c r="Q921" i="1"/>
  <c r="N914" i="1"/>
  <c r="O913" i="1"/>
  <c r="K906" i="1"/>
  <c r="L905" i="1"/>
  <c r="Q898" i="1"/>
  <c r="R897" i="1"/>
  <c r="J897" i="1"/>
  <c r="O890" i="1"/>
  <c r="P889" i="1"/>
  <c r="M882" i="1"/>
  <c r="N881" i="1"/>
  <c r="K873" i="1"/>
  <c r="P865" i="1"/>
  <c r="M857" i="1"/>
  <c r="R849" i="1"/>
  <c r="J849" i="1"/>
  <c r="P841" i="1"/>
  <c r="M833" i="1"/>
  <c r="R825" i="1"/>
  <c r="J825" i="1"/>
  <c r="O817" i="1"/>
  <c r="L809" i="1"/>
  <c r="Q801" i="1"/>
  <c r="Q793" i="1"/>
  <c r="M785" i="1"/>
  <c r="M777" i="1"/>
  <c r="Q970" i="1"/>
  <c r="O962" i="1"/>
  <c r="N954" i="1"/>
  <c r="M946" i="1"/>
  <c r="N945" i="1"/>
  <c r="K938" i="1"/>
  <c r="L937" i="1"/>
  <c r="Q930" i="1"/>
  <c r="R929" i="1"/>
  <c r="J929" i="1"/>
  <c r="O922" i="1"/>
  <c r="P921" i="1"/>
  <c r="M914" i="1"/>
  <c r="N913" i="1"/>
  <c r="R906" i="1"/>
  <c r="J906" i="1"/>
  <c r="K905" i="1"/>
  <c r="P898" i="1"/>
  <c r="Q897" i="1"/>
  <c r="N890" i="1"/>
  <c r="O889" i="1"/>
  <c r="L882" i="1"/>
  <c r="M881" i="1"/>
  <c r="R873" i="1"/>
  <c r="J873" i="1"/>
  <c r="O865" i="1"/>
  <c r="L857" i="1"/>
  <c r="Q849" i="1"/>
  <c r="O841" i="1"/>
  <c r="L833" i="1"/>
  <c r="Q825" i="1"/>
  <c r="N817" i="1"/>
  <c r="K809" i="1"/>
  <c r="P801" i="1"/>
  <c r="P793" i="1"/>
  <c r="L785" i="1"/>
  <c r="L777" i="1"/>
  <c r="A970" i="1"/>
  <c r="B922" i="1"/>
  <c r="O930" i="1"/>
  <c r="P906" i="1"/>
  <c r="L890" i="1"/>
  <c r="B969" i="1"/>
  <c r="B945" i="1"/>
  <c r="A922" i="1"/>
  <c r="A905" i="1"/>
  <c r="A898" i="1"/>
  <c r="A881" i="1"/>
  <c r="A857" i="1"/>
  <c r="A785" i="1"/>
  <c r="N970" i="1"/>
  <c r="O969" i="1"/>
  <c r="L962" i="1"/>
  <c r="M961" i="1"/>
  <c r="K954" i="1"/>
  <c r="L953" i="1"/>
  <c r="R946" i="1"/>
  <c r="J946" i="1"/>
  <c r="K945" i="1"/>
  <c r="P938" i="1"/>
  <c r="Q937" i="1"/>
  <c r="N930" i="1"/>
  <c r="O929" i="1"/>
  <c r="L922" i="1"/>
  <c r="M921" i="1"/>
  <c r="R914" i="1"/>
  <c r="J914" i="1"/>
  <c r="K913" i="1"/>
  <c r="O906" i="1"/>
  <c r="P905" i="1"/>
  <c r="M898" i="1"/>
  <c r="N897" i="1"/>
  <c r="K890" i="1"/>
  <c r="L889" i="1"/>
  <c r="Q882" i="1"/>
  <c r="R881" i="1"/>
  <c r="J881" i="1"/>
  <c r="O873" i="1"/>
  <c r="L865" i="1"/>
  <c r="Q857" i="1"/>
  <c r="N849" i="1"/>
  <c r="L841" i="1"/>
  <c r="Q833" i="1"/>
  <c r="N825" i="1"/>
  <c r="K817" i="1"/>
  <c r="P809" i="1"/>
  <c r="M801" i="1"/>
  <c r="M793" i="1"/>
  <c r="Q785" i="1"/>
  <c r="Q777" i="1"/>
  <c r="L954" i="1"/>
  <c r="N898" i="1"/>
  <c r="J882" i="1"/>
  <c r="B962" i="1"/>
  <c r="B801" i="1"/>
  <c r="B777" i="1"/>
  <c r="M970" i="1"/>
  <c r="N969" i="1"/>
  <c r="K962" i="1"/>
  <c r="L961" i="1"/>
  <c r="R954" i="1"/>
  <c r="J954" i="1"/>
  <c r="K953" i="1"/>
  <c r="Q946" i="1"/>
  <c r="R945" i="1"/>
  <c r="J945" i="1"/>
  <c r="O938" i="1"/>
  <c r="P937" i="1"/>
  <c r="M930" i="1"/>
  <c r="N929" i="1"/>
  <c r="K922" i="1"/>
  <c r="L921" i="1"/>
  <c r="Q914" i="1"/>
  <c r="R913" i="1"/>
  <c r="J913" i="1"/>
  <c r="N906" i="1"/>
  <c r="O905" i="1"/>
  <c r="L898" i="1"/>
  <c r="M897" i="1"/>
  <c r="R890" i="1"/>
  <c r="J890" i="1"/>
  <c r="K889" i="1"/>
  <c r="P882" i="1"/>
  <c r="Q881" i="1"/>
  <c r="N873" i="1"/>
  <c r="K865" i="1"/>
  <c r="P857" i="1"/>
  <c r="M849" i="1"/>
  <c r="K841" i="1"/>
  <c r="P833" i="1"/>
  <c r="M825" i="1"/>
  <c r="R817" i="1"/>
  <c r="J817" i="1"/>
  <c r="O809" i="1"/>
  <c r="L801" i="1"/>
  <c r="L793" i="1"/>
  <c r="P785" i="1"/>
  <c r="P777" i="1"/>
  <c r="K882" i="1"/>
  <c r="B898" i="1"/>
  <c r="M962" i="1"/>
  <c r="M922" i="1"/>
  <c r="K914" i="1"/>
  <c r="B938" i="1"/>
  <c r="A962" i="1"/>
  <c r="A938" i="1"/>
  <c r="A921" i="1"/>
  <c r="A914" i="1"/>
  <c r="A897" i="1"/>
  <c r="A890" i="1"/>
  <c r="A873" i="1"/>
  <c r="A849" i="1"/>
  <c r="A825" i="1"/>
  <c r="A801" i="1"/>
  <c r="A777" i="1"/>
  <c r="R962" i="1"/>
  <c r="R953" i="1"/>
  <c r="R922" i="1"/>
  <c r="R889" i="1"/>
  <c r="R865" i="1"/>
  <c r="R841" i="1"/>
  <c r="K965" i="1"/>
  <c r="K957" i="1"/>
  <c r="A821" i="1"/>
  <c r="A781" i="1"/>
  <c r="A957" i="1"/>
  <c r="J797" i="1"/>
  <c r="A917" i="1"/>
  <c r="A837" i="1"/>
  <c r="A933" i="1"/>
  <c r="A893" i="1"/>
  <c r="K941" i="1"/>
  <c r="B774" i="1"/>
  <c r="Q775" i="1"/>
  <c r="N784" i="1"/>
  <c r="M784" i="1"/>
  <c r="Q776" i="1"/>
  <c r="P776" i="1"/>
  <c r="A911" i="1"/>
  <c r="B871" i="1"/>
  <c r="P871" i="1"/>
  <c r="A959" i="1"/>
  <c r="B919" i="1"/>
  <c r="B895" i="1"/>
  <c r="A871" i="1"/>
  <c r="A847" i="1"/>
  <c r="B807" i="1"/>
  <c r="A783" i="1"/>
  <c r="Q967" i="1"/>
  <c r="P959" i="1"/>
  <c r="O951" i="1"/>
  <c r="N943" i="1"/>
  <c r="M935" i="1"/>
  <c r="L927" i="1"/>
  <c r="J919" i="1"/>
  <c r="O911" i="1"/>
  <c r="N887" i="1"/>
  <c r="O879" i="1"/>
  <c r="O871" i="1"/>
  <c r="O863" i="1"/>
  <c r="O855" i="1"/>
  <c r="O847" i="1"/>
  <c r="P839" i="1"/>
  <c r="L784" i="1"/>
  <c r="A935" i="1"/>
  <c r="A823" i="1"/>
  <c r="P951" i="1"/>
  <c r="O887" i="1"/>
  <c r="P855" i="1"/>
  <c r="B943" i="1"/>
  <c r="A919" i="1"/>
  <c r="B870" i="1"/>
  <c r="B831" i="1"/>
  <c r="A807" i="1"/>
  <c r="P967" i="1"/>
  <c r="O959" i="1"/>
  <c r="N951" i="1"/>
  <c r="M943" i="1"/>
  <c r="L935" i="1"/>
  <c r="K927" i="1"/>
  <c r="R919" i="1"/>
  <c r="N911" i="1"/>
  <c r="N879" i="1"/>
  <c r="N871" i="1"/>
  <c r="N863" i="1"/>
  <c r="N855" i="1"/>
  <c r="N847" i="1"/>
  <c r="O839" i="1"/>
  <c r="P831" i="1"/>
  <c r="B847" i="1"/>
  <c r="N935" i="1"/>
  <c r="M927" i="1"/>
  <c r="K919" i="1"/>
  <c r="P863" i="1"/>
  <c r="A895" i="1"/>
  <c r="B967" i="1"/>
  <c r="A943" i="1"/>
  <c r="A918" i="1"/>
  <c r="B879" i="1"/>
  <c r="B855" i="1"/>
  <c r="A831" i="1"/>
  <c r="B791" i="1"/>
  <c r="O967" i="1"/>
  <c r="N959" i="1"/>
  <c r="M951" i="1"/>
  <c r="L943" i="1"/>
  <c r="K935" i="1"/>
  <c r="R927" i="1"/>
  <c r="J927" i="1"/>
  <c r="P919" i="1"/>
  <c r="M911" i="1"/>
  <c r="P903" i="1"/>
  <c r="N839" i="1"/>
  <c r="O831" i="1"/>
  <c r="P823" i="1"/>
  <c r="P807" i="1"/>
  <c r="O943" i="1"/>
  <c r="P847" i="1"/>
  <c r="A967" i="1"/>
  <c r="B927" i="1"/>
  <c r="B903" i="1"/>
  <c r="A879" i="1"/>
  <c r="A855" i="1"/>
  <c r="B815" i="1"/>
  <c r="A791" i="1"/>
  <c r="N967" i="1"/>
  <c r="M959" i="1"/>
  <c r="L951" i="1"/>
  <c r="K943" i="1"/>
  <c r="R935" i="1"/>
  <c r="J935" i="1"/>
  <c r="Q927" i="1"/>
  <c r="O919" i="1"/>
  <c r="L911" i="1"/>
  <c r="O903" i="1"/>
  <c r="N831" i="1"/>
  <c r="O823" i="1"/>
  <c r="P815" i="1"/>
  <c r="O807" i="1"/>
  <c r="Q823" i="1"/>
  <c r="B959" i="1"/>
  <c r="R967" i="1"/>
  <c r="J967" i="1"/>
  <c r="P879" i="1"/>
  <c r="N799" i="1"/>
  <c r="B951" i="1"/>
  <c r="A927" i="1"/>
  <c r="A903" i="1"/>
  <c r="B839" i="1"/>
  <c r="A815" i="1"/>
  <c r="M967" i="1"/>
  <c r="L959" i="1"/>
  <c r="K951" i="1"/>
  <c r="R943" i="1"/>
  <c r="J943" i="1"/>
  <c r="Q935" i="1"/>
  <c r="P927" i="1"/>
  <c r="N919" i="1"/>
  <c r="N903" i="1"/>
  <c r="P895" i="1"/>
  <c r="O815" i="1"/>
  <c r="K776" i="1"/>
  <c r="B783" i="1"/>
  <c r="Q959" i="1"/>
  <c r="P911" i="1"/>
  <c r="L895" i="1"/>
  <c r="A951" i="1"/>
  <c r="B887" i="1"/>
  <c r="B863" i="1"/>
  <c r="A839" i="1"/>
  <c r="B799" i="1"/>
  <c r="R951" i="1"/>
  <c r="M919" i="1"/>
  <c r="L903" i="1"/>
  <c r="O895" i="1"/>
  <c r="B926" i="1"/>
  <c r="A798" i="1"/>
  <c r="M918" i="1"/>
  <c r="O894" i="1"/>
  <c r="O800" i="1"/>
  <c r="Q798" i="1"/>
  <c r="K796" i="1"/>
  <c r="O792" i="1"/>
  <c r="Q788" i="1"/>
  <c r="J784" i="1"/>
  <c r="K780" i="1"/>
  <c r="L776" i="1"/>
  <c r="Q815" i="1"/>
  <c r="O822" i="1"/>
  <c r="B806" i="1"/>
  <c r="Q966" i="1"/>
  <c r="Q958" i="1"/>
  <c r="Q950" i="1"/>
  <c r="P942" i="1"/>
  <c r="N934" i="1"/>
  <c r="M792" i="1"/>
  <c r="O788" i="1"/>
  <c r="Q784" i="1"/>
  <c r="Q780" i="1"/>
  <c r="A926" i="1"/>
  <c r="A854" i="1"/>
  <c r="O878" i="1"/>
  <c r="L800" i="1"/>
  <c r="P796" i="1"/>
  <c r="L792" i="1"/>
  <c r="N788" i="1"/>
  <c r="P784" i="1"/>
  <c r="P780" i="1"/>
  <c r="B934" i="1"/>
  <c r="B862" i="1"/>
  <c r="P854" i="1"/>
  <c r="O784" i="1"/>
  <c r="O780" i="1"/>
  <c r="A862" i="1"/>
  <c r="O838" i="1"/>
  <c r="B942" i="1"/>
  <c r="A934" i="1"/>
  <c r="B878" i="1"/>
  <c r="A870" i="1"/>
  <c r="B814" i="1"/>
  <c r="A806" i="1"/>
  <c r="P966" i="1"/>
  <c r="P958" i="1"/>
  <c r="P950" i="1"/>
  <c r="O942" i="1"/>
  <c r="M934" i="1"/>
  <c r="Q902" i="1"/>
  <c r="Q870" i="1"/>
  <c r="O854" i="1"/>
  <c r="P798" i="1"/>
  <c r="O791" i="1"/>
  <c r="P787" i="1"/>
  <c r="R780" i="1"/>
  <c r="K779" i="1"/>
  <c r="R776" i="1"/>
  <c r="J776" i="1"/>
  <c r="Q783" i="1"/>
  <c r="B950" i="1"/>
  <c r="A942" i="1"/>
  <c r="B886" i="1"/>
  <c r="A878" i="1"/>
  <c r="B822" i="1"/>
  <c r="A814" i="1"/>
  <c r="O966" i="1"/>
  <c r="O958" i="1"/>
  <c r="O950" i="1"/>
  <c r="N942" i="1"/>
  <c r="K934" i="1"/>
  <c r="Q926" i="1"/>
  <c r="P902" i="1"/>
  <c r="Q886" i="1"/>
  <c r="P870" i="1"/>
  <c r="Q846" i="1"/>
  <c r="Q830" i="1"/>
  <c r="Q814" i="1"/>
  <c r="O798" i="1"/>
  <c r="N791" i="1"/>
  <c r="P775" i="1"/>
  <c r="A950" i="1"/>
  <c r="N966" i="1"/>
  <c r="N958" i="1"/>
  <c r="N950" i="1"/>
  <c r="M942" i="1"/>
  <c r="P926" i="1"/>
  <c r="O902" i="1"/>
  <c r="P886" i="1"/>
  <c r="P846" i="1"/>
  <c r="P830" i="1"/>
  <c r="P814" i="1"/>
  <c r="Q790" i="1"/>
  <c r="P783" i="1"/>
  <c r="O775" i="1"/>
  <c r="B830" i="1"/>
  <c r="A822" i="1"/>
  <c r="B966" i="1"/>
  <c r="A958" i="1"/>
  <c r="B902" i="1"/>
  <c r="A894" i="1"/>
  <c r="B838" i="1"/>
  <c r="A830" i="1"/>
  <c r="M966" i="1"/>
  <c r="M958" i="1"/>
  <c r="M950" i="1"/>
  <c r="L942" i="1"/>
  <c r="O926" i="1"/>
  <c r="Q910" i="1"/>
  <c r="O886" i="1"/>
  <c r="Q862" i="1"/>
  <c r="O846" i="1"/>
  <c r="N807" i="1"/>
  <c r="P790" i="1"/>
  <c r="O783" i="1"/>
  <c r="P779" i="1"/>
  <c r="O776" i="1"/>
  <c r="B958" i="1"/>
  <c r="B894" i="1"/>
  <c r="A966" i="1"/>
  <c r="B910" i="1"/>
  <c r="B846" i="1"/>
  <c r="A838" i="1"/>
  <c r="B782" i="1"/>
  <c r="L966" i="1"/>
  <c r="L958" i="1"/>
  <c r="L950" i="1"/>
  <c r="K942" i="1"/>
  <c r="Q934" i="1"/>
  <c r="N926" i="1"/>
  <c r="Q918" i="1"/>
  <c r="P910" i="1"/>
  <c r="P862" i="1"/>
  <c r="Q806" i="1"/>
  <c r="P799" i="1"/>
  <c r="O790" i="1"/>
  <c r="B918" i="1"/>
  <c r="A910" i="1"/>
  <c r="B854" i="1"/>
  <c r="B790" i="1"/>
  <c r="A782" i="1"/>
  <c r="K966" i="1"/>
  <c r="K958" i="1"/>
  <c r="K950" i="1"/>
  <c r="P934" i="1"/>
  <c r="P918" i="1"/>
  <c r="Q894" i="1"/>
  <c r="Q878" i="1"/>
  <c r="Q838" i="1"/>
  <c r="Q822" i="1"/>
  <c r="P806" i="1"/>
  <c r="Q782" i="1"/>
  <c r="R966" i="1"/>
  <c r="R958" i="1"/>
  <c r="R950" i="1"/>
  <c r="K781" i="1"/>
  <c r="L781" i="1"/>
  <c r="M781" i="1"/>
  <c r="N781" i="1"/>
  <c r="O781" i="1"/>
  <c r="P781" i="1"/>
  <c r="K805" i="1"/>
  <c r="L805" i="1"/>
  <c r="M805" i="1"/>
  <c r="N805" i="1"/>
  <c r="O805" i="1"/>
  <c r="K813" i="1"/>
  <c r="L813" i="1"/>
  <c r="M813" i="1"/>
  <c r="N813" i="1"/>
  <c r="O813" i="1"/>
  <c r="K829" i="1"/>
  <c r="L829" i="1"/>
  <c r="M829" i="1"/>
  <c r="N829" i="1"/>
  <c r="O829" i="1"/>
  <c r="K837" i="1"/>
  <c r="L837" i="1"/>
  <c r="M837" i="1"/>
  <c r="N837" i="1"/>
  <c r="O837" i="1"/>
  <c r="K845" i="1"/>
  <c r="L845" i="1"/>
  <c r="M845" i="1"/>
  <c r="N845" i="1"/>
  <c r="O845" i="1"/>
  <c r="K853" i="1"/>
  <c r="L853" i="1"/>
  <c r="M853" i="1"/>
  <c r="N853" i="1"/>
  <c r="O853" i="1"/>
  <c r="K861" i="1"/>
  <c r="L861" i="1"/>
  <c r="M861" i="1"/>
  <c r="N861" i="1"/>
  <c r="O861" i="1"/>
  <c r="K869" i="1"/>
  <c r="L869" i="1"/>
  <c r="M869" i="1"/>
  <c r="N869" i="1"/>
  <c r="O869" i="1"/>
  <c r="K877" i="1"/>
  <c r="L877" i="1"/>
  <c r="M877" i="1"/>
  <c r="N877" i="1"/>
  <c r="O877" i="1"/>
  <c r="K885" i="1"/>
  <c r="L885" i="1"/>
  <c r="M885" i="1"/>
  <c r="N885" i="1"/>
  <c r="O885" i="1"/>
  <c r="K893" i="1"/>
  <c r="L893" i="1"/>
  <c r="M893" i="1"/>
  <c r="N893" i="1"/>
  <c r="O893" i="1"/>
  <c r="K901" i="1"/>
  <c r="L901" i="1"/>
  <c r="M901" i="1"/>
  <c r="N901" i="1"/>
  <c r="O901" i="1"/>
  <c r="K909" i="1"/>
  <c r="L909" i="1"/>
  <c r="M909" i="1"/>
  <c r="N909" i="1"/>
  <c r="O909" i="1"/>
  <c r="K917" i="1"/>
  <c r="L917" i="1"/>
  <c r="M917" i="1"/>
  <c r="O917" i="1"/>
  <c r="K925" i="1"/>
  <c r="L925" i="1"/>
  <c r="M925" i="1"/>
  <c r="K933" i="1"/>
  <c r="M933" i="1"/>
  <c r="R965" i="1"/>
  <c r="J965" i="1"/>
  <c r="R957" i="1"/>
  <c r="J957" i="1"/>
  <c r="R949" i="1"/>
  <c r="J949" i="1"/>
  <c r="P941" i="1"/>
  <c r="J933" i="1"/>
  <c r="N925" i="1"/>
  <c r="J909" i="1"/>
  <c r="J901" i="1"/>
  <c r="J893" i="1"/>
  <c r="R853" i="1"/>
  <c r="Q845" i="1"/>
  <c r="P837" i="1"/>
  <c r="J829" i="1"/>
  <c r="J781" i="1"/>
  <c r="J774" i="1"/>
  <c r="R774" i="1"/>
  <c r="K774" i="1"/>
  <c r="L774" i="1"/>
  <c r="M774" i="1"/>
  <c r="N774" i="1"/>
  <c r="O774" i="1"/>
  <c r="J782" i="1"/>
  <c r="R782" i="1"/>
  <c r="K782" i="1"/>
  <c r="L782" i="1"/>
  <c r="M782" i="1"/>
  <c r="N782" i="1"/>
  <c r="O782" i="1"/>
  <c r="J790" i="1"/>
  <c r="R790" i="1"/>
  <c r="K790" i="1"/>
  <c r="L790" i="1"/>
  <c r="M790" i="1"/>
  <c r="N790" i="1"/>
  <c r="J798" i="1"/>
  <c r="R798" i="1"/>
  <c r="K798" i="1"/>
  <c r="L798" i="1"/>
  <c r="M798" i="1"/>
  <c r="N798" i="1"/>
  <c r="J806" i="1"/>
  <c r="R806" i="1"/>
  <c r="K806" i="1"/>
  <c r="L806" i="1"/>
  <c r="M806" i="1"/>
  <c r="N806" i="1"/>
  <c r="J814" i="1"/>
  <c r="R814" i="1"/>
  <c r="K814" i="1"/>
  <c r="L814" i="1"/>
  <c r="M814" i="1"/>
  <c r="N814" i="1"/>
  <c r="J822" i="1"/>
  <c r="R822" i="1"/>
  <c r="K822" i="1"/>
  <c r="L822" i="1"/>
  <c r="M822" i="1"/>
  <c r="N822" i="1"/>
  <c r="J830" i="1"/>
  <c r="R830" i="1"/>
  <c r="K830" i="1"/>
  <c r="L830" i="1"/>
  <c r="M830" i="1"/>
  <c r="N830" i="1"/>
  <c r="J838" i="1"/>
  <c r="R838" i="1"/>
  <c r="K838" i="1"/>
  <c r="L838" i="1"/>
  <c r="M838" i="1"/>
  <c r="N838" i="1"/>
  <c r="J846" i="1"/>
  <c r="R846" i="1"/>
  <c r="K846" i="1"/>
  <c r="L846" i="1"/>
  <c r="M846" i="1"/>
  <c r="N846" i="1"/>
  <c r="J854" i="1"/>
  <c r="R854" i="1"/>
  <c r="K854" i="1"/>
  <c r="L854" i="1"/>
  <c r="M854" i="1"/>
  <c r="N854" i="1"/>
  <c r="J862" i="1"/>
  <c r="R862" i="1"/>
  <c r="K862" i="1"/>
  <c r="L862" i="1"/>
  <c r="M862" i="1"/>
  <c r="N862" i="1"/>
  <c r="J870" i="1"/>
  <c r="R870" i="1"/>
  <c r="K870" i="1"/>
  <c r="L870" i="1"/>
  <c r="M870" i="1"/>
  <c r="N870" i="1"/>
  <c r="J878" i="1"/>
  <c r="R878" i="1"/>
  <c r="K878" i="1"/>
  <c r="L878" i="1"/>
  <c r="M878" i="1"/>
  <c r="N878" i="1"/>
  <c r="J886" i="1"/>
  <c r="R886" i="1"/>
  <c r="K886" i="1"/>
  <c r="L886" i="1"/>
  <c r="M886" i="1"/>
  <c r="N886" i="1"/>
  <c r="J894" i="1"/>
  <c r="R894" i="1"/>
  <c r="K894" i="1"/>
  <c r="L894" i="1"/>
  <c r="M894" i="1"/>
  <c r="N894" i="1"/>
  <c r="J902" i="1"/>
  <c r="R902" i="1"/>
  <c r="K902" i="1"/>
  <c r="L902" i="1"/>
  <c r="M902" i="1"/>
  <c r="N902" i="1"/>
  <c r="J910" i="1"/>
  <c r="R910" i="1"/>
  <c r="K910" i="1"/>
  <c r="L910" i="1"/>
  <c r="M910" i="1"/>
  <c r="N910" i="1"/>
  <c r="J918" i="1"/>
  <c r="R918" i="1"/>
  <c r="K918" i="1"/>
  <c r="L918" i="1"/>
  <c r="N918" i="1"/>
  <c r="J926" i="1"/>
  <c r="R926" i="1"/>
  <c r="K926" i="1"/>
  <c r="L926" i="1"/>
  <c r="J934" i="1"/>
  <c r="R934" i="1"/>
  <c r="L934" i="1"/>
  <c r="J942" i="1"/>
  <c r="R942" i="1"/>
  <c r="K789" i="1"/>
  <c r="L789" i="1"/>
  <c r="M789" i="1"/>
  <c r="N789" i="1"/>
  <c r="O789" i="1"/>
  <c r="J925" i="1"/>
  <c r="P965" i="1"/>
  <c r="P957" i="1"/>
  <c r="P949" i="1"/>
  <c r="N941" i="1"/>
  <c r="R933" i="1"/>
  <c r="R869" i="1"/>
  <c r="Q861" i="1"/>
  <c r="P853" i="1"/>
  <c r="J845" i="1"/>
  <c r="R805" i="1"/>
  <c r="Q797" i="1"/>
  <c r="P789" i="1"/>
  <c r="K821" i="1"/>
  <c r="L821" i="1"/>
  <c r="M821" i="1"/>
  <c r="N821" i="1"/>
  <c r="O821" i="1"/>
  <c r="Q853" i="1"/>
  <c r="P845" i="1"/>
  <c r="Q789" i="1"/>
  <c r="O965" i="1"/>
  <c r="O957" i="1"/>
  <c r="O949" i="1"/>
  <c r="M941" i="1"/>
  <c r="Q933" i="1"/>
  <c r="R917" i="1"/>
  <c r="R877" i="1"/>
  <c r="Q869" i="1"/>
  <c r="P861" i="1"/>
  <c r="J853" i="1"/>
  <c r="R813" i="1"/>
  <c r="Q805" i="1"/>
  <c r="P797" i="1"/>
  <c r="J789" i="1"/>
  <c r="N965" i="1"/>
  <c r="N957" i="1"/>
  <c r="N949" i="1"/>
  <c r="L941" i="1"/>
  <c r="P933" i="1"/>
  <c r="R925" i="1"/>
  <c r="Q917" i="1"/>
  <c r="R885" i="1"/>
  <c r="Q877" i="1"/>
  <c r="P869" i="1"/>
  <c r="J861" i="1"/>
  <c r="R821" i="1"/>
  <c r="Q813" i="1"/>
  <c r="P805" i="1"/>
  <c r="K797" i="1"/>
  <c r="L797" i="1"/>
  <c r="M797" i="1"/>
  <c r="N797" i="1"/>
  <c r="O797" i="1"/>
  <c r="Q965" i="1"/>
  <c r="Q949" i="1"/>
  <c r="R861" i="1"/>
  <c r="M965" i="1"/>
  <c r="M957" i="1"/>
  <c r="M949" i="1"/>
  <c r="J941" i="1"/>
  <c r="O933" i="1"/>
  <c r="Q925" i="1"/>
  <c r="P917" i="1"/>
  <c r="R909" i="1"/>
  <c r="R901" i="1"/>
  <c r="R893" i="1"/>
  <c r="Q885" i="1"/>
  <c r="P877" i="1"/>
  <c r="J869" i="1"/>
  <c r="R829" i="1"/>
  <c r="Q821" i="1"/>
  <c r="P813" i="1"/>
  <c r="J805" i="1"/>
  <c r="Q774" i="1"/>
  <c r="Q957" i="1"/>
  <c r="O941" i="1"/>
  <c r="J837" i="1"/>
  <c r="R797" i="1"/>
  <c r="B965" i="1"/>
  <c r="B957" i="1"/>
  <c r="B949" i="1"/>
  <c r="B941" i="1"/>
  <c r="B933" i="1"/>
  <c r="B925" i="1"/>
  <c r="B917" i="1"/>
  <c r="B909" i="1"/>
  <c r="B901" i="1"/>
  <c r="B893" i="1"/>
  <c r="B885" i="1"/>
  <c r="B877" i="1"/>
  <c r="B869" i="1"/>
  <c r="B861" i="1"/>
  <c r="B853" i="1"/>
  <c r="B845" i="1"/>
  <c r="B837" i="1"/>
  <c r="B829" i="1"/>
  <c r="B821" i="1"/>
  <c r="B813" i="1"/>
  <c r="B805" i="1"/>
  <c r="B797" i="1"/>
  <c r="B789" i="1"/>
  <c r="B781" i="1"/>
  <c r="R941" i="1"/>
  <c r="N933" i="1"/>
  <c r="P925" i="1"/>
  <c r="N917" i="1"/>
  <c r="Q909" i="1"/>
  <c r="Q901" i="1"/>
  <c r="Q893" i="1"/>
  <c r="P885" i="1"/>
  <c r="J877" i="1"/>
  <c r="R837" i="1"/>
  <c r="Q829" i="1"/>
  <c r="P821" i="1"/>
  <c r="J813" i="1"/>
  <c r="R781" i="1"/>
  <c r="M903" i="1"/>
  <c r="M895" i="1"/>
  <c r="M887" i="1"/>
  <c r="M879" i="1"/>
  <c r="M871" i="1"/>
  <c r="M863" i="1"/>
  <c r="M855" i="1"/>
  <c r="M847" i="1"/>
  <c r="M839" i="1"/>
  <c r="M831" i="1"/>
  <c r="M823" i="1"/>
  <c r="M815" i="1"/>
  <c r="M807" i="1"/>
  <c r="M799" i="1"/>
  <c r="M791" i="1"/>
  <c r="M783" i="1"/>
  <c r="R778" i="1"/>
  <c r="J778" i="1"/>
  <c r="M775" i="1"/>
  <c r="L887" i="1"/>
  <c r="L879" i="1"/>
  <c r="L871" i="1"/>
  <c r="L863" i="1"/>
  <c r="L855" i="1"/>
  <c r="L847" i="1"/>
  <c r="L839" i="1"/>
  <c r="L831" i="1"/>
  <c r="L823" i="1"/>
  <c r="L815" i="1"/>
  <c r="L807" i="1"/>
  <c r="L799" i="1"/>
  <c r="L791" i="1"/>
  <c r="L783" i="1"/>
  <c r="L775" i="1"/>
  <c r="K911" i="1"/>
  <c r="K903" i="1"/>
  <c r="K895" i="1"/>
  <c r="K887" i="1"/>
  <c r="K879" i="1"/>
  <c r="K871" i="1"/>
  <c r="K863" i="1"/>
  <c r="K855" i="1"/>
  <c r="K847" i="1"/>
  <c r="K839" i="1"/>
  <c r="K831" i="1"/>
  <c r="K823" i="1"/>
  <c r="K815" i="1"/>
  <c r="K807" i="1"/>
  <c r="K799" i="1"/>
  <c r="K791" i="1"/>
  <c r="K783" i="1"/>
  <c r="K775" i="1"/>
  <c r="R911" i="1"/>
  <c r="J911" i="1"/>
  <c r="R903" i="1"/>
  <c r="J903" i="1"/>
  <c r="R895" i="1"/>
  <c r="J895" i="1"/>
  <c r="R887" i="1"/>
  <c r="J887" i="1"/>
  <c r="R879" i="1"/>
  <c r="J879" i="1"/>
  <c r="R871" i="1"/>
  <c r="J871" i="1"/>
  <c r="R863" i="1"/>
  <c r="J863" i="1"/>
  <c r="R855" i="1"/>
  <c r="J855" i="1"/>
  <c r="R847" i="1"/>
  <c r="J847" i="1"/>
  <c r="R839" i="1"/>
  <c r="J839" i="1"/>
  <c r="R831" i="1"/>
  <c r="J831" i="1"/>
  <c r="R823" i="1"/>
  <c r="J823" i="1"/>
  <c r="R815" i="1"/>
  <c r="J815" i="1"/>
  <c r="R807" i="1"/>
  <c r="J807" i="1"/>
  <c r="R799" i="1"/>
  <c r="J799" i="1"/>
  <c r="R791" i="1"/>
  <c r="J791" i="1"/>
  <c r="R783" i="1"/>
  <c r="J783" i="1"/>
  <c r="O778" i="1"/>
  <c r="R775" i="1"/>
  <c r="J775" i="1"/>
  <c r="C1441" i="1"/>
  <c r="K1441" i="1" s="1"/>
  <c r="C1442" i="1"/>
  <c r="K1442" i="1" s="1"/>
  <c r="C1443" i="1"/>
  <c r="K1443" i="1" s="1"/>
  <c r="C1444" i="1"/>
  <c r="K1444" i="1" s="1"/>
  <c r="C1445" i="1"/>
  <c r="K1445" i="1" s="1"/>
  <c r="C1446" i="1"/>
  <c r="K1446" i="1" s="1"/>
  <c r="C1447" i="1"/>
  <c r="K1447" i="1" s="1"/>
  <c r="C1448" i="1"/>
  <c r="K1448" i="1" s="1"/>
  <c r="C1449" i="1"/>
  <c r="K1449" i="1" s="1"/>
  <c r="C1450" i="1"/>
  <c r="K1450" i="1" s="1"/>
  <c r="C1451" i="1"/>
  <c r="K1451" i="1" s="1"/>
  <c r="C1452" i="1"/>
  <c r="K1452" i="1" s="1"/>
  <c r="C1368" i="1"/>
  <c r="C1369" i="1"/>
  <c r="C1370" i="1"/>
  <c r="C1371" i="1"/>
  <c r="C1372" i="1"/>
  <c r="C1373" i="1"/>
  <c r="C1374" i="1"/>
  <c r="C1375" i="1"/>
  <c r="K1375" i="1" s="1"/>
  <c r="C1376" i="1"/>
  <c r="C1377" i="1"/>
  <c r="C1378" i="1"/>
  <c r="C1379" i="1"/>
  <c r="C1380" i="1"/>
  <c r="C1381" i="1"/>
  <c r="K1381" i="1" s="1"/>
  <c r="C1382" i="1"/>
  <c r="C1383" i="1"/>
  <c r="C1384" i="1"/>
  <c r="C1385" i="1"/>
  <c r="K1385" i="1" s="1"/>
  <c r="C1386" i="1"/>
  <c r="C1387" i="1"/>
  <c r="C1388" i="1"/>
  <c r="C291" i="1"/>
  <c r="A291" i="1" s="1"/>
  <c r="C292" i="1"/>
  <c r="A292" i="1" s="1"/>
  <c r="C293" i="1"/>
  <c r="A293" i="1" s="1"/>
  <c r="C294" i="1"/>
  <c r="A294" i="1" s="1"/>
  <c r="C295" i="1"/>
  <c r="A295" i="1" s="1"/>
  <c r="C296" i="1"/>
  <c r="M296" i="1" s="1"/>
  <c r="C297" i="1"/>
  <c r="L297" i="1" s="1"/>
  <c r="C298" i="1"/>
  <c r="B298" i="1" s="1"/>
  <c r="C299" i="1"/>
  <c r="A299" i="1" s="1"/>
  <c r="C300" i="1"/>
  <c r="A300" i="1" s="1"/>
  <c r="C301" i="1"/>
  <c r="A301" i="1" s="1"/>
  <c r="C302" i="1"/>
  <c r="A302" i="1" s="1"/>
  <c r="C303" i="1"/>
  <c r="A303" i="1" s="1"/>
  <c r="C304" i="1"/>
  <c r="M304" i="1" s="1"/>
  <c r="C305" i="1"/>
  <c r="L305" i="1" s="1"/>
  <c r="C306" i="1"/>
  <c r="B306" i="1" s="1"/>
  <c r="C307" i="1"/>
  <c r="B307" i="1" s="1"/>
  <c r="C308" i="1"/>
  <c r="A308" i="1" s="1"/>
  <c r="C309" i="1"/>
  <c r="A309" i="1" s="1"/>
  <c r="C310" i="1"/>
  <c r="A310" i="1" s="1"/>
  <c r="C311" i="1"/>
  <c r="A311" i="1" s="1"/>
  <c r="C441" i="1"/>
  <c r="A441" i="1" s="1"/>
  <c r="C442" i="1"/>
  <c r="A442" i="1" s="1"/>
  <c r="C443" i="1"/>
  <c r="P443" i="1" s="1"/>
  <c r="C444" i="1"/>
  <c r="A444" i="1" s="1"/>
  <c r="C445" i="1"/>
  <c r="A445" i="1" s="1"/>
  <c r="C446" i="1"/>
  <c r="M446" i="1" s="1"/>
  <c r="C447" i="1"/>
  <c r="B447" i="1" s="1"/>
  <c r="C448" i="1"/>
  <c r="B448" i="1" s="1"/>
  <c r="C449" i="1"/>
  <c r="A449" i="1" s="1"/>
  <c r="C450" i="1"/>
  <c r="A450" i="1" s="1"/>
  <c r="C451" i="1"/>
  <c r="B451" i="1" s="1"/>
  <c r="C452" i="1"/>
  <c r="A452" i="1" s="1"/>
  <c r="C453" i="1"/>
  <c r="A453" i="1" s="1"/>
  <c r="C454" i="1"/>
  <c r="M454" i="1" s="1"/>
  <c r="C455" i="1"/>
  <c r="B455" i="1" s="1"/>
  <c r="C456" i="1"/>
  <c r="B456" i="1" s="1"/>
  <c r="C457" i="1"/>
  <c r="B457" i="1" s="1"/>
  <c r="C458" i="1"/>
  <c r="A458" i="1" s="1"/>
  <c r="C459" i="1"/>
  <c r="A459" i="1" s="1"/>
  <c r="C460" i="1"/>
  <c r="A460" i="1" s="1"/>
  <c r="C461" i="1"/>
  <c r="A461" i="1" s="1"/>
  <c r="C440" i="1"/>
  <c r="C417" i="1"/>
  <c r="A417" i="1" s="1"/>
  <c r="C418" i="1"/>
  <c r="A418" i="1" s="1"/>
  <c r="C419" i="1"/>
  <c r="A419" i="1" s="1"/>
  <c r="C420" i="1"/>
  <c r="A420" i="1" s="1"/>
  <c r="C421" i="1"/>
  <c r="A421" i="1" s="1"/>
  <c r="C422" i="1"/>
  <c r="A422" i="1" s="1"/>
  <c r="C423" i="1"/>
  <c r="B423" i="1" s="1"/>
  <c r="C424" i="1"/>
  <c r="A424" i="1" s="1"/>
  <c r="C425" i="1"/>
  <c r="B425" i="1" s="1"/>
  <c r="C426" i="1"/>
  <c r="B426" i="1" s="1"/>
  <c r="C427" i="1"/>
  <c r="B427" i="1" s="1"/>
  <c r="C428" i="1"/>
  <c r="A428" i="1" s="1"/>
  <c r="C429" i="1"/>
  <c r="A429" i="1" s="1"/>
  <c r="C430" i="1"/>
  <c r="A430" i="1" s="1"/>
  <c r="C431" i="1"/>
  <c r="B431" i="1" s="1"/>
  <c r="C432" i="1"/>
  <c r="A432" i="1" s="1"/>
  <c r="C433" i="1"/>
  <c r="B433" i="1" s="1"/>
  <c r="C434" i="1"/>
  <c r="B434" i="1" s="1"/>
  <c r="C435" i="1"/>
  <c r="A435" i="1" s="1"/>
  <c r="C436" i="1"/>
  <c r="A436" i="1" s="1"/>
  <c r="C437" i="1"/>
  <c r="A437" i="1" s="1"/>
  <c r="C409" i="1"/>
  <c r="A409" i="1" s="1"/>
  <c r="R411" i="1"/>
  <c r="Q411" i="1"/>
  <c r="P411" i="1"/>
  <c r="O411" i="1"/>
  <c r="N411" i="1"/>
  <c r="M411" i="1"/>
  <c r="L411" i="1"/>
  <c r="K411" i="1"/>
  <c r="J411" i="1"/>
  <c r="B411" i="1"/>
  <c r="A411" i="1"/>
  <c r="K1383" i="1" l="1"/>
  <c r="K1374" i="1"/>
  <c r="K1382" i="1"/>
  <c r="K1388" i="1"/>
  <c r="K1380" i="1"/>
  <c r="K1372" i="1"/>
  <c r="K1387" i="1"/>
  <c r="K1379" i="1"/>
  <c r="K1371" i="1"/>
  <c r="K1373" i="1"/>
  <c r="K1386" i="1"/>
  <c r="K1378" i="1"/>
  <c r="K1370" i="1"/>
  <c r="K1377" i="1"/>
  <c r="K1369" i="1"/>
  <c r="K1384" i="1"/>
  <c r="K1376" i="1"/>
  <c r="K1368" i="1"/>
  <c r="B311" i="1"/>
  <c r="A443" i="1"/>
  <c r="R447" i="1"/>
  <c r="L445" i="1"/>
  <c r="L310" i="1"/>
  <c r="N443" i="1"/>
  <c r="P298" i="1"/>
  <c r="Q297" i="1"/>
  <c r="N292" i="1"/>
  <c r="A305" i="1"/>
  <c r="R304" i="1"/>
  <c r="R296" i="1"/>
  <c r="M460" i="1"/>
  <c r="J304" i="1"/>
  <c r="J296" i="1"/>
  <c r="P306" i="1"/>
  <c r="K455" i="1"/>
  <c r="B304" i="1"/>
  <c r="A297" i="1"/>
  <c r="K311" i="1"/>
  <c r="K303" i="1"/>
  <c r="K295" i="1"/>
  <c r="Q305" i="1"/>
  <c r="M453" i="1"/>
  <c r="L302" i="1"/>
  <c r="L294" i="1"/>
  <c r="P449" i="1"/>
  <c r="B296" i="1"/>
  <c r="N308" i="1"/>
  <c r="M301" i="1"/>
  <c r="M293" i="1"/>
  <c r="O307" i="1"/>
  <c r="O299" i="1"/>
  <c r="M311" i="1"/>
  <c r="N310" i="1"/>
  <c r="O309" i="1"/>
  <c r="P308" i="1"/>
  <c r="Q307" i="1"/>
  <c r="R306" i="1"/>
  <c r="J306" i="1"/>
  <c r="K305" i="1"/>
  <c r="L304" i="1"/>
  <c r="M303" i="1"/>
  <c r="N302" i="1"/>
  <c r="O301" i="1"/>
  <c r="P300" i="1"/>
  <c r="Q299" i="1"/>
  <c r="R298" i="1"/>
  <c r="J298" i="1"/>
  <c r="K297" i="1"/>
  <c r="L296" i="1"/>
  <c r="M295" i="1"/>
  <c r="N294" i="1"/>
  <c r="O293" i="1"/>
  <c r="P292" i="1"/>
  <c r="Q291" i="1"/>
  <c r="N460" i="1"/>
  <c r="R448" i="1"/>
  <c r="B305" i="1"/>
  <c r="L311" i="1"/>
  <c r="M310" i="1"/>
  <c r="N309" i="1"/>
  <c r="O308" i="1"/>
  <c r="P307" i="1"/>
  <c r="Q306" i="1"/>
  <c r="R305" i="1"/>
  <c r="J305" i="1"/>
  <c r="K304" i="1"/>
  <c r="L303" i="1"/>
  <c r="M302" i="1"/>
  <c r="N301" i="1"/>
  <c r="O300" i="1"/>
  <c r="P299" i="1"/>
  <c r="Q298" i="1"/>
  <c r="R297" i="1"/>
  <c r="J297" i="1"/>
  <c r="K296" i="1"/>
  <c r="L295" i="1"/>
  <c r="M294" i="1"/>
  <c r="N293" i="1"/>
  <c r="O292" i="1"/>
  <c r="P291" i="1"/>
  <c r="O291" i="1"/>
  <c r="R455" i="1"/>
  <c r="K447" i="1"/>
  <c r="A296" i="1"/>
  <c r="R311" i="1"/>
  <c r="J311" i="1"/>
  <c r="K310" i="1"/>
  <c r="L309" i="1"/>
  <c r="M308" i="1"/>
  <c r="N307" i="1"/>
  <c r="O306" i="1"/>
  <c r="P305" i="1"/>
  <c r="Q304" i="1"/>
  <c r="R303" i="1"/>
  <c r="J303" i="1"/>
  <c r="K302" i="1"/>
  <c r="L301" i="1"/>
  <c r="M300" i="1"/>
  <c r="N299" i="1"/>
  <c r="O298" i="1"/>
  <c r="P297" i="1"/>
  <c r="Q296" i="1"/>
  <c r="R295" i="1"/>
  <c r="J295" i="1"/>
  <c r="K294" i="1"/>
  <c r="L293" i="1"/>
  <c r="M292" i="1"/>
  <c r="N291" i="1"/>
  <c r="N300" i="1"/>
  <c r="Q311" i="1"/>
  <c r="R310" i="1"/>
  <c r="J310" i="1"/>
  <c r="K309" i="1"/>
  <c r="L308" i="1"/>
  <c r="M307" i="1"/>
  <c r="N306" i="1"/>
  <c r="O305" i="1"/>
  <c r="P304" i="1"/>
  <c r="Q303" i="1"/>
  <c r="R302" i="1"/>
  <c r="J302" i="1"/>
  <c r="K301" i="1"/>
  <c r="L300" i="1"/>
  <c r="M299" i="1"/>
  <c r="N298" i="1"/>
  <c r="O297" i="1"/>
  <c r="P296" i="1"/>
  <c r="Q295" i="1"/>
  <c r="R294" i="1"/>
  <c r="J294" i="1"/>
  <c r="K293" i="1"/>
  <c r="L292" i="1"/>
  <c r="M291" i="1"/>
  <c r="M309" i="1"/>
  <c r="K454" i="1"/>
  <c r="N444" i="1"/>
  <c r="A307" i="1"/>
  <c r="A304" i="1"/>
  <c r="A298" i="1"/>
  <c r="B295" i="1"/>
  <c r="P311" i="1"/>
  <c r="Q310" i="1"/>
  <c r="R309" i="1"/>
  <c r="J309" i="1"/>
  <c r="K308" i="1"/>
  <c r="L307" i="1"/>
  <c r="M306" i="1"/>
  <c r="N305" i="1"/>
  <c r="O304" i="1"/>
  <c r="P303" i="1"/>
  <c r="Q302" i="1"/>
  <c r="R301" i="1"/>
  <c r="J301" i="1"/>
  <c r="K300" i="1"/>
  <c r="L299" i="1"/>
  <c r="M298" i="1"/>
  <c r="N297" i="1"/>
  <c r="O296" i="1"/>
  <c r="P295" i="1"/>
  <c r="Q294" i="1"/>
  <c r="R293" i="1"/>
  <c r="J293" i="1"/>
  <c r="K292" i="1"/>
  <c r="L291" i="1"/>
  <c r="O311" i="1"/>
  <c r="P310" i="1"/>
  <c r="Q309" i="1"/>
  <c r="R308" i="1"/>
  <c r="J308" i="1"/>
  <c r="K307" i="1"/>
  <c r="L306" i="1"/>
  <c r="M305" i="1"/>
  <c r="N304" i="1"/>
  <c r="O303" i="1"/>
  <c r="P302" i="1"/>
  <c r="Q301" i="1"/>
  <c r="R300" i="1"/>
  <c r="J300" i="1"/>
  <c r="K299" i="1"/>
  <c r="L298" i="1"/>
  <c r="M297" i="1"/>
  <c r="N296" i="1"/>
  <c r="O295" i="1"/>
  <c r="P294" i="1"/>
  <c r="Q293" i="1"/>
  <c r="R292" i="1"/>
  <c r="J292" i="1"/>
  <c r="K291" i="1"/>
  <c r="N451" i="1"/>
  <c r="A306" i="1"/>
  <c r="B303" i="1"/>
  <c r="B297" i="1"/>
  <c r="B294" i="1"/>
  <c r="N311" i="1"/>
  <c r="O310" i="1"/>
  <c r="P309" i="1"/>
  <c r="Q308" i="1"/>
  <c r="R307" i="1"/>
  <c r="J307" i="1"/>
  <c r="K306" i="1"/>
  <c r="N303" i="1"/>
  <c r="O302" i="1"/>
  <c r="P301" i="1"/>
  <c r="Q300" i="1"/>
  <c r="R299" i="1"/>
  <c r="J299" i="1"/>
  <c r="K298" i="1"/>
  <c r="N295" i="1"/>
  <c r="O294" i="1"/>
  <c r="P293" i="1"/>
  <c r="Q292" i="1"/>
  <c r="R291" i="1"/>
  <c r="J291" i="1"/>
  <c r="B293" i="1"/>
  <c r="B309" i="1"/>
  <c r="B301" i="1"/>
  <c r="B308" i="1"/>
  <c r="B300" i="1"/>
  <c r="B292" i="1"/>
  <c r="B310" i="1"/>
  <c r="B302" i="1"/>
  <c r="B299" i="1"/>
  <c r="B291" i="1"/>
  <c r="R456" i="1"/>
  <c r="L453" i="1"/>
  <c r="Q448" i="1"/>
  <c r="M444" i="1"/>
  <c r="P458" i="1"/>
  <c r="P432" i="1"/>
  <c r="M461" i="1"/>
  <c r="J456" i="1"/>
  <c r="J448" i="1"/>
  <c r="P450" i="1"/>
  <c r="P442" i="1"/>
  <c r="J455" i="1"/>
  <c r="J447" i="1"/>
  <c r="Q441" i="1"/>
  <c r="N459" i="1"/>
  <c r="L454" i="1"/>
  <c r="Q449" i="1"/>
  <c r="M445" i="1"/>
  <c r="P441" i="1"/>
  <c r="L461" i="1"/>
  <c r="A446" i="1"/>
  <c r="K461" i="1"/>
  <c r="L460" i="1"/>
  <c r="M459" i="1"/>
  <c r="N458" i="1"/>
  <c r="P456" i="1"/>
  <c r="Q455" i="1"/>
  <c r="R454" i="1"/>
  <c r="J454" i="1"/>
  <c r="K453" i="1"/>
  <c r="L452" i="1"/>
  <c r="M451" i="1"/>
  <c r="N450" i="1"/>
  <c r="P448" i="1"/>
  <c r="Q447" i="1"/>
  <c r="R446" i="1"/>
  <c r="J446" i="1"/>
  <c r="K445" i="1"/>
  <c r="L444" i="1"/>
  <c r="M443" i="1"/>
  <c r="N442" i="1"/>
  <c r="A455" i="1"/>
  <c r="R461" i="1"/>
  <c r="J461" i="1"/>
  <c r="K460" i="1"/>
  <c r="L459" i="1"/>
  <c r="M458" i="1"/>
  <c r="N457" i="1"/>
  <c r="P455" i="1"/>
  <c r="Q454" i="1"/>
  <c r="R453" i="1"/>
  <c r="J453" i="1"/>
  <c r="K452" i="1"/>
  <c r="L451" i="1"/>
  <c r="M450" i="1"/>
  <c r="N449" i="1"/>
  <c r="P447" i="1"/>
  <c r="Q446" i="1"/>
  <c r="R445" i="1"/>
  <c r="J445" i="1"/>
  <c r="K444" i="1"/>
  <c r="L443" i="1"/>
  <c r="M442" i="1"/>
  <c r="N441" i="1"/>
  <c r="N452" i="1"/>
  <c r="L446" i="1"/>
  <c r="Q461" i="1"/>
  <c r="R460" i="1"/>
  <c r="J460" i="1"/>
  <c r="K459" i="1"/>
  <c r="L458" i="1"/>
  <c r="M457" i="1"/>
  <c r="N456" i="1"/>
  <c r="P454" i="1"/>
  <c r="Q453" i="1"/>
  <c r="R452" i="1"/>
  <c r="J452" i="1"/>
  <c r="K451" i="1"/>
  <c r="L450" i="1"/>
  <c r="M449" i="1"/>
  <c r="N448" i="1"/>
  <c r="P446" i="1"/>
  <c r="Q445" i="1"/>
  <c r="R444" i="1"/>
  <c r="J444" i="1"/>
  <c r="K443" i="1"/>
  <c r="L442" i="1"/>
  <c r="M441" i="1"/>
  <c r="P457" i="1"/>
  <c r="Q456" i="1"/>
  <c r="M452" i="1"/>
  <c r="A434" i="1"/>
  <c r="B419" i="1"/>
  <c r="B460" i="1"/>
  <c r="B454" i="1"/>
  <c r="B444" i="1"/>
  <c r="P461" i="1"/>
  <c r="Q460" i="1"/>
  <c r="R459" i="1"/>
  <c r="J459" i="1"/>
  <c r="K458" i="1"/>
  <c r="L457" i="1"/>
  <c r="M456" i="1"/>
  <c r="N455" i="1"/>
  <c r="P453" i="1"/>
  <c r="Q452" i="1"/>
  <c r="R451" i="1"/>
  <c r="J451" i="1"/>
  <c r="K450" i="1"/>
  <c r="L449" i="1"/>
  <c r="M448" i="1"/>
  <c r="N447" i="1"/>
  <c r="P445" i="1"/>
  <c r="Q444" i="1"/>
  <c r="R443" i="1"/>
  <c r="J443" i="1"/>
  <c r="K442" i="1"/>
  <c r="L441" i="1"/>
  <c r="Q457" i="1"/>
  <c r="A454" i="1"/>
  <c r="P460" i="1"/>
  <c r="Q459" i="1"/>
  <c r="R458" i="1"/>
  <c r="J458" i="1"/>
  <c r="K457" i="1"/>
  <c r="L456" i="1"/>
  <c r="M455" i="1"/>
  <c r="N454" i="1"/>
  <c r="P452" i="1"/>
  <c r="Q451" i="1"/>
  <c r="R450" i="1"/>
  <c r="J450" i="1"/>
  <c r="K449" i="1"/>
  <c r="L448" i="1"/>
  <c r="M447" i="1"/>
  <c r="N446" i="1"/>
  <c r="P444" i="1"/>
  <c r="Q443" i="1"/>
  <c r="R442" i="1"/>
  <c r="J442" i="1"/>
  <c r="K441" i="1"/>
  <c r="B452" i="1"/>
  <c r="B446" i="1"/>
  <c r="K446" i="1"/>
  <c r="A447" i="1"/>
  <c r="B443" i="1"/>
  <c r="N461" i="1"/>
  <c r="P459" i="1"/>
  <c r="Q458" i="1"/>
  <c r="R457" i="1"/>
  <c r="J457" i="1"/>
  <c r="K456" i="1"/>
  <c r="L455" i="1"/>
  <c r="N453" i="1"/>
  <c r="P451" i="1"/>
  <c r="Q450" i="1"/>
  <c r="R449" i="1"/>
  <c r="J449" i="1"/>
  <c r="K448" i="1"/>
  <c r="L447" i="1"/>
  <c r="N445" i="1"/>
  <c r="Q442" i="1"/>
  <c r="R441" i="1"/>
  <c r="J441" i="1"/>
  <c r="A457" i="1"/>
  <c r="B461" i="1"/>
  <c r="A456" i="1"/>
  <c r="B453" i="1"/>
  <c r="A448" i="1"/>
  <c r="B445" i="1"/>
  <c r="A451" i="1"/>
  <c r="B458" i="1"/>
  <c r="B450" i="1"/>
  <c r="B442" i="1"/>
  <c r="B459" i="1"/>
  <c r="B449" i="1"/>
  <c r="B441" i="1"/>
  <c r="N409" i="1"/>
  <c r="M409" i="1"/>
  <c r="L409" i="1"/>
  <c r="A423" i="1"/>
  <c r="J409" i="1"/>
  <c r="R409" i="1"/>
  <c r="A431" i="1"/>
  <c r="A426" i="1"/>
  <c r="B422" i="1"/>
  <c r="K437" i="1"/>
  <c r="Q409" i="1"/>
  <c r="L436" i="1"/>
  <c r="P409" i="1"/>
  <c r="B430" i="1"/>
  <c r="A425" i="1"/>
  <c r="N434" i="1"/>
  <c r="O409" i="1"/>
  <c r="O433" i="1"/>
  <c r="Q417" i="1"/>
  <c r="R437" i="1"/>
  <c r="J437" i="1"/>
  <c r="K436" i="1"/>
  <c r="L435" i="1"/>
  <c r="M434" i="1"/>
  <c r="N433" i="1"/>
  <c r="O432" i="1"/>
  <c r="P417" i="1"/>
  <c r="M435" i="1"/>
  <c r="Q437" i="1"/>
  <c r="R436" i="1"/>
  <c r="J436" i="1"/>
  <c r="K435" i="1"/>
  <c r="L434" i="1"/>
  <c r="M433" i="1"/>
  <c r="N432" i="1"/>
  <c r="O417" i="1"/>
  <c r="P437" i="1"/>
  <c r="Q436" i="1"/>
  <c r="R435" i="1"/>
  <c r="J435" i="1"/>
  <c r="K434" i="1"/>
  <c r="L433" i="1"/>
  <c r="M432" i="1"/>
  <c r="N417" i="1"/>
  <c r="K409" i="1"/>
  <c r="A433" i="1"/>
  <c r="O437" i="1"/>
  <c r="P436" i="1"/>
  <c r="Q435" i="1"/>
  <c r="R434" i="1"/>
  <c r="J434" i="1"/>
  <c r="K433" i="1"/>
  <c r="L432" i="1"/>
  <c r="M417" i="1"/>
  <c r="N437" i="1"/>
  <c r="O436" i="1"/>
  <c r="P435" i="1"/>
  <c r="Q434" i="1"/>
  <c r="R433" i="1"/>
  <c r="J433" i="1"/>
  <c r="K432" i="1"/>
  <c r="L417" i="1"/>
  <c r="M437" i="1"/>
  <c r="N436" i="1"/>
  <c r="O435" i="1"/>
  <c r="P434" i="1"/>
  <c r="Q433" i="1"/>
  <c r="R432" i="1"/>
  <c r="J432" i="1"/>
  <c r="K417" i="1"/>
  <c r="L437" i="1"/>
  <c r="M436" i="1"/>
  <c r="N435" i="1"/>
  <c r="O434" i="1"/>
  <c r="P433" i="1"/>
  <c r="Q432" i="1"/>
  <c r="R417" i="1"/>
  <c r="J417" i="1"/>
  <c r="B435" i="1"/>
  <c r="B432" i="1"/>
  <c r="A427" i="1"/>
  <c r="B424" i="1"/>
  <c r="B437" i="1"/>
  <c r="B421" i="1"/>
  <c r="B429" i="1"/>
  <c r="B418" i="1"/>
  <c r="B436" i="1"/>
  <c r="B420" i="1"/>
  <c r="B428" i="1"/>
  <c r="B417" i="1"/>
  <c r="B409" i="1"/>
  <c r="C389" i="1" l="1"/>
  <c r="J389" i="1" s="1"/>
  <c r="C390" i="1"/>
  <c r="Q390" i="1" s="1"/>
  <c r="C391" i="1"/>
  <c r="P391" i="1" s="1"/>
  <c r="C392" i="1"/>
  <c r="O392" i="1" s="1"/>
  <c r="C393" i="1"/>
  <c r="N393" i="1" s="1"/>
  <c r="C394" i="1"/>
  <c r="M394" i="1" s="1"/>
  <c r="C395" i="1"/>
  <c r="L395" i="1" s="1"/>
  <c r="C396" i="1"/>
  <c r="K396" i="1" s="1"/>
  <c r="C397" i="1"/>
  <c r="J397" i="1" s="1"/>
  <c r="C398" i="1"/>
  <c r="Q398" i="1" s="1"/>
  <c r="C399" i="1"/>
  <c r="P399" i="1" s="1"/>
  <c r="C400" i="1"/>
  <c r="O400" i="1" s="1"/>
  <c r="C401" i="1"/>
  <c r="N401" i="1" s="1"/>
  <c r="C402" i="1"/>
  <c r="M402" i="1" s="1"/>
  <c r="C403" i="1"/>
  <c r="L403" i="1" s="1"/>
  <c r="C404" i="1"/>
  <c r="K404" i="1" s="1"/>
  <c r="C405" i="1"/>
  <c r="J405" i="1" s="1"/>
  <c r="C406" i="1"/>
  <c r="Q406" i="1" s="1"/>
  <c r="C407" i="1"/>
  <c r="P407" i="1" s="1"/>
  <c r="C408" i="1"/>
  <c r="O408" i="1" s="1"/>
  <c r="C388" i="1"/>
  <c r="K387" i="1"/>
  <c r="M419" i="1"/>
  <c r="Q424" i="1"/>
  <c r="N428" i="1"/>
  <c r="M429" i="1"/>
  <c r="K419" i="1"/>
  <c r="P419" i="1"/>
  <c r="Q419" i="1"/>
  <c r="M425" i="1"/>
  <c r="N425" i="1"/>
  <c r="O425" i="1"/>
  <c r="P425" i="1"/>
  <c r="M427" i="1"/>
  <c r="J386" i="1"/>
  <c r="K386" i="1"/>
  <c r="L386" i="1"/>
  <c r="M386" i="1"/>
  <c r="N386" i="1"/>
  <c r="O386" i="1"/>
  <c r="P386" i="1"/>
  <c r="Q386" i="1"/>
  <c r="R386"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5" i="1"/>
  <c r="K315" i="1"/>
  <c r="L315" i="1"/>
  <c r="M315" i="1"/>
  <c r="N315" i="1"/>
  <c r="O315" i="1"/>
  <c r="P315" i="1"/>
  <c r="Q315" i="1"/>
  <c r="R315" i="1"/>
  <c r="C331" i="1"/>
  <c r="B331" i="1" s="1"/>
  <c r="C332" i="1"/>
  <c r="A332" i="1" s="1"/>
  <c r="C333" i="1"/>
  <c r="B333" i="1" s="1"/>
  <c r="C334" i="1"/>
  <c r="A334" i="1" s="1"/>
  <c r="C335" i="1"/>
  <c r="B335" i="1" s="1"/>
  <c r="C336" i="1"/>
  <c r="L336" i="1" s="1"/>
  <c r="A315" i="1"/>
  <c r="B315" i="1"/>
  <c r="J288" i="1"/>
  <c r="K288" i="1"/>
  <c r="L288" i="1"/>
  <c r="M288" i="1"/>
  <c r="N288" i="1"/>
  <c r="O288" i="1"/>
  <c r="P288" i="1"/>
  <c r="Q288" i="1"/>
  <c r="R288" i="1"/>
  <c r="C281" i="1"/>
  <c r="K281" i="1" s="1"/>
  <c r="C282" i="1"/>
  <c r="A282" i="1" s="1"/>
  <c r="C283" i="1"/>
  <c r="B283" i="1" s="1"/>
  <c r="C284" i="1"/>
  <c r="P284" i="1" s="1"/>
  <c r="C285" i="1"/>
  <c r="A285" i="1" s="1"/>
  <c r="C286" i="1"/>
  <c r="B286" i="1" s="1"/>
  <c r="C266" i="1"/>
  <c r="B266" i="1" s="1"/>
  <c r="C238" i="1"/>
  <c r="C253" i="1"/>
  <c r="B253" i="1" s="1"/>
  <c r="C254" i="1"/>
  <c r="B254" i="1" s="1"/>
  <c r="C255" i="1"/>
  <c r="A255" i="1" s="1"/>
  <c r="C256" i="1"/>
  <c r="A256" i="1" s="1"/>
  <c r="C257" i="1"/>
  <c r="A257" i="1" s="1"/>
  <c r="C258" i="1"/>
  <c r="A258" i="1" s="1"/>
  <c r="A238" i="1" l="1"/>
  <c r="L238" i="1"/>
  <c r="M238" i="1"/>
  <c r="N238" i="1"/>
  <c r="O238" i="1"/>
  <c r="P238" i="1"/>
  <c r="Q238" i="1"/>
  <c r="J238" i="1"/>
  <c r="R238" i="1"/>
  <c r="K238" i="1"/>
  <c r="A406" i="1"/>
  <c r="O397" i="1"/>
  <c r="A398" i="1"/>
  <c r="L393" i="1"/>
  <c r="B394" i="1"/>
  <c r="O391" i="1"/>
  <c r="O407" i="1"/>
  <c r="O406" i="1"/>
  <c r="P404" i="1"/>
  <c r="K402" i="1"/>
  <c r="M401" i="1"/>
  <c r="Q397" i="1"/>
  <c r="Q395" i="1"/>
  <c r="B406" i="1"/>
  <c r="B397" i="1"/>
  <c r="P406" i="1"/>
  <c r="J404" i="1"/>
  <c r="J402" i="1"/>
  <c r="P397" i="1"/>
  <c r="K395" i="1"/>
  <c r="K393" i="1"/>
  <c r="B405" i="1"/>
  <c r="A394" i="1"/>
  <c r="Q405" i="1"/>
  <c r="Q403" i="1"/>
  <c r="L401" i="1"/>
  <c r="R396" i="1"/>
  <c r="R394" i="1"/>
  <c r="P390" i="1"/>
  <c r="R403" i="1"/>
  <c r="J395" i="1"/>
  <c r="B402" i="1"/>
  <c r="B393" i="1"/>
  <c r="P405" i="1"/>
  <c r="K403" i="1"/>
  <c r="K401" i="1"/>
  <c r="Q396" i="1"/>
  <c r="L394" i="1"/>
  <c r="O390" i="1"/>
  <c r="A402" i="1"/>
  <c r="B390" i="1"/>
  <c r="O405" i="1"/>
  <c r="J403" i="1"/>
  <c r="O399" i="1"/>
  <c r="P396" i="1"/>
  <c r="K394" i="1"/>
  <c r="Q389" i="1"/>
  <c r="B401" i="1"/>
  <c r="A390" i="1"/>
  <c r="R404" i="1"/>
  <c r="R402" i="1"/>
  <c r="P398" i="1"/>
  <c r="J396" i="1"/>
  <c r="J394" i="1"/>
  <c r="P389" i="1"/>
  <c r="B398" i="1"/>
  <c r="B389" i="1"/>
  <c r="Q404" i="1"/>
  <c r="L402" i="1"/>
  <c r="O398" i="1"/>
  <c r="R395" i="1"/>
  <c r="M393" i="1"/>
  <c r="O389" i="1"/>
  <c r="N408" i="1"/>
  <c r="N407" i="1"/>
  <c r="N400" i="1"/>
  <c r="N391" i="1"/>
  <c r="L408" i="1"/>
  <c r="M407" i="1"/>
  <c r="N406" i="1"/>
  <c r="L400" i="1"/>
  <c r="N398" i="1"/>
  <c r="L392" i="1"/>
  <c r="P430" i="1"/>
  <c r="K422" i="1"/>
  <c r="A405" i="1"/>
  <c r="A401" i="1"/>
  <c r="A397" i="1"/>
  <c r="A393" i="1"/>
  <c r="A389" i="1"/>
  <c r="K408" i="1"/>
  <c r="L407" i="1"/>
  <c r="M406" i="1"/>
  <c r="N405" i="1"/>
  <c r="O404" i="1"/>
  <c r="P403" i="1"/>
  <c r="Q402" i="1"/>
  <c r="R401" i="1"/>
  <c r="J401" i="1"/>
  <c r="K400" i="1"/>
  <c r="L399" i="1"/>
  <c r="M398" i="1"/>
  <c r="N397" i="1"/>
  <c r="O396" i="1"/>
  <c r="P395" i="1"/>
  <c r="Q394" i="1"/>
  <c r="R393" i="1"/>
  <c r="J393" i="1"/>
  <c r="K392" i="1"/>
  <c r="L391" i="1"/>
  <c r="M390" i="1"/>
  <c r="N389" i="1"/>
  <c r="M392" i="1"/>
  <c r="K430" i="1"/>
  <c r="J422" i="1"/>
  <c r="B408" i="1"/>
  <c r="B404" i="1"/>
  <c r="B400" i="1"/>
  <c r="B396" i="1"/>
  <c r="B392" i="1"/>
  <c r="R408" i="1"/>
  <c r="J408" i="1"/>
  <c r="K407" i="1"/>
  <c r="L406" i="1"/>
  <c r="M405" i="1"/>
  <c r="N404" i="1"/>
  <c r="O403" i="1"/>
  <c r="P402" i="1"/>
  <c r="Q401" i="1"/>
  <c r="R400" i="1"/>
  <c r="J400" i="1"/>
  <c r="K399" i="1"/>
  <c r="L398" i="1"/>
  <c r="M397" i="1"/>
  <c r="N396" i="1"/>
  <c r="O395" i="1"/>
  <c r="P394" i="1"/>
  <c r="Q393" i="1"/>
  <c r="R392" i="1"/>
  <c r="J392" i="1"/>
  <c r="K391" i="1"/>
  <c r="L390" i="1"/>
  <c r="M389" i="1"/>
  <c r="N392" i="1"/>
  <c r="M391" i="1"/>
  <c r="N390" i="1"/>
  <c r="A408" i="1"/>
  <c r="A404" i="1"/>
  <c r="A400" i="1"/>
  <c r="A396" i="1"/>
  <c r="A392" i="1"/>
  <c r="Q408" i="1"/>
  <c r="R407" i="1"/>
  <c r="J407" i="1"/>
  <c r="K406" i="1"/>
  <c r="L405" i="1"/>
  <c r="M404" i="1"/>
  <c r="N403" i="1"/>
  <c r="O402" i="1"/>
  <c r="P401" i="1"/>
  <c r="Q400" i="1"/>
  <c r="R399" i="1"/>
  <c r="J399" i="1"/>
  <c r="K398" i="1"/>
  <c r="L397" i="1"/>
  <c r="M396" i="1"/>
  <c r="N395" i="1"/>
  <c r="O394" i="1"/>
  <c r="P393" i="1"/>
  <c r="Q392" i="1"/>
  <c r="R391" i="1"/>
  <c r="J391" i="1"/>
  <c r="K390" i="1"/>
  <c r="L389" i="1"/>
  <c r="M400" i="1"/>
  <c r="N399" i="1"/>
  <c r="N422" i="1"/>
  <c r="M399" i="1"/>
  <c r="B407" i="1"/>
  <c r="B403" i="1"/>
  <c r="B399" i="1"/>
  <c r="B395" i="1"/>
  <c r="B391" i="1"/>
  <c r="P408" i="1"/>
  <c r="Q407" i="1"/>
  <c r="R406" i="1"/>
  <c r="J406" i="1"/>
  <c r="K405" i="1"/>
  <c r="L404" i="1"/>
  <c r="M403" i="1"/>
  <c r="N402" i="1"/>
  <c r="O401" i="1"/>
  <c r="P400" i="1"/>
  <c r="Q399" i="1"/>
  <c r="R398" i="1"/>
  <c r="J398" i="1"/>
  <c r="K397" i="1"/>
  <c r="L396" i="1"/>
  <c r="M395" i="1"/>
  <c r="N394" i="1"/>
  <c r="O393" i="1"/>
  <c r="P392" i="1"/>
  <c r="Q391" i="1"/>
  <c r="R390" i="1"/>
  <c r="J390" i="1"/>
  <c r="K389" i="1"/>
  <c r="M408" i="1"/>
  <c r="A407" i="1"/>
  <c r="A403" i="1"/>
  <c r="A399" i="1"/>
  <c r="A395" i="1"/>
  <c r="A391" i="1"/>
  <c r="R405" i="1"/>
  <c r="R397" i="1"/>
  <c r="R389" i="1"/>
  <c r="M428" i="1"/>
  <c r="P427" i="1"/>
  <c r="O419" i="1"/>
  <c r="N427" i="1"/>
  <c r="N419" i="1"/>
  <c r="L427" i="1"/>
  <c r="K427" i="1"/>
  <c r="P420" i="1"/>
  <c r="O420" i="1"/>
  <c r="L426" i="1"/>
  <c r="R421" i="1"/>
  <c r="Q429" i="1"/>
  <c r="L421" i="1"/>
  <c r="J421" i="1"/>
  <c r="Q418" i="1"/>
  <c r="Q387" i="1"/>
  <c r="N426" i="1"/>
  <c r="P422" i="1"/>
  <c r="R418" i="1"/>
  <c r="R387" i="1"/>
  <c r="J387" i="1"/>
  <c r="R430" i="1"/>
  <c r="K426" i="1"/>
  <c r="M422" i="1"/>
  <c r="O418" i="1"/>
  <c r="P387" i="1"/>
  <c r="B387" i="1"/>
  <c r="Q430" i="1"/>
  <c r="L422" i="1"/>
  <c r="J418" i="1"/>
  <c r="O387" i="1"/>
  <c r="A387" i="1"/>
  <c r="N387" i="1"/>
  <c r="M387" i="1"/>
  <c r="J430" i="1"/>
  <c r="Q426" i="1"/>
  <c r="L387" i="1"/>
  <c r="O426" i="1"/>
  <c r="R422" i="1"/>
  <c r="R431" i="1"/>
  <c r="R429" i="1"/>
  <c r="M426" i="1"/>
  <c r="P424" i="1"/>
  <c r="Q420" i="1"/>
  <c r="R423" i="1"/>
  <c r="J431" i="1"/>
  <c r="L429" i="1"/>
  <c r="Q421" i="1"/>
  <c r="K429" i="1"/>
  <c r="R426" i="1"/>
  <c r="J426" i="1"/>
  <c r="P421" i="1"/>
  <c r="M420" i="1"/>
  <c r="P418" i="1"/>
  <c r="Q431" i="1"/>
  <c r="J429" i="1"/>
  <c r="O421" i="1"/>
  <c r="P426" i="1"/>
  <c r="N421" i="1"/>
  <c r="L418" i="1"/>
  <c r="P431" i="1"/>
  <c r="O424" i="1"/>
  <c r="N424" i="1"/>
  <c r="N431" i="1"/>
  <c r="O430" i="1"/>
  <c r="P429" i="1"/>
  <c r="R427" i="1"/>
  <c r="J427" i="1"/>
  <c r="L425" i="1"/>
  <c r="M424" i="1"/>
  <c r="K420" i="1"/>
  <c r="M431" i="1"/>
  <c r="N430" i="1"/>
  <c r="O429" i="1"/>
  <c r="Q427" i="1"/>
  <c r="K425" i="1"/>
  <c r="L424" i="1"/>
  <c r="J420" i="1"/>
  <c r="O431" i="1"/>
  <c r="L431" i="1"/>
  <c r="M430" i="1"/>
  <c r="N429" i="1"/>
  <c r="R425" i="1"/>
  <c r="K424" i="1"/>
  <c r="J425" i="1"/>
  <c r="K431" i="1"/>
  <c r="L430" i="1"/>
  <c r="O427" i="1"/>
  <c r="Q425" i="1"/>
  <c r="R424" i="1"/>
  <c r="J424" i="1"/>
  <c r="R420" i="1"/>
  <c r="M421" i="1"/>
  <c r="N420" i="1"/>
  <c r="K421" i="1"/>
  <c r="L420" i="1"/>
  <c r="L428" i="1"/>
  <c r="Q423" i="1"/>
  <c r="K428" i="1"/>
  <c r="P423" i="1"/>
  <c r="R428" i="1"/>
  <c r="J428" i="1"/>
  <c r="O423" i="1"/>
  <c r="Q428" i="1"/>
  <c r="M423" i="1"/>
  <c r="P428" i="1"/>
  <c r="L423" i="1"/>
  <c r="O428" i="1"/>
  <c r="K423" i="1"/>
  <c r="J423" i="1"/>
  <c r="Q422" i="1"/>
  <c r="L419" i="1"/>
  <c r="M418" i="1"/>
  <c r="N423" i="1"/>
  <c r="O422" i="1"/>
  <c r="R419" i="1"/>
  <c r="J419" i="1"/>
  <c r="K418" i="1"/>
  <c r="N418" i="1"/>
  <c r="Q380" i="1"/>
  <c r="A331"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3" i="1"/>
  <c r="R360" i="1"/>
  <c r="J360" i="1"/>
  <c r="K359" i="1"/>
  <c r="L358" i="1"/>
  <c r="M357" i="1"/>
  <c r="N356" i="1"/>
  <c r="O355" i="1"/>
  <c r="N340" i="1"/>
  <c r="N333" i="1"/>
  <c r="B358" i="1"/>
  <c r="Q360" i="1"/>
  <c r="R359" i="1"/>
  <c r="J359" i="1"/>
  <c r="K358" i="1"/>
  <c r="L357" i="1"/>
  <c r="M356" i="1"/>
  <c r="N355" i="1"/>
  <c r="M340" i="1"/>
  <c r="L333"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6" i="1"/>
  <c r="K336" i="1"/>
  <c r="P332" i="1"/>
  <c r="L335" i="1"/>
  <c r="O332" i="1"/>
  <c r="N334" i="1"/>
  <c r="M332" i="1"/>
  <c r="Q336" i="1"/>
  <c r="M334" i="1"/>
  <c r="P331" i="1"/>
  <c r="K334" i="1"/>
  <c r="N331" i="1"/>
  <c r="A281" i="1"/>
  <c r="A336" i="1"/>
  <c r="R336" i="1"/>
  <c r="J336" i="1"/>
  <c r="K335" i="1"/>
  <c r="L334" i="1"/>
  <c r="M333" i="1"/>
  <c r="N332" i="1"/>
  <c r="O331" i="1"/>
  <c r="N284" i="1"/>
  <c r="P336" i="1"/>
  <c r="Q335" i="1"/>
  <c r="R334" i="1"/>
  <c r="J334" i="1"/>
  <c r="K333" i="1"/>
  <c r="L332" i="1"/>
  <c r="M331" i="1"/>
  <c r="J335" i="1"/>
  <c r="R281" i="1"/>
  <c r="B334" i="1"/>
  <c r="O336" i="1"/>
  <c r="P335" i="1"/>
  <c r="Q334" i="1"/>
  <c r="R333" i="1"/>
  <c r="J333" i="1"/>
  <c r="K332" i="1"/>
  <c r="L331" i="1"/>
  <c r="N336" i="1"/>
  <c r="O335" i="1"/>
  <c r="P334" i="1"/>
  <c r="Q333" i="1"/>
  <c r="R332" i="1"/>
  <c r="J332" i="1"/>
  <c r="K331" i="1"/>
  <c r="R335" i="1"/>
  <c r="M336" i="1"/>
  <c r="N335" i="1"/>
  <c r="O334" i="1"/>
  <c r="P333" i="1"/>
  <c r="Q332" i="1"/>
  <c r="R331" i="1"/>
  <c r="J331" i="1"/>
  <c r="M335" i="1"/>
  <c r="Q331" i="1"/>
  <c r="A333" i="1"/>
  <c r="A335" i="1"/>
  <c r="B332" i="1"/>
  <c r="K284" i="1"/>
  <c r="Q281" i="1"/>
  <c r="P283" i="1"/>
  <c r="N281" i="1"/>
  <c r="B281" i="1"/>
  <c r="O283" i="1"/>
  <c r="J281" i="1"/>
  <c r="L283" i="1"/>
  <c r="R266" i="1"/>
  <c r="Q282" i="1"/>
  <c r="O266" i="1"/>
  <c r="N285" i="1"/>
  <c r="P282" i="1"/>
  <c r="K266" i="1"/>
  <c r="A284" i="1"/>
  <c r="O284" i="1"/>
  <c r="M282" i="1"/>
  <c r="J266" i="1"/>
  <c r="L286" i="1"/>
  <c r="K286" i="1"/>
  <c r="L285" i="1"/>
  <c r="M284" i="1"/>
  <c r="N283" i="1"/>
  <c r="O282" i="1"/>
  <c r="P281" i="1"/>
  <c r="Q266" i="1"/>
  <c r="M285" i="1"/>
  <c r="B284" i="1"/>
  <c r="R286" i="1"/>
  <c r="J286" i="1"/>
  <c r="K285" i="1"/>
  <c r="L284" i="1"/>
  <c r="M283" i="1"/>
  <c r="N282" i="1"/>
  <c r="O281" i="1"/>
  <c r="P266" i="1"/>
  <c r="R285" i="1"/>
  <c r="P286" i="1"/>
  <c r="Q285" i="1"/>
  <c r="R284" i="1"/>
  <c r="J284" i="1"/>
  <c r="K283" i="1"/>
  <c r="L282" i="1"/>
  <c r="M281" i="1"/>
  <c r="N266" i="1"/>
  <c r="O286" i="1"/>
  <c r="P285" i="1"/>
  <c r="Q284" i="1"/>
  <c r="R283" i="1"/>
  <c r="J283" i="1"/>
  <c r="K282" i="1"/>
  <c r="L281" i="1"/>
  <c r="M266" i="1"/>
  <c r="M286" i="1"/>
  <c r="Q286" i="1"/>
  <c r="J285" i="1"/>
  <c r="N286" i="1"/>
  <c r="O285" i="1"/>
  <c r="Q283" i="1"/>
  <c r="R282" i="1"/>
  <c r="J282" i="1"/>
  <c r="L266" i="1"/>
  <c r="A283" i="1"/>
  <c r="A286" i="1"/>
  <c r="B285" i="1"/>
  <c r="B282" i="1"/>
  <c r="A266" i="1"/>
  <c r="L258" i="1"/>
  <c r="N256" i="1"/>
  <c r="P254" i="1"/>
  <c r="O254" i="1"/>
  <c r="M257" i="1"/>
  <c r="L257" i="1"/>
  <c r="K258" i="1"/>
  <c r="M256" i="1"/>
  <c r="O255" i="1"/>
  <c r="N255" i="1"/>
  <c r="P253" i="1"/>
  <c r="R258" i="1"/>
  <c r="J258" i="1"/>
  <c r="K257" i="1"/>
  <c r="L256" i="1"/>
  <c r="M255" i="1"/>
  <c r="N254" i="1"/>
  <c r="O253" i="1"/>
  <c r="Q258" i="1"/>
  <c r="R257" i="1"/>
  <c r="J257" i="1"/>
  <c r="K256" i="1"/>
  <c r="L255" i="1"/>
  <c r="M254" i="1"/>
  <c r="N253" i="1"/>
  <c r="P258" i="1"/>
  <c r="Q257" i="1"/>
  <c r="R256" i="1"/>
  <c r="J256" i="1"/>
  <c r="K255" i="1"/>
  <c r="L254" i="1"/>
  <c r="M253" i="1"/>
  <c r="O258" i="1"/>
  <c r="P257" i="1"/>
  <c r="Q256" i="1"/>
  <c r="R255" i="1"/>
  <c r="J255" i="1"/>
  <c r="K254" i="1"/>
  <c r="L253" i="1"/>
  <c r="N258" i="1"/>
  <c r="O257" i="1"/>
  <c r="P256" i="1"/>
  <c r="Q255" i="1"/>
  <c r="R254" i="1"/>
  <c r="J254" i="1"/>
  <c r="K253" i="1"/>
  <c r="Q253" i="1"/>
  <c r="M258" i="1"/>
  <c r="N257" i="1"/>
  <c r="O256" i="1"/>
  <c r="P255" i="1"/>
  <c r="Q254" i="1"/>
  <c r="R253" i="1"/>
  <c r="J253" i="1"/>
  <c r="B238" i="1"/>
  <c r="B258" i="1"/>
  <c r="A253" i="1"/>
  <c r="B255" i="1"/>
  <c r="A254" i="1"/>
  <c r="B257" i="1"/>
  <c r="B256" i="1"/>
  <c r="J289" i="1" l="1"/>
  <c r="K289" i="1"/>
  <c r="L289" i="1"/>
  <c r="M289" i="1"/>
  <c r="N289" i="1"/>
  <c r="O289" i="1"/>
  <c r="P289" i="1"/>
  <c r="Q289" i="1"/>
  <c r="R289" i="1"/>
  <c r="A289" i="1"/>
  <c r="B289" i="1"/>
  <c r="C290" i="1"/>
  <c r="A290" i="1" s="1"/>
  <c r="B4" i="18"/>
  <c r="F5" i="8" s="1"/>
  <c r="C225" i="1"/>
  <c r="P225" i="1" s="1"/>
  <c r="C224" i="1"/>
  <c r="R224" i="1" s="1"/>
  <c r="B223" i="1"/>
  <c r="F4" i="8" l="1"/>
  <c r="O290" i="1"/>
  <c r="N290" i="1"/>
  <c r="P290" i="1"/>
  <c r="M290" i="1"/>
  <c r="L290" i="1"/>
  <c r="K290" i="1"/>
  <c r="R290" i="1"/>
  <c r="J290" i="1"/>
  <c r="Q290" i="1"/>
  <c r="B290" i="1"/>
  <c r="M225" i="1"/>
  <c r="A225" i="1"/>
  <c r="L225" i="1"/>
  <c r="L224" i="1"/>
  <c r="O224" i="1"/>
  <c r="N224" i="1"/>
  <c r="M224" i="1"/>
  <c r="B224" i="1"/>
  <c r="K225" i="1"/>
  <c r="K224" i="1"/>
  <c r="Q225" i="1"/>
  <c r="Q224" i="1"/>
  <c r="R225" i="1"/>
  <c r="O225" i="1"/>
  <c r="N225" i="1"/>
  <c r="B225" i="1"/>
  <c r="A224" i="1"/>
  <c r="J225" i="1"/>
  <c r="J224" i="1"/>
  <c r="P224" i="1"/>
  <c r="C107" i="1"/>
  <c r="N107" i="1" s="1"/>
  <c r="C108" i="1"/>
  <c r="R108" i="1" s="1"/>
  <c r="C109" i="1"/>
  <c r="O109" i="1" s="1"/>
  <c r="C110" i="1"/>
  <c r="R110" i="1" s="1"/>
  <c r="C111" i="1"/>
  <c r="M111" i="1" s="1"/>
  <c r="C112" i="1"/>
  <c r="K112" i="1" s="1"/>
  <c r="C113" i="1"/>
  <c r="M113" i="1" s="1"/>
  <c r="C114" i="1"/>
  <c r="K114" i="1" s="1"/>
  <c r="C115" i="1"/>
  <c r="N115" i="1" s="1"/>
  <c r="C116" i="1"/>
  <c r="R116" i="1" s="1"/>
  <c r="C117" i="1"/>
  <c r="O117" i="1" s="1"/>
  <c r="C118" i="1"/>
  <c r="K118" i="1" s="1"/>
  <c r="C119" i="1"/>
  <c r="M119" i="1" s="1"/>
  <c r="C120" i="1"/>
  <c r="K120" i="1" s="1"/>
  <c r="C121" i="1"/>
  <c r="N121" i="1" s="1"/>
  <c r="C122" i="1"/>
  <c r="R122" i="1" s="1"/>
  <c r="C123" i="1"/>
  <c r="N123" i="1" s="1"/>
  <c r="C124" i="1"/>
  <c r="R124" i="1" s="1"/>
  <c r="C125" i="1"/>
  <c r="O125" i="1" s="1"/>
  <c r="C126" i="1"/>
  <c r="R126" i="1" s="1"/>
  <c r="C127" i="1"/>
  <c r="O127" i="1" s="1"/>
  <c r="C128" i="1"/>
  <c r="K128" i="1" s="1"/>
  <c r="C129" i="1"/>
  <c r="M129" i="1" s="1"/>
  <c r="C130" i="1"/>
  <c r="K130" i="1" s="1"/>
  <c r="C131" i="1"/>
  <c r="N131" i="1" s="1"/>
  <c r="C132" i="1"/>
  <c r="R132" i="1" s="1"/>
  <c r="C133" i="1"/>
  <c r="O133" i="1" s="1"/>
  <c r="C134" i="1"/>
  <c r="R134" i="1" s="1"/>
  <c r="C135" i="1"/>
  <c r="O135" i="1" s="1"/>
  <c r="C136" i="1"/>
  <c r="K136" i="1" s="1"/>
  <c r="C137" i="1"/>
  <c r="M137" i="1" s="1"/>
  <c r="C138" i="1"/>
  <c r="Q138" i="1" s="1"/>
  <c r="C139" i="1"/>
  <c r="M139" i="1" s="1"/>
  <c r="C140" i="1"/>
  <c r="R140" i="1" s="1"/>
  <c r="C141" i="1"/>
  <c r="M141" i="1" s="1"/>
  <c r="C142" i="1"/>
  <c r="K142" i="1" s="1"/>
  <c r="C143" i="1"/>
  <c r="O143" i="1" s="1"/>
  <c r="C144" i="1"/>
  <c r="R144" i="1" s="1"/>
  <c r="C145" i="1"/>
  <c r="N145" i="1" s="1"/>
  <c r="C146" i="1"/>
  <c r="K146" i="1" s="1"/>
  <c r="C106" i="1"/>
  <c r="K106" i="1" s="1"/>
  <c r="R105" i="1"/>
  <c r="Q105" i="1"/>
  <c r="P105" i="1"/>
  <c r="O105" i="1"/>
  <c r="N105" i="1"/>
  <c r="M105" i="1"/>
  <c r="L105" i="1"/>
  <c r="K105" i="1"/>
  <c r="J105" i="1"/>
  <c r="B105" i="1"/>
  <c r="A105" i="1"/>
  <c r="C75" i="1"/>
  <c r="P75" i="1" s="1"/>
  <c r="C76" i="1"/>
  <c r="A76" i="1" s="1"/>
  <c r="C77" i="1"/>
  <c r="O77" i="1" s="1"/>
  <c r="C78" i="1"/>
  <c r="O78" i="1" s="1"/>
  <c r="C79" i="1"/>
  <c r="L79" i="1" s="1"/>
  <c r="C80" i="1"/>
  <c r="A80" i="1" s="1"/>
  <c r="C81" i="1"/>
  <c r="A81" i="1" s="1"/>
  <c r="C82" i="1"/>
  <c r="Q82" i="1" s="1"/>
  <c r="C83" i="1"/>
  <c r="P83" i="1" s="1"/>
  <c r="C84" i="1"/>
  <c r="A84" i="1" s="1"/>
  <c r="C85" i="1"/>
  <c r="A85" i="1" s="1"/>
  <c r="C86" i="1"/>
  <c r="O86" i="1" s="1"/>
  <c r="C87" i="1"/>
  <c r="L87" i="1" s="1"/>
  <c r="C88" i="1"/>
  <c r="A88" i="1" s="1"/>
  <c r="C89" i="1"/>
  <c r="A89" i="1" s="1"/>
  <c r="C90" i="1"/>
  <c r="Q90" i="1" s="1"/>
  <c r="C91" i="1"/>
  <c r="P91" i="1" s="1"/>
  <c r="C92" i="1"/>
  <c r="A92" i="1" s="1"/>
  <c r="C93" i="1"/>
  <c r="A93" i="1" s="1"/>
  <c r="C94" i="1"/>
  <c r="O94" i="1" s="1"/>
  <c r="C95" i="1"/>
  <c r="M95" i="1" s="1"/>
  <c r="C96" i="1"/>
  <c r="A96" i="1" s="1"/>
  <c r="C97" i="1"/>
  <c r="A97" i="1" s="1"/>
  <c r="C98" i="1"/>
  <c r="Q98" i="1" s="1"/>
  <c r="C99" i="1"/>
  <c r="P99" i="1" s="1"/>
  <c r="C100" i="1"/>
  <c r="A100" i="1" s="1"/>
  <c r="C101" i="1"/>
  <c r="A101" i="1" s="1"/>
  <c r="C102" i="1"/>
  <c r="P102" i="1" s="1"/>
  <c r="C103" i="1"/>
  <c r="M103" i="1" s="1"/>
  <c r="C104" i="1"/>
  <c r="A104"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3" i="1" l="1"/>
  <c r="K140" i="1"/>
  <c r="N117" i="1"/>
  <c r="N125" i="1"/>
  <c r="M181" i="1"/>
  <c r="A178" i="1"/>
  <c r="N133" i="1"/>
  <c r="N181" i="1"/>
  <c r="L181" i="1"/>
  <c r="K110" i="1"/>
  <c r="B87" i="1"/>
  <c r="O185" i="1"/>
  <c r="J177" i="1"/>
  <c r="A139" i="1"/>
  <c r="R106" i="1"/>
  <c r="N139" i="1"/>
  <c r="O139" i="1"/>
  <c r="O181" i="1"/>
  <c r="R77" i="1"/>
  <c r="A119" i="1"/>
  <c r="A127" i="1"/>
  <c r="N135" i="1"/>
  <c r="J181" i="1"/>
  <c r="A111" i="1"/>
  <c r="N119" i="1"/>
  <c r="N127" i="1"/>
  <c r="M135" i="1"/>
  <c r="N143" i="1"/>
  <c r="R180" i="1"/>
  <c r="O104" i="1"/>
  <c r="O111" i="1"/>
  <c r="O119" i="1"/>
  <c r="R128" i="1"/>
  <c r="R136" i="1"/>
  <c r="M143" i="1"/>
  <c r="O102" i="1"/>
  <c r="R112" i="1"/>
  <c r="R120" i="1"/>
  <c r="A94" i="1"/>
  <c r="Q180" i="1"/>
  <c r="R181" i="1"/>
  <c r="N180" i="1"/>
  <c r="N100" i="1"/>
  <c r="J180" i="1"/>
  <c r="L94" i="1"/>
  <c r="N179" i="1"/>
  <c r="J104" i="1"/>
  <c r="R97" i="1"/>
  <c r="K88" i="1"/>
  <c r="N77" i="1"/>
  <c r="L103" i="1"/>
  <c r="K96" i="1"/>
  <c r="J88" i="1"/>
  <c r="N76" i="1"/>
  <c r="N111" i="1"/>
  <c r="M117" i="1"/>
  <c r="M127" i="1"/>
  <c r="K178" i="1"/>
  <c r="Q102" i="1"/>
  <c r="J96" i="1"/>
  <c r="Q86" i="1"/>
  <c r="B103" i="1"/>
  <c r="A135" i="1"/>
  <c r="N101" i="1"/>
  <c r="N93" i="1"/>
  <c r="J85" i="1"/>
  <c r="N109" i="1"/>
  <c r="M125" i="1"/>
  <c r="K89" i="1"/>
  <c r="K182" i="1"/>
  <c r="J182" i="1"/>
  <c r="M101" i="1"/>
  <c r="O92" i="1"/>
  <c r="J81" i="1"/>
  <c r="M109" i="1"/>
  <c r="N141" i="1"/>
  <c r="M85" i="1"/>
  <c r="A182" i="1"/>
  <c r="R104" i="1"/>
  <c r="O100" i="1"/>
  <c r="N92" i="1"/>
  <c r="R80" i="1"/>
  <c r="K126" i="1"/>
  <c r="J94" i="1"/>
  <c r="J89" i="1"/>
  <c r="N86" i="1"/>
  <c r="R142" i="1"/>
  <c r="P180" i="1"/>
  <c r="L104" i="1"/>
  <c r="N102" i="1"/>
  <c r="K101" i="1"/>
  <c r="O97" i="1"/>
  <c r="L95" i="1"/>
  <c r="R93" i="1"/>
  <c r="K92" i="1"/>
  <c r="R88" i="1"/>
  <c r="M86" i="1"/>
  <c r="N84" i="1"/>
  <c r="J80" i="1"/>
  <c r="M77" i="1"/>
  <c r="A86" i="1"/>
  <c r="K134" i="1"/>
  <c r="Q97" i="1"/>
  <c r="O180" i="1"/>
  <c r="K104" i="1"/>
  <c r="M102" i="1"/>
  <c r="J101" i="1"/>
  <c r="N97" i="1"/>
  <c r="K95" i="1"/>
  <c r="O93" i="1"/>
  <c r="O91" i="1"/>
  <c r="O88" i="1"/>
  <c r="L86" i="1"/>
  <c r="O83" i="1"/>
  <c r="K79" i="1"/>
  <c r="J77" i="1"/>
  <c r="B79" i="1"/>
  <c r="N129" i="1"/>
  <c r="K97" i="1"/>
  <c r="R94" i="1"/>
  <c r="R89" i="1"/>
  <c r="R184" i="1"/>
  <c r="J102" i="1"/>
  <c r="J97" i="1"/>
  <c r="Q94" i="1"/>
  <c r="M93" i="1"/>
  <c r="Q89" i="1"/>
  <c r="R85" i="1"/>
  <c r="Q81" i="1"/>
  <c r="N78" i="1"/>
  <c r="R118" i="1"/>
  <c r="M121" i="1"/>
  <c r="Q176" i="1"/>
  <c r="L102" i="1"/>
  <c r="J86" i="1"/>
  <c r="R81" i="1"/>
  <c r="Q78" i="1"/>
  <c r="A78" i="1"/>
  <c r="M180" i="1"/>
  <c r="B180" i="1"/>
  <c r="K184" i="1"/>
  <c r="L180" i="1"/>
  <c r="K103" i="1"/>
  <c r="R101" i="1"/>
  <c r="K100" i="1"/>
  <c r="R96" i="1"/>
  <c r="N94" i="1"/>
  <c r="K93" i="1"/>
  <c r="O89" i="1"/>
  <c r="K87" i="1"/>
  <c r="O85" i="1"/>
  <c r="N81" i="1"/>
  <c r="M78" i="1"/>
  <c r="A102" i="1"/>
  <c r="A180" i="1"/>
  <c r="J184" i="1"/>
  <c r="R102" i="1"/>
  <c r="O101" i="1"/>
  <c r="O99" i="1"/>
  <c r="O96" i="1"/>
  <c r="M94" i="1"/>
  <c r="J93" i="1"/>
  <c r="N89" i="1"/>
  <c r="R86" i="1"/>
  <c r="N85" i="1"/>
  <c r="K81" i="1"/>
  <c r="L78" i="1"/>
  <c r="B95" i="1"/>
  <c r="R114" i="1"/>
  <c r="N137" i="1"/>
  <c r="K122" i="1"/>
  <c r="R130" i="1"/>
  <c r="R138" i="1"/>
  <c r="K138" i="1"/>
  <c r="R146" i="1"/>
  <c r="N113" i="1"/>
  <c r="Q104" i="1"/>
  <c r="R103" i="1"/>
  <c r="J103" i="1"/>
  <c r="K102" i="1"/>
  <c r="L101" i="1"/>
  <c r="M100" i="1"/>
  <c r="N99" i="1"/>
  <c r="O98" i="1"/>
  <c r="P97" i="1"/>
  <c r="Q96" i="1"/>
  <c r="R95" i="1"/>
  <c r="J95" i="1"/>
  <c r="K94" i="1"/>
  <c r="L93" i="1"/>
  <c r="M92" i="1"/>
  <c r="N91" i="1"/>
  <c r="O90" i="1"/>
  <c r="P89" i="1"/>
  <c r="Q88" i="1"/>
  <c r="R87" i="1"/>
  <c r="J87" i="1"/>
  <c r="K86" i="1"/>
  <c r="L85" i="1"/>
  <c r="M84" i="1"/>
  <c r="N83" i="1"/>
  <c r="O82" i="1"/>
  <c r="P81" i="1"/>
  <c r="Q80" i="1"/>
  <c r="R79" i="1"/>
  <c r="J79" i="1"/>
  <c r="K78" i="1"/>
  <c r="L77" i="1"/>
  <c r="M76" i="1"/>
  <c r="N75" i="1"/>
  <c r="A103" i="1"/>
  <c r="A99" i="1"/>
  <c r="A95" i="1"/>
  <c r="A91" i="1"/>
  <c r="A87" i="1"/>
  <c r="A83" i="1"/>
  <c r="A79" i="1"/>
  <c r="A75" i="1"/>
  <c r="M107" i="1"/>
  <c r="A113" i="1"/>
  <c r="M115" i="1"/>
  <c r="A121" i="1"/>
  <c r="M123" i="1"/>
  <c r="A129" i="1"/>
  <c r="M131" i="1"/>
  <c r="A137" i="1"/>
  <c r="O141" i="1"/>
  <c r="K144" i="1"/>
  <c r="P98" i="1"/>
  <c r="O75" i="1"/>
  <c r="B99" i="1"/>
  <c r="B91" i="1"/>
  <c r="B184" i="1"/>
  <c r="Q184" i="1"/>
  <c r="A184" i="1"/>
  <c r="B176" i="1"/>
  <c r="P184" i="1"/>
  <c r="K181" i="1"/>
  <c r="N176" i="1"/>
  <c r="P104" i="1"/>
  <c r="Q103" i="1"/>
  <c r="L100" i="1"/>
  <c r="M99" i="1"/>
  <c r="N98" i="1"/>
  <c r="P96" i="1"/>
  <c r="Q95" i="1"/>
  <c r="L92" i="1"/>
  <c r="M91" i="1"/>
  <c r="N90" i="1"/>
  <c r="P88" i="1"/>
  <c r="Q87" i="1"/>
  <c r="K85" i="1"/>
  <c r="L84" i="1"/>
  <c r="M83" i="1"/>
  <c r="N82" i="1"/>
  <c r="O81" i="1"/>
  <c r="P80" i="1"/>
  <c r="Q79" i="1"/>
  <c r="R78" i="1"/>
  <c r="J78" i="1"/>
  <c r="K77" i="1"/>
  <c r="L76" i="1"/>
  <c r="M75" i="1"/>
  <c r="B102" i="1"/>
  <c r="B98" i="1"/>
  <c r="B94" i="1"/>
  <c r="B90" i="1"/>
  <c r="B86" i="1"/>
  <c r="B82" i="1"/>
  <c r="B78" i="1"/>
  <c r="O107" i="1"/>
  <c r="O115" i="1"/>
  <c r="O123" i="1"/>
  <c r="O131" i="1"/>
  <c r="A145" i="1"/>
  <c r="P176" i="1"/>
  <c r="O184" i="1"/>
  <c r="P103" i="1"/>
  <c r="K76" i="1"/>
  <c r="L75" i="1"/>
  <c r="A90" i="1"/>
  <c r="A82" i="1"/>
  <c r="P90" i="1"/>
  <c r="B83" i="1"/>
  <c r="P95" i="1"/>
  <c r="L91" i="1"/>
  <c r="A98" i="1"/>
  <c r="B181" i="1"/>
  <c r="N184" i="1"/>
  <c r="Q181" i="1"/>
  <c r="L176" i="1"/>
  <c r="N104" i="1"/>
  <c r="O103" i="1"/>
  <c r="Q101" i="1"/>
  <c r="R100" i="1"/>
  <c r="J100" i="1"/>
  <c r="K99" i="1"/>
  <c r="L98" i="1"/>
  <c r="M97" i="1"/>
  <c r="N96" i="1"/>
  <c r="O95" i="1"/>
  <c r="P94" i="1"/>
  <c r="Q93" i="1"/>
  <c r="R92" i="1"/>
  <c r="J92" i="1"/>
  <c r="K91" i="1"/>
  <c r="L90" i="1"/>
  <c r="M89" i="1"/>
  <c r="N88" i="1"/>
  <c r="O87" i="1"/>
  <c r="P86" i="1"/>
  <c r="Q85" i="1"/>
  <c r="R84" i="1"/>
  <c r="J84" i="1"/>
  <c r="K83" i="1"/>
  <c r="L82" i="1"/>
  <c r="M81" i="1"/>
  <c r="N80" i="1"/>
  <c r="O79" i="1"/>
  <c r="P78" i="1"/>
  <c r="Q77" i="1"/>
  <c r="R76" i="1"/>
  <c r="J76" i="1"/>
  <c r="K75" i="1"/>
  <c r="B101" i="1"/>
  <c r="B97" i="1"/>
  <c r="B93" i="1"/>
  <c r="B89" i="1"/>
  <c r="B85" i="1"/>
  <c r="B81" i="1"/>
  <c r="B77" i="1"/>
  <c r="K108" i="1"/>
  <c r="O113" i="1"/>
  <c r="K116" i="1"/>
  <c r="O121" i="1"/>
  <c r="K124" i="1"/>
  <c r="O129" i="1"/>
  <c r="K132" i="1"/>
  <c r="O137" i="1"/>
  <c r="A143" i="1"/>
  <c r="M145" i="1"/>
  <c r="B177" i="1"/>
  <c r="A176" i="1"/>
  <c r="M176" i="1"/>
  <c r="L99" i="1"/>
  <c r="M98" i="1"/>
  <c r="M90" i="1"/>
  <c r="P87" i="1"/>
  <c r="K84" i="1"/>
  <c r="L83" i="1"/>
  <c r="M82" i="1"/>
  <c r="O80" i="1"/>
  <c r="P79" i="1"/>
  <c r="A181" i="1"/>
  <c r="M184" i="1"/>
  <c r="M104" i="1"/>
  <c r="N103" i="1"/>
  <c r="P101" i="1"/>
  <c r="Q100" i="1"/>
  <c r="R99" i="1"/>
  <c r="J99" i="1"/>
  <c r="K98" i="1"/>
  <c r="L97" i="1"/>
  <c r="M96" i="1"/>
  <c r="N95" i="1"/>
  <c r="P93" i="1"/>
  <c r="Q92" i="1"/>
  <c r="R91" i="1"/>
  <c r="J91" i="1"/>
  <c r="K90" i="1"/>
  <c r="L89" i="1"/>
  <c r="M88" i="1"/>
  <c r="N87" i="1"/>
  <c r="P85" i="1"/>
  <c r="Q84" i="1"/>
  <c r="R83" i="1"/>
  <c r="J83" i="1"/>
  <c r="K82" i="1"/>
  <c r="L81" i="1"/>
  <c r="M80" i="1"/>
  <c r="N79" i="1"/>
  <c r="P77" i="1"/>
  <c r="Q76" i="1"/>
  <c r="R75" i="1"/>
  <c r="J75" i="1"/>
  <c r="A77" i="1"/>
  <c r="A109" i="1"/>
  <c r="A117" i="1"/>
  <c r="A125" i="1"/>
  <c r="A133" i="1"/>
  <c r="O145" i="1"/>
  <c r="P82" i="1"/>
  <c r="B75" i="1"/>
  <c r="P100" i="1"/>
  <c r="Q99" i="1"/>
  <c r="R98" i="1"/>
  <c r="J98" i="1"/>
  <c r="L96" i="1"/>
  <c r="P92" i="1"/>
  <c r="Q91" i="1"/>
  <c r="R90" i="1"/>
  <c r="J90" i="1"/>
  <c r="L88" i="1"/>
  <c r="M87" i="1"/>
  <c r="P84" i="1"/>
  <c r="Q83" i="1"/>
  <c r="R82" i="1"/>
  <c r="J82" i="1"/>
  <c r="L80" i="1"/>
  <c r="M79" i="1"/>
  <c r="P76" i="1"/>
  <c r="Q75" i="1"/>
  <c r="B104" i="1"/>
  <c r="B100" i="1"/>
  <c r="B96" i="1"/>
  <c r="B92" i="1"/>
  <c r="B88" i="1"/>
  <c r="B84" i="1"/>
  <c r="B80" i="1"/>
  <c r="B76" i="1"/>
  <c r="A141" i="1"/>
  <c r="O84" i="1"/>
  <c r="K80" i="1"/>
  <c r="O76" i="1"/>
  <c r="A107" i="1"/>
  <c r="A115" i="1"/>
  <c r="A123" i="1"/>
  <c r="A131" i="1"/>
  <c r="L106"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M106" i="1"/>
  <c r="Q107" i="1"/>
  <c r="M108" i="1"/>
  <c r="Q109" i="1"/>
  <c r="M110" i="1"/>
  <c r="Q111" i="1"/>
  <c r="M112" i="1"/>
  <c r="Q113" i="1"/>
  <c r="M114" i="1"/>
  <c r="Q115" i="1"/>
  <c r="M116" i="1"/>
  <c r="Q117" i="1"/>
  <c r="M118" i="1"/>
  <c r="Q119" i="1"/>
  <c r="M120" i="1"/>
  <c r="Q121" i="1"/>
  <c r="M122" i="1"/>
  <c r="Q123" i="1"/>
  <c r="M124" i="1"/>
  <c r="Q125" i="1"/>
  <c r="M126" i="1"/>
  <c r="Q127" i="1"/>
  <c r="M128" i="1"/>
  <c r="Q129" i="1"/>
  <c r="M130" i="1"/>
  <c r="Q131" i="1"/>
  <c r="M132" i="1"/>
  <c r="Q133" i="1"/>
  <c r="M134" i="1"/>
  <c r="Q135" i="1"/>
  <c r="M136" i="1"/>
  <c r="Q137" i="1"/>
  <c r="M138" i="1"/>
  <c r="Q139" i="1"/>
  <c r="M140" i="1"/>
  <c r="Q141" i="1"/>
  <c r="M142" i="1"/>
  <c r="Q143" i="1"/>
  <c r="M144" i="1"/>
  <c r="Q145" i="1"/>
  <c r="M146" i="1"/>
  <c r="N106" i="1"/>
  <c r="J107" i="1"/>
  <c r="R107" i="1"/>
  <c r="N108" i="1"/>
  <c r="J109" i="1"/>
  <c r="R109" i="1"/>
  <c r="N110" i="1"/>
  <c r="J111" i="1"/>
  <c r="R111" i="1"/>
  <c r="N112" i="1"/>
  <c r="J113" i="1"/>
  <c r="R113" i="1"/>
  <c r="N114" i="1"/>
  <c r="J115" i="1"/>
  <c r="R115" i="1"/>
  <c r="N116" i="1"/>
  <c r="J117" i="1"/>
  <c r="R117" i="1"/>
  <c r="N118" i="1"/>
  <c r="J119" i="1"/>
  <c r="R119" i="1"/>
  <c r="N120" i="1"/>
  <c r="J121" i="1"/>
  <c r="R121" i="1"/>
  <c r="N122" i="1"/>
  <c r="J123" i="1"/>
  <c r="R123" i="1"/>
  <c r="N124" i="1"/>
  <c r="J125" i="1"/>
  <c r="R125" i="1"/>
  <c r="N126" i="1"/>
  <c r="J127" i="1"/>
  <c r="R127" i="1"/>
  <c r="N128" i="1"/>
  <c r="J129" i="1"/>
  <c r="R129" i="1"/>
  <c r="N130" i="1"/>
  <c r="J131" i="1"/>
  <c r="R131" i="1"/>
  <c r="N132" i="1"/>
  <c r="J133" i="1"/>
  <c r="R133" i="1"/>
  <c r="N134" i="1"/>
  <c r="J135" i="1"/>
  <c r="R135" i="1"/>
  <c r="N136" i="1"/>
  <c r="J137" i="1"/>
  <c r="R137" i="1"/>
  <c r="N138" i="1"/>
  <c r="J139" i="1"/>
  <c r="R139" i="1"/>
  <c r="N140" i="1"/>
  <c r="J141" i="1"/>
  <c r="R141" i="1"/>
  <c r="N142" i="1"/>
  <c r="J143" i="1"/>
  <c r="R143" i="1"/>
  <c r="N144" i="1"/>
  <c r="J145" i="1"/>
  <c r="R145" i="1"/>
  <c r="N146" i="1"/>
  <c r="A106" i="1"/>
  <c r="O106" i="1"/>
  <c r="K107" i="1"/>
  <c r="A108" i="1"/>
  <c r="O108" i="1"/>
  <c r="K109" i="1"/>
  <c r="A110" i="1"/>
  <c r="O110" i="1"/>
  <c r="K111" i="1"/>
  <c r="A112" i="1"/>
  <c r="O112" i="1"/>
  <c r="K113" i="1"/>
  <c r="A114" i="1"/>
  <c r="O114" i="1"/>
  <c r="K115" i="1"/>
  <c r="A116" i="1"/>
  <c r="O116" i="1"/>
  <c r="K117" i="1"/>
  <c r="A118" i="1"/>
  <c r="O118" i="1"/>
  <c r="K119" i="1"/>
  <c r="A120" i="1"/>
  <c r="O120" i="1"/>
  <c r="K121" i="1"/>
  <c r="A122" i="1"/>
  <c r="O122" i="1"/>
  <c r="K123" i="1"/>
  <c r="A124" i="1"/>
  <c r="O124" i="1"/>
  <c r="K125" i="1"/>
  <c r="A126" i="1"/>
  <c r="O126" i="1"/>
  <c r="K127" i="1"/>
  <c r="A128" i="1"/>
  <c r="O128" i="1"/>
  <c r="K129" i="1"/>
  <c r="A130" i="1"/>
  <c r="O130" i="1"/>
  <c r="K131" i="1"/>
  <c r="A132" i="1"/>
  <c r="O132" i="1"/>
  <c r="K133" i="1"/>
  <c r="A134" i="1"/>
  <c r="O134" i="1"/>
  <c r="K135" i="1"/>
  <c r="A136" i="1"/>
  <c r="O136" i="1"/>
  <c r="K137" i="1"/>
  <c r="A138" i="1"/>
  <c r="O138" i="1"/>
  <c r="K139" i="1"/>
  <c r="A140" i="1"/>
  <c r="O140" i="1"/>
  <c r="K141" i="1"/>
  <c r="A142" i="1"/>
  <c r="O142" i="1"/>
  <c r="K143" i="1"/>
  <c r="A144" i="1"/>
  <c r="O144" i="1"/>
  <c r="K145" i="1"/>
  <c r="A146" i="1"/>
  <c r="O146" i="1"/>
  <c r="B106" i="1"/>
  <c r="P106"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Q106" i="1"/>
  <c r="Q110" i="1"/>
  <c r="Q114" i="1"/>
  <c r="Q120" i="1"/>
  <c r="Q124" i="1"/>
  <c r="Q126" i="1"/>
  <c r="Q132" i="1"/>
  <c r="Q134" i="1"/>
  <c r="Q136" i="1"/>
  <c r="Q140" i="1"/>
  <c r="Q142" i="1"/>
  <c r="Q144" i="1"/>
  <c r="Q146" i="1"/>
  <c r="Q108" i="1"/>
  <c r="Q112" i="1"/>
  <c r="Q116" i="1"/>
  <c r="Q118" i="1"/>
  <c r="Q122" i="1"/>
  <c r="Q128" i="1"/>
  <c r="Q130" i="1"/>
  <c r="J106" i="1"/>
  <c r="J108" i="1"/>
  <c r="J110" i="1"/>
  <c r="J112" i="1"/>
  <c r="J114" i="1"/>
  <c r="J116" i="1"/>
  <c r="J118" i="1"/>
  <c r="J120" i="1"/>
  <c r="J122" i="1"/>
  <c r="J124" i="1"/>
  <c r="J126" i="1"/>
  <c r="J128" i="1"/>
  <c r="J130" i="1"/>
  <c r="J132" i="1"/>
  <c r="J134" i="1"/>
  <c r="J136" i="1"/>
  <c r="J138" i="1"/>
  <c r="J140" i="1"/>
  <c r="J142" i="1"/>
  <c r="J144" i="1"/>
  <c r="J146"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A2" i="1" l="1"/>
  <c r="B2" i="1"/>
  <c r="J2" i="1"/>
  <c r="K2" i="1"/>
  <c r="L2" i="1"/>
  <c r="M2" i="1"/>
  <c r="N2" i="1"/>
  <c r="O2" i="1"/>
  <c r="P2" i="1"/>
  <c r="Q2" i="1"/>
  <c r="R2" i="1"/>
  <c r="J1250" i="1"/>
  <c r="K1250" i="1"/>
  <c r="L1250" i="1"/>
  <c r="M1250" i="1"/>
  <c r="N1250" i="1"/>
  <c r="O1250" i="1"/>
  <c r="P1250" i="1"/>
  <c r="Q1250" i="1"/>
  <c r="R1250" i="1"/>
  <c r="A1250" i="1"/>
  <c r="B1250" i="1"/>
  <c r="A772" i="1" l="1"/>
  <c r="B772" i="1"/>
  <c r="J772" i="1"/>
  <c r="K772" i="1"/>
  <c r="L772" i="1"/>
  <c r="M772" i="1"/>
  <c r="N772" i="1"/>
  <c r="O772" i="1"/>
  <c r="P772" i="1"/>
  <c r="Q772" i="1"/>
  <c r="R772" i="1"/>
  <c r="C1288" i="1"/>
  <c r="Q1288" i="1" s="1"/>
  <c r="C1289" i="1"/>
  <c r="P1289" i="1" s="1"/>
  <c r="C1290" i="1"/>
  <c r="O1290" i="1" s="1"/>
  <c r="C1291" i="1"/>
  <c r="N1291" i="1" s="1"/>
  <c r="C1292" i="1"/>
  <c r="M1292" i="1" s="1"/>
  <c r="C1293" i="1"/>
  <c r="L1293" i="1" s="1"/>
  <c r="C1294" i="1"/>
  <c r="R1294" i="1" s="1"/>
  <c r="C1295" i="1"/>
  <c r="P1295" i="1" s="1"/>
  <c r="C1296" i="1"/>
  <c r="Q1296" i="1" s="1"/>
  <c r="C1297" i="1"/>
  <c r="P1297" i="1" s="1"/>
  <c r="C1298" i="1"/>
  <c r="O1298" i="1" s="1"/>
  <c r="C1299" i="1"/>
  <c r="N1299" i="1" s="1"/>
  <c r="C1300" i="1"/>
  <c r="M1300" i="1" s="1"/>
  <c r="C1301" i="1"/>
  <c r="L1301" i="1" s="1"/>
  <c r="C1302" i="1"/>
  <c r="J1302" i="1" s="1"/>
  <c r="C1303" i="1"/>
  <c r="P1303" i="1" s="1"/>
  <c r="C1304" i="1"/>
  <c r="Q1304" i="1" s="1"/>
  <c r="C1305" i="1"/>
  <c r="P1305" i="1" s="1"/>
  <c r="C1306" i="1"/>
  <c r="O1306" i="1" s="1"/>
  <c r="C1307" i="1"/>
  <c r="N1307" i="1" s="1"/>
  <c r="C1308" i="1"/>
  <c r="M1308" i="1" s="1"/>
  <c r="C1309" i="1"/>
  <c r="L1309" i="1" s="1"/>
  <c r="C1310" i="1"/>
  <c r="J1310" i="1" s="1"/>
  <c r="C1287" i="1"/>
  <c r="B20" i="18"/>
  <c r="F103" i="8" s="1"/>
  <c r="B19" i="18"/>
  <c r="F102" i="8" s="1"/>
  <c r="B18" i="18"/>
  <c r="F101" i="8" s="1"/>
  <c r="J1311" i="1"/>
  <c r="K1311" i="1"/>
  <c r="L1311" i="1"/>
  <c r="M1311" i="1"/>
  <c r="N1311" i="1"/>
  <c r="O1311" i="1"/>
  <c r="P1311" i="1"/>
  <c r="Q1311" i="1"/>
  <c r="R1311" i="1"/>
  <c r="A1311" i="1"/>
  <c r="B1311" i="1"/>
  <c r="B1286" i="1"/>
  <c r="A768" i="1"/>
  <c r="B768" i="1"/>
  <c r="A769" i="1"/>
  <c r="B769" i="1"/>
  <c r="A770" i="1"/>
  <c r="B770" i="1"/>
  <c r="A771" i="1"/>
  <c r="B771" i="1"/>
  <c r="A973" i="1"/>
  <c r="B973" i="1"/>
  <c r="A974" i="1"/>
  <c r="B974" i="1"/>
  <c r="C975" i="1"/>
  <c r="P975" i="1" s="1"/>
  <c r="C976" i="1"/>
  <c r="B976" i="1" s="1"/>
  <c r="C977" i="1"/>
  <c r="A977" i="1" s="1"/>
  <c r="C978" i="1"/>
  <c r="A978" i="1" s="1"/>
  <c r="C979" i="1"/>
  <c r="M979" i="1" s="1"/>
  <c r="C980" i="1"/>
  <c r="B980" i="1" s="1"/>
  <c r="C981" i="1"/>
  <c r="N981" i="1" s="1"/>
  <c r="C982" i="1"/>
  <c r="Q982" i="1" s="1"/>
  <c r="C983" i="1"/>
  <c r="Q983" i="1" s="1"/>
  <c r="C984" i="1"/>
  <c r="B984" i="1" s="1"/>
  <c r="C985" i="1"/>
  <c r="A985" i="1" s="1"/>
  <c r="C986" i="1"/>
  <c r="A986" i="1" s="1"/>
  <c r="C987" i="1"/>
  <c r="P987" i="1" s="1"/>
  <c r="C988" i="1"/>
  <c r="B988" i="1" s="1"/>
  <c r="C989" i="1"/>
  <c r="C990" i="1"/>
  <c r="A990" i="1" s="1"/>
  <c r="C991" i="1"/>
  <c r="R991" i="1" s="1"/>
  <c r="C992" i="1"/>
  <c r="B992" i="1" s="1"/>
  <c r="C993" i="1"/>
  <c r="A993" i="1" s="1"/>
  <c r="C994" i="1"/>
  <c r="A994" i="1" s="1"/>
  <c r="C995" i="1"/>
  <c r="K995" i="1" s="1"/>
  <c r="C996" i="1"/>
  <c r="B996" i="1" s="1"/>
  <c r="C997" i="1"/>
  <c r="P997" i="1" s="1"/>
  <c r="C998" i="1"/>
  <c r="A998" i="1" s="1"/>
  <c r="C999" i="1"/>
  <c r="K999" i="1" s="1"/>
  <c r="C1000" i="1"/>
  <c r="B1000" i="1" s="1"/>
  <c r="C1001" i="1"/>
  <c r="A1001" i="1" s="1"/>
  <c r="C1002" i="1"/>
  <c r="A1002" i="1" s="1"/>
  <c r="C1003" i="1"/>
  <c r="P1003" i="1" s="1"/>
  <c r="C1004" i="1"/>
  <c r="B1004" i="1" s="1"/>
  <c r="C1005" i="1"/>
  <c r="K1005" i="1" s="1"/>
  <c r="C1006" i="1"/>
  <c r="A1006" i="1" s="1"/>
  <c r="C1007" i="1"/>
  <c r="L1007" i="1" s="1"/>
  <c r="C1008" i="1"/>
  <c r="B1008" i="1" s="1"/>
  <c r="C1009" i="1"/>
  <c r="A1009" i="1" s="1"/>
  <c r="C1010" i="1"/>
  <c r="A1010" i="1" s="1"/>
  <c r="C1011" i="1"/>
  <c r="R1011" i="1" s="1"/>
  <c r="C1012" i="1"/>
  <c r="B1012" i="1" s="1"/>
  <c r="C1013" i="1"/>
  <c r="R1013" i="1" s="1"/>
  <c r="C1014" i="1"/>
  <c r="A1014" i="1" s="1"/>
  <c r="C1015" i="1"/>
  <c r="M1015" i="1" s="1"/>
  <c r="C1016" i="1"/>
  <c r="B1016" i="1" s="1"/>
  <c r="C1017" i="1"/>
  <c r="A1017" i="1" s="1"/>
  <c r="C1018" i="1"/>
  <c r="A1018" i="1" s="1"/>
  <c r="C1019" i="1"/>
  <c r="L1019" i="1" s="1"/>
  <c r="C1020" i="1"/>
  <c r="B1020" i="1" s="1"/>
  <c r="C1021" i="1"/>
  <c r="C1022" i="1"/>
  <c r="A1022" i="1" s="1"/>
  <c r="C1023" i="1"/>
  <c r="P1023" i="1" s="1"/>
  <c r="C1024" i="1"/>
  <c r="B1024" i="1" s="1"/>
  <c r="C1025" i="1"/>
  <c r="A1025" i="1" s="1"/>
  <c r="C1026" i="1"/>
  <c r="A1026" i="1" s="1"/>
  <c r="C1027" i="1"/>
  <c r="N1027" i="1" s="1"/>
  <c r="C1028" i="1"/>
  <c r="B1028" i="1" s="1"/>
  <c r="C1029" i="1"/>
  <c r="C1030" i="1"/>
  <c r="A1030" i="1" s="1"/>
  <c r="C1031" i="1"/>
  <c r="P1031" i="1" s="1"/>
  <c r="C1032" i="1"/>
  <c r="B1032" i="1" s="1"/>
  <c r="C1033" i="1"/>
  <c r="A1033" i="1" s="1"/>
  <c r="C1034" i="1"/>
  <c r="A1034" i="1" s="1"/>
  <c r="C1035" i="1"/>
  <c r="Q1035" i="1" s="1"/>
  <c r="C1036" i="1"/>
  <c r="O1036" i="1" s="1"/>
  <c r="C1037" i="1"/>
  <c r="A1037" i="1" s="1"/>
  <c r="C1038" i="1"/>
  <c r="A1038" i="1" s="1"/>
  <c r="C1039" i="1"/>
  <c r="Q1039" i="1" s="1"/>
  <c r="C1040" i="1"/>
  <c r="A1040" i="1" s="1"/>
  <c r="C1041" i="1"/>
  <c r="A1041" i="1" s="1"/>
  <c r="C1042" i="1"/>
  <c r="A1042" i="1" s="1"/>
  <c r="C1043" i="1"/>
  <c r="K1043" i="1" s="1"/>
  <c r="C1044" i="1"/>
  <c r="B1044" i="1" s="1"/>
  <c r="C1045" i="1"/>
  <c r="A1045" i="1" s="1"/>
  <c r="C1046" i="1"/>
  <c r="A1046" i="1" s="1"/>
  <c r="C1047" i="1"/>
  <c r="J1047" i="1" s="1"/>
  <c r="C1048" i="1"/>
  <c r="A1048" i="1" s="1"/>
  <c r="C1049" i="1"/>
  <c r="A1049" i="1" s="1"/>
  <c r="C1050" i="1"/>
  <c r="A1050" i="1" s="1"/>
  <c r="C1051" i="1"/>
  <c r="Q1051" i="1" s="1"/>
  <c r="C1052" i="1"/>
  <c r="B1052" i="1" s="1"/>
  <c r="C1053" i="1"/>
  <c r="A1053" i="1" s="1"/>
  <c r="C1054" i="1"/>
  <c r="A1054" i="1" s="1"/>
  <c r="C1055" i="1"/>
  <c r="J1055" i="1" s="1"/>
  <c r="C1056" i="1"/>
  <c r="A1056" i="1" s="1"/>
  <c r="C1057" i="1"/>
  <c r="A1057" i="1" s="1"/>
  <c r="C1058" i="1"/>
  <c r="A1058" i="1" s="1"/>
  <c r="C1059" i="1"/>
  <c r="N1059" i="1" s="1"/>
  <c r="C1060" i="1"/>
  <c r="B1060" i="1" s="1"/>
  <c r="C1061" i="1"/>
  <c r="B1061" i="1" s="1"/>
  <c r="C1062" i="1"/>
  <c r="A1062" i="1" s="1"/>
  <c r="C1063" i="1"/>
  <c r="R1063" i="1" s="1"/>
  <c r="C1064" i="1"/>
  <c r="A1064" i="1" s="1"/>
  <c r="C1065" i="1"/>
  <c r="A1065" i="1" s="1"/>
  <c r="C1066" i="1"/>
  <c r="A1066" i="1" s="1"/>
  <c r="C1067" i="1"/>
  <c r="P1067" i="1" s="1"/>
  <c r="C1068" i="1"/>
  <c r="B1068" i="1" s="1"/>
  <c r="C1069" i="1"/>
  <c r="A1069" i="1" s="1"/>
  <c r="C1070" i="1"/>
  <c r="A1070" i="1" s="1"/>
  <c r="C1071" i="1"/>
  <c r="R1071" i="1" s="1"/>
  <c r="C1072" i="1"/>
  <c r="A1072" i="1" s="1"/>
  <c r="C1073" i="1"/>
  <c r="A1073" i="1" s="1"/>
  <c r="C1074" i="1"/>
  <c r="A1074" i="1" s="1"/>
  <c r="C1075" i="1"/>
  <c r="R1075" i="1" s="1"/>
  <c r="C1076" i="1"/>
  <c r="B1076" i="1" s="1"/>
  <c r="C1077" i="1"/>
  <c r="B1077" i="1" s="1"/>
  <c r="C1078" i="1"/>
  <c r="A1078" i="1" s="1"/>
  <c r="C1079" i="1"/>
  <c r="L1079" i="1" s="1"/>
  <c r="C1080" i="1"/>
  <c r="A1080" i="1" s="1"/>
  <c r="C1081" i="1"/>
  <c r="A1081" i="1" s="1"/>
  <c r="C1082" i="1"/>
  <c r="A1082" i="1" s="1"/>
  <c r="C1083" i="1"/>
  <c r="L1083" i="1" s="1"/>
  <c r="C1084" i="1"/>
  <c r="B1084" i="1" s="1"/>
  <c r="C1085" i="1"/>
  <c r="B1085" i="1" s="1"/>
  <c r="C1086" i="1"/>
  <c r="A1086" i="1" s="1"/>
  <c r="I1487" i="1"/>
  <c r="I1488" i="1"/>
  <c r="I1489" i="1"/>
  <c r="I1490" i="1"/>
  <c r="I1492" i="1"/>
  <c r="I1493" i="1"/>
  <c r="I1494" i="1"/>
  <c r="I1495" i="1"/>
  <c r="I1497" i="1"/>
  <c r="I1498" i="1"/>
  <c r="I1499" i="1"/>
  <c r="I1500" i="1"/>
  <c r="I1507" i="1"/>
  <c r="I1508" i="1"/>
  <c r="I1509" i="1"/>
  <c r="I1510" i="1"/>
  <c r="I1512" i="1"/>
  <c r="I1513" i="1"/>
  <c r="I1514" i="1"/>
  <c r="I1515" i="1"/>
  <c r="I1517" i="1"/>
  <c r="I1518" i="1"/>
  <c r="I1519" i="1"/>
  <c r="I1520" i="1"/>
  <c r="I1522" i="1"/>
  <c r="I1523" i="1"/>
  <c r="I1524" i="1"/>
  <c r="I1525" i="1"/>
  <c r="I1532" i="1"/>
  <c r="I1533" i="1"/>
  <c r="I1534" i="1"/>
  <c r="I1535" i="1"/>
  <c r="I1537" i="1"/>
  <c r="I1538" i="1"/>
  <c r="I1539" i="1"/>
  <c r="I1540" i="1"/>
  <c r="A1542" i="1"/>
  <c r="B1542" i="1"/>
  <c r="J1542" i="1"/>
  <c r="K1542" i="1"/>
  <c r="L1542" i="1"/>
  <c r="M1542" i="1"/>
  <c r="N1542" i="1"/>
  <c r="O1542" i="1"/>
  <c r="P1542" i="1"/>
  <c r="Q1542" i="1"/>
  <c r="R1542" i="1"/>
  <c r="I691" i="15"/>
  <c r="B630" i="15"/>
  <c r="B676" i="15" s="1"/>
  <c r="B696" i="15" s="1"/>
  <c r="B598" i="15"/>
  <c r="B675" i="15" s="1"/>
  <c r="B511" i="15"/>
  <c r="B465" i="15"/>
  <c r="B60" i="15"/>
  <c r="B666" i="15" s="1"/>
  <c r="B62" i="15"/>
  <c r="B668" i="15" s="1"/>
  <c r="B691" i="15" s="1"/>
  <c r="J1235" i="1"/>
  <c r="K1235" i="1"/>
  <c r="L1235" i="1"/>
  <c r="M1235" i="1"/>
  <c r="N1235" i="1"/>
  <c r="O1235" i="1"/>
  <c r="P1235" i="1"/>
  <c r="Q1235" i="1"/>
  <c r="R1235" i="1"/>
  <c r="A1235" i="1"/>
  <c r="B1235" i="1"/>
  <c r="A62" i="1"/>
  <c r="B62" i="1"/>
  <c r="A63" i="1"/>
  <c r="B63" i="1"/>
  <c r="A147" i="1"/>
  <c r="B147" i="1"/>
  <c r="A148" i="1"/>
  <c r="B148" i="1"/>
  <c r="A160" i="1"/>
  <c r="B160" i="1"/>
  <c r="A162" i="1"/>
  <c r="B162" i="1"/>
  <c r="A188" i="1"/>
  <c r="B188" i="1"/>
  <c r="A203" i="1"/>
  <c r="B203" i="1"/>
  <c r="A221" i="1"/>
  <c r="B221" i="1"/>
  <c r="A222" i="1"/>
  <c r="B222" i="1"/>
  <c r="A223" i="1"/>
  <c r="A226" i="1"/>
  <c r="B226" i="1"/>
  <c r="A227" i="1"/>
  <c r="B227" i="1"/>
  <c r="A230" i="1"/>
  <c r="B230" i="1"/>
  <c r="A236" i="1"/>
  <c r="B236" i="1"/>
  <c r="A260" i="1"/>
  <c r="B260" i="1"/>
  <c r="A263" i="1"/>
  <c r="B263" i="1"/>
  <c r="A264" i="1"/>
  <c r="B264" i="1"/>
  <c r="A288" i="1"/>
  <c r="B288" i="1"/>
  <c r="A313" i="1"/>
  <c r="B313" i="1"/>
  <c r="A314" i="1"/>
  <c r="B314" i="1"/>
  <c r="A338" i="1"/>
  <c r="B338" i="1"/>
  <c r="A362" i="1"/>
  <c r="B362" i="1"/>
  <c r="A386" i="1"/>
  <c r="B386" i="1"/>
  <c r="A414" i="1"/>
  <c r="B414" i="1"/>
  <c r="A415" i="1"/>
  <c r="B415" i="1"/>
  <c r="A490" i="1"/>
  <c r="B490" i="1"/>
  <c r="A515" i="1"/>
  <c r="B515" i="1"/>
  <c r="A565" i="1"/>
  <c r="B565" i="1"/>
  <c r="A566" i="1"/>
  <c r="B566" i="1"/>
  <c r="A567" i="1"/>
  <c r="B567" i="1"/>
  <c r="A568" i="1"/>
  <c r="B568" i="1"/>
  <c r="A1224" i="1"/>
  <c r="B1224" i="1"/>
  <c r="A1227" i="1"/>
  <c r="B1227" i="1"/>
  <c r="A1231" i="1"/>
  <c r="B1231" i="1"/>
  <c r="A1236" i="1"/>
  <c r="B1236" i="1"/>
  <c r="A1245" i="1"/>
  <c r="B1245" i="1"/>
  <c r="A1246" i="1"/>
  <c r="B1246" i="1"/>
  <c r="A1247" i="1"/>
  <c r="B1247" i="1"/>
  <c r="A1248" i="1"/>
  <c r="B1248" i="1"/>
  <c r="A1249" i="1"/>
  <c r="B1249" i="1"/>
  <c r="A1251" i="1"/>
  <c r="B1251" i="1"/>
  <c r="A1252" i="1"/>
  <c r="B1252" i="1"/>
  <c r="A1253" i="1"/>
  <c r="B1253" i="1"/>
  <c r="A1254" i="1"/>
  <c r="B1254" i="1"/>
  <c r="A1255" i="1"/>
  <c r="B1255" i="1"/>
  <c r="A1256" i="1"/>
  <c r="B1256" i="1"/>
  <c r="A1257" i="1"/>
  <c r="B1257" i="1"/>
  <c r="A1258" i="1"/>
  <c r="B1258" i="1"/>
  <c r="A1264" i="1"/>
  <c r="B1264" i="1"/>
  <c r="A1285" i="1"/>
  <c r="B1285" i="1"/>
  <c r="A1286" i="1"/>
  <c r="A1312" i="1"/>
  <c r="B1312" i="1"/>
  <c r="A1315" i="1"/>
  <c r="B1315" i="1"/>
  <c r="A1327" i="1"/>
  <c r="B1327" i="1"/>
  <c r="A1342" i="1"/>
  <c r="B1342" i="1"/>
  <c r="A1359" i="1"/>
  <c r="B1359" i="1"/>
  <c r="A1422" i="1"/>
  <c r="B1422" i="1"/>
  <c r="A1423" i="1"/>
  <c r="B1423" i="1"/>
  <c r="A1541" i="1"/>
  <c r="B1541" i="1"/>
  <c r="A1486" i="1"/>
  <c r="B1486" i="1"/>
  <c r="A1491" i="1"/>
  <c r="B1491" i="1"/>
  <c r="A1496" i="1"/>
  <c r="B1496" i="1"/>
  <c r="A1506" i="1"/>
  <c r="B1506" i="1"/>
  <c r="A1511" i="1"/>
  <c r="B1511" i="1"/>
  <c r="A1516" i="1"/>
  <c r="B1516" i="1"/>
  <c r="A1521" i="1"/>
  <c r="B1521" i="1"/>
  <c r="A1531" i="1"/>
  <c r="B1531" i="1"/>
  <c r="A1536" i="1"/>
  <c r="B1536" i="1"/>
  <c r="J62" i="1"/>
  <c r="K62" i="1"/>
  <c r="L62" i="1"/>
  <c r="M62" i="1"/>
  <c r="N62" i="1"/>
  <c r="O62" i="1"/>
  <c r="P62" i="1"/>
  <c r="Q62" i="1"/>
  <c r="R62" i="1"/>
  <c r="J63" i="1"/>
  <c r="K63" i="1"/>
  <c r="L63" i="1"/>
  <c r="M63" i="1"/>
  <c r="N63" i="1"/>
  <c r="O63" i="1"/>
  <c r="P63" i="1"/>
  <c r="Q63" i="1"/>
  <c r="R63" i="1"/>
  <c r="J147" i="1"/>
  <c r="K147" i="1"/>
  <c r="L147" i="1"/>
  <c r="M147" i="1"/>
  <c r="N147" i="1"/>
  <c r="O147" i="1"/>
  <c r="P147" i="1"/>
  <c r="Q147" i="1"/>
  <c r="R147" i="1"/>
  <c r="J148" i="1"/>
  <c r="K148" i="1"/>
  <c r="L148" i="1"/>
  <c r="N148" i="1"/>
  <c r="O148" i="1"/>
  <c r="P148" i="1"/>
  <c r="Q148" i="1"/>
  <c r="R148" i="1"/>
  <c r="J160" i="1"/>
  <c r="K160" i="1"/>
  <c r="L160" i="1"/>
  <c r="M160" i="1"/>
  <c r="N160" i="1"/>
  <c r="O160" i="1"/>
  <c r="P160" i="1"/>
  <c r="Q160" i="1"/>
  <c r="R160" i="1"/>
  <c r="J162" i="1"/>
  <c r="K162" i="1"/>
  <c r="L162" i="1"/>
  <c r="N162" i="1"/>
  <c r="O162" i="1"/>
  <c r="P162" i="1"/>
  <c r="Q162" i="1"/>
  <c r="R162" i="1"/>
  <c r="J188" i="1"/>
  <c r="K188" i="1"/>
  <c r="L188" i="1"/>
  <c r="M188" i="1"/>
  <c r="N188" i="1"/>
  <c r="O188" i="1"/>
  <c r="P188" i="1"/>
  <c r="Q188" i="1"/>
  <c r="R188" i="1"/>
  <c r="J203" i="1"/>
  <c r="K203" i="1"/>
  <c r="L203" i="1"/>
  <c r="M203" i="1"/>
  <c r="N203" i="1"/>
  <c r="O203" i="1"/>
  <c r="P203" i="1"/>
  <c r="Q203" i="1"/>
  <c r="R203" i="1"/>
  <c r="J221" i="1"/>
  <c r="K221" i="1"/>
  <c r="L221" i="1"/>
  <c r="M221" i="1"/>
  <c r="N221" i="1"/>
  <c r="O221" i="1"/>
  <c r="P221" i="1"/>
  <c r="Q221" i="1"/>
  <c r="R221" i="1"/>
  <c r="J222" i="1"/>
  <c r="K222" i="1"/>
  <c r="L222" i="1"/>
  <c r="N222" i="1"/>
  <c r="O222" i="1"/>
  <c r="P222" i="1"/>
  <c r="Q222" i="1"/>
  <c r="R222" i="1"/>
  <c r="J223" i="1"/>
  <c r="K223" i="1"/>
  <c r="L223" i="1"/>
  <c r="M223" i="1"/>
  <c r="N223" i="1"/>
  <c r="O223" i="1"/>
  <c r="P223" i="1"/>
  <c r="Q223" i="1"/>
  <c r="R223" i="1"/>
  <c r="J226" i="1"/>
  <c r="K226" i="1"/>
  <c r="L226" i="1"/>
  <c r="M226" i="1"/>
  <c r="N226" i="1"/>
  <c r="O226" i="1"/>
  <c r="P226" i="1"/>
  <c r="Q226" i="1"/>
  <c r="R226" i="1"/>
  <c r="J227" i="1"/>
  <c r="K227" i="1"/>
  <c r="L227" i="1"/>
  <c r="M227" i="1"/>
  <c r="N227" i="1"/>
  <c r="O227" i="1"/>
  <c r="P227" i="1"/>
  <c r="Q227" i="1"/>
  <c r="R227" i="1"/>
  <c r="J230" i="1"/>
  <c r="K230" i="1"/>
  <c r="L230" i="1"/>
  <c r="M230" i="1"/>
  <c r="N230" i="1"/>
  <c r="O230" i="1"/>
  <c r="P230" i="1"/>
  <c r="Q230" i="1"/>
  <c r="R230" i="1"/>
  <c r="J236" i="1"/>
  <c r="K236" i="1"/>
  <c r="L236" i="1"/>
  <c r="M236" i="1"/>
  <c r="N236" i="1"/>
  <c r="O236" i="1"/>
  <c r="P236" i="1"/>
  <c r="Q236" i="1"/>
  <c r="R236" i="1"/>
  <c r="J260" i="1"/>
  <c r="K260" i="1"/>
  <c r="L260" i="1"/>
  <c r="M260" i="1"/>
  <c r="N260" i="1"/>
  <c r="O260" i="1"/>
  <c r="P260" i="1"/>
  <c r="Q260" i="1"/>
  <c r="R260" i="1"/>
  <c r="J263" i="1"/>
  <c r="K263" i="1"/>
  <c r="L263" i="1"/>
  <c r="M263" i="1"/>
  <c r="N263" i="1"/>
  <c r="O263" i="1"/>
  <c r="P263" i="1"/>
  <c r="Q263" i="1"/>
  <c r="R263" i="1"/>
  <c r="J264" i="1"/>
  <c r="K264" i="1"/>
  <c r="L264" i="1"/>
  <c r="M264" i="1"/>
  <c r="N264" i="1"/>
  <c r="O264" i="1"/>
  <c r="P264" i="1"/>
  <c r="Q264" i="1"/>
  <c r="R264" i="1"/>
  <c r="J313" i="1"/>
  <c r="K313" i="1"/>
  <c r="L313" i="1"/>
  <c r="M313" i="1"/>
  <c r="N313" i="1"/>
  <c r="O313" i="1"/>
  <c r="P313" i="1"/>
  <c r="Q313" i="1"/>
  <c r="R313" i="1"/>
  <c r="J314" i="1"/>
  <c r="K314" i="1"/>
  <c r="L314" i="1"/>
  <c r="M314" i="1"/>
  <c r="N314" i="1"/>
  <c r="O314" i="1"/>
  <c r="P314" i="1"/>
  <c r="Q314" i="1"/>
  <c r="R314" i="1"/>
  <c r="J338" i="1"/>
  <c r="K338" i="1"/>
  <c r="L338" i="1"/>
  <c r="M338" i="1"/>
  <c r="N338" i="1"/>
  <c r="O338" i="1"/>
  <c r="P338" i="1"/>
  <c r="Q338" i="1"/>
  <c r="R338" i="1"/>
  <c r="J362" i="1"/>
  <c r="K362" i="1"/>
  <c r="L362" i="1"/>
  <c r="M362" i="1"/>
  <c r="N362" i="1"/>
  <c r="O362" i="1"/>
  <c r="P362" i="1"/>
  <c r="Q362" i="1"/>
  <c r="R362" i="1"/>
  <c r="J414" i="1"/>
  <c r="K414" i="1"/>
  <c r="L414" i="1"/>
  <c r="M414" i="1"/>
  <c r="N414" i="1"/>
  <c r="O414" i="1"/>
  <c r="P414" i="1"/>
  <c r="Q414" i="1"/>
  <c r="R414" i="1"/>
  <c r="J415" i="1"/>
  <c r="K415" i="1"/>
  <c r="L415" i="1"/>
  <c r="M415" i="1"/>
  <c r="N415" i="1"/>
  <c r="O415" i="1"/>
  <c r="P415" i="1"/>
  <c r="Q415" i="1"/>
  <c r="R415" i="1"/>
  <c r="J490" i="1"/>
  <c r="K490" i="1"/>
  <c r="L490" i="1"/>
  <c r="M490" i="1"/>
  <c r="N490" i="1"/>
  <c r="O490" i="1"/>
  <c r="P490" i="1"/>
  <c r="Q490" i="1"/>
  <c r="R490" i="1"/>
  <c r="J515" i="1"/>
  <c r="K515" i="1"/>
  <c r="L515" i="1"/>
  <c r="M515" i="1"/>
  <c r="N515" i="1"/>
  <c r="O515" i="1"/>
  <c r="P515" i="1"/>
  <c r="Q515" i="1"/>
  <c r="R515" i="1"/>
  <c r="J565" i="1"/>
  <c r="K565" i="1"/>
  <c r="L565" i="1"/>
  <c r="M565" i="1"/>
  <c r="N565" i="1"/>
  <c r="O565" i="1"/>
  <c r="P565" i="1"/>
  <c r="Q565" i="1"/>
  <c r="R565" i="1"/>
  <c r="J566" i="1"/>
  <c r="K566" i="1"/>
  <c r="L566" i="1"/>
  <c r="M566" i="1"/>
  <c r="N566" i="1"/>
  <c r="O566" i="1"/>
  <c r="P566" i="1"/>
  <c r="Q566" i="1"/>
  <c r="R566" i="1"/>
  <c r="J567" i="1"/>
  <c r="K567" i="1"/>
  <c r="L567" i="1"/>
  <c r="M567" i="1"/>
  <c r="N567" i="1"/>
  <c r="O567" i="1"/>
  <c r="P567" i="1"/>
  <c r="Q567" i="1"/>
  <c r="R567" i="1"/>
  <c r="J974" i="1"/>
  <c r="K974" i="1"/>
  <c r="L974" i="1"/>
  <c r="M974" i="1"/>
  <c r="N974" i="1"/>
  <c r="O974" i="1"/>
  <c r="P974" i="1"/>
  <c r="Q974" i="1"/>
  <c r="R974" i="1"/>
  <c r="J973" i="1"/>
  <c r="K973" i="1"/>
  <c r="L973" i="1"/>
  <c r="M973" i="1"/>
  <c r="N973" i="1"/>
  <c r="O973" i="1"/>
  <c r="P973" i="1"/>
  <c r="Q973" i="1"/>
  <c r="R973" i="1"/>
  <c r="J568" i="1"/>
  <c r="K568" i="1"/>
  <c r="L568" i="1"/>
  <c r="M568" i="1"/>
  <c r="N568" i="1"/>
  <c r="O568" i="1"/>
  <c r="P568" i="1"/>
  <c r="Q568" i="1"/>
  <c r="R568" i="1"/>
  <c r="J768" i="1"/>
  <c r="K768" i="1"/>
  <c r="L768" i="1"/>
  <c r="M768" i="1"/>
  <c r="N768" i="1"/>
  <c r="O768" i="1"/>
  <c r="P768" i="1"/>
  <c r="Q768" i="1"/>
  <c r="R768" i="1"/>
  <c r="J769" i="1"/>
  <c r="K769" i="1"/>
  <c r="L769" i="1"/>
  <c r="M769" i="1"/>
  <c r="N769" i="1"/>
  <c r="O769" i="1"/>
  <c r="P769" i="1"/>
  <c r="Q769" i="1"/>
  <c r="R769" i="1"/>
  <c r="J770" i="1"/>
  <c r="K770" i="1"/>
  <c r="L770" i="1"/>
  <c r="M770" i="1"/>
  <c r="N770" i="1"/>
  <c r="O770" i="1"/>
  <c r="P770" i="1"/>
  <c r="Q770" i="1"/>
  <c r="R770" i="1"/>
  <c r="J771" i="1"/>
  <c r="K771" i="1"/>
  <c r="L771" i="1"/>
  <c r="M771" i="1"/>
  <c r="N771" i="1"/>
  <c r="O771" i="1"/>
  <c r="P771" i="1"/>
  <c r="Q771" i="1"/>
  <c r="R771" i="1"/>
  <c r="J1224" i="1"/>
  <c r="K1224" i="1"/>
  <c r="L1224" i="1"/>
  <c r="M1224" i="1"/>
  <c r="N1224" i="1"/>
  <c r="O1224" i="1"/>
  <c r="P1224" i="1"/>
  <c r="Q1224" i="1"/>
  <c r="R1224" i="1"/>
  <c r="J1227" i="1"/>
  <c r="K1227" i="1"/>
  <c r="L1227" i="1"/>
  <c r="M1227" i="1"/>
  <c r="N1227" i="1"/>
  <c r="O1227" i="1"/>
  <c r="P1227" i="1"/>
  <c r="Q1227" i="1"/>
  <c r="R1227" i="1"/>
  <c r="J1231" i="1"/>
  <c r="K1231" i="1"/>
  <c r="L1231" i="1"/>
  <c r="M1231" i="1"/>
  <c r="N1231" i="1"/>
  <c r="O1231" i="1"/>
  <c r="P1231" i="1"/>
  <c r="Q1231" i="1"/>
  <c r="R1231" i="1"/>
  <c r="J1236" i="1"/>
  <c r="K1236" i="1"/>
  <c r="L1236" i="1"/>
  <c r="M1236" i="1"/>
  <c r="N1236" i="1"/>
  <c r="O1236" i="1"/>
  <c r="P1236" i="1"/>
  <c r="Q1236" i="1"/>
  <c r="R1236" i="1"/>
  <c r="J1245" i="1"/>
  <c r="K1245" i="1"/>
  <c r="L1245" i="1"/>
  <c r="M1245" i="1"/>
  <c r="N1245" i="1"/>
  <c r="O1245" i="1"/>
  <c r="P1245" i="1"/>
  <c r="Q1245" i="1"/>
  <c r="R1245" i="1"/>
  <c r="J1246" i="1"/>
  <c r="K1246" i="1"/>
  <c r="L1246" i="1"/>
  <c r="M1246" i="1"/>
  <c r="N1246" i="1"/>
  <c r="O1246" i="1"/>
  <c r="P1246" i="1"/>
  <c r="Q1246" i="1"/>
  <c r="R1246" i="1"/>
  <c r="J1247" i="1"/>
  <c r="K1247" i="1"/>
  <c r="L1247" i="1"/>
  <c r="M1247" i="1"/>
  <c r="N1247" i="1"/>
  <c r="O1247" i="1"/>
  <c r="P1247" i="1"/>
  <c r="Q1247" i="1"/>
  <c r="R1247" i="1"/>
  <c r="J1248" i="1"/>
  <c r="K1248" i="1"/>
  <c r="L1248" i="1"/>
  <c r="M1248" i="1"/>
  <c r="N1248" i="1"/>
  <c r="O1248" i="1"/>
  <c r="P1248" i="1"/>
  <c r="Q1248" i="1"/>
  <c r="R1248" i="1"/>
  <c r="J1249" i="1"/>
  <c r="K1249" i="1"/>
  <c r="L1249" i="1"/>
  <c r="M1249" i="1"/>
  <c r="N1249" i="1"/>
  <c r="O1249" i="1"/>
  <c r="P1249" i="1"/>
  <c r="Q1249" i="1"/>
  <c r="R1249" i="1"/>
  <c r="J1251" i="1"/>
  <c r="K1251" i="1"/>
  <c r="L1251" i="1"/>
  <c r="M1251" i="1"/>
  <c r="N1251" i="1"/>
  <c r="O1251" i="1"/>
  <c r="P1251" i="1"/>
  <c r="Q1251" i="1"/>
  <c r="R1251" i="1"/>
  <c r="J1252" i="1"/>
  <c r="K1252" i="1"/>
  <c r="L1252" i="1"/>
  <c r="M1252" i="1"/>
  <c r="N1252" i="1"/>
  <c r="O1252" i="1"/>
  <c r="P1252" i="1"/>
  <c r="Q1252" i="1"/>
  <c r="R1252" i="1"/>
  <c r="J1253" i="1"/>
  <c r="K1253" i="1"/>
  <c r="L1253" i="1"/>
  <c r="M1253" i="1"/>
  <c r="N1253" i="1"/>
  <c r="O1253" i="1"/>
  <c r="P1253" i="1"/>
  <c r="Q1253" i="1"/>
  <c r="R1253" i="1"/>
  <c r="J1254" i="1"/>
  <c r="K1254" i="1"/>
  <c r="L1254" i="1"/>
  <c r="M1254" i="1"/>
  <c r="N1254" i="1"/>
  <c r="O1254" i="1"/>
  <c r="P1254" i="1"/>
  <c r="Q1254" i="1"/>
  <c r="R1254" i="1"/>
  <c r="J1255" i="1"/>
  <c r="K1255" i="1"/>
  <c r="L1255" i="1"/>
  <c r="M1255" i="1"/>
  <c r="N1255" i="1"/>
  <c r="O1255" i="1"/>
  <c r="P1255" i="1"/>
  <c r="Q1255" i="1"/>
  <c r="R1255" i="1"/>
  <c r="J1256" i="1"/>
  <c r="K1256" i="1"/>
  <c r="L1256" i="1"/>
  <c r="M1256" i="1"/>
  <c r="N1256" i="1"/>
  <c r="O1256" i="1"/>
  <c r="P1256" i="1"/>
  <c r="Q1256" i="1"/>
  <c r="R1256" i="1"/>
  <c r="J1257" i="1"/>
  <c r="K1257" i="1"/>
  <c r="L1257" i="1"/>
  <c r="M1257" i="1"/>
  <c r="N1257" i="1"/>
  <c r="O1257" i="1"/>
  <c r="P1257" i="1"/>
  <c r="Q1257" i="1"/>
  <c r="R1257" i="1"/>
  <c r="J1258" i="1"/>
  <c r="K1258" i="1"/>
  <c r="L1258" i="1"/>
  <c r="M1258" i="1"/>
  <c r="N1258" i="1"/>
  <c r="P1258" i="1"/>
  <c r="Q1258" i="1"/>
  <c r="R1258" i="1"/>
  <c r="J1264" i="1"/>
  <c r="K1264" i="1"/>
  <c r="L1264" i="1"/>
  <c r="M1264" i="1"/>
  <c r="N1264" i="1"/>
  <c r="O1264" i="1"/>
  <c r="P1264" i="1"/>
  <c r="Q1264" i="1"/>
  <c r="R1264" i="1"/>
  <c r="J1285" i="1"/>
  <c r="K1285" i="1"/>
  <c r="L1285" i="1"/>
  <c r="M1285" i="1"/>
  <c r="N1285" i="1"/>
  <c r="O1285" i="1"/>
  <c r="P1285" i="1"/>
  <c r="Q1285" i="1"/>
  <c r="R1285" i="1"/>
  <c r="J1286" i="1"/>
  <c r="K1286" i="1"/>
  <c r="L1286" i="1"/>
  <c r="M1286" i="1"/>
  <c r="N1286" i="1"/>
  <c r="O1286" i="1"/>
  <c r="P1286" i="1"/>
  <c r="Q1286" i="1"/>
  <c r="R1286" i="1"/>
  <c r="J1312" i="1"/>
  <c r="K1312" i="1"/>
  <c r="L1312" i="1"/>
  <c r="M1312" i="1"/>
  <c r="N1312" i="1"/>
  <c r="O1312" i="1"/>
  <c r="P1312" i="1"/>
  <c r="Q1312" i="1"/>
  <c r="R1312" i="1"/>
  <c r="J1315" i="1"/>
  <c r="K1315" i="1"/>
  <c r="L1315" i="1"/>
  <c r="M1315" i="1"/>
  <c r="N1315" i="1"/>
  <c r="O1315" i="1"/>
  <c r="P1315" i="1"/>
  <c r="Q1315" i="1"/>
  <c r="R1315" i="1"/>
  <c r="J1327" i="1"/>
  <c r="K1327" i="1"/>
  <c r="L1327" i="1"/>
  <c r="M1327" i="1"/>
  <c r="N1327" i="1"/>
  <c r="O1327" i="1"/>
  <c r="P1327" i="1"/>
  <c r="Q1327" i="1"/>
  <c r="R1327" i="1"/>
  <c r="J1342" i="1"/>
  <c r="K1342" i="1"/>
  <c r="L1342" i="1"/>
  <c r="M1342" i="1"/>
  <c r="N1342" i="1"/>
  <c r="O1342" i="1"/>
  <c r="P1342" i="1"/>
  <c r="Q1342" i="1"/>
  <c r="R1342" i="1"/>
  <c r="J1359" i="1"/>
  <c r="K1359" i="1"/>
  <c r="L1359" i="1"/>
  <c r="M1359" i="1"/>
  <c r="N1359" i="1"/>
  <c r="O1359" i="1"/>
  <c r="P1359" i="1"/>
  <c r="Q1359" i="1"/>
  <c r="R1359" i="1"/>
  <c r="K1365" i="1"/>
  <c r="K1366" i="1"/>
  <c r="K1390" i="1"/>
  <c r="K1415" i="1"/>
  <c r="J1422" i="1"/>
  <c r="K1422" i="1"/>
  <c r="L1422" i="1"/>
  <c r="M1422" i="1"/>
  <c r="N1422" i="1"/>
  <c r="O1422" i="1"/>
  <c r="P1422" i="1"/>
  <c r="Q1422" i="1"/>
  <c r="R1422" i="1"/>
  <c r="J1423" i="1"/>
  <c r="K1423" i="1"/>
  <c r="L1423" i="1"/>
  <c r="M1423" i="1"/>
  <c r="N1423" i="1"/>
  <c r="O1423" i="1"/>
  <c r="P1423" i="1"/>
  <c r="Q1423" i="1"/>
  <c r="R1423" i="1"/>
  <c r="K1429" i="1"/>
  <c r="K1430" i="1"/>
  <c r="K1454" i="1"/>
  <c r="K1479" i="1"/>
  <c r="J1541" i="1"/>
  <c r="K1541" i="1"/>
  <c r="L1541" i="1"/>
  <c r="M1541" i="1"/>
  <c r="N1541" i="1"/>
  <c r="O1541" i="1"/>
  <c r="P1541" i="1"/>
  <c r="Q1541" i="1"/>
  <c r="R1541" i="1"/>
  <c r="J1486" i="1"/>
  <c r="K1486" i="1"/>
  <c r="L1486" i="1"/>
  <c r="M1486" i="1"/>
  <c r="N1486" i="1"/>
  <c r="O1486" i="1"/>
  <c r="P1486" i="1"/>
  <c r="Q1486" i="1"/>
  <c r="R1486" i="1"/>
  <c r="J1491" i="1"/>
  <c r="K1491" i="1"/>
  <c r="L1491" i="1"/>
  <c r="M1491" i="1"/>
  <c r="N1491" i="1"/>
  <c r="O1491" i="1"/>
  <c r="R1491" i="1"/>
  <c r="J1496" i="1"/>
  <c r="K1496" i="1"/>
  <c r="L1496" i="1"/>
  <c r="M1496" i="1"/>
  <c r="N1496" i="1"/>
  <c r="O1496" i="1"/>
  <c r="R1496" i="1"/>
  <c r="J1506" i="1"/>
  <c r="K1506" i="1"/>
  <c r="L1506" i="1"/>
  <c r="M1506" i="1"/>
  <c r="N1506" i="1"/>
  <c r="O1506" i="1"/>
  <c r="R1506" i="1"/>
  <c r="J1511" i="1"/>
  <c r="K1511" i="1"/>
  <c r="L1511" i="1"/>
  <c r="M1511" i="1"/>
  <c r="N1511" i="1"/>
  <c r="O1511" i="1"/>
  <c r="R1511" i="1"/>
  <c r="J1516" i="1"/>
  <c r="K1516" i="1"/>
  <c r="L1516" i="1"/>
  <c r="M1516" i="1"/>
  <c r="N1516" i="1"/>
  <c r="O1516" i="1"/>
  <c r="R1516" i="1"/>
  <c r="J1521" i="1"/>
  <c r="K1521" i="1"/>
  <c r="L1521" i="1"/>
  <c r="M1521" i="1"/>
  <c r="N1521" i="1"/>
  <c r="O1521" i="1"/>
  <c r="R1521" i="1"/>
  <c r="J1531" i="1"/>
  <c r="K1531" i="1"/>
  <c r="L1531" i="1"/>
  <c r="M1531" i="1"/>
  <c r="N1531" i="1"/>
  <c r="O1531" i="1"/>
  <c r="R1531" i="1"/>
  <c r="J1536" i="1"/>
  <c r="K1536" i="1"/>
  <c r="L1536" i="1"/>
  <c r="M1536" i="1"/>
  <c r="N1536" i="1"/>
  <c r="O1536" i="1"/>
  <c r="R1536" i="1"/>
  <c r="K107" i="19"/>
  <c r="Q1536" i="1" s="1"/>
  <c r="K106" i="19"/>
  <c r="Q1531" i="1" s="1"/>
  <c r="K104" i="19"/>
  <c r="Q1521" i="1" s="1"/>
  <c r="K103" i="19"/>
  <c r="Q1516" i="1" s="1"/>
  <c r="K102" i="19"/>
  <c r="Q1511" i="1" s="1"/>
  <c r="K101" i="19"/>
  <c r="Q1506" i="1" s="1"/>
  <c r="K99" i="19"/>
  <c r="Q1496" i="1" s="1"/>
  <c r="K98" i="19"/>
  <c r="Q1491" i="1" s="1"/>
  <c r="J107" i="19"/>
  <c r="P1536" i="1" s="1"/>
  <c r="J106" i="19"/>
  <c r="P1531" i="1" s="1"/>
  <c r="J104" i="19"/>
  <c r="P1521" i="1" s="1"/>
  <c r="J103" i="19"/>
  <c r="P1516" i="1" s="1"/>
  <c r="J102" i="19"/>
  <c r="P1511" i="1" s="1"/>
  <c r="J101" i="19"/>
  <c r="P1506" i="1" s="1"/>
  <c r="J99" i="19"/>
  <c r="P1496" i="1" s="1"/>
  <c r="J98" i="19"/>
  <c r="P1491" i="1" s="1"/>
  <c r="L96" i="19"/>
  <c r="R1479" i="1" s="1"/>
  <c r="K96" i="19"/>
  <c r="Q1479" i="1" s="1"/>
  <c r="J96" i="19"/>
  <c r="P1479" i="1" s="1"/>
  <c r="I96" i="19"/>
  <c r="H96" i="19"/>
  <c r="N1479" i="1" s="1"/>
  <c r="G96" i="19"/>
  <c r="M1479" i="1" s="1"/>
  <c r="F96" i="19"/>
  <c r="L1479" i="1" s="1"/>
  <c r="D96" i="19"/>
  <c r="J1479" i="1" s="1"/>
  <c r="L95" i="19"/>
  <c r="R1454" i="1" s="1"/>
  <c r="K95" i="19"/>
  <c r="Q1454" i="1" s="1"/>
  <c r="J95" i="19"/>
  <c r="P1454" i="1" s="1"/>
  <c r="I95" i="19"/>
  <c r="O1454" i="1" s="1"/>
  <c r="H95" i="19"/>
  <c r="N1454" i="1" s="1"/>
  <c r="G95" i="19"/>
  <c r="M1454" i="1" s="1"/>
  <c r="F95" i="19"/>
  <c r="L1454" i="1" s="1"/>
  <c r="D95" i="19"/>
  <c r="J1454" i="1" s="1"/>
  <c r="L94" i="19"/>
  <c r="R1453" i="1" s="1"/>
  <c r="K94" i="19"/>
  <c r="Q1453" i="1" s="1"/>
  <c r="J94" i="19"/>
  <c r="P1453" i="1" s="1"/>
  <c r="I94" i="19"/>
  <c r="O1453" i="1" s="1"/>
  <c r="H94" i="19"/>
  <c r="N1453" i="1" s="1"/>
  <c r="G94" i="19"/>
  <c r="M1453" i="1" s="1"/>
  <c r="F94" i="19"/>
  <c r="L1453" i="1" s="1"/>
  <c r="D94" i="19"/>
  <c r="J1453" i="1" s="1"/>
  <c r="L93" i="19"/>
  <c r="R1429" i="1" s="1"/>
  <c r="K93" i="19"/>
  <c r="Q1429" i="1" s="1"/>
  <c r="J93" i="19"/>
  <c r="P1429" i="1" s="1"/>
  <c r="I93" i="19"/>
  <c r="O1429" i="1" s="1"/>
  <c r="H93" i="19"/>
  <c r="N1429" i="1" s="1"/>
  <c r="G93" i="19"/>
  <c r="M1429" i="1" s="1"/>
  <c r="F93" i="19"/>
  <c r="L1429" i="1" s="1"/>
  <c r="D93" i="19"/>
  <c r="J1429" i="1" s="1"/>
  <c r="B93" i="19"/>
  <c r="B1429" i="1" s="1"/>
  <c r="B94" i="19"/>
  <c r="B1453" i="1" s="1"/>
  <c r="B95" i="19"/>
  <c r="B1454" i="1" s="1"/>
  <c r="B96" i="19"/>
  <c r="B1479" i="1" s="1"/>
  <c r="A94" i="19"/>
  <c r="A1453" i="1" s="1"/>
  <c r="A95" i="19"/>
  <c r="A1454" i="1" s="1"/>
  <c r="A96" i="19"/>
  <c r="A1479" i="1" s="1"/>
  <c r="A93" i="19"/>
  <c r="A1429" i="1" s="1"/>
  <c r="L90" i="19"/>
  <c r="R1415" i="1" s="1"/>
  <c r="K90" i="19"/>
  <c r="Q1415" i="1" s="1"/>
  <c r="J90" i="19"/>
  <c r="P1415" i="1" s="1"/>
  <c r="I90" i="19"/>
  <c r="O1415" i="1" s="1"/>
  <c r="H90" i="19"/>
  <c r="N1415" i="1" s="1"/>
  <c r="G90" i="19"/>
  <c r="M1415" i="1" s="1"/>
  <c r="F90" i="19"/>
  <c r="L1415" i="1" s="1"/>
  <c r="D90" i="19"/>
  <c r="J1415" i="1" s="1"/>
  <c r="L89" i="19"/>
  <c r="K89" i="19"/>
  <c r="J89" i="19"/>
  <c r="P1390" i="1" s="1"/>
  <c r="I89" i="19"/>
  <c r="O1390" i="1" s="1"/>
  <c r="H89" i="19"/>
  <c r="N1390" i="1" s="1"/>
  <c r="G89" i="19"/>
  <c r="M1390" i="1" s="1"/>
  <c r="F89" i="19"/>
  <c r="L1390" i="1" s="1"/>
  <c r="D89" i="19"/>
  <c r="J1390" i="1" s="1"/>
  <c r="L88" i="19"/>
  <c r="R1389" i="1" s="1"/>
  <c r="K88" i="19"/>
  <c r="Q1389" i="1" s="1"/>
  <c r="J88" i="19"/>
  <c r="P1389" i="1" s="1"/>
  <c r="I88" i="19"/>
  <c r="O1389" i="1" s="1"/>
  <c r="H88" i="19"/>
  <c r="N1389" i="1" s="1"/>
  <c r="G88" i="19"/>
  <c r="M1389" i="1" s="1"/>
  <c r="F88" i="19"/>
  <c r="L1389" i="1" s="1"/>
  <c r="D88" i="19"/>
  <c r="J1389" i="1" s="1"/>
  <c r="L87" i="19"/>
  <c r="R1365" i="1" s="1"/>
  <c r="K87" i="19"/>
  <c r="Q1365" i="1" s="1"/>
  <c r="J87" i="19"/>
  <c r="P1365" i="1" s="1"/>
  <c r="I87" i="19"/>
  <c r="O1365" i="1" s="1"/>
  <c r="H87" i="19"/>
  <c r="N1365" i="1" s="1"/>
  <c r="G87" i="19"/>
  <c r="M1365" i="1" s="1"/>
  <c r="F87" i="19"/>
  <c r="L1365" i="1" s="1"/>
  <c r="D87" i="19"/>
  <c r="J1365" i="1" s="1"/>
  <c r="B90" i="19"/>
  <c r="B1415" i="1" s="1"/>
  <c r="A90" i="19"/>
  <c r="A1415" i="1" s="1"/>
  <c r="B89" i="19"/>
  <c r="B1390" i="1" s="1"/>
  <c r="A89" i="19"/>
  <c r="A1390" i="1" s="1"/>
  <c r="B88" i="19"/>
  <c r="B1389" i="1" s="1"/>
  <c r="A88" i="19"/>
  <c r="A1389" i="1" s="1"/>
  <c r="B87" i="19"/>
  <c r="B1365" i="1" s="1"/>
  <c r="A87" i="19"/>
  <c r="A1365" i="1" s="1"/>
  <c r="G20" i="19"/>
  <c r="M222" i="1" s="1"/>
  <c r="G13" i="19"/>
  <c r="M162" i="1" s="1"/>
  <c r="G10" i="19"/>
  <c r="M148" i="1" s="1"/>
  <c r="C492" i="1"/>
  <c r="B492" i="1" s="1"/>
  <c r="C493" i="1"/>
  <c r="C494" i="1"/>
  <c r="P494" i="1" s="1"/>
  <c r="C495" i="1"/>
  <c r="C496" i="1"/>
  <c r="C497" i="1"/>
  <c r="O497" i="1" s="1"/>
  <c r="C498" i="1"/>
  <c r="C499" i="1"/>
  <c r="C500" i="1"/>
  <c r="A500" i="1" s="1"/>
  <c r="C501" i="1"/>
  <c r="C502" i="1"/>
  <c r="M502" i="1" s="1"/>
  <c r="C503" i="1"/>
  <c r="C504" i="1"/>
  <c r="C505" i="1"/>
  <c r="Q505" i="1" s="1"/>
  <c r="C506" i="1"/>
  <c r="K506" i="1" s="1"/>
  <c r="C507" i="1"/>
  <c r="C508" i="1"/>
  <c r="Q508" i="1" s="1"/>
  <c r="C509" i="1"/>
  <c r="C510" i="1"/>
  <c r="B510" i="1" s="1"/>
  <c r="C511" i="1"/>
  <c r="C512" i="1"/>
  <c r="M512" i="1" s="1"/>
  <c r="C513" i="1"/>
  <c r="B513" i="1" s="1"/>
  <c r="C514" i="1"/>
  <c r="C491" i="1"/>
  <c r="H60" i="15"/>
  <c r="H666" i="15" s="1"/>
  <c r="E672" i="15"/>
  <c r="F672" i="15"/>
  <c r="G672" i="15"/>
  <c r="H672" i="15"/>
  <c r="C66" i="15"/>
  <c r="C672" i="15" s="1"/>
  <c r="D66" i="15"/>
  <c r="D672" i="15" s="1"/>
  <c r="B66" i="15"/>
  <c r="B672" i="15" s="1"/>
  <c r="B695" i="15" s="1"/>
  <c r="D64" i="15"/>
  <c r="D670" i="15" s="1"/>
  <c r="C64" i="15"/>
  <c r="C670" i="15" s="1"/>
  <c r="B64" i="15"/>
  <c r="B670" i="15" s="1"/>
  <c r="C62" i="15"/>
  <c r="C668" i="15" s="1"/>
  <c r="C691" i="15" s="1"/>
  <c r="D62" i="15"/>
  <c r="D668" i="15" s="1"/>
  <c r="D691" i="15" s="1"/>
  <c r="H696" i="15"/>
  <c r="I696" i="15"/>
  <c r="H692" i="15"/>
  <c r="I692" i="15"/>
  <c r="H693" i="15"/>
  <c r="H694" i="15"/>
  <c r="I694" i="15"/>
  <c r="H695" i="15"/>
  <c r="I695" i="15"/>
  <c r="I690" i="15"/>
  <c r="H690" i="15"/>
  <c r="C61" i="15"/>
  <c r="C667" i="15" s="1"/>
  <c r="C690" i="15" s="1"/>
  <c r="D61" i="15"/>
  <c r="D667" i="15" s="1"/>
  <c r="D690" i="15" s="1"/>
  <c r="E61" i="15"/>
  <c r="E667" i="15" s="1"/>
  <c r="E690" i="15" s="1"/>
  <c r="F61" i="15"/>
  <c r="F667" i="15" s="1"/>
  <c r="F690" i="15" s="1"/>
  <c r="G61" i="15"/>
  <c r="G667" i="15" s="1"/>
  <c r="G690" i="15" s="1"/>
  <c r="H61" i="15"/>
  <c r="H667" i="15" s="1"/>
  <c r="E62" i="15"/>
  <c r="E668" i="15" s="1"/>
  <c r="E691" i="15" s="1"/>
  <c r="F62" i="15"/>
  <c r="F668" i="15" s="1"/>
  <c r="F691" i="15" s="1"/>
  <c r="G62" i="15"/>
  <c r="G668" i="15" s="1"/>
  <c r="G691" i="15" s="1"/>
  <c r="H62" i="15"/>
  <c r="H668" i="15" s="1"/>
  <c r="H691" i="15" s="1"/>
  <c r="C63" i="15"/>
  <c r="C669" i="15" s="1"/>
  <c r="C692" i="15" s="1"/>
  <c r="D63" i="15"/>
  <c r="D669" i="15" s="1"/>
  <c r="D692" i="15" s="1"/>
  <c r="E63" i="15"/>
  <c r="E669" i="15" s="1"/>
  <c r="E692" i="15" s="1"/>
  <c r="F63" i="15"/>
  <c r="F669" i="15" s="1"/>
  <c r="F692" i="15" s="1"/>
  <c r="G63" i="15"/>
  <c r="G669" i="15" s="1"/>
  <c r="G692" i="15" s="1"/>
  <c r="H63" i="15"/>
  <c r="H669" i="15" s="1"/>
  <c r="E64" i="15"/>
  <c r="E670" i="15" s="1"/>
  <c r="F64" i="15"/>
  <c r="F670" i="15" s="1"/>
  <c r="G64" i="15"/>
  <c r="G670" i="15" s="1"/>
  <c r="H64" i="15"/>
  <c r="H670" i="15" s="1"/>
  <c r="C65" i="15"/>
  <c r="C671" i="15" s="1"/>
  <c r="D65" i="15"/>
  <c r="D671" i="15" s="1"/>
  <c r="E65" i="15"/>
  <c r="E671" i="15" s="1"/>
  <c r="F65" i="15"/>
  <c r="F671" i="15" s="1"/>
  <c r="G65" i="15"/>
  <c r="G671" i="15" s="1"/>
  <c r="H65" i="15"/>
  <c r="H671" i="15" s="1"/>
  <c r="B65" i="15"/>
  <c r="B671" i="15" s="1"/>
  <c r="B63" i="15"/>
  <c r="B669" i="15" s="1"/>
  <c r="B692" i="15" s="1"/>
  <c r="B61" i="15"/>
  <c r="B667" i="15" s="1"/>
  <c r="B690" i="15" s="1"/>
  <c r="C1462" i="1"/>
  <c r="C1463" i="1"/>
  <c r="K1463" i="1" s="1"/>
  <c r="C1464" i="1"/>
  <c r="C1465" i="1"/>
  <c r="C1466" i="1"/>
  <c r="C1467" i="1"/>
  <c r="C1468" i="1"/>
  <c r="C1469" i="1"/>
  <c r="K1469" i="1" s="1"/>
  <c r="C1470" i="1"/>
  <c r="C1471" i="1"/>
  <c r="C1472" i="1"/>
  <c r="C1473" i="1"/>
  <c r="C1474" i="1"/>
  <c r="C1475" i="1"/>
  <c r="C1476" i="1"/>
  <c r="C1477" i="1"/>
  <c r="C1478" i="1"/>
  <c r="C1398" i="1"/>
  <c r="C1399" i="1"/>
  <c r="C1400" i="1"/>
  <c r="C1401" i="1"/>
  <c r="C1402" i="1"/>
  <c r="C1403" i="1"/>
  <c r="C1404" i="1"/>
  <c r="C1405" i="1"/>
  <c r="C1406" i="1"/>
  <c r="C1407" i="1"/>
  <c r="C1408" i="1"/>
  <c r="C1409" i="1"/>
  <c r="C1410" i="1"/>
  <c r="C1411" i="1"/>
  <c r="C1412" i="1"/>
  <c r="C1413" i="1"/>
  <c r="C1414" i="1"/>
  <c r="C1232" i="1"/>
  <c r="Q1232" i="1" s="1"/>
  <c r="C1228" i="1"/>
  <c r="C632" i="1"/>
  <c r="C633" i="1"/>
  <c r="R633" i="1" s="1"/>
  <c r="C634" i="1"/>
  <c r="C635" i="1"/>
  <c r="A635" i="1" s="1"/>
  <c r="C636" i="1"/>
  <c r="J636" i="1" s="1"/>
  <c r="C637" i="1"/>
  <c r="C638" i="1"/>
  <c r="M638" i="1" s="1"/>
  <c r="C639" i="1"/>
  <c r="P639" i="1" s="1"/>
  <c r="C640" i="1"/>
  <c r="K640" i="1" s="1"/>
  <c r="C641" i="1"/>
  <c r="C642" i="1"/>
  <c r="Q642" i="1" s="1"/>
  <c r="C643" i="1"/>
  <c r="C644" i="1"/>
  <c r="B644" i="1" s="1"/>
  <c r="C645" i="1"/>
  <c r="P645" i="1" s="1"/>
  <c r="C646" i="1"/>
  <c r="C647" i="1"/>
  <c r="C648" i="1"/>
  <c r="C649" i="1"/>
  <c r="L649" i="1" s="1"/>
  <c r="C650" i="1"/>
  <c r="K650" i="1" s="1"/>
  <c r="C651" i="1"/>
  <c r="P651" i="1" s="1"/>
  <c r="C652" i="1"/>
  <c r="C653" i="1"/>
  <c r="M653" i="1" s="1"/>
  <c r="C654" i="1"/>
  <c r="C655" i="1"/>
  <c r="M655" i="1" s="1"/>
  <c r="C656" i="1"/>
  <c r="P656" i="1" s="1"/>
  <c r="C657" i="1"/>
  <c r="J657" i="1" s="1"/>
  <c r="C658" i="1"/>
  <c r="C659" i="1"/>
  <c r="N659" i="1" s="1"/>
  <c r="C660" i="1"/>
  <c r="C661" i="1"/>
  <c r="M661" i="1" s="1"/>
  <c r="C662" i="1"/>
  <c r="M662" i="1" s="1"/>
  <c r="C663" i="1"/>
  <c r="C664" i="1"/>
  <c r="C665" i="1"/>
  <c r="C666" i="1"/>
  <c r="L666" i="1" s="1"/>
  <c r="C667" i="1"/>
  <c r="K667" i="1" s="1"/>
  <c r="C668" i="1"/>
  <c r="J668" i="1" s="1"/>
  <c r="C669" i="1"/>
  <c r="M669" i="1" s="1"/>
  <c r="C670" i="1"/>
  <c r="C671" i="1"/>
  <c r="J671" i="1" s="1"/>
  <c r="C672" i="1"/>
  <c r="A672" i="1" s="1"/>
  <c r="C673" i="1"/>
  <c r="P673" i="1" s="1"/>
  <c r="C674" i="1"/>
  <c r="Q674" i="1" s="1"/>
  <c r="C675" i="1"/>
  <c r="A675" i="1" s="1"/>
  <c r="C676" i="1"/>
  <c r="N676" i="1" s="1"/>
  <c r="C677" i="1"/>
  <c r="R677" i="1" s="1"/>
  <c r="C678" i="1"/>
  <c r="O678" i="1" s="1"/>
  <c r="C679" i="1"/>
  <c r="C680" i="1"/>
  <c r="N680" i="1" s="1"/>
  <c r="C681" i="1"/>
  <c r="R681" i="1" s="1"/>
  <c r="C682" i="1"/>
  <c r="O682" i="1" s="1"/>
  <c r="C683" i="1"/>
  <c r="R683" i="1" s="1"/>
  <c r="C684" i="1"/>
  <c r="C685" i="1"/>
  <c r="R685" i="1" s="1"/>
  <c r="C686" i="1"/>
  <c r="Q686" i="1" s="1"/>
  <c r="C687" i="1"/>
  <c r="P687" i="1" s="1"/>
  <c r="C688" i="1"/>
  <c r="O688" i="1" s="1"/>
  <c r="C689" i="1"/>
  <c r="J689" i="1" s="1"/>
  <c r="C690" i="1"/>
  <c r="C691" i="1"/>
  <c r="A691" i="1" s="1"/>
  <c r="C692" i="1"/>
  <c r="C693" i="1"/>
  <c r="L693" i="1" s="1"/>
  <c r="C694" i="1"/>
  <c r="K694" i="1" s="1"/>
  <c r="C695" i="1"/>
  <c r="B695" i="1" s="1"/>
  <c r="C696" i="1"/>
  <c r="C697" i="1"/>
  <c r="C698" i="1"/>
  <c r="C699" i="1"/>
  <c r="B699" i="1" s="1"/>
  <c r="C700" i="1"/>
  <c r="K700" i="1" s="1"/>
  <c r="C701" i="1"/>
  <c r="J701" i="1" s="1"/>
  <c r="C702" i="1"/>
  <c r="P702" i="1" s="1"/>
  <c r="C703" i="1"/>
  <c r="A703" i="1" s="1"/>
  <c r="C704" i="1"/>
  <c r="B704" i="1" s="1"/>
  <c r="C705" i="1"/>
  <c r="B705" i="1" s="1"/>
  <c r="C706" i="1"/>
  <c r="N706" i="1" s="1"/>
  <c r="C707" i="1"/>
  <c r="L707" i="1" s="1"/>
  <c r="C708" i="1"/>
  <c r="C709" i="1"/>
  <c r="C710" i="1"/>
  <c r="C711" i="1"/>
  <c r="C712" i="1"/>
  <c r="J712" i="1" s="1"/>
  <c r="C713" i="1"/>
  <c r="B713" i="1" s="1"/>
  <c r="C714" i="1"/>
  <c r="N714" i="1" s="1"/>
  <c r="C715" i="1"/>
  <c r="M715" i="1" s="1"/>
  <c r="C716" i="1"/>
  <c r="C717" i="1"/>
  <c r="A717" i="1" s="1"/>
  <c r="C718" i="1"/>
  <c r="A718" i="1" s="1"/>
  <c r="C719" i="1"/>
  <c r="P719" i="1" s="1"/>
  <c r="C720" i="1"/>
  <c r="Q720" i="1" s="1"/>
  <c r="C721" i="1"/>
  <c r="R721" i="1" s="1"/>
  <c r="C722" i="1"/>
  <c r="C723" i="1"/>
  <c r="C724" i="1"/>
  <c r="C725" i="1"/>
  <c r="P725" i="1" s="1"/>
  <c r="C726" i="1"/>
  <c r="A726" i="1" s="1"/>
  <c r="C727" i="1"/>
  <c r="P727" i="1" s="1"/>
  <c r="C728" i="1"/>
  <c r="C729" i="1"/>
  <c r="B729" i="1" s="1"/>
  <c r="C730" i="1"/>
  <c r="R730" i="1" s="1"/>
  <c r="C731" i="1"/>
  <c r="P731" i="1" s="1"/>
  <c r="C732" i="1"/>
  <c r="R732" i="1" s="1"/>
  <c r="C733" i="1"/>
  <c r="Q733" i="1" s="1"/>
  <c r="C734" i="1"/>
  <c r="A734" i="1" s="1"/>
  <c r="C735" i="1"/>
  <c r="P735" i="1" s="1"/>
  <c r="C736" i="1"/>
  <c r="C737" i="1"/>
  <c r="C738" i="1"/>
  <c r="M738" i="1" s="1"/>
  <c r="C739" i="1"/>
  <c r="Q739" i="1" s="1"/>
  <c r="C740" i="1"/>
  <c r="J740" i="1" s="1"/>
  <c r="C741" i="1"/>
  <c r="N741" i="1" s="1"/>
  <c r="C742" i="1"/>
  <c r="C743" i="1"/>
  <c r="C744" i="1"/>
  <c r="O744" i="1" s="1"/>
  <c r="C745" i="1"/>
  <c r="Q745" i="1" s="1"/>
  <c r="C746" i="1"/>
  <c r="M746" i="1" s="1"/>
  <c r="C747" i="1"/>
  <c r="A747" i="1" s="1"/>
  <c r="C748" i="1"/>
  <c r="C749" i="1"/>
  <c r="C750" i="1"/>
  <c r="O750" i="1" s="1"/>
  <c r="C751" i="1"/>
  <c r="C752" i="1"/>
  <c r="B752" i="1" s="1"/>
  <c r="C753" i="1"/>
  <c r="C754" i="1"/>
  <c r="O754" i="1" s="1"/>
  <c r="C755" i="1"/>
  <c r="K755" i="1" s="1"/>
  <c r="C756" i="1"/>
  <c r="M756" i="1" s="1"/>
  <c r="C757" i="1"/>
  <c r="M757" i="1" s="1"/>
  <c r="C758" i="1"/>
  <c r="C759" i="1"/>
  <c r="J759" i="1" s="1"/>
  <c r="C760" i="1"/>
  <c r="C761" i="1"/>
  <c r="C762" i="1"/>
  <c r="C763" i="1"/>
  <c r="C764" i="1"/>
  <c r="J764" i="1" s="1"/>
  <c r="C765" i="1"/>
  <c r="J765" i="1" s="1"/>
  <c r="C766" i="1"/>
  <c r="O766" i="1" s="1"/>
  <c r="C767" i="1"/>
  <c r="R767" i="1" s="1"/>
  <c r="B640" i="1"/>
  <c r="C1087" i="1"/>
  <c r="J1087" i="1" s="1"/>
  <c r="C1088" i="1"/>
  <c r="C1089" i="1"/>
  <c r="C1090" i="1"/>
  <c r="K1090" i="1" s="1"/>
  <c r="C1091" i="1"/>
  <c r="J1091" i="1" s="1"/>
  <c r="C1092" i="1"/>
  <c r="A1092" i="1" s="1"/>
  <c r="C1093" i="1"/>
  <c r="K1093" i="1" s="1"/>
  <c r="C1094" i="1"/>
  <c r="O1094" i="1" s="1"/>
  <c r="C1095" i="1"/>
  <c r="K1095" i="1" s="1"/>
  <c r="C1096" i="1"/>
  <c r="M1096" i="1" s="1"/>
  <c r="C1097" i="1"/>
  <c r="L1097" i="1" s="1"/>
  <c r="C1098" i="1"/>
  <c r="J1098" i="1" s="1"/>
  <c r="C1099" i="1"/>
  <c r="C1100" i="1"/>
  <c r="L1100" i="1" s="1"/>
  <c r="C1101" i="1"/>
  <c r="Q1101" i="1" s="1"/>
  <c r="C1102" i="1"/>
  <c r="A1102" i="1" s="1"/>
  <c r="C1103" i="1"/>
  <c r="P1103" i="1" s="1"/>
  <c r="C1104" i="1"/>
  <c r="N1104" i="1" s="1"/>
  <c r="C1105" i="1"/>
  <c r="B1105" i="1" s="1"/>
  <c r="C1106" i="1"/>
  <c r="J1106" i="1" s="1"/>
  <c r="C1107" i="1"/>
  <c r="Q1107" i="1" s="1"/>
  <c r="C1108" i="1"/>
  <c r="A1108" i="1" s="1"/>
  <c r="C1109" i="1"/>
  <c r="L1109" i="1" s="1"/>
  <c r="C1110" i="1"/>
  <c r="R1110" i="1" s="1"/>
  <c r="C1111" i="1"/>
  <c r="C1112" i="1"/>
  <c r="C1113" i="1"/>
  <c r="C1114" i="1"/>
  <c r="B1114" i="1" s="1"/>
  <c r="C1115" i="1"/>
  <c r="N1115" i="1" s="1"/>
  <c r="C1116" i="1"/>
  <c r="C1117" i="1"/>
  <c r="C1118" i="1"/>
  <c r="C1119" i="1"/>
  <c r="R1119" i="1" s="1"/>
  <c r="C1120" i="1"/>
  <c r="N1120" i="1" s="1"/>
  <c r="C1121" i="1"/>
  <c r="P1121" i="1" s="1"/>
  <c r="C1122" i="1"/>
  <c r="M1122" i="1" s="1"/>
  <c r="C1123" i="1"/>
  <c r="Q1123" i="1" s="1"/>
  <c r="C1124" i="1"/>
  <c r="L1124" i="1" s="1"/>
  <c r="C1125" i="1"/>
  <c r="Q1125" i="1" s="1"/>
  <c r="C1126" i="1"/>
  <c r="M1126" i="1" s="1"/>
  <c r="C1127" i="1"/>
  <c r="C1128" i="1"/>
  <c r="C1129" i="1"/>
  <c r="C1130" i="1"/>
  <c r="K1130" i="1" s="1"/>
  <c r="C1131" i="1"/>
  <c r="R1131" i="1" s="1"/>
  <c r="C1132" i="1"/>
  <c r="B1132" i="1" s="1"/>
  <c r="C1133" i="1"/>
  <c r="N1133" i="1" s="1"/>
  <c r="C1134" i="1"/>
  <c r="L1134" i="1" s="1"/>
  <c r="C1135" i="1"/>
  <c r="M1135" i="1" s="1"/>
  <c r="C1136" i="1"/>
  <c r="C1137" i="1"/>
  <c r="M1137" i="1" s="1"/>
  <c r="C1138" i="1"/>
  <c r="L1138" i="1" s="1"/>
  <c r="C1139" i="1"/>
  <c r="L1139" i="1" s="1"/>
  <c r="C1140" i="1"/>
  <c r="P1140" i="1" s="1"/>
  <c r="C1141" i="1"/>
  <c r="C1142" i="1"/>
  <c r="L1142" i="1" s="1"/>
  <c r="C1143" i="1"/>
  <c r="C1144" i="1"/>
  <c r="C1145" i="1"/>
  <c r="K1145" i="1" s="1"/>
  <c r="C1146" i="1"/>
  <c r="O1146" i="1" s="1"/>
  <c r="C1147" i="1"/>
  <c r="N1147" i="1" s="1"/>
  <c r="C1148" i="1"/>
  <c r="J1148" i="1" s="1"/>
  <c r="C1149" i="1"/>
  <c r="C1150" i="1"/>
  <c r="O1150" i="1" s="1"/>
  <c r="C1151" i="1"/>
  <c r="B1151" i="1" s="1"/>
  <c r="C1152" i="1"/>
  <c r="C1153" i="1"/>
  <c r="C1154" i="1"/>
  <c r="O1154" i="1" s="1"/>
  <c r="C1155" i="1"/>
  <c r="O1155" i="1" s="1"/>
  <c r="C1156" i="1"/>
  <c r="C1157" i="1"/>
  <c r="J1157" i="1" s="1"/>
  <c r="C1158" i="1"/>
  <c r="B1158" i="1" s="1"/>
  <c r="C1159" i="1"/>
  <c r="O1159" i="1" s="1"/>
  <c r="C1160" i="1"/>
  <c r="J1160" i="1" s="1"/>
  <c r="C1161" i="1"/>
  <c r="M1161" i="1" s="1"/>
  <c r="C1162" i="1"/>
  <c r="K1162" i="1" s="1"/>
  <c r="C1163" i="1"/>
  <c r="P1163" i="1" s="1"/>
  <c r="C1164" i="1"/>
  <c r="J1164" i="1" s="1"/>
  <c r="C1165" i="1"/>
  <c r="L1165" i="1" s="1"/>
  <c r="C1166" i="1"/>
  <c r="L1166" i="1" s="1"/>
  <c r="C1167" i="1"/>
  <c r="J1167" i="1" s="1"/>
  <c r="C1168" i="1"/>
  <c r="N1168" i="1" s="1"/>
  <c r="C1169" i="1"/>
  <c r="C1170" i="1"/>
  <c r="B1170" i="1" s="1"/>
  <c r="C1171" i="1"/>
  <c r="C1172" i="1"/>
  <c r="R1172" i="1" s="1"/>
  <c r="C1173" i="1"/>
  <c r="C1174" i="1"/>
  <c r="Q1174" i="1" s="1"/>
  <c r="C1175" i="1"/>
  <c r="O1175" i="1" s="1"/>
  <c r="C1176" i="1"/>
  <c r="Q1176" i="1" s="1"/>
  <c r="C1177" i="1"/>
  <c r="M1177" i="1" s="1"/>
  <c r="C1178" i="1"/>
  <c r="J1178" i="1" s="1"/>
  <c r="C1179" i="1"/>
  <c r="K1179" i="1" s="1"/>
  <c r="C1180" i="1"/>
  <c r="B1180" i="1" s="1"/>
  <c r="C1181" i="1"/>
  <c r="C1182" i="1"/>
  <c r="A1182" i="1" s="1"/>
  <c r="C1183" i="1"/>
  <c r="R1183" i="1" s="1"/>
  <c r="C1184" i="1"/>
  <c r="C1185" i="1"/>
  <c r="P1185" i="1" s="1"/>
  <c r="C1186" i="1"/>
  <c r="L1186" i="1" s="1"/>
  <c r="C1187" i="1"/>
  <c r="B1187" i="1" s="1"/>
  <c r="C1188" i="1"/>
  <c r="B1188" i="1" s="1"/>
  <c r="C1189" i="1"/>
  <c r="N1189" i="1" s="1"/>
  <c r="C1190" i="1"/>
  <c r="C1191" i="1"/>
  <c r="C1192" i="1"/>
  <c r="C1193" i="1"/>
  <c r="C1194" i="1"/>
  <c r="N1194" i="1" s="1"/>
  <c r="C1195" i="1"/>
  <c r="C1196" i="1"/>
  <c r="C1197" i="1"/>
  <c r="C1198" i="1"/>
  <c r="J1198" i="1" s="1"/>
  <c r="C1199" i="1"/>
  <c r="C1200" i="1"/>
  <c r="C1201" i="1"/>
  <c r="C1202" i="1"/>
  <c r="R1202" i="1" s="1"/>
  <c r="C1203" i="1"/>
  <c r="J1203" i="1" s="1"/>
  <c r="C1204" i="1"/>
  <c r="R1204" i="1" s="1"/>
  <c r="C1205" i="1"/>
  <c r="J1205" i="1" s="1"/>
  <c r="C1206" i="1"/>
  <c r="A1206" i="1" s="1"/>
  <c r="C1207" i="1"/>
  <c r="Q1207" i="1" s="1"/>
  <c r="C1208" i="1"/>
  <c r="B1208" i="1" s="1"/>
  <c r="C1209" i="1"/>
  <c r="C1210" i="1"/>
  <c r="L1210" i="1" s="1"/>
  <c r="C1211" i="1"/>
  <c r="C1212" i="1"/>
  <c r="O1212" i="1" s="1"/>
  <c r="C1213" i="1"/>
  <c r="M1213" i="1" s="1"/>
  <c r="C1214" i="1"/>
  <c r="N1214" i="1" s="1"/>
  <c r="C1215" i="1"/>
  <c r="B1215" i="1" s="1"/>
  <c r="C1216" i="1"/>
  <c r="C1217" i="1"/>
  <c r="R1217" i="1" s="1"/>
  <c r="C1218" i="1"/>
  <c r="C1219" i="1"/>
  <c r="L1219" i="1" s="1"/>
  <c r="C1220" i="1"/>
  <c r="K1220" i="1" s="1"/>
  <c r="C1221" i="1"/>
  <c r="P1221" i="1" s="1"/>
  <c r="C1222" i="1"/>
  <c r="C1223" i="1"/>
  <c r="A1176" i="1"/>
  <c r="O1077" i="1"/>
  <c r="R1077" i="1"/>
  <c r="R1061" i="1"/>
  <c r="M1061" i="1"/>
  <c r="M1085" i="1"/>
  <c r="P1085" i="1"/>
  <c r="L1069" i="1"/>
  <c r="N1069" i="1"/>
  <c r="M1069" i="1"/>
  <c r="P1081" i="1"/>
  <c r="N1081" i="1"/>
  <c r="M1081" i="1"/>
  <c r="L1081" i="1"/>
  <c r="Q1073" i="1"/>
  <c r="L1073" i="1"/>
  <c r="M1073" i="1"/>
  <c r="L1065" i="1"/>
  <c r="N1065" i="1"/>
  <c r="K1065" i="1"/>
  <c r="R1057" i="1"/>
  <c r="L1057" i="1"/>
  <c r="M1057" i="1"/>
  <c r="Q1057" i="1"/>
  <c r="C531" i="1"/>
  <c r="N531" i="1" s="1"/>
  <c r="C532" i="1"/>
  <c r="C533" i="1"/>
  <c r="O533" i="1" s="1"/>
  <c r="C534" i="1"/>
  <c r="B534" i="1" s="1"/>
  <c r="C535" i="1"/>
  <c r="M535" i="1" s="1"/>
  <c r="C536" i="1"/>
  <c r="B536" i="1" s="1"/>
  <c r="C537" i="1"/>
  <c r="L537" i="1" s="1"/>
  <c r="C538" i="1"/>
  <c r="N538" i="1" s="1"/>
  <c r="C539" i="1"/>
  <c r="R539" i="1" s="1"/>
  <c r="C540" i="1"/>
  <c r="C541" i="1"/>
  <c r="C542" i="1"/>
  <c r="C543" i="1"/>
  <c r="C544" i="1"/>
  <c r="C545" i="1"/>
  <c r="L545" i="1" s="1"/>
  <c r="C546" i="1"/>
  <c r="C547" i="1"/>
  <c r="J547" i="1" s="1"/>
  <c r="C548" i="1"/>
  <c r="C549" i="1"/>
  <c r="A549" i="1" s="1"/>
  <c r="C550" i="1"/>
  <c r="K550" i="1" s="1"/>
  <c r="C551" i="1"/>
  <c r="C552" i="1"/>
  <c r="P552" i="1" s="1"/>
  <c r="C553" i="1"/>
  <c r="C554" i="1"/>
  <c r="K554" i="1" s="1"/>
  <c r="C555" i="1"/>
  <c r="L555" i="1" s="1"/>
  <c r="C556" i="1"/>
  <c r="C557" i="1"/>
  <c r="C558" i="1"/>
  <c r="M558" i="1" s="1"/>
  <c r="C559" i="1"/>
  <c r="N559" i="1" s="1"/>
  <c r="C560" i="1"/>
  <c r="P560" i="1" s="1"/>
  <c r="C561" i="1"/>
  <c r="N561" i="1" s="1"/>
  <c r="C562" i="1"/>
  <c r="C563" i="1"/>
  <c r="L563" i="1" s="1"/>
  <c r="C564" i="1"/>
  <c r="G152" i="13"/>
  <c r="G139" i="13"/>
  <c r="C517" i="1"/>
  <c r="C518" i="1"/>
  <c r="A518" i="1" s="1"/>
  <c r="C519" i="1"/>
  <c r="N519" i="1" s="1"/>
  <c r="C520" i="1"/>
  <c r="A520" i="1" s="1"/>
  <c r="C521" i="1"/>
  <c r="B521" i="1" s="1"/>
  <c r="C522" i="1"/>
  <c r="C523" i="1"/>
  <c r="L523" i="1" s="1"/>
  <c r="C524" i="1"/>
  <c r="C525" i="1"/>
  <c r="C526" i="1"/>
  <c r="L526" i="1" s="1"/>
  <c r="C527" i="1"/>
  <c r="C528" i="1"/>
  <c r="C529" i="1"/>
  <c r="K529" i="1" s="1"/>
  <c r="C530" i="1"/>
  <c r="C516" i="1"/>
  <c r="P516"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317" i="1"/>
  <c r="A1317" i="1" s="1"/>
  <c r="C1318" i="1"/>
  <c r="P1318" i="1" s="1"/>
  <c r="C1319" i="1"/>
  <c r="M1319" i="1" s="1"/>
  <c r="C1320" i="1"/>
  <c r="R1320" i="1" s="1"/>
  <c r="C1321" i="1"/>
  <c r="O1321" i="1" s="1"/>
  <c r="C1322" i="1"/>
  <c r="A1322" i="1" s="1"/>
  <c r="C1323" i="1"/>
  <c r="L1323" i="1" s="1"/>
  <c r="C1324" i="1"/>
  <c r="C1325" i="1"/>
  <c r="P1325" i="1" s="1"/>
  <c r="C1326" i="1"/>
  <c r="K1326" i="1" s="1"/>
  <c r="C1316" i="1"/>
  <c r="O1316" i="1" s="1"/>
  <c r="J1049" i="1"/>
  <c r="R1049" i="1"/>
  <c r="L1049" i="1"/>
  <c r="N1049" i="1"/>
  <c r="Q1041" i="1"/>
  <c r="J1041" i="1"/>
  <c r="R1041" i="1"/>
  <c r="K1041" i="1"/>
  <c r="P1033" i="1"/>
  <c r="Q1033" i="1"/>
  <c r="J1033" i="1"/>
  <c r="R1033" i="1"/>
  <c r="M1033" i="1"/>
  <c r="P1025" i="1"/>
  <c r="Q1025" i="1"/>
  <c r="J1025" i="1"/>
  <c r="N1025" i="1"/>
  <c r="O1025" i="1"/>
  <c r="P1017" i="1"/>
  <c r="Q1017" i="1"/>
  <c r="N1017" i="1"/>
  <c r="O1017" i="1"/>
  <c r="M1017" i="1"/>
  <c r="P1009" i="1"/>
  <c r="N1009" i="1"/>
  <c r="O1009" i="1"/>
  <c r="K1009" i="1"/>
  <c r="L1009" i="1"/>
  <c r="K1001" i="1"/>
  <c r="L1001" i="1"/>
  <c r="M1001" i="1"/>
  <c r="N1001" i="1"/>
  <c r="R993" i="1"/>
  <c r="L993" i="1"/>
  <c r="O993" i="1"/>
  <c r="K993" i="1"/>
  <c r="J985" i="1"/>
  <c r="R985" i="1"/>
  <c r="K985" i="1"/>
  <c r="L985" i="1"/>
  <c r="L1053" i="1"/>
  <c r="N1053" i="1"/>
  <c r="R1053" i="1"/>
  <c r="L1045" i="1"/>
  <c r="J1045" i="1"/>
  <c r="Q1045" i="1"/>
  <c r="G408" i="15"/>
  <c r="B673" i="15" s="1"/>
  <c r="B674" i="15"/>
  <c r="B661" i="15"/>
  <c r="B677" i="15" s="1"/>
  <c r="C60" i="15"/>
  <c r="C666" i="15" s="1"/>
  <c r="H408" i="15"/>
  <c r="C673" i="15" s="1"/>
  <c r="C465" i="15"/>
  <c r="C674" i="15" s="1"/>
  <c r="C598" i="15"/>
  <c r="C675" i="15" s="1"/>
  <c r="C630" i="15"/>
  <c r="C676" i="15" s="1"/>
  <c r="C696" i="15" s="1"/>
  <c r="C661" i="15"/>
  <c r="C677" i="15" s="1"/>
  <c r="D60" i="15"/>
  <c r="D666" i="15" s="1"/>
  <c r="I408" i="15"/>
  <c r="D673" i="15" s="1"/>
  <c r="D465" i="15"/>
  <c r="D674" i="15" s="1"/>
  <c r="D598" i="15"/>
  <c r="D675" i="15" s="1"/>
  <c r="D630" i="15"/>
  <c r="D676" i="15" s="1"/>
  <c r="D661" i="15"/>
  <c r="D677" i="15" s="1"/>
  <c r="E60" i="15"/>
  <c r="E666" i="15" s="1"/>
  <c r="J465" i="15"/>
  <c r="E674" i="15" s="1"/>
  <c r="E598" i="15"/>
  <c r="E675" i="15" s="1"/>
  <c r="E694" i="15" s="1"/>
  <c r="E630" i="15"/>
  <c r="E676" i="15" s="1"/>
  <c r="E661" i="15"/>
  <c r="E677" i="15" s="1"/>
  <c r="E695" i="15" s="1"/>
  <c r="F60" i="15"/>
  <c r="F666" i="15" s="1"/>
  <c r="K465" i="15"/>
  <c r="F674" i="15" s="1"/>
  <c r="F598" i="15"/>
  <c r="F675" i="15" s="1"/>
  <c r="F694" i="15" s="1"/>
  <c r="F630" i="15"/>
  <c r="F676" i="15" s="1"/>
  <c r="F661" i="15"/>
  <c r="F677" i="15" s="1"/>
  <c r="F695" i="15" s="1"/>
  <c r="G60" i="15"/>
  <c r="G666" i="15" s="1"/>
  <c r="L465" i="15"/>
  <c r="G674" i="15" s="1"/>
  <c r="G598" i="15"/>
  <c r="G675" i="15" s="1"/>
  <c r="G630" i="15"/>
  <c r="G676" i="15" s="1"/>
  <c r="G661" i="15"/>
  <c r="G677" i="15" s="1"/>
  <c r="G695" i="15" s="1"/>
  <c r="B682" i="15"/>
  <c r="B683" i="15" s="1"/>
  <c r="C682" i="15"/>
  <c r="C683" i="15" s="1"/>
  <c r="D683" i="15"/>
  <c r="E683" i="15"/>
  <c r="F682" i="15"/>
  <c r="F683" i="15" s="1"/>
  <c r="G683" i="15"/>
  <c r="H682" i="15"/>
  <c r="H683" i="15" s="1"/>
  <c r="I683" i="15"/>
  <c r="J682" i="15"/>
  <c r="J683" i="15" s="1"/>
  <c r="K683" i="15"/>
  <c r="L683" i="15"/>
  <c r="M683" i="15"/>
  <c r="N683" i="15"/>
  <c r="O683" i="15"/>
  <c r="P683" i="15"/>
  <c r="Q682" i="15"/>
  <c r="Q683" i="15" s="1"/>
  <c r="R683" i="15"/>
  <c r="S683" i="15"/>
  <c r="T683" i="15"/>
  <c r="W682" i="15"/>
  <c r="W683" i="15" s="1"/>
  <c r="X682" i="15"/>
  <c r="X683" i="15" s="1"/>
  <c r="Y682" i="15"/>
  <c r="Y683" i="15" s="1"/>
  <c r="Z683" i="15"/>
  <c r="AA682" i="15"/>
  <c r="AA683" i="15" s="1"/>
  <c r="AD683" i="15"/>
  <c r="AE683" i="15"/>
  <c r="AH682" i="15"/>
  <c r="AH683" i="15" s="1"/>
  <c r="AI682" i="15"/>
  <c r="AI683" i="15" s="1"/>
  <c r="AJ682" i="15"/>
  <c r="AJ683" i="15" s="1"/>
  <c r="C1493" i="1"/>
  <c r="B1493" i="1" s="1"/>
  <c r="C1494" i="1"/>
  <c r="C1495" i="1"/>
  <c r="M1495" i="1" s="1"/>
  <c r="C1492" i="1"/>
  <c r="B1492" i="1" s="1"/>
  <c r="C1498" i="1"/>
  <c r="N1498" i="1" s="1"/>
  <c r="C1499" i="1"/>
  <c r="L1499" i="1" s="1"/>
  <c r="C1500" i="1"/>
  <c r="P1500" i="1" s="1"/>
  <c r="C1497" i="1"/>
  <c r="C1508" i="1"/>
  <c r="M1508" i="1" s="1"/>
  <c r="C1509" i="1"/>
  <c r="M1509" i="1" s="1"/>
  <c r="C1510" i="1"/>
  <c r="L1510" i="1" s="1"/>
  <c r="C1507" i="1"/>
  <c r="A1507" i="1" s="1"/>
  <c r="C1513" i="1"/>
  <c r="C1514" i="1"/>
  <c r="N1514" i="1" s="1"/>
  <c r="C1515" i="1"/>
  <c r="J1515" i="1" s="1"/>
  <c r="C1512" i="1"/>
  <c r="B1512" i="1" s="1"/>
  <c r="C1518" i="1"/>
  <c r="O1518" i="1" s="1"/>
  <c r="C1519" i="1"/>
  <c r="C1520" i="1"/>
  <c r="B1520" i="1" s="1"/>
  <c r="C1517" i="1"/>
  <c r="O1517" i="1" s="1"/>
  <c r="C1523" i="1"/>
  <c r="R1523" i="1" s="1"/>
  <c r="C1524" i="1"/>
  <c r="O1524" i="1" s="1"/>
  <c r="C1525" i="1"/>
  <c r="B1525" i="1" s="1"/>
  <c r="C1522" i="1"/>
  <c r="C1533" i="1"/>
  <c r="J1533" i="1" s="1"/>
  <c r="C1534" i="1"/>
  <c r="C1535" i="1"/>
  <c r="O1535" i="1" s="1"/>
  <c r="C1532" i="1"/>
  <c r="B1532" i="1" s="1"/>
  <c r="C1537" i="1"/>
  <c r="C1538" i="1"/>
  <c r="A1538" i="1" s="1"/>
  <c r="C1539" i="1"/>
  <c r="K1539" i="1" s="1"/>
  <c r="C1540" i="1"/>
  <c r="C1487" i="1"/>
  <c r="J1487" i="1" s="1"/>
  <c r="C1488" i="1"/>
  <c r="K1488" i="1" s="1"/>
  <c r="C1489" i="1"/>
  <c r="C1490" i="1"/>
  <c r="P1490" i="1" s="1"/>
  <c r="B10" i="18"/>
  <c r="F47" i="8" s="1"/>
  <c r="B12" i="18"/>
  <c r="F81" i="8" s="1"/>
  <c r="B13" i="18"/>
  <c r="F80" i="8" s="1"/>
  <c r="B14" i="18"/>
  <c r="F67" i="8" s="1"/>
  <c r="B11" i="18"/>
  <c r="F53" i="8" s="1"/>
  <c r="B31" i="18"/>
  <c r="F166" i="8" s="1"/>
  <c r="B7" i="18"/>
  <c r="F34" i="8" s="1"/>
  <c r="B5" i="18"/>
  <c r="F9" i="8" s="1"/>
  <c r="B51" i="18"/>
  <c r="I42" i="19" s="1"/>
  <c r="O462" i="1" s="1"/>
  <c r="B50" i="18"/>
  <c r="I78" i="19" s="1"/>
  <c r="B46" i="18"/>
  <c r="F213" i="8" s="1"/>
  <c r="B45" i="18"/>
  <c r="F210" i="8" s="1"/>
  <c r="B44" i="18"/>
  <c r="F209" i="8" s="1"/>
  <c r="B42" i="18"/>
  <c r="F208" i="8" s="1"/>
  <c r="B41" i="18"/>
  <c r="F207" i="8" s="1"/>
  <c r="B40" i="18"/>
  <c r="F205" i="8" s="1"/>
  <c r="B39" i="18"/>
  <c r="F203" i="8" s="1"/>
  <c r="B38" i="18"/>
  <c r="F201" i="8" s="1"/>
  <c r="B37" i="18"/>
  <c r="F200" i="8" s="1"/>
  <c r="B36" i="18"/>
  <c r="F183" i="8" s="1"/>
  <c r="B35" i="18"/>
  <c r="F174" i="8" s="1"/>
  <c r="B34" i="18"/>
  <c r="F171" i="8"/>
  <c r="B33" i="18"/>
  <c r="F170" i="8" s="1"/>
  <c r="B32" i="18"/>
  <c r="F173" i="8" s="1"/>
  <c r="B30" i="18"/>
  <c r="B29" i="18"/>
  <c r="F128" i="8" s="1"/>
  <c r="B28" i="18"/>
  <c r="F132" i="8" s="1"/>
  <c r="B27" i="18"/>
  <c r="B26" i="18"/>
  <c r="F121" i="8" s="1"/>
  <c r="B25" i="18"/>
  <c r="F138" i="8" s="1"/>
  <c r="B24" i="18"/>
  <c r="F137" i="8" s="1"/>
  <c r="B23" i="18"/>
  <c r="F108" i="8" s="1"/>
  <c r="B22" i="18"/>
  <c r="F104" i="8" s="1"/>
  <c r="B21" i="18"/>
  <c r="F99" i="8" s="1"/>
  <c r="B16" i="18"/>
  <c r="F105" i="8" s="1"/>
  <c r="B15" i="18"/>
  <c r="B9" i="18"/>
  <c r="F76" i="8" s="1"/>
  <c r="B8" i="18"/>
  <c r="F43" i="8" s="1"/>
  <c r="B6" i="18"/>
  <c r="F24" i="8" s="1"/>
  <c r="B3" i="18"/>
  <c r="F154" i="8" s="1"/>
  <c r="C245" i="1"/>
  <c r="B245" i="1" s="1"/>
  <c r="C280" i="1"/>
  <c r="O280" i="1" s="1"/>
  <c r="C279" i="1"/>
  <c r="N279" i="1" s="1"/>
  <c r="C278" i="1"/>
  <c r="R278" i="1" s="1"/>
  <c r="C277" i="1"/>
  <c r="L277" i="1" s="1"/>
  <c r="C276" i="1"/>
  <c r="O276" i="1" s="1"/>
  <c r="C275" i="1"/>
  <c r="C274" i="1"/>
  <c r="P274" i="1" s="1"/>
  <c r="C273" i="1"/>
  <c r="R273" i="1" s="1"/>
  <c r="C272" i="1"/>
  <c r="B272" i="1" s="1"/>
  <c r="C271" i="1"/>
  <c r="M271" i="1" s="1"/>
  <c r="C270" i="1"/>
  <c r="P270" i="1" s="1"/>
  <c r="C269" i="1"/>
  <c r="C268" i="1"/>
  <c r="Q268" i="1" s="1"/>
  <c r="C267" i="1"/>
  <c r="C265" i="1"/>
  <c r="J265" i="1" s="1"/>
  <c r="C1485" i="1"/>
  <c r="C1421" i="1"/>
  <c r="C416" i="1"/>
  <c r="Q416" i="1" s="1"/>
  <c r="C1234" i="1"/>
  <c r="K1234" i="1" s="1"/>
  <c r="C1233" i="1"/>
  <c r="J1233" i="1" s="1"/>
  <c r="C1229" i="1"/>
  <c r="O1229" i="1" s="1"/>
  <c r="C1230" i="1"/>
  <c r="J1230" i="1" s="1"/>
  <c r="C1341" i="1"/>
  <c r="O1341" i="1" s="1"/>
  <c r="C1340" i="1"/>
  <c r="P1340" i="1" s="1"/>
  <c r="C1339" i="1"/>
  <c r="C1338" i="1"/>
  <c r="Q1338" i="1" s="1"/>
  <c r="C1337" i="1"/>
  <c r="C1336" i="1"/>
  <c r="C1335" i="1"/>
  <c r="J1335" i="1" s="1"/>
  <c r="C1334" i="1"/>
  <c r="L1334" i="1" s="1"/>
  <c r="C1333" i="1"/>
  <c r="N1333" i="1" s="1"/>
  <c r="C1332" i="1"/>
  <c r="R1332" i="1" s="1"/>
  <c r="C1331" i="1"/>
  <c r="C1330" i="1"/>
  <c r="O1330" i="1" s="1"/>
  <c r="C1329" i="1"/>
  <c r="C1328" i="1"/>
  <c r="C330" i="1"/>
  <c r="Q330" i="1" s="1"/>
  <c r="C329" i="1"/>
  <c r="N329" i="1" s="1"/>
  <c r="C328" i="1"/>
  <c r="N328" i="1" s="1"/>
  <c r="C252" i="1"/>
  <c r="K252" i="1" s="1"/>
  <c r="C251" i="1"/>
  <c r="R251" i="1" s="1"/>
  <c r="C250" i="1"/>
  <c r="C1314" i="1"/>
  <c r="K1314" i="1" s="1"/>
  <c r="C1313" i="1"/>
  <c r="C576" i="1"/>
  <c r="C577" i="1"/>
  <c r="C578" i="1"/>
  <c r="A578" i="1" s="1"/>
  <c r="C579" i="1"/>
  <c r="L579" i="1" s="1"/>
  <c r="C580" i="1"/>
  <c r="O580" i="1" s="1"/>
  <c r="C581" i="1"/>
  <c r="C582" i="1"/>
  <c r="Q582" i="1" s="1"/>
  <c r="C583" i="1"/>
  <c r="A583" i="1" s="1"/>
  <c r="C584" i="1"/>
  <c r="R584" i="1" s="1"/>
  <c r="C585" i="1"/>
  <c r="Q585" i="1" s="1"/>
  <c r="C586" i="1"/>
  <c r="A586" i="1" s="1"/>
  <c r="C587" i="1"/>
  <c r="R587" i="1" s="1"/>
  <c r="C588" i="1"/>
  <c r="O588" i="1" s="1"/>
  <c r="C589" i="1"/>
  <c r="B589" i="1" s="1"/>
  <c r="C590" i="1"/>
  <c r="R590" i="1" s="1"/>
  <c r="C591" i="1"/>
  <c r="K591" i="1" s="1"/>
  <c r="C592" i="1"/>
  <c r="M592" i="1" s="1"/>
  <c r="C593" i="1"/>
  <c r="J593" i="1" s="1"/>
  <c r="C594" i="1"/>
  <c r="L594" i="1" s="1"/>
  <c r="C595" i="1"/>
  <c r="C596" i="1"/>
  <c r="B596" i="1" s="1"/>
  <c r="C597" i="1"/>
  <c r="J597" i="1" s="1"/>
  <c r="C598" i="1"/>
  <c r="B598" i="1" s="1"/>
  <c r="C599" i="1"/>
  <c r="C600" i="1"/>
  <c r="C601" i="1"/>
  <c r="C602" i="1"/>
  <c r="Q602" i="1" s="1"/>
  <c r="C603" i="1"/>
  <c r="C604" i="1"/>
  <c r="M604" i="1" s="1"/>
  <c r="C605" i="1"/>
  <c r="C606" i="1"/>
  <c r="B606" i="1" s="1"/>
  <c r="C607" i="1"/>
  <c r="Q607" i="1" s="1"/>
  <c r="C608" i="1"/>
  <c r="J608" i="1" s="1"/>
  <c r="C609" i="1"/>
  <c r="C610" i="1"/>
  <c r="J610" i="1" s="1"/>
  <c r="C611" i="1"/>
  <c r="O611" i="1" s="1"/>
  <c r="C612" i="1"/>
  <c r="K612" i="1" s="1"/>
  <c r="C613" i="1"/>
  <c r="C614" i="1"/>
  <c r="J614" i="1" s="1"/>
  <c r="C615" i="1"/>
  <c r="C616" i="1"/>
  <c r="K616" i="1" s="1"/>
  <c r="C617" i="1"/>
  <c r="M617" i="1" s="1"/>
  <c r="C618" i="1"/>
  <c r="K618" i="1" s="1"/>
  <c r="C619" i="1"/>
  <c r="O619" i="1" s="1"/>
  <c r="C620" i="1"/>
  <c r="R620" i="1" s="1"/>
  <c r="C621" i="1"/>
  <c r="C622" i="1"/>
  <c r="C623" i="1"/>
  <c r="Q623" i="1" s="1"/>
  <c r="C624" i="1"/>
  <c r="P624" i="1" s="1"/>
  <c r="C625" i="1"/>
  <c r="L625" i="1" s="1"/>
  <c r="C626" i="1"/>
  <c r="A626" i="1" s="1"/>
  <c r="C627" i="1"/>
  <c r="C628" i="1"/>
  <c r="A628" i="1" s="1"/>
  <c r="C629" i="1"/>
  <c r="A629" i="1" s="1"/>
  <c r="C630" i="1"/>
  <c r="A630" i="1" s="1"/>
  <c r="C631" i="1"/>
  <c r="J631" i="1" s="1"/>
  <c r="C575" i="1"/>
  <c r="C574" i="1"/>
  <c r="R574" i="1" s="1"/>
  <c r="C1244" i="1"/>
  <c r="J1244" i="1" s="1"/>
  <c r="C1243" i="1"/>
  <c r="J1243" i="1" s="1"/>
  <c r="C1242" i="1"/>
  <c r="C1241" i="1"/>
  <c r="C1240" i="1"/>
  <c r="R1240" i="1" s="1"/>
  <c r="C1239" i="1"/>
  <c r="B1239" i="1" s="1"/>
  <c r="C1238" i="1"/>
  <c r="C1237" i="1"/>
  <c r="L1237" i="1" s="1"/>
  <c r="C1280" i="1"/>
  <c r="C1281" i="1"/>
  <c r="L1281" i="1" s="1"/>
  <c r="C1282" i="1"/>
  <c r="C1283" i="1"/>
  <c r="R1283" i="1" s="1"/>
  <c r="C1284" i="1"/>
  <c r="P1284" i="1" s="1"/>
  <c r="C1354" i="1"/>
  <c r="Q1354" i="1" s="1"/>
  <c r="C1355" i="1"/>
  <c r="C1356" i="1"/>
  <c r="B1356" i="1" s="1"/>
  <c r="C1357" i="1"/>
  <c r="C1358" i="1"/>
  <c r="Q1358" i="1" s="1"/>
  <c r="C192" i="1"/>
  <c r="C197" i="1"/>
  <c r="B197" i="1" s="1"/>
  <c r="C202" i="1"/>
  <c r="J202" i="1" s="1"/>
  <c r="C190" i="1"/>
  <c r="K190" i="1" s="1"/>
  <c r="C191" i="1"/>
  <c r="J191" i="1" s="1"/>
  <c r="C193" i="1"/>
  <c r="Q193" i="1" s="1"/>
  <c r="C194" i="1"/>
  <c r="M194" i="1" s="1"/>
  <c r="C195" i="1"/>
  <c r="O195" i="1" s="1"/>
  <c r="C196" i="1"/>
  <c r="C198" i="1"/>
  <c r="Q198" i="1" s="1"/>
  <c r="C199" i="1"/>
  <c r="Q199" i="1" s="1"/>
  <c r="C200" i="1"/>
  <c r="P200" i="1" s="1"/>
  <c r="C201" i="1"/>
  <c r="P201" i="1" s="1"/>
  <c r="B17" i="10"/>
  <c r="C1226" i="1"/>
  <c r="K1226" i="1" s="1"/>
  <c r="C1225"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3" i="1"/>
  <c r="J323" i="1" s="1"/>
  <c r="C573" i="1"/>
  <c r="C572" i="1"/>
  <c r="B572" i="1" s="1"/>
  <c r="C571" i="1"/>
  <c r="C570" i="1"/>
  <c r="P570" i="1" s="1"/>
  <c r="C569" i="1"/>
  <c r="A569" i="1" s="1"/>
  <c r="C413" i="1"/>
  <c r="C412" i="1"/>
  <c r="C1438" i="1"/>
  <c r="B186" i="13"/>
  <c r="B187" i="13"/>
  <c r="C151" i="1"/>
  <c r="C152" i="1"/>
  <c r="O152" i="1" s="1"/>
  <c r="C153" i="1"/>
  <c r="L153" i="1" s="1"/>
  <c r="C154" i="1"/>
  <c r="R154" i="1" s="1"/>
  <c r="C155" i="1"/>
  <c r="C156" i="1"/>
  <c r="Q156" i="1" s="1"/>
  <c r="C157" i="1"/>
  <c r="L157" i="1" s="1"/>
  <c r="C158" i="1"/>
  <c r="O158" i="1" s="1"/>
  <c r="C159" i="1"/>
  <c r="C149" i="1"/>
  <c r="R149" i="1" s="1"/>
  <c r="AG682" i="15"/>
  <c r="V682" i="15"/>
  <c r="H676" i="15"/>
  <c r="H675" i="15"/>
  <c r="H661" i="15"/>
  <c r="H677" i="15" s="1"/>
  <c r="AJ511" i="15"/>
  <c r="AI511" i="15"/>
  <c r="AH511" i="15"/>
  <c r="AG511" i="15"/>
  <c r="AF511" i="15"/>
  <c r="AE511" i="15"/>
  <c r="AD511" i="15"/>
  <c r="AC511" i="15"/>
  <c r="AB511" i="15"/>
  <c r="AA511" i="15"/>
  <c r="Z511" i="15"/>
  <c r="Y511" i="15"/>
  <c r="X511" i="15"/>
  <c r="W511" i="15"/>
  <c r="V511" i="15"/>
  <c r="U511" i="15"/>
  <c r="T511" i="15"/>
  <c r="S511" i="15"/>
  <c r="R511" i="15"/>
  <c r="Q511" i="15"/>
  <c r="P511" i="15"/>
  <c r="O511" i="15"/>
  <c r="N511" i="15"/>
  <c r="M511" i="15"/>
  <c r="L511" i="15"/>
  <c r="K511" i="15"/>
  <c r="J511" i="15"/>
  <c r="I511" i="15"/>
  <c r="H511" i="15"/>
  <c r="G511" i="15"/>
  <c r="F511" i="15"/>
  <c r="E511" i="15"/>
  <c r="D511" i="15"/>
  <c r="C511" i="15"/>
  <c r="M465" i="15"/>
  <c r="H674" i="15" s="1"/>
  <c r="I465" i="15"/>
  <c r="H465" i="15"/>
  <c r="G465" i="15"/>
  <c r="F465" i="15"/>
  <c r="E465" i="15"/>
  <c r="J408" i="15"/>
  <c r="F408" i="15"/>
  <c r="E408" i="15"/>
  <c r="D408" i="15"/>
  <c r="C408" i="15"/>
  <c r="B408" i="15"/>
  <c r="C74" i="1"/>
  <c r="C73" i="1"/>
  <c r="Q73" i="1" s="1"/>
  <c r="C72" i="1"/>
  <c r="J72" i="1" s="1"/>
  <c r="C71" i="1"/>
  <c r="B71" i="1" s="1"/>
  <c r="C70" i="1"/>
  <c r="M70" i="1" s="1"/>
  <c r="C69" i="1"/>
  <c r="C68" i="1"/>
  <c r="J68" i="1" s="1"/>
  <c r="C67" i="1"/>
  <c r="Q67" i="1" s="1"/>
  <c r="C66" i="1"/>
  <c r="A66" i="1" s="1"/>
  <c r="C65" i="1"/>
  <c r="O65" i="1" s="1"/>
  <c r="C64" i="1"/>
  <c r="C1440" i="1"/>
  <c r="C249" i="1"/>
  <c r="K249" i="1" s="1"/>
  <c r="C327" i="1"/>
  <c r="Q327" i="1" s="1"/>
  <c r="C1439" i="1"/>
  <c r="N1439" i="1" s="1"/>
  <c r="C248" i="1"/>
  <c r="R248" i="1" s="1"/>
  <c r="C326" i="1"/>
  <c r="C1279" i="1"/>
  <c r="A1279" i="1" s="1"/>
  <c r="C1353" i="1"/>
  <c r="L1353" i="1" s="1"/>
  <c r="C163" i="1"/>
  <c r="C1278" i="1"/>
  <c r="K1278"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59" i="1"/>
  <c r="A1259" i="1" s="1"/>
  <c r="C1260" i="1"/>
  <c r="C1261" i="1"/>
  <c r="N1261" i="1" s="1"/>
  <c r="C1262" i="1"/>
  <c r="C1263" i="1"/>
  <c r="A1263" i="1" s="1"/>
  <c r="C239" i="1"/>
  <c r="B239" i="1" s="1"/>
  <c r="C240" i="1"/>
  <c r="C241" i="1"/>
  <c r="P241" i="1" s="1"/>
  <c r="C242" i="1"/>
  <c r="J242" i="1" s="1"/>
  <c r="C243" i="1"/>
  <c r="N243" i="1" s="1"/>
  <c r="C244" i="1"/>
  <c r="J244" i="1" s="1"/>
  <c r="C246" i="1"/>
  <c r="C247" i="1"/>
  <c r="R247" i="1" s="1"/>
  <c r="C237" i="1"/>
  <c r="J237" i="1" s="1"/>
  <c r="C324" i="1"/>
  <c r="Q324" i="1" s="1"/>
  <c r="C325" i="1"/>
  <c r="C189" i="1"/>
  <c r="M189" i="1" s="1"/>
  <c r="C209" i="1"/>
  <c r="A209" i="1" s="1"/>
  <c r="C210" i="1"/>
  <c r="O210" i="1" s="1"/>
  <c r="C211" i="1"/>
  <c r="C212" i="1"/>
  <c r="R212" i="1" s="1"/>
  <c r="C213" i="1"/>
  <c r="B213" i="1" s="1"/>
  <c r="C214" i="1"/>
  <c r="C215" i="1"/>
  <c r="C216" i="1"/>
  <c r="A216" i="1" s="1"/>
  <c r="C217" i="1"/>
  <c r="K217" i="1" s="1"/>
  <c r="C218" i="1"/>
  <c r="B218" i="1" s="1"/>
  <c r="C219" i="1"/>
  <c r="C220" i="1"/>
  <c r="O220" i="1" s="1"/>
  <c r="B194" i="13"/>
  <c r="B196" i="13"/>
  <c r="B197" i="13"/>
  <c r="C1484" i="1"/>
  <c r="C1483" i="1"/>
  <c r="C1482" i="1"/>
  <c r="C1481" i="1"/>
  <c r="C1480" i="1"/>
  <c r="C1461" i="1"/>
  <c r="C1460" i="1"/>
  <c r="C1459" i="1"/>
  <c r="C1458" i="1"/>
  <c r="C1457" i="1"/>
  <c r="C1456" i="1"/>
  <c r="C1455" i="1"/>
  <c r="C1437" i="1"/>
  <c r="K1437" i="1" s="1"/>
  <c r="C1436" i="1"/>
  <c r="C1435" i="1"/>
  <c r="N1435" i="1" s="1"/>
  <c r="C1434" i="1"/>
  <c r="C1433" i="1"/>
  <c r="C1432" i="1"/>
  <c r="C1431" i="1"/>
  <c r="C1420" i="1"/>
  <c r="C1419" i="1"/>
  <c r="K1419" i="1" s="1"/>
  <c r="C1418" i="1"/>
  <c r="C1417" i="1"/>
  <c r="C1416" i="1"/>
  <c r="C1428" i="1"/>
  <c r="C1427" i="1"/>
  <c r="N1427" i="1" s="1"/>
  <c r="C1426" i="1"/>
  <c r="N1426" i="1" s="1"/>
  <c r="C1425" i="1"/>
  <c r="B1425" i="1" s="1"/>
  <c r="C1424" i="1"/>
  <c r="N1424" i="1" s="1"/>
  <c r="C1397" i="1"/>
  <c r="C1396" i="1"/>
  <c r="C1395" i="1"/>
  <c r="C1394" i="1"/>
  <c r="C1393" i="1"/>
  <c r="C1392" i="1"/>
  <c r="K1392" i="1" s="1"/>
  <c r="C1391" i="1"/>
  <c r="C1367" i="1"/>
  <c r="C1361" i="1"/>
  <c r="C1362" i="1"/>
  <c r="A1362" i="1" s="1"/>
  <c r="C1363" i="1"/>
  <c r="C1364" i="1"/>
  <c r="C1360" i="1"/>
  <c r="C1277" i="1"/>
  <c r="C1266" i="1"/>
  <c r="C1267" i="1"/>
  <c r="P1267" i="1" s="1"/>
  <c r="C1268" i="1"/>
  <c r="B1268" i="1" s="1"/>
  <c r="C1269" i="1"/>
  <c r="J1269" i="1" s="1"/>
  <c r="C1270" i="1"/>
  <c r="A1270" i="1" s="1"/>
  <c r="C1271" i="1"/>
  <c r="Q1271" i="1" s="1"/>
  <c r="C1272" i="1"/>
  <c r="C1273" i="1"/>
  <c r="K1273" i="1" s="1"/>
  <c r="C1274" i="1"/>
  <c r="L1274" i="1" s="1"/>
  <c r="C1275" i="1"/>
  <c r="B1275" i="1" s="1"/>
  <c r="C1276" i="1"/>
  <c r="C1265" i="1"/>
  <c r="K1265" i="1" s="1"/>
  <c r="C317" i="1"/>
  <c r="B317" i="1" s="1"/>
  <c r="C318" i="1"/>
  <c r="C319" i="1"/>
  <c r="R319" i="1" s="1"/>
  <c r="C320" i="1"/>
  <c r="C321" i="1"/>
  <c r="L321" i="1" s="1"/>
  <c r="C322" i="1"/>
  <c r="R322" i="1" s="1"/>
  <c r="C316" i="1"/>
  <c r="N316" i="1" s="1"/>
  <c r="C232" i="1"/>
  <c r="P232" i="1" s="1"/>
  <c r="C233" i="1"/>
  <c r="C234" i="1"/>
  <c r="A234" i="1" s="1"/>
  <c r="C235" i="1"/>
  <c r="C231" i="1"/>
  <c r="A231" i="1" s="1"/>
  <c r="C229" i="1"/>
  <c r="C228" i="1"/>
  <c r="P228" i="1" s="1"/>
  <c r="C205" i="1"/>
  <c r="L205" i="1" s="1"/>
  <c r="C206" i="1"/>
  <c r="C207" i="1"/>
  <c r="K207" i="1" s="1"/>
  <c r="C208" i="1"/>
  <c r="C204" i="1"/>
  <c r="C150" i="1"/>
  <c r="L150" i="1" s="1"/>
  <c r="C1352" i="1"/>
  <c r="C1351" i="1"/>
  <c r="C1350" i="1"/>
  <c r="A1350" i="1" s="1"/>
  <c r="C1349" i="1"/>
  <c r="O1349" i="1" s="1"/>
  <c r="C1348" i="1"/>
  <c r="B1348" i="1" s="1"/>
  <c r="C1347" i="1"/>
  <c r="L1347" i="1" s="1"/>
  <c r="C1346" i="1"/>
  <c r="C1345" i="1"/>
  <c r="C1344" i="1"/>
  <c r="N1344" i="1" s="1"/>
  <c r="C1343" i="1"/>
  <c r="R440" i="1"/>
  <c r="F92" i="8"/>
  <c r="O977" i="1"/>
  <c r="J977" i="1"/>
  <c r="K977" i="1"/>
  <c r="L977" i="1"/>
  <c r="P981" i="1"/>
  <c r="F73" i="8"/>
  <c r="B159" i="13"/>
  <c r="F72" i="8"/>
  <c r="F96" i="8"/>
  <c r="F134" i="8"/>
  <c r="F188" i="8"/>
  <c r="F135" i="8"/>
  <c r="F123" i="8"/>
  <c r="B188" i="13"/>
  <c r="B189" i="13"/>
  <c r="F212" i="8"/>
  <c r="F98" i="8"/>
  <c r="F29" i="8"/>
  <c r="F50" i="8"/>
  <c r="F125" i="8"/>
  <c r="B160" i="13"/>
  <c r="F97" i="8"/>
  <c r="A131" i="13"/>
  <c r="F129" i="8"/>
  <c r="A118" i="13"/>
  <c r="A120" i="13"/>
  <c r="A121" i="13"/>
  <c r="F28" i="8"/>
  <c r="F59" i="8"/>
  <c r="F124" i="8"/>
  <c r="F172" i="8"/>
  <c r="B163" i="13"/>
  <c r="A103" i="13"/>
  <c r="A105" i="13"/>
  <c r="A106" i="13"/>
  <c r="F93" i="8"/>
  <c r="F150" i="8"/>
  <c r="F25" i="8"/>
  <c r="F94" i="8"/>
  <c r="F38" i="8"/>
  <c r="F89" i="8"/>
  <c r="F95" i="8"/>
  <c r="F33" i="8"/>
  <c r="F91" i="8"/>
  <c r="F90" i="8"/>
  <c r="F61" i="8"/>
  <c r="A122" i="13"/>
  <c r="A111" i="13"/>
  <c r="A107" i="13"/>
  <c r="F198" i="8" l="1"/>
  <c r="M975" i="1"/>
  <c r="F148" i="8"/>
  <c r="F39" i="8"/>
  <c r="F8" i="8"/>
  <c r="F133" i="8"/>
  <c r="F15" i="8"/>
  <c r="F27" i="8"/>
  <c r="F152" i="8"/>
  <c r="F11" i="8"/>
  <c r="F22" i="8"/>
  <c r="F168" i="8"/>
  <c r="F20" i="8"/>
  <c r="F2" i="8"/>
  <c r="F17" i="8"/>
  <c r="F13" i="8"/>
  <c r="F14" i="8"/>
  <c r="F147" i="8"/>
  <c r="F30" i="8"/>
  <c r="F21" i="8"/>
  <c r="F6" i="8"/>
  <c r="F16" i="8"/>
  <c r="F106" i="8"/>
  <c r="F10" i="8"/>
  <c r="F37" i="8"/>
  <c r="F149" i="8"/>
  <c r="F19" i="8"/>
  <c r="F182" i="8"/>
  <c r="F31" i="8"/>
  <c r="F32" i="8"/>
  <c r="F151" i="8"/>
  <c r="F3" i="8"/>
  <c r="F40" i="8"/>
  <c r="F181" i="8"/>
  <c r="F7" i="8"/>
  <c r="F12" i="8"/>
  <c r="F36" i="8"/>
  <c r="F35" i="8"/>
  <c r="F157" i="8"/>
  <c r="F165" i="8"/>
  <c r="F164" i="8"/>
  <c r="F206" i="8"/>
  <c r="F202" i="8"/>
  <c r="F696" i="15"/>
  <c r="C695" i="15"/>
  <c r="B679" i="15"/>
  <c r="B678" i="15" s="1"/>
  <c r="B688" i="15" s="1"/>
  <c r="C694" i="15"/>
  <c r="E693" i="15"/>
  <c r="B689" i="15"/>
  <c r="C693" i="15"/>
  <c r="O1430" i="1"/>
  <c r="Q1063" i="1"/>
  <c r="Q1055" i="1"/>
  <c r="J1063" i="1"/>
  <c r="P1071" i="1"/>
  <c r="R999" i="1"/>
  <c r="K1007" i="1"/>
  <c r="L1000" i="1"/>
  <c r="L1015" i="1"/>
  <c r="N1040" i="1"/>
  <c r="J1071" i="1"/>
  <c r="O1023" i="1"/>
  <c r="R1079" i="1"/>
  <c r="K1016" i="1"/>
  <c r="N1031" i="1"/>
  <c r="N1056" i="1"/>
  <c r="M976" i="1"/>
  <c r="P983" i="1"/>
  <c r="P1039" i="1"/>
  <c r="J1072" i="1"/>
  <c r="P991" i="1"/>
  <c r="O1047" i="1"/>
  <c r="J991" i="1"/>
  <c r="P984" i="1"/>
  <c r="L976" i="1"/>
  <c r="O984" i="1"/>
  <c r="R1000" i="1"/>
  <c r="Q1016" i="1"/>
  <c r="L1040" i="1"/>
  <c r="M1056" i="1"/>
  <c r="K1072" i="1"/>
  <c r="R976" i="1"/>
  <c r="L984" i="1"/>
  <c r="J1000" i="1"/>
  <c r="M1024" i="1"/>
  <c r="K1040" i="1"/>
  <c r="J1056" i="1"/>
  <c r="Q1072" i="1"/>
  <c r="Q984" i="1"/>
  <c r="O1008" i="1"/>
  <c r="L1024" i="1"/>
  <c r="O1048" i="1"/>
  <c r="O1064" i="1"/>
  <c r="L1080" i="1"/>
  <c r="P992" i="1"/>
  <c r="K1008" i="1"/>
  <c r="J1024" i="1"/>
  <c r="P1048" i="1"/>
  <c r="L1064" i="1"/>
  <c r="O1080" i="1"/>
  <c r="L992" i="1"/>
  <c r="R1008" i="1"/>
  <c r="O1032" i="1"/>
  <c r="L1048" i="1"/>
  <c r="N1064" i="1"/>
  <c r="K1080" i="1"/>
  <c r="J992" i="1"/>
  <c r="M1016" i="1"/>
  <c r="N1032" i="1"/>
  <c r="Q1048" i="1"/>
  <c r="Q1064" i="1"/>
  <c r="Q992" i="1"/>
  <c r="N1016" i="1"/>
  <c r="R1032" i="1"/>
  <c r="R1072" i="1"/>
  <c r="F162" i="8"/>
  <c r="F175" i="8"/>
  <c r="F163" i="8"/>
  <c r="F156" i="8"/>
  <c r="F204" i="8"/>
  <c r="F169" i="8"/>
  <c r="F142" i="8"/>
  <c r="F139" i="8"/>
  <c r="F140" i="8"/>
  <c r="F199" i="8"/>
  <c r="F211" i="8"/>
  <c r="F159" i="8"/>
  <c r="F145" i="8"/>
  <c r="F167" i="8"/>
  <c r="F146" i="8"/>
  <c r="F187" i="8"/>
  <c r="F127" i="8"/>
  <c r="F158" i="8"/>
  <c r="F178" i="8"/>
  <c r="F100" i="8"/>
  <c r="F184" i="8"/>
  <c r="F143" i="8"/>
  <c r="F177" i="8"/>
  <c r="F42" i="8"/>
  <c r="L975" i="1"/>
  <c r="O983" i="1"/>
  <c r="O991" i="1"/>
  <c r="Q999" i="1"/>
  <c r="J999" i="1"/>
  <c r="R1007" i="1"/>
  <c r="K1015" i="1"/>
  <c r="L1023" i="1"/>
  <c r="M1031" i="1"/>
  <c r="O1039" i="1"/>
  <c r="M1047" i="1"/>
  <c r="O1063" i="1"/>
  <c r="O1055" i="1"/>
  <c r="M1071" i="1"/>
  <c r="O1079" i="1"/>
  <c r="J1079" i="1"/>
  <c r="M983" i="1"/>
  <c r="M991" i="1"/>
  <c r="P999" i="1"/>
  <c r="P1007" i="1"/>
  <c r="J1007" i="1"/>
  <c r="R1015" i="1"/>
  <c r="K1023" i="1"/>
  <c r="L1031" i="1"/>
  <c r="M1039" i="1"/>
  <c r="N1047" i="1"/>
  <c r="N1063" i="1"/>
  <c r="M1055" i="1"/>
  <c r="Q1071" i="1"/>
  <c r="M1079" i="1"/>
  <c r="L983" i="1"/>
  <c r="Q991" i="1"/>
  <c r="O999" i="1"/>
  <c r="N1007" i="1"/>
  <c r="Q1015" i="1"/>
  <c r="J1015" i="1"/>
  <c r="R1023" i="1"/>
  <c r="K1031" i="1"/>
  <c r="L1039" i="1"/>
  <c r="P1047" i="1"/>
  <c r="P1063" i="1"/>
  <c r="N1055" i="1"/>
  <c r="O1071" i="1"/>
  <c r="K1079" i="1"/>
  <c r="J975" i="1"/>
  <c r="R975" i="1"/>
  <c r="K983" i="1"/>
  <c r="N991" i="1"/>
  <c r="M999" i="1"/>
  <c r="O1007" i="1"/>
  <c r="P1015" i="1"/>
  <c r="N1023" i="1"/>
  <c r="J1023" i="1"/>
  <c r="R1031" i="1"/>
  <c r="K1039" i="1"/>
  <c r="L1047" i="1"/>
  <c r="M1063" i="1"/>
  <c r="P1055" i="1"/>
  <c r="N1071" i="1"/>
  <c r="Q1079" i="1"/>
  <c r="O975" i="1"/>
  <c r="J983" i="1"/>
  <c r="L991" i="1"/>
  <c r="N999" i="1"/>
  <c r="M1007" i="1"/>
  <c r="O1015" i="1"/>
  <c r="M1023" i="1"/>
  <c r="Q1031" i="1"/>
  <c r="J1031" i="1"/>
  <c r="R1039" i="1"/>
  <c r="K1047" i="1"/>
  <c r="K1063" i="1"/>
  <c r="L1055" i="1"/>
  <c r="K1071" i="1"/>
  <c r="P1079" i="1"/>
  <c r="Q975" i="1"/>
  <c r="R983" i="1"/>
  <c r="K991" i="1"/>
  <c r="L999" i="1"/>
  <c r="Q1007" i="1"/>
  <c r="N1015" i="1"/>
  <c r="Q1023" i="1"/>
  <c r="O1031" i="1"/>
  <c r="N1039" i="1"/>
  <c r="J1039" i="1"/>
  <c r="R1047" i="1"/>
  <c r="L1063" i="1"/>
  <c r="R1055" i="1"/>
  <c r="L1071" i="1"/>
  <c r="N1079" i="1"/>
  <c r="K975" i="1"/>
  <c r="N975" i="1"/>
  <c r="N983" i="1"/>
  <c r="Q1047" i="1"/>
  <c r="K1055" i="1"/>
  <c r="Q600" i="1"/>
  <c r="K600" i="1"/>
  <c r="L600" i="1"/>
  <c r="M600" i="1"/>
  <c r="N600" i="1"/>
  <c r="O600" i="1"/>
  <c r="P600" i="1"/>
  <c r="J600" i="1"/>
  <c r="O1065" i="1"/>
  <c r="K1073" i="1"/>
  <c r="O1081" i="1"/>
  <c r="Q985" i="1"/>
  <c r="J993" i="1"/>
  <c r="R1001" i="1"/>
  <c r="M1009" i="1"/>
  <c r="L1017" i="1"/>
  <c r="M1025" i="1"/>
  <c r="K1033" i="1"/>
  <c r="N1041" i="1"/>
  <c r="P1041" i="1"/>
  <c r="Q1049" i="1"/>
  <c r="J1057" i="1"/>
  <c r="R1065" i="1"/>
  <c r="N1073" i="1"/>
  <c r="K1081" i="1"/>
  <c r="O985" i="1"/>
  <c r="P985" i="1"/>
  <c r="Q993" i="1"/>
  <c r="J1001" i="1"/>
  <c r="R1009" i="1"/>
  <c r="K1017" i="1"/>
  <c r="L1025" i="1"/>
  <c r="O1033" i="1"/>
  <c r="O1041" i="1"/>
  <c r="M1049" i="1"/>
  <c r="P1049" i="1"/>
  <c r="N1057" i="1"/>
  <c r="P1057" i="1"/>
  <c r="J1065" i="1"/>
  <c r="R1073" i="1"/>
  <c r="Q1081" i="1"/>
  <c r="P977" i="1"/>
  <c r="N985" i="1"/>
  <c r="N993" i="1"/>
  <c r="P993" i="1"/>
  <c r="Q1001" i="1"/>
  <c r="J1009" i="1"/>
  <c r="R1017" i="1"/>
  <c r="K1025" i="1"/>
  <c r="L1033" i="1"/>
  <c r="M1041" i="1"/>
  <c r="K1049" i="1"/>
  <c r="K1057" i="1"/>
  <c r="Q1065" i="1"/>
  <c r="P1065" i="1"/>
  <c r="J1073" i="1"/>
  <c r="R1081" i="1"/>
  <c r="R977" i="1"/>
  <c r="N977" i="1"/>
  <c r="Q977" i="1"/>
  <c r="M977" i="1"/>
  <c r="M985" i="1"/>
  <c r="M993" i="1"/>
  <c r="O1001" i="1"/>
  <c r="P1001" i="1"/>
  <c r="Q1009" i="1"/>
  <c r="J1017" i="1"/>
  <c r="R1025" i="1"/>
  <c r="N1033" i="1"/>
  <c r="L1041" i="1"/>
  <c r="O1049" i="1"/>
  <c r="O1057" i="1"/>
  <c r="M1065" i="1"/>
  <c r="O1073" i="1"/>
  <c r="P1073" i="1"/>
  <c r="J1081" i="1"/>
  <c r="B1482" i="1"/>
  <c r="P1366" i="1"/>
  <c r="P1384" i="1"/>
  <c r="P1368" i="1"/>
  <c r="P1381" i="1"/>
  <c r="P1386" i="1"/>
  <c r="P1370" i="1"/>
  <c r="P1383" i="1"/>
  <c r="P1373" i="1"/>
  <c r="P1388" i="1"/>
  <c r="P1387" i="1"/>
  <c r="P1379" i="1"/>
  <c r="P1376" i="1"/>
  <c r="P1375" i="1"/>
  <c r="P1371" i="1"/>
  <c r="P1378" i="1"/>
  <c r="P1377" i="1"/>
  <c r="P1382" i="1"/>
  <c r="P1369" i="1"/>
  <c r="P1374" i="1"/>
  <c r="P1380" i="1"/>
  <c r="P1372" i="1"/>
  <c r="P1385" i="1"/>
  <c r="O1442" i="1"/>
  <c r="O1450" i="1"/>
  <c r="O1445" i="1"/>
  <c r="O1443" i="1"/>
  <c r="O1451" i="1"/>
  <c r="O1444" i="1"/>
  <c r="O1446" i="1"/>
  <c r="O1447" i="1"/>
  <c r="O1448" i="1"/>
  <c r="O1441" i="1"/>
  <c r="O1449" i="1"/>
  <c r="O1452" i="1"/>
  <c r="Q1366" i="1"/>
  <c r="Q1383" i="1"/>
  <c r="Q1376" i="1"/>
  <c r="Q1371" i="1"/>
  <c r="Q1370" i="1"/>
  <c r="Q1388" i="1"/>
  <c r="Q1375" i="1"/>
  <c r="Q1379" i="1"/>
  <c r="Q1380" i="1"/>
  <c r="Q1382" i="1"/>
  <c r="Q1372" i="1"/>
  <c r="Q1387" i="1"/>
  <c r="Q1386" i="1"/>
  <c r="Q1378" i="1"/>
  <c r="Q1385" i="1"/>
  <c r="Q1374" i="1"/>
  <c r="Q1377" i="1"/>
  <c r="Q1369" i="1"/>
  <c r="Q1381" i="1"/>
  <c r="Q1384" i="1"/>
  <c r="Q1368" i="1"/>
  <c r="Q1373" i="1"/>
  <c r="B1430" i="1"/>
  <c r="B1444" i="1"/>
  <c r="B1443" i="1"/>
  <c r="B1446" i="1"/>
  <c r="B1452" i="1"/>
  <c r="B1445" i="1"/>
  <c r="B1451" i="1"/>
  <c r="B1450" i="1"/>
  <c r="B1447" i="1"/>
  <c r="B1442" i="1"/>
  <c r="B1449" i="1"/>
  <c r="B1448" i="1"/>
  <c r="B1441" i="1"/>
  <c r="P1430" i="1"/>
  <c r="P1441" i="1"/>
  <c r="P1449" i="1"/>
  <c r="P1451" i="1"/>
  <c r="P1442" i="1"/>
  <c r="P1450" i="1"/>
  <c r="P1444" i="1"/>
  <c r="P1445" i="1"/>
  <c r="P1446" i="1"/>
  <c r="P1447" i="1"/>
  <c r="P1443" i="1"/>
  <c r="P1452" i="1"/>
  <c r="P1448" i="1"/>
  <c r="R1366" i="1"/>
  <c r="R1376" i="1"/>
  <c r="R1387" i="1"/>
  <c r="R1370" i="1"/>
  <c r="R1379" i="1"/>
  <c r="R1383" i="1"/>
  <c r="R1374" i="1"/>
  <c r="R1381" i="1"/>
  <c r="R1371" i="1"/>
  <c r="R1386" i="1"/>
  <c r="R1385" i="1"/>
  <c r="R1377" i="1"/>
  <c r="R1369" i="1"/>
  <c r="R1373" i="1"/>
  <c r="R1384" i="1"/>
  <c r="R1382" i="1"/>
  <c r="R1368" i="1"/>
  <c r="R1375" i="1"/>
  <c r="R1388" i="1"/>
  <c r="R1372" i="1"/>
  <c r="R1380" i="1"/>
  <c r="R1378" i="1"/>
  <c r="Q1430" i="1"/>
  <c r="Q1448" i="1"/>
  <c r="Q1442" i="1"/>
  <c r="Q1441" i="1"/>
  <c r="Q1449" i="1"/>
  <c r="Q1451" i="1"/>
  <c r="Q1444" i="1"/>
  <c r="Q1452" i="1"/>
  <c r="Q1445" i="1"/>
  <c r="Q1446" i="1"/>
  <c r="Q1450" i="1"/>
  <c r="Q1447" i="1"/>
  <c r="Q1443" i="1"/>
  <c r="J1366" i="1"/>
  <c r="J1370" i="1"/>
  <c r="J1375" i="1"/>
  <c r="J1383" i="1"/>
  <c r="J1382" i="1"/>
  <c r="J1372" i="1"/>
  <c r="J1387" i="1"/>
  <c r="J1376" i="1"/>
  <c r="J1379" i="1"/>
  <c r="J1380" i="1"/>
  <c r="J1378" i="1"/>
  <c r="J1374" i="1"/>
  <c r="J1384" i="1"/>
  <c r="J1381" i="1"/>
  <c r="J1371" i="1"/>
  <c r="J1385" i="1"/>
  <c r="J1377" i="1"/>
  <c r="J1369" i="1"/>
  <c r="J1368" i="1"/>
  <c r="J1373" i="1"/>
  <c r="J1388" i="1"/>
  <c r="J1386" i="1"/>
  <c r="J1430" i="1"/>
  <c r="J1447" i="1"/>
  <c r="J1449" i="1"/>
  <c r="J1448" i="1"/>
  <c r="J1441" i="1"/>
  <c r="J1442" i="1"/>
  <c r="J1443" i="1"/>
  <c r="J1451" i="1"/>
  <c r="J1444" i="1"/>
  <c r="J1452" i="1"/>
  <c r="J1445" i="1"/>
  <c r="J1450" i="1"/>
  <c r="J1446" i="1"/>
  <c r="R1430" i="1"/>
  <c r="R1447" i="1"/>
  <c r="R1448" i="1"/>
  <c r="R1443" i="1"/>
  <c r="R1451" i="1"/>
  <c r="R1444" i="1"/>
  <c r="R1452" i="1"/>
  <c r="R1445" i="1"/>
  <c r="R1442" i="1"/>
  <c r="R1446" i="1"/>
  <c r="R1441" i="1"/>
  <c r="R1449" i="1"/>
  <c r="R1450" i="1"/>
  <c r="O1366" i="1"/>
  <c r="O1385" i="1"/>
  <c r="O1384" i="1"/>
  <c r="O1374" i="1"/>
  <c r="O1388" i="1"/>
  <c r="O1380" i="1"/>
  <c r="O1386" i="1"/>
  <c r="O1378" i="1"/>
  <c r="O1376" i="1"/>
  <c r="O1372" i="1"/>
  <c r="O1379" i="1"/>
  <c r="O1377" i="1"/>
  <c r="O1368" i="1"/>
  <c r="O1373" i="1"/>
  <c r="O1382" i="1"/>
  <c r="O1381" i="1"/>
  <c r="O1383" i="1"/>
  <c r="O1371" i="1"/>
  <c r="O1370" i="1"/>
  <c r="O1369" i="1"/>
  <c r="O1375" i="1"/>
  <c r="O1387" i="1"/>
  <c r="O449" i="1"/>
  <c r="O453" i="1"/>
  <c r="O457" i="1"/>
  <c r="O458" i="1"/>
  <c r="O450" i="1"/>
  <c r="O441" i="1"/>
  <c r="O456" i="1"/>
  <c r="O445" i="1"/>
  <c r="O461" i="1"/>
  <c r="O451" i="1"/>
  <c r="O448" i="1"/>
  <c r="O442" i="1"/>
  <c r="O459" i="1"/>
  <c r="O443" i="1"/>
  <c r="O455" i="1"/>
  <c r="O447" i="1"/>
  <c r="O454" i="1"/>
  <c r="O452" i="1"/>
  <c r="O446" i="1"/>
  <c r="O460" i="1"/>
  <c r="O444" i="1"/>
  <c r="L1366" i="1"/>
  <c r="L1372" i="1"/>
  <c r="L1381" i="1"/>
  <c r="L1386" i="1"/>
  <c r="L1380" i="1"/>
  <c r="L1378" i="1"/>
  <c r="L1371" i="1"/>
  <c r="L1382" i="1"/>
  <c r="L1376" i="1"/>
  <c r="L1384" i="1"/>
  <c r="L1368" i="1"/>
  <c r="L1370" i="1"/>
  <c r="L1388" i="1"/>
  <c r="L1374" i="1"/>
  <c r="L1385" i="1"/>
  <c r="L1387" i="1"/>
  <c r="L1377" i="1"/>
  <c r="L1373" i="1"/>
  <c r="L1379" i="1"/>
  <c r="L1369" i="1"/>
  <c r="L1383" i="1"/>
  <c r="L1375" i="1"/>
  <c r="L1430" i="1"/>
  <c r="L1445" i="1"/>
  <c r="L1446" i="1"/>
  <c r="L1448" i="1"/>
  <c r="L1441" i="1"/>
  <c r="L1449" i="1"/>
  <c r="L1442" i="1"/>
  <c r="L1450" i="1"/>
  <c r="L1443" i="1"/>
  <c r="L1451" i="1"/>
  <c r="L1447" i="1"/>
  <c r="L1444" i="1"/>
  <c r="L1452" i="1"/>
  <c r="B1397" i="1"/>
  <c r="B1405" i="1"/>
  <c r="A1366" i="1"/>
  <c r="A1370" i="1"/>
  <c r="A1381" i="1"/>
  <c r="A1376" i="1"/>
  <c r="A1379" i="1"/>
  <c r="A1368" i="1"/>
  <c r="A1380" i="1"/>
  <c r="A1387" i="1"/>
  <c r="A1378" i="1"/>
  <c r="A1372" i="1"/>
  <c r="A1384" i="1"/>
  <c r="A1371" i="1"/>
  <c r="A1374" i="1"/>
  <c r="A1369" i="1"/>
  <c r="A1388" i="1"/>
  <c r="A1385" i="1"/>
  <c r="A1373" i="1"/>
  <c r="A1386" i="1"/>
  <c r="A1383" i="1"/>
  <c r="A1377" i="1"/>
  <c r="A1375" i="1"/>
  <c r="A1382" i="1"/>
  <c r="M1366" i="1"/>
  <c r="M1383" i="1"/>
  <c r="M1370" i="1"/>
  <c r="M1374" i="1"/>
  <c r="M1373" i="1"/>
  <c r="M1385" i="1"/>
  <c r="M1368" i="1"/>
  <c r="M1375" i="1"/>
  <c r="M1377" i="1"/>
  <c r="M1382" i="1"/>
  <c r="M1372" i="1"/>
  <c r="M1369" i="1"/>
  <c r="M1387" i="1"/>
  <c r="M1371" i="1"/>
  <c r="M1381" i="1"/>
  <c r="M1384" i="1"/>
  <c r="M1380" i="1"/>
  <c r="M1388" i="1"/>
  <c r="M1379" i="1"/>
  <c r="M1386" i="1"/>
  <c r="M1376" i="1"/>
  <c r="M1378" i="1"/>
  <c r="M1430" i="1"/>
  <c r="M1444" i="1"/>
  <c r="M1452" i="1"/>
  <c r="M1445" i="1"/>
  <c r="M1448" i="1"/>
  <c r="M1441" i="1"/>
  <c r="M1449" i="1"/>
  <c r="M1442" i="1"/>
  <c r="M1450" i="1"/>
  <c r="M1443" i="1"/>
  <c r="M1451" i="1"/>
  <c r="M1446" i="1"/>
  <c r="M1447" i="1"/>
  <c r="O1367" i="1"/>
  <c r="O1480" i="1"/>
  <c r="B1366" i="1"/>
  <c r="B1371" i="1"/>
  <c r="B1373" i="1"/>
  <c r="B1375" i="1"/>
  <c r="B1388" i="1"/>
  <c r="B1377" i="1"/>
  <c r="B1383" i="1"/>
  <c r="B1380" i="1"/>
  <c r="B1372" i="1"/>
  <c r="B1368" i="1"/>
  <c r="B1381" i="1"/>
  <c r="B1369" i="1"/>
  <c r="B1385" i="1"/>
  <c r="B1376" i="1"/>
  <c r="B1370" i="1"/>
  <c r="B1378" i="1"/>
  <c r="B1387" i="1"/>
  <c r="B1374" i="1"/>
  <c r="B1384" i="1"/>
  <c r="B1382" i="1"/>
  <c r="B1386" i="1"/>
  <c r="B1379" i="1"/>
  <c r="N1370" i="1"/>
  <c r="N1372" i="1"/>
  <c r="N1377" i="1"/>
  <c r="N1373" i="1"/>
  <c r="N1378" i="1"/>
  <c r="N1369" i="1"/>
  <c r="N1374" i="1"/>
  <c r="N1380" i="1"/>
  <c r="N1384" i="1"/>
  <c r="N1376" i="1"/>
  <c r="N1371" i="1"/>
  <c r="N1379" i="1"/>
  <c r="N1368" i="1"/>
  <c r="N1382" i="1"/>
  <c r="N1387" i="1"/>
  <c r="N1386" i="1"/>
  <c r="N1385" i="1"/>
  <c r="N1381" i="1"/>
  <c r="N1383" i="1"/>
  <c r="N1388" i="1"/>
  <c r="N1375" i="1"/>
  <c r="A1430" i="1"/>
  <c r="A1443" i="1"/>
  <c r="A1447" i="1"/>
  <c r="A1446" i="1"/>
  <c r="A1451" i="1"/>
  <c r="A1441" i="1"/>
  <c r="A1449" i="1"/>
  <c r="A1448" i="1"/>
  <c r="A1444" i="1"/>
  <c r="A1442" i="1"/>
  <c r="A1450" i="1"/>
  <c r="A1445" i="1"/>
  <c r="A1452" i="1"/>
  <c r="N1430" i="1"/>
  <c r="N1443" i="1"/>
  <c r="N1451" i="1"/>
  <c r="N1445" i="1"/>
  <c r="N1444" i="1"/>
  <c r="N1452" i="1"/>
  <c r="N1447" i="1"/>
  <c r="N1448" i="1"/>
  <c r="N1441" i="1"/>
  <c r="N1449" i="1"/>
  <c r="N1446" i="1"/>
  <c r="N1442" i="1"/>
  <c r="N1450" i="1"/>
  <c r="K1034" i="1"/>
  <c r="O1002" i="1"/>
  <c r="M1082" i="1"/>
  <c r="J584" i="1"/>
  <c r="P1332" i="1"/>
  <c r="L1495" i="1"/>
  <c r="K1510" i="1"/>
  <c r="O279" i="1"/>
  <c r="J1333" i="1"/>
  <c r="M606" i="1"/>
  <c r="M278" i="1"/>
  <c r="L618" i="1"/>
  <c r="O592" i="1"/>
  <c r="N580" i="1"/>
  <c r="K1002" i="1"/>
  <c r="M1026" i="1"/>
  <c r="O994" i="1"/>
  <c r="Q349" i="1"/>
  <c r="J349" i="1"/>
  <c r="R349" i="1"/>
  <c r="K349" i="1"/>
  <c r="L349" i="1"/>
  <c r="M349" i="1"/>
  <c r="N349" i="1"/>
  <c r="O349" i="1"/>
  <c r="P349" i="1"/>
  <c r="Q341" i="1"/>
  <c r="J341" i="1"/>
  <c r="R341" i="1"/>
  <c r="K341" i="1"/>
  <c r="L341" i="1"/>
  <c r="M341" i="1"/>
  <c r="N341" i="1"/>
  <c r="O341" i="1"/>
  <c r="P341" i="1"/>
  <c r="Q1002" i="1"/>
  <c r="N1034" i="1"/>
  <c r="P1050" i="1"/>
  <c r="J348" i="1"/>
  <c r="R348" i="1"/>
  <c r="K348" i="1"/>
  <c r="L348" i="1"/>
  <c r="M348" i="1"/>
  <c r="N348" i="1"/>
  <c r="O348" i="1"/>
  <c r="P348" i="1"/>
  <c r="Q348" i="1"/>
  <c r="L1074" i="1"/>
  <c r="L1514" i="1"/>
  <c r="P978" i="1"/>
  <c r="R1010" i="1"/>
  <c r="J1042" i="1"/>
  <c r="L354" i="1"/>
  <c r="M354" i="1"/>
  <c r="N354" i="1"/>
  <c r="O354" i="1"/>
  <c r="P354" i="1"/>
  <c r="Q354" i="1"/>
  <c r="J354" i="1"/>
  <c r="R354" i="1"/>
  <c r="K354" i="1"/>
  <c r="L346" i="1"/>
  <c r="M346" i="1"/>
  <c r="N346" i="1"/>
  <c r="O346" i="1"/>
  <c r="P346" i="1"/>
  <c r="Q346" i="1"/>
  <c r="J346" i="1"/>
  <c r="R346" i="1"/>
  <c r="K346" i="1"/>
  <c r="Q242" i="1"/>
  <c r="P1514" i="1"/>
  <c r="L978" i="1"/>
  <c r="P1010" i="1"/>
  <c r="N1042" i="1"/>
  <c r="M986"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38" i="1"/>
  <c r="K1018" i="1"/>
  <c r="K986" i="1"/>
  <c r="N352" i="1"/>
  <c r="O352" i="1"/>
  <c r="P352" i="1"/>
  <c r="Q352" i="1"/>
  <c r="J352" i="1"/>
  <c r="R352" i="1"/>
  <c r="K352" i="1"/>
  <c r="L352" i="1"/>
  <c r="M352" i="1"/>
  <c r="N344" i="1"/>
  <c r="O344" i="1"/>
  <c r="P344" i="1"/>
  <c r="Q344" i="1"/>
  <c r="J344" i="1"/>
  <c r="R344" i="1"/>
  <c r="K344" i="1"/>
  <c r="L344" i="1"/>
  <c r="M344" i="1"/>
  <c r="K1538" i="1"/>
  <c r="Q1018" i="1"/>
  <c r="R994" i="1"/>
  <c r="O351" i="1"/>
  <c r="P351" i="1"/>
  <c r="Q351" i="1"/>
  <c r="J351" i="1"/>
  <c r="R351" i="1"/>
  <c r="K351" i="1"/>
  <c r="L351" i="1"/>
  <c r="M351" i="1"/>
  <c r="N351" i="1"/>
  <c r="O343" i="1"/>
  <c r="P343" i="1"/>
  <c r="Q343" i="1"/>
  <c r="J343" i="1"/>
  <c r="R343" i="1"/>
  <c r="K343" i="1"/>
  <c r="L343" i="1"/>
  <c r="M343" i="1"/>
  <c r="N343" i="1"/>
  <c r="R1026" i="1"/>
  <c r="M994" i="1"/>
  <c r="P350" i="1"/>
  <c r="Q350" i="1"/>
  <c r="J350" i="1"/>
  <c r="R350" i="1"/>
  <c r="K350" i="1"/>
  <c r="L350" i="1"/>
  <c r="M350" i="1"/>
  <c r="N350" i="1"/>
  <c r="O350" i="1"/>
  <c r="A342" i="1"/>
  <c r="P342" i="1"/>
  <c r="Q342" i="1"/>
  <c r="J342" i="1"/>
  <c r="R342" i="1"/>
  <c r="K342" i="1"/>
  <c r="L342" i="1"/>
  <c r="M342" i="1"/>
  <c r="N342" i="1"/>
  <c r="O342" i="1"/>
  <c r="O978" i="1"/>
  <c r="P1002" i="1"/>
  <c r="Q1010" i="1"/>
  <c r="J1018" i="1"/>
  <c r="N1026" i="1"/>
  <c r="L1034" i="1"/>
  <c r="R1042" i="1"/>
  <c r="L986" i="1"/>
  <c r="N994" i="1"/>
  <c r="R1050" i="1"/>
  <c r="N1082" i="1"/>
  <c r="J1002" i="1"/>
  <c r="N1010" i="1"/>
  <c r="O1010" i="1"/>
  <c r="P1018" i="1"/>
  <c r="Q1026" i="1"/>
  <c r="J1034" i="1"/>
  <c r="M1042" i="1"/>
  <c r="R986" i="1"/>
  <c r="L994" i="1"/>
  <c r="O1050" i="1"/>
  <c r="N1058" i="1"/>
  <c r="J978" i="1"/>
  <c r="R1002" i="1"/>
  <c r="L1010" i="1"/>
  <c r="R1018" i="1"/>
  <c r="O1018" i="1"/>
  <c r="P1026" i="1"/>
  <c r="Q1034" i="1"/>
  <c r="K1042" i="1"/>
  <c r="J986" i="1"/>
  <c r="J994" i="1"/>
  <c r="M1058" i="1"/>
  <c r="N978" i="1"/>
  <c r="N1002" i="1"/>
  <c r="M1010" i="1"/>
  <c r="N1018" i="1"/>
  <c r="L1026" i="1"/>
  <c r="O1026" i="1"/>
  <c r="P1034" i="1"/>
  <c r="Q1042" i="1"/>
  <c r="Q986" i="1"/>
  <c r="K994" i="1"/>
  <c r="K1066" i="1"/>
  <c r="R978" i="1"/>
  <c r="M978" i="1"/>
  <c r="M1002" i="1"/>
  <c r="K1010" i="1"/>
  <c r="M1018" i="1"/>
  <c r="J1026" i="1"/>
  <c r="R1034" i="1"/>
  <c r="O1034" i="1"/>
  <c r="P1042" i="1"/>
  <c r="P986" i="1"/>
  <c r="Q994" i="1"/>
  <c r="R1066" i="1"/>
  <c r="K978" i="1"/>
  <c r="Q978" i="1"/>
  <c r="L1002" i="1"/>
  <c r="J1010" i="1"/>
  <c r="L1018" i="1"/>
  <c r="K1026" i="1"/>
  <c r="M1034" i="1"/>
  <c r="L1042" i="1"/>
  <c r="O1042" i="1"/>
  <c r="N986" i="1"/>
  <c r="O986" i="1"/>
  <c r="P994" i="1"/>
  <c r="N1074" i="1"/>
  <c r="Q17" i="1"/>
  <c r="P67" i="1"/>
  <c r="P242" i="1"/>
  <c r="R198" i="1"/>
  <c r="N152" i="1"/>
  <c r="O67" i="1"/>
  <c r="J1259" i="1"/>
  <c r="K242" i="1"/>
  <c r="R216" i="1"/>
  <c r="Q1461" i="1"/>
  <c r="Q1431" i="1"/>
  <c r="Q1456" i="1"/>
  <c r="P1535" i="1"/>
  <c r="P1534" i="1"/>
  <c r="L1404" i="1"/>
  <c r="L1408" i="1"/>
  <c r="M279" i="1"/>
  <c r="M1333" i="1"/>
  <c r="B242" i="1"/>
  <c r="N1517" i="1"/>
  <c r="A279" i="1"/>
  <c r="J585" i="1"/>
  <c r="M1517" i="1"/>
  <c r="L1490" i="1"/>
  <c r="P1333" i="1"/>
  <c r="K189" i="1"/>
  <c r="A271" i="1"/>
  <c r="P585" i="1"/>
  <c r="R189" i="1"/>
  <c r="N1532" i="1"/>
  <c r="O585" i="1"/>
  <c r="J1490" i="1"/>
  <c r="M1532" i="1"/>
  <c r="N1507" i="1"/>
  <c r="Q1259" i="1"/>
  <c r="J216" i="1"/>
  <c r="A1532" i="1"/>
  <c r="Q631" i="1"/>
  <c r="Q149" i="1"/>
  <c r="J149" i="1"/>
  <c r="N1487" i="1"/>
  <c r="R588" i="1"/>
  <c r="N988" i="1"/>
  <c r="L152" i="1"/>
  <c r="M980" i="1"/>
  <c r="K980" i="1"/>
  <c r="L1028" i="1"/>
  <c r="Q201" i="1"/>
  <c r="J1068" i="1"/>
  <c r="P152" i="1"/>
  <c r="K17" i="1"/>
  <c r="M988" i="1"/>
  <c r="K1028" i="1"/>
  <c r="P1076" i="1"/>
  <c r="M1520" i="1"/>
  <c r="J604" i="1"/>
  <c r="N149" i="1"/>
  <c r="N67" i="1"/>
  <c r="P1259" i="1"/>
  <c r="O242" i="1"/>
  <c r="A242" i="1"/>
  <c r="J189" i="1"/>
  <c r="Q216" i="1"/>
  <c r="K976" i="1"/>
  <c r="R980" i="1"/>
  <c r="O1514" i="1"/>
  <c r="A1525" i="1"/>
  <c r="P416" i="1"/>
  <c r="Q594" i="1"/>
  <c r="K28" i="1"/>
  <c r="N984" i="1"/>
  <c r="O992" i="1"/>
  <c r="O1000" i="1"/>
  <c r="Q1000" i="1"/>
  <c r="J1008" i="1"/>
  <c r="R1016" i="1"/>
  <c r="K1024" i="1"/>
  <c r="L1032" i="1"/>
  <c r="M1040" i="1"/>
  <c r="N1048" i="1"/>
  <c r="O996" i="1"/>
  <c r="O1056" i="1"/>
  <c r="P1064" i="1"/>
  <c r="N1072" i="1"/>
  <c r="P1080" i="1"/>
  <c r="Q1080" i="1"/>
  <c r="Q1076" i="1"/>
  <c r="A1520" i="1"/>
  <c r="M616" i="1"/>
  <c r="A149" i="1"/>
  <c r="M67" i="1"/>
  <c r="N1259" i="1"/>
  <c r="N242" i="1"/>
  <c r="Q189" i="1"/>
  <c r="B189" i="1"/>
  <c r="P216" i="1"/>
  <c r="J976" i="1"/>
  <c r="Q980" i="1"/>
  <c r="O593" i="1"/>
  <c r="R1524" i="1"/>
  <c r="R276" i="1"/>
  <c r="L1338" i="1"/>
  <c r="M984" i="1"/>
  <c r="N992" i="1"/>
  <c r="N1000" i="1"/>
  <c r="P1008" i="1"/>
  <c r="Q1008" i="1"/>
  <c r="J1016" i="1"/>
  <c r="R1024" i="1"/>
  <c r="K1032" i="1"/>
  <c r="O1040" i="1"/>
  <c r="M1048" i="1"/>
  <c r="N996" i="1"/>
  <c r="P1044" i="1"/>
  <c r="L1056" i="1"/>
  <c r="R1064" i="1"/>
  <c r="L1072" i="1"/>
  <c r="N1080" i="1"/>
  <c r="L1084" i="1"/>
  <c r="R594" i="1"/>
  <c r="J276" i="1"/>
  <c r="J416" i="1"/>
  <c r="M242" i="1"/>
  <c r="P189" i="1"/>
  <c r="O216" i="1"/>
  <c r="J1004" i="1"/>
  <c r="J1084" i="1"/>
  <c r="R67" i="1"/>
  <c r="L242" i="1"/>
  <c r="O189" i="1"/>
  <c r="N216" i="1"/>
  <c r="P976" i="1"/>
  <c r="O980" i="1"/>
  <c r="R1499" i="1"/>
  <c r="N1524" i="1"/>
  <c r="L268" i="1"/>
  <c r="M1330" i="1"/>
  <c r="A1314" i="1"/>
  <c r="R614" i="1"/>
  <c r="P1012" i="1"/>
  <c r="K984" i="1"/>
  <c r="M992" i="1"/>
  <c r="P1000" i="1"/>
  <c r="N1008" i="1"/>
  <c r="L1016" i="1"/>
  <c r="P1024" i="1"/>
  <c r="Q1024" i="1"/>
  <c r="J1032" i="1"/>
  <c r="R1040" i="1"/>
  <c r="K1048" i="1"/>
  <c r="O1004" i="1"/>
  <c r="R1052" i="1"/>
  <c r="R1056" i="1"/>
  <c r="M1064" i="1"/>
  <c r="P1072" i="1"/>
  <c r="J1080" i="1"/>
  <c r="Q1060" i="1"/>
  <c r="P1100" i="1"/>
  <c r="L67" i="1"/>
  <c r="M1259" i="1"/>
  <c r="A189" i="1"/>
  <c r="O1499" i="1"/>
  <c r="K1338" i="1"/>
  <c r="M614" i="1"/>
  <c r="L1259" i="1"/>
  <c r="B216" i="1"/>
  <c r="J67" i="1"/>
  <c r="N980" i="1"/>
  <c r="L1012" i="1"/>
  <c r="R984" i="1"/>
  <c r="K992" i="1"/>
  <c r="M1000" i="1"/>
  <c r="M1008" i="1"/>
  <c r="P1016" i="1"/>
  <c r="N1024" i="1"/>
  <c r="M1032" i="1"/>
  <c r="Q1032" i="1"/>
  <c r="J1040" i="1"/>
  <c r="R1048" i="1"/>
  <c r="R1020" i="1"/>
  <c r="Q1052" i="1"/>
  <c r="K1056" i="1"/>
  <c r="J1064" i="1"/>
  <c r="O1072" i="1"/>
  <c r="M1080" i="1"/>
  <c r="N1060" i="1"/>
  <c r="J1140" i="1"/>
  <c r="J980" i="1"/>
  <c r="K67" i="1"/>
  <c r="P980" i="1"/>
  <c r="J1524" i="1"/>
  <c r="K1044" i="1"/>
  <c r="P272" i="1"/>
  <c r="B67" i="1"/>
  <c r="A67" i="1"/>
  <c r="K1259" i="1"/>
  <c r="B1259" i="1"/>
  <c r="R242" i="1"/>
  <c r="N189" i="1"/>
  <c r="L216" i="1"/>
  <c r="Q976" i="1"/>
  <c r="O976" i="1"/>
  <c r="P1499" i="1"/>
  <c r="B1524" i="1"/>
  <c r="K268" i="1"/>
  <c r="L1330" i="1"/>
  <c r="P582" i="1"/>
  <c r="A620" i="1"/>
  <c r="K1495" i="1"/>
  <c r="M1334" i="1"/>
  <c r="A152" i="1"/>
  <c r="R1259" i="1"/>
  <c r="L189" i="1"/>
  <c r="K216" i="1"/>
  <c r="N976" i="1"/>
  <c r="L980" i="1"/>
  <c r="B1499" i="1"/>
  <c r="R1538" i="1"/>
  <c r="Q588" i="1"/>
  <c r="M626" i="1"/>
  <c r="O1012" i="1"/>
  <c r="J984" i="1"/>
  <c r="R992" i="1"/>
  <c r="K1000" i="1"/>
  <c r="L1008" i="1"/>
  <c r="O1016" i="1"/>
  <c r="O1024" i="1"/>
  <c r="P1032" i="1"/>
  <c r="P1040" i="1"/>
  <c r="Q1040" i="1"/>
  <c r="J1048" i="1"/>
  <c r="K988" i="1"/>
  <c r="Q1020" i="1"/>
  <c r="P1056" i="1"/>
  <c r="Q1056" i="1"/>
  <c r="K1064" i="1"/>
  <c r="M1072" i="1"/>
  <c r="R1080" i="1"/>
  <c r="N1068" i="1"/>
  <c r="K152" i="1"/>
  <c r="P149" i="1"/>
  <c r="P316" i="1"/>
  <c r="K201" i="1"/>
  <c r="L17" i="1"/>
  <c r="A278" i="1"/>
  <c r="A1332" i="1"/>
  <c r="M580" i="1"/>
  <c r="P592" i="1"/>
  <c r="L606" i="1"/>
  <c r="Q618" i="1"/>
  <c r="R152" i="1"/>
  <c r="B152" i="1"/>
  <c r="O149" i="1"/>
  <c r="P1350" i="1"/>
  <c r="R201" i="1"/>
  <c r="N17" i="1"/>
  <c r="L270" i="1"/>
  <c r="K1340" i="1"/>
  <c r="P251" i="1"/>
  <c r="P580" i="1"/>
  <c r="B592" i="1"/>
  <c r="A606" i="1"/>
  <c r="N624" i="1"/>
  <c r="B1350" i="1"/>
  <c r="J201" i="1"/>
  <c r="M17" i="1"/>
  <c r="K270" i="1"/>
  <c r="O1340" i="1"/>
  <c r="L251" i="1"/>
  <c r="K586" i="1"/>
  <c r="A592" i="1"/>
  <c r="R612" i="1"/>
  <c r="M624" i="1"/>
  <c r="L624" i="1"/>
  <c r="J152" i="1"/>
  <c r="K149" i="1"/>
  <c r="B149" i="1"/>
  <c r="O201" i="1"/>
  <c r="B17" i="1"/>
  <c r="K278" i="1"/>
  <c r="N270" i="1"/>
  <c r="M1340" i="1"/>
  <c r="A251" i="1"/>
  <c r="R586" i="1"/>
  <c r="Q612" i="1"/>
  <c r="N1202" i="1"/>
  <c r="B1108" i="1"/>
  <c r="L278" i="1"/>
  <c r="O270" i="1"/>
  <c r="N1340" i="1"/>
  <c r="J251" i="1"/>
  <c r="J586" i="1"/>
  <c r="O612" i="1"/>
  <c r="Q152" i="1"/>
  <c r="L149" i="1"/>
  <c r="J278" i="1"/>
  <c r="M270" i="1"/>
  <c r="J1332" i="1"/>
  <c r="B251" i="1"/>
  <c r="Q592" i="1"/>
  <c r="B612" i="1"/>
  <c r="N596" i="1"/>
  <c r="N201" i="1"/>
  <c r="A201" i="1"/>
  <c r="Q278" i="1"/>
  <c r="Q1332" i="1"/>
  <c r="K580" i="1"/>
  <c r="R592" i="1"/>
  <c r="N606" i="1"/>
  <c r="A612" i="1"/>
  <c r="R600" i="1"/>
  <c r="M193" i="1"/>
  <c r="O1124" i="1"/>
  <c r="L1003" i="1"/>
  <c r="J995" i="1"/>
  <c r="P979" i="1"/>
  <c r="J56" i="1"/>
  <c r="N1509" i="1"/>
  <c r="K713" i="1"/>
  <c r="K987" i="1"/>
  <c r="J1019" i="1"/>
  <c r="L1035" i="1"/>
  <c r="J1011" i="1"/>
  <c r="J1027" i="1"/>
  <c r="M149" i="1"/>
  <c r="M152" i="1"/>
  <c r="F74" i="8"/>
  <c r="F70" i="8"/>
  <c r="F79" i="8"/>
  <c r="F51" i="8"/>
  <c r="F155" i="8"/>
  <c r="F186" i="8"/>
  <c r="F63" i="8"/>
  <c r="F69" i="8"/>
  <c r="F46" i="8"/>
  <c r="F185" i="8"/>
  <c r="F75" i="8"/>
  <c r="F107" i="8"/>
  <c r="F49" i="8"/>
  <c r="F83" i="8"/>
  <c r="F71" i="8"/>
  <c r="F41" i="8"/>
  <c r="F160" i="8"/>
  <c r="F161" i="8"/>
  <c r="F153" i="8"/>
  <c r="F65" i="8"/>
  <c r="F48" i="8"/>
  <c r="F77" i="8"/>
  <c r="F179" i="8"/>
  <c r="F45" i="8"/>
  <c r="F44" i="8"/>
  <c r="F78" i="8"/>
  <c r="F62" i="8"/>
  <c r="F195" i="8"/>
  <c r="F196" i="8"/>
  <c r="F197" i="8"/>
  <c r="F193" i="8"/>
  <c r="F194" i="8"/>
  <c r="F190" i="8"/>
  <c r="F191" i="8"/>
  <c r="F192" i="8"/>
  <c r="F68" i="8"/>
  <c r="F66" i="8"/>
  <c r="F180" i="8"/>
  <c r="F131" i="8"/>
  <c r="F130" i="8"/>
  <c r="F88" i="8"/>
  <c r="F122" i="8"/>
  <c r="F126" i="8"/>
  <c r="L1517" i="1"/>
  <c r="L1532" i="1"/>
  <c r="K16" i="1"/>
  <c r="Q276" i="1"/>
  <c r="R268" i="1"/>
  <c r="O416" i="1"/>
  <c r="R1338" i="1"/>
  <c r="R1330" i="1"/>
  <c r="M1314" i="1"/>
  <c r="M582" i="1"/>
  <c r="P588" i="1"/>
  <c r="P594" i="1"/>
  <c r="Q614" i="1"/>
  <c r="N626" i="1"/>
  <c r="Q1490" i="1"/>
  <c r="R1045" i="1"/>
  <c r="O1053" i="1"/>
  <c r="R990" i="1"/>
  <c r="Q1069" i="1"/>
  <c r="R1180" i="1"/>
  <c r="N1085" i="1"/>
  <c r="P1061" i="1"/>
  <c r="M1077" i="1"/>
  <c r="K1517" i="1"/>
  <c r="K1532" i="1"/>
  <c r="A1261" i="1"/>
  <c r="P276" i="1"/>
  <c r="P268" i="1"/>
  <c r="N416" i="1"/>
  <c r="J1338" i="1"/>
  <c r="J1330" i="1"/>
  <c r="R1314" i="1"/>
  <c r="L582" i="1"/>
  <c r="M588" i="1"/>
  <c r="K594" i="1"/>
  <c r="O614" i="1"/>
  <c r="L626" i="1"/>
  <c r="B1490" i="1"/>
  <c r="P1045" i="1"/>
  <c r="K1053" i="1"/>
  <c r="O1069" i="1"/>
  <c r="A1186" i="1"/>
  <c r="R1085" i="1"/>
  <c r="L1085" i="1"/>
  <c r="N1061" i="1"/>
  <c r="J1077" i="1"/>
  <c r="R1517" i="1"/>
  <c r="B1517" i="1"/>
  <c r="R1532" i="1"/>
  <c r="M1362" i="1"/>
  <c r="B276" i="1"/>
  <c r="O268" i="1"/>
  <c r="M416" i="1"/>
  <c r="P1338" i="1"/>
  <c r="Q1330" i="1"/>
  <c r="J1314" i="1"/>
  <c r="J582" i="1"/>
  <c r="J588" i="1"/>
  <c r="N594" i="1"/>
  <c r="A614" i="1"/>
  <c r="Q626" i="1"/>
  <c r="O1045" i="1"/>
  <c r="J1053" i="1"/>
  <c r="P1069" i="1"/>
  <c r="O1085" i="1"/>
  <c r="Q1061" i="1"/>
  <c r="L1061" i="1"/>
  <c r="N1077" i="1"/>
  <c r="J704" i="1"/>
  <c r="J1517" i="1"/>
  <c r="A1517" i="1"/>
  <c r="J1532" i="1"/>
  <c r="M276" i="1"/>
  <c r="A276" i="1"/>
  <c r="B268" i="1"/>
  <c r="L416" i="1"/>
  <c r="O1338" i="1"/>
  <c r="P1330" i="1"/>
  <c r="Q1314" i="1"/>
  <c r="K582" i="1"/>
  <c r="N588" i="1"/>
  <c r="A594" i="1"/>
  <c r="P620" i="1"/>
  <c r="K1045" i="1"/>
  <c r="Q1053" i="1"/>
  <c r="K1069" i="1"/>
  <c r="K1085" i="1"/>
  <c r="O1061" i="1"/>
  <c r="Q1077" i="1"/>
  <c r="L1077" i="1"/>
  <c r="O704" i="1"/>
  <c r="P1482" i="1"/>
  <c r="L276" i="1"/>
  <c r="N1338" i="1"/>
  <c r="N582" i="1"/>
  <c r="Q1037" i="1"/>
  <c r="N1045" i="1"/>
  <c r="P1053" i="1"/>
  <c r="Q1185" i="1"/>
  <c r="J1069" i="1"/>
  <c r="J1085" i="1"/>
  <c r="K1061" i="1"/>
  <c r="P1077" i="1"/>
  <c r="B730" i="1"/>
  <c r="Q1517" i="1"/>
  <c r="P1532" i="1"/>
  <c r="Q1532" i="1"/>
  <c r="N268" i="1"/>
  <c r="A268" i="1"/>
  <c r="A416" i="1"/>
  <c r="N1330" i="1"/>
  <c r="O1314" i="1"/>
  <c r="B588" i="1"/>
  <c r="K620" i="1"/>
  <c r="A1275" i="1"/>
  <c r="O1532" i="1"/>
  <c r="B1237" i="1"/>
  <c r="K276" i="1"/>
  <c r="M268" i="1"/>
  <c r="B416" i="1"/>
  <c r="A1338" i="1"/>
  <c r="B1330" i="1"/>
  <c r="N1314" i="1"/>
  <c r="A582" i="1"/>
  <c r="A588" i="1"/>
  <c r="J620" i="1"/>
  <c r="O1490" i="1"/>
  <c r="R1507" i="1"/>
  <c r="N1037" i="1"/>
  <c r="M1045" i="1"/>
  <c r="M1053" i="1"/>
  <c r="A1217" i="1"/>
  <c r="R1069" i="1"/>
  <c r="Q1085" i="1"/>
  <c r="J1061" i="1"/>
  <c r="K1077" i="1"/>
  <c r="N1086" i="1"/>
  <c r="R1237" i="1"/>
  <c r="N1356" i="1"/>
  <c r="N193" i="1"/>
  <c r="R32" i="1"/>
  <c r="O1515" i="1"/>
  <c r="J979" i="1"/>
  <c r="L979" i="1"/>
  <c r="Q995" i="1"/>
  <c r="O987" i="1"/>
  <c r="P1019" i="1"/>
  <c r="M1011" i="1"/>
  <c r="L1027" i="1"/>
  <c r="O1003" i="1"/>
  <c r="J1237" i="1"/>
  <c r="M1356" i="1"/>
  <c r="B193" i="1"/>
  <c r="N24" i="1"/>
  <c r="L1419" i="1"/>
  <c r="N1525" i="1"/>
  <c r="R979" i="1"/>
  <c r="M995" i="1"/>
  <c r="M987" i="1"/>
  <c r="N987" i="1"/>
  <c r="O1019" i="1"/>
  <c r="L1011" i="1"/>
  <c r="M1027" i="1"/>
  <c r="M1003" i="1"/>
  <c r="N1003" i="1"/>
  <c r="N1237" i="1"/>
  <c r="A1356" i="1"/>
  <c r="A193" i="1"/>
  <c r="M16" i="1"/>
  <c r="A1419" i="1"/>
  <c r="M1525" i="1"/>
  <c r="Q979" i="1"/>
  <c r="R995" i="1"/>
  <c r="L987" i="1"/>
  <c r="K1019" i="1"/>
  <c r="N1019" i="1"/>
  <c r="K1011" i="1"/>
  <c r="K1027" i="1"/>
  <c r="K1003" i="1"/>
  <c r="M1093" i="1"/>
  <c r="A1349" i="1"/>
  <c r="R1356" i="1"/>
  <c r="L193" i="1"/>
  <c r="R56" i="1"/>
  <c r="L1269" i="1"/>
  <c r="N1500" i="1"/>
  <c r="L1539" i="1"/>
  <c r="O979" i="1"/>
  <c r="P995" i="1"/>
  <c r="R987" i="1"/>
  <c r="R1019" i="1"/>
  <c r="J1035" i="1"/>
  <c r="P1011" i="1"/>
  <c r="R1027" i="1"/>
  <c r="J1003" i="1"/>
  <c r="Q1237" i="1"/>
  <c r="J1356" i="1"/>
  <c r="K193" i="1"/>
  <c r="K48" i="1"/>
  <c r="L1515" i="1"/>
  <c r="B1539" i="1"/>
  <c r="N979" i="1"/>
  <c r="O995" i="1"/>
  <c r="J987" i="1"/>
  <c r="Q1019" i="1"/>
  <c r="O1011" i="1"/>
  <c r="P1027" i="1"/>
  <c r="R1003" i="1"/>
  <c r="R1059" i="1"/>
  <c r="M1237" i="1"/>
  <c r="Q1356" i="1"/>
  <c r="J193" i="1"/>
  <c r="L48" i="1"/>
  <c r="K1515" i="1"/>
  <c r="K979" i="1"/>
  <c r="L995" i="1"/>
  <c r="N995" i="1"/>
  <c r="Q987" i="1"/>
  <c r="M1019" i="1"/>
  <c r="Q1011" i="1"/>
  <c r="N1011" i="1"/>
  <c r="O1027" i="1"/>
  <c r="Q1003" i="1"/>
  <c r="K1237" i="1"/>
  <c r="P1356" i="1"/>
  <c r="P193" i="1"/>
  <c r="B40" i="1"/>
  <c r="Q1027" i="1"/>
  <c r="O1456" i="1"/>
  <c r="M210" i="1"/>
  <c r="K990" i="1"/>
  <c r="P1431" i="1"/>
  <c r="M998" i="1"/>
  <c r="L1006" i="1"/>
  <c r="Q1426" i="1"/>
  <c r="J220" i="1"/>
  <c r="P1030" i="1"/>
  <c r="M1014" i="1"/>
  <c r="O756" i="1"/>
  <c r="P1354" i="1"/>
  <c r="R1392" i="1"/>
  <c r="J249" i="1"/>
  <c r="J1022" i="1"/>
  <c r="Q1054" i="1"/>
  <c r="N58" i="1"/>
  <c r="L1367" i="1"/>
  <c r="L248" i="1"/>
  <c r="N1038" i="1"/>
  <c r="P1219" i="1"/>
  <c r="O1062" i="1"/>
  <c r="O34" i="1"/>
  <c r="O1267" i="1"/>
  <c r="Q1046" i="1"/>
  <c r="A1148" i="1"/>
  <c r="J1070" i="1"/>
  <c r="Q666" i="1"/>
  <c r="P672" i="1"/>
  <c r="N18" i="1"/>
  <c r="J1275" i="1"/>
  <c r="N982" i="1"/>
  <c r="L1091" i="1"/>
  <c r="J1078" i="1"/>
  <c r="P190" i="1"/>
  <c r="K58" i="1"/>
  <c r="K34" i="1"/>
  <c r="B18" i="1"/>
  <c r="L1482" i="1"/>
  <c r="M1456" i="1"/>
  <c r="O1431" i="1"/>
  <c r="O1426" i="1"/>
  <c r="Q1392" i="1"/>
  <c r="K1367" i="1"/>
  <c r="N1267" i="1"/>
  <c r="Q1275" i="1"/>
  <c r="P249" i="1"/>
  <c r="B248" i="1"/>
  <c r="O244" i="1"/>
  <c r="L218" i="1"/>
  <c r="M322" i="1"/>
  <c r="L998" i="1"/>
  <c r="M1030" i="1"/>
  <c r="M982" i="1"/>
  <c r="Q990" i="1"/>
  <c r="N1006" i="1"/>
  <c r="K1006" i="1"/>
  <c r="L1014" i="1"/>
  <c r="M1022" i="1"/>
  <c r="J1038" i="1"/>
  <c r="P1046" i="1"/>
  <c r="O1054" i="1"/>
  <c r="J1062" i="1"/>
  <c r="Q1070" i="1"/>
  <c r="R1078" i="1"/>
  <c r="J1086" i="1"/>
  <c r="K1482" i="1"/>
  <c r="L1456" i="1"/>
  <c r="N1431" i="1"/>
  <c r="M1426" i="1"/>
  <c r="N1392" i="1"/>
  <c r="J1367" i="1"/>
  <c r="M1267" i="1"/>
  <c r="P1275" i="1"/>
  <c r="Q249" i="1"/>
  <c r="L244" i="1"/>
  <c r="K218" i="1"/>
  <c r="Q998" i="1"/>
  <c r="K998" i="1"/>
  <c r="L1030" i="1"/>
  <c r="L982" i="1"/>
  <c r="P990" i="1"/>
  <c r="J1006" i="1"/>
  <c r="Q1014" i="1"/>
  <c r="K1014" i="1"/>
  <c r="L1022" i="1"/>
  <c r="M1038" i="1"/>
  <c r="N1046" i="1"/>
  <c r="M1054" i="1"/>
  <c r="Q1062" i="1"/>
  <c r="N1070" i="1"/>
  <c r="P1078" i="1"/>
  <c r="L1086" i="1"/>
  <c r="R1482" i="1"/>
  <c r="A1456" i="1"/>
  <c r="K1426" i="1"/>
  <c r="L1426" i="1"/>
  <c r="M1392" i="1"/>
  <c r="K1267" i="1"/>
  <c r="L1267" i="1"/>
  <c r="O1275" i="1"/>
  <c r="B249" i="1"/>
  <c r="P244" i="1"/>
  <c r="R218" i="1"/>
  <c r="P998" i="1"/>
  <c r="O1030" i="1"/>
  <c r="K1030" i="1"/>
  <c r="K982" i="1"/>
  <c r="N990" i="1"/>
  <c r="R1006" i="1"/>
  <c r="O1014" i="1"/>
  <c r="R1022" i="1"/>
  <c r="K1022" i="1"/>
  <c r="L1038" i="1"/>
  <c r="M1046" i="1"/>
  <c r="P1054" i="1"/>
  <c r="K1054" i="1"/>
  <c r="M1062" i="1"/>
  <c r="L1070" i="1"/>
  <c r="O1078" i="1"/>
  <c r="R1086" i="1"/>
  <c r="B58" i="1"/>
  <c r="R34" i="1"/>
  <c r="M1239" i="1"/>
  <c r="B34" i="1"/>
  <c r="O1239" i="1"/>
  <c r="B190" i="1"/>
  <c r="A50" i="1"/>
  <c r="R26" i="1"/>
  <c r="K1431" i="1"/>
  <c r="J1426" i="1"/>
  <c r="B1426" i="1"/>
  <c r="B1392" i="1"/>
  <c r="R1267" i="1"/>
  <c r="B1267" i="1"/>
  <c r="N1275" i="1"/>
  <c r="A249" i="1"/>
  <c r="Q1261" i="1"/>
  <c r="N244" i="1"/>
  <c r="P218" i="1"/>
  <c r="N998" i="1"/>
  <c r="J1030" i="1"/>
  <c r="P982" i="1"/>
  <c r="J990" i="1"/>
  <c r="Q1006" i="1"/>
  <c r="P1014" i="1"/>
  <c r="Q1022" i="1"/>
  <c r="R1038" i="1"/>
  <c r="K1038" i="1"/>
  <c r="L1046" i="1"/>
  <c r="J1114" i="1"/>
  <c r="N1054" i="1"/>
  <c r="L1062" i="1"/>
  <c r="K1062" i="1"/>
  <c r="M1070" i="1"/>
  <c r="L1078" i="1"/>
  <c r="Q1086" i="1"/>
  <c r="O1482" i="1"/>
  <c r="R190" i="1"/>
  <c r="J190" i="1"/>
  <c r="Q50" i="1"/>
  <c r="A1239" i="1"/>
  <c r="L200" i="1"/>
  <c r="O42" i="1"/>
  <c r="K26" i="1"/>
  <c r="K1456" i="1"/>
  <c r="J1431" i="1"/>
  <c r="R1426" i="1"/>
  <c r="A1426" i="1"/>
  <c r="A1392" i="1"/>
  <c r="J1267" i="1"/>
  <c r="A1267" i="1"/>
  <c r="M1275" i="1"/>
  <c r="M248" i="1"/>
  <c r="P1261" i="1"/>
  <c r="B244" i="1"/>
  <c r="A218" i="1"/>
  <c r="J998" i="1"/>
  <c r="N1030" i="1"/>
  <c r="R982" i="1"/>
  <c r="O990" i="1"/>
  <c r="P1006" i="1"/>
  <c r="N1014" i="1"/>
  <c r="P1022" i="1"/>
  <c r="P1038" i="1"/>
  <c r="O1046" i="1"/>
  <c r="K1046" i="1"/>
  <c r="Q1154" i="1"/>
  <c r="Q1090" i="1"/>
  <c r="J1054" i="1"/>
  <c r="R1062" i="1"/>
  <c r="R1070" i="1"/>
  <c r="K1070" i="1"/>
  <c r="M1078" i="1"/>
  <c r="O1086" i="1"/>
  <c r="O200" i="1"/>
  <c r="N42" i="1"/>
  <c r="K18" i="1"/>
  <c r="R1456" i="1"/>
  <c r="L1392" i="1"/>
  <c r="N249" i="1"/>
  <c r="P248" i="1"/>
  <c r="M1261" i="1"/>
  <c r="Q210" i="1"/>
  <c r="R998" i="1"/>
  <c r="R1030" i="1"/>
  <c r="J982" i="1"/>
  <c r="M990" i="1"/>
  <c r="O1006" i="1"/>
  <c r="J1014" i="1"/>
  <c r="O1022" i="1"/>
  <c r="Q1038" i="1"/>
  <c r="J1046" i="1"/>
  <c r="J1170" i="1"/>
  <c r="N1122" i="1"/>
  <c r="L1054" i="1"/>
  <c r="P1062" i="1"/>
  <c r="P1070" i="1"/>
  <c r="Q1078" i="1"/>
  <c r="K1078" i="1"/>
  <c r="M1086" i="1"/>
  <c r="M1354" i="1"/>
  <c r="R1431" i="1"/>
  <c r="P1426" i="1"/>
  <c r="P1367" i="1"/>
  <c r="Q1267" i="1"/>
  <c r="K1275" i="1"/>
  <c r="L1275" i="1"/>
  <c r="K1354" i="1"/>
  <c r="O58" i="1"/>
  <c r="L42" i="1"/>
  <c r="J18" i="1"/>
  <c r="Q570" i="1"/>
  <c r="R1275" i="1"/>
  <c r="L249" i="1"/>
  <c r="N248" i="1"/>
  <c r="B1261" i="1"/>
  <c r="P210" i="1"/>
  <c r="O998" i="1"/>
  <c r="Q1030" i="1"/>
  <c r="O982" i="1"/>
  <c r="L990" i="1"/>
  <c r="M1006" i="1"/>
  <c r="R1014" i="1"/>
  <c r="N1022" i="1"/>
  <c r="O1038" i="1"/>
  <c r="R1046" i="1"/>
  <c r="B1194" i="1"/>
  <c r="M1146" i="1"/>
  <c r="R1054" i="1"/>
  <c r="N1062" i="1"/>
  <c r="O1070" i="1"/>
  <c r="N1078" i="1"/>
  <c r="P1086" i="1"/>
  <c r="K1086" i="1"/>
  <c r="P73" i="1"/>
  <c r="J65" i="1"/>
  <c r="L73" i="1"/>
  <c r="P65" i="1"/>
  <c r="Q65" i="1"/>
  <c r="K73" i="1"/>
  <c r="L65" i="1"/>
  <c r="R73" i="1"/>
  <c r="M65" i="1"/>
  <c r="J73" i="1"/>
  <c r="B65" i="1"/>
  <c r="B73" i="1"/>
  <c r="N73" i="1"/>
  <c r="N66" i="1"/>
  <c r="R65" i="1"/>
  <c r="P1421" i="1"/>
  <c r="B1456" i="1"/>
  <c r="Q1367" i="1"/>
  <c r="R1420" i="1"/>
  <c r="O1479" i="1"/>
  <c r="O1483" i="1"/>
  <c r="N1400" i="1"/>
  <c r="B1465" i="1"/>
  <c r="P1517" i="1"/>
  <c r="A1367" i="1"/>
  <c r="N1414" i="1"/>
  <c r="J1406" i="1"/>
  <c r="R272" i="1"/>
  <c r="A1421" i="1"/>
  <c r="A1230" i="1"/>
  <c r="O578" i="1"/>
  <c r="P598" i="1"/>
  <c r="R616" i="1"/>
  <c r="Q272" i="1"/>
  <c r="P1334" i="1"/>
  <c r="B578" i="1"/>
  <c r="K598" i="1"/>
  <c r="P616" i="1"/>
  <c r="B278" i="1"/>
  <c r="B270" i="1"/>
  <c r="B1332" i="1"/>
  <c r="O251" i="1"/>
  <c r="L586" i="1"/>
  <c r="P606" i="1"/>
  <c r="A212" i="1"/>
  <c r="M1114" i="1"/>
  <c r="A1154" i="1"/>
  <c r="M1090" i="1"/>
  <c r="J1130" i="1"/>
  <c r="L604" i="1"/>
  <c r="P1210" i="1"/>
  <c r="N1098" i="1"/>
  <c r="N1146" i="1"/>
  <c r="B1042" i="1"/>
  <c r="J280" i="1"/>
  <c r="B1334" i="1"/>
  <c r="J328" i="1"/>
  <c r="N1138" i="1"/>
  <c r="O1178" i="1"/>
  <c r="N1210" i="1"/>
  <c r="K1098" i="1"/>
  <c r="L1146" i="1"/>
  <c r="P280" i="1"/>
  <c r="K272" i="1"/>
  <c r="O328" i="1"/>
  <c r="K604" i="1"/>
  <c r="N280" i="1"/>
  <c r="A272" i="1"/>
  <c r="N1230" i="1"/>
  <c r="B328" i="1"/>
  <c r="A604" i="1"/>
  <c r="M618" i="1"/>
  <c r="J1138" i="1"/>
  <c r="N1178" i="1"/>
  <c r="L1106" i="1"/>
  <c r="N272" i="1"/>
  <c r="B584" i="1"/>
  <c r="M1512" i="1"/>
  <c r="K1138" i="1"/>
  <c r="M1178" i="1"/>
  <c r="O1106" i="1"/>
  <c r="P1186" i="1"/>
  <c r="M280" i="1"/>
  <c r="N1421" i="1"/>
  <c r="R1230" i="1"/>
  <c r="M578" i="1"/>
  <c r="R610" i="1"/>
  <c r="K280" i="1"/>
  <c r="K1421" i="1"/>
  <c r="B1230" i="1"/>
  <c r="L578" i="1"/>
  <c r="J598" i="1"/>
  <c r="M610" i="1"/>
  <c r="N630" i="1"/>
  <c r="M1154" i="1"/>
  <c r="M1194" i="1"/>
  <c r="B1106" i="1"/>
  <c r="O1186" i="1"/>
  <c r="P30" i="1"/>
  <c r="L670" i="1"/>
  <c r="Q670" i="1"/>
  <c r="N637" i="1"/>
  <c r="J637" i="1"/>
  <c r="J663" i="1"/>
  <c r="B663" i="1"/>
  <c r="J271" i="1"/>
  <c r="O1333" i="1"/>
  <c r="R631" i="1"/>
  <c r="R1487" i="1"/>
  <c r="B650" i="1"/>
  <c r="K1199" i="1"/>
  <c r="O1199" i="1"/>
  <c r="J233" i="1"/>
  <c r="R233" i="1"/>
  <c r="N1363" i="1"/>
  <c r="R1363" i="1"/>
  <c r="N1281" i="1"/>
  <c r="K624" i="1"/>
  <c r="O624" i="1"/>
  <c r="A624" i="1"/>
  <c r="R624" i="1"/>
  <c r="B624" i="1"/>
  <c r="J624" i="1"/>
  <c r="Q624" i="1"/>
  <c r="N618" i="1"/>
  <c r="P618" i="1"/>
  <c r="R618" i="1"/>
  <c r="B618" i="1"/>
  <c r="O618" i="1"/>
  <c r="M612" i="1"/>
  <c r="L612" i="1"/>
  <c r="N612" i="1"/>
  <c r="P612" i="1"/>
  <c r="J612" i="1"/>
  <c r="Q606" i="1"/>
  <c r="O606" i="1"/>
  <c r="J606" i="1"/>
  <c r="R606" i="1"/>
  <c r="K606" i="1"/>
  <c r="J592" i="1"/>
  <c r="K592" i="1"/>
  <c r="L592" i="1"/>
  <c r="N592" i="1"/>
  <c r="B586" i="1"/>
  <c r="O586" i="1"/>
  <c r="P586" i="1"/>
  <c r="N586" i="1"/>
  <c r="M586" i="1"/>
  <c r="Q586" i="1"/>
  <c r="Q580" i="1"/>
  <c r="R580" i="1"/>
  <c r="A580" i="1"/>
  <c r="J580" i="1"/>
  <c r="B580" i="1"/>
  <c r="L580" i="1"/>
  <c r="Q251" i="1"/>
  <c r="K251" i="1"/>
  <c r="M251" i="1"/>
  <c r="N251" i="1"/>
  <c r="L1332" i="1"/>
  <c r="K1332" i="1"/>
  <c r="M1332" i="1"/>
  <c r="N1332" i="1"/>
  <c r="O1332" i="1"/>
  <c r="Q1340" i="1"/>
  <c r="A1340" i="1"/>
  <c r="J1340" i="1"/>
  <c r="B1340" i="1"/>
  <c r="R1340" i="1"/>
  <c r="L1340" i="1"/>
  <c r="Q270" i="1"/>
  <c r="J270" i="1"/>
  <c r="A270" i="1"/>
  <c r="R270" i="1"/>
  <c r="N278" i="1"/>
  <c r="O278" i="1"/>
  <c r="P278" i="1"/>
  <c r="M1488" i="1"/>
  <c r="N1488" i="1"/>
  <c r="O1488" i="1"/>
  <c r="R1488" i="1"/>
  <c r="O1494" i="1"/>
  <c r="B1494" i="1"/>
  <c r="N1438" i="1"/>
  <c r="Q1438" i="1"/>
  <c r="J1438" i="1"/>
  <c r="P14" i="1"/>
  <c r="M14" i="1"/>
  <c r="M38" i="1"/>
  <c r="O38" i="1"/>
  <c r="J54" i="1"/>
  <c r="P54" i="1"/>
  <c r="L1225" i="1"/>
  <c r="A1225" i="1"/>
  <c r="B1225" i="1"/>
  <c r="K1358" i="1"/>
  <c r="R1358" i="1"/>
  <c r="B631" i="1"/>
  <c r="L631" i="1"/>
  <c r="M631" i="1"/>
  <c r="O631" i="1"/>
  <c r="R585" i="1"/>
  <c r="K585" i="1"/>
  <c r="M585" i="1"/>
  <c r="L1333" i="1"/>
  <c r="K1333" i="1"/>
  <c r="O271" i="1"/>
  <c r="N271" i="1"/>
  <c r="P271" i="1"/>
  <c r="Q271" i="1"/>
  <c r="L279" i="1"/>
  <c r="P279" i="1"/>
  <c r="J279" i="1"/>
  <c r="O1487" i="1"/>
  <c r="B1487" i="1"/>
  <c r="A1487" i="1"/>
  <c r="M1487" i="1"/>
  <c r="M1037" i="1"/>
  <c r="J1044" i="1"/>
  <c r="P1052" i="1"/>
  <c r="O1060" i="1"/>
  <c r="Q1068" i="1"/>
  <c r="L1076" i="1"/>
  <c r="P1084" i="1"/>
  <c r="K1037" i="1"/>
  <c r="L1037" i="1"/>
  <c r="R1044" i="1"/>
  <c r="L1052" i="1"/>
  <c r="P1060" i="1"/>
  <c r="M1060" i="1"/>
  <c r="O1068" i="1"/>
  <c r="K1076" i="1"/>
  <c r="N1084" i="1"/>
  <c r="P584" i="1"/>
  <c r="N598" i="1"/>
  <c r="L616" i="1"/>
  <c r="L630" i="1"/>
  <c r="M216" i="1"/>
  <c r="P24" i="1"/>
  <c r="K1261" i="1"/>
  <c r="L210" i="1"/>
  <c r="M218" i="1"/>
  <c r="P1314" i="1"/>
  <c r="R582" i="1"/>
  <c r="L588" i="1"/>
  <c r="O594" i="1"/>
  <c r="B600" i="1"/>
  <c r="N614" i="1"/>
  <c r="Q620" i="1"/>
  <c r="Q157" i="1"/>
  <c r="R1037" i="1"/>
  <c r="O1044" i="1"/>
  <c r="J1052" i="1"/>
  <c r="L1137" i="1"/>
  <c r="L1060" i="1"/>
  <c r="R1068" i="1"/>
  <c r="M1068" i="1"/>
  <c r="O1076" i="1"/>
  <c r="K1084" i="1"/>
  <c r="L1263" i="1"/>
  <c r="O157" i="1"/>
  <c r="P1037" i="1"/>
  <c r="N1044" i="1"/>
  <c r="O1052" i="1"/>
  <c r="J1060" i="1"/>
  <c r="P1068" i="1"/>
  <c r="N1076" i="1"/>
  <c r="M1076" i="1"/>
  <c r="O1084" i="1"/>
  <c r="B706" i="1"/>
  <c r="O1037" i="1"/>
  <c r="Q1044" i="1"/>
  <c r="M1044" i="1"/>
  <c r="N1052" i="1"/>
  <c r="P1161" i="1"/>
  <c r="K1060" i="1"/>
  <c r="L1068" i="1"/>
  <c r="J1076" i="1"/>
  <c r="R1084" i="1"/>
  <c r="M1084" i="1"/>
  <c r="Q744" i="1"/>
  <c r="J1037" i="1"/>
  <c r="L1044" i="1"/>
  <c r="K1052" i="1"/>
  <c r="M1052" i="1"/>
  <c r="R1060" i="1"/>
  <c r="K1068" i="1"/>
  <c r="R1076" i="1"/>
  <c r="Q1084" i="1"/>
  <c r="B1083" i="1"/>
  <c r="M1083" i="1"/>
  <c r="R1083" i="1"/>
  <c r="Q1083" i="1"/>
  <c r="K1083" i="1"/>
  <c r="N1083" i="1"/>
  <c r="O1083" i="1"/>
  <c r="P1083" i="1"/>
  <c r="J1083" i="1"/>
  <c r="B1075" i="1"/>
  <c r="J1075" i="1"/>
  <c r="K1075" i="1"/>
  <c r="O1075" i="1"/>
  <c r="L1075" i="1"/>
  <c r="M1075" i="1"/>
  <c r="N1075" i="1"/>
  <c r="Q1075" i="1"/>
  <c r="P1075" i="1"/>
  <c r="B1067" i="1"/>
  <c r="O1067" i="1"/>
  <c r="R1067" i="1"/>
  <c r="L1067" i="1"/>
  <c r="K1067" i="1"/>
  <c r="M1067" i="1"/>
  <c r="Q1067" i="1"/>
  <c r="N1067" i="1"/>
  <c r="J1067" i="1"/>
  <c r="B1059" i="1"/>
  <c r="P1059" i="1"/>
  <c r="L1059" i="1"/>
  <c r="O1059" i="1"/>
  <c r="Q1059" i="1"/>
  <c r="J1059" i="1"/>
  <c r="K1059" i="1"/>
  <c r="M1059" i="1"/>
  <c r="B1051" i="1"/>
  <c r="M1051" i="1"/>
  <c r="N1051" i="1"/>
  <c r="R1051" i="1"/>
  <c r="O1051" i="1"/>
  <c r="P1051" i="1"/>
  <c r="J1051" i="1"/>
  <c r="K1051" i="1"/>
  <c r="L1051" i="1"/>
  <c r="B1043" i="1"/>
  <c r="J1043" i="1"/>
  <c r="L1043" i="1"/>
  <c r="N1043" i="1"/>
  <c r="Q1043" i="1"/>
  <c r="O1043" i="1"/>
  <c r="P1043" i="1"/>
  <c r="M1043" i="1"/>
  <c r="R1043" i="1"/>
  <c r="B1036" i="1"/>
  <c r="L1036" i="1"/>
  <c r="Q1036" i="1"/>
  <c r="R1036" i="1"/>
  <c r="J1036" i="1"/>
  <c r="K1036" i="1"/>
  <c r="M1036" i="1"/>
  <c r="P1036" i="1"/>
  <c r="N1036" i="1"/>
  <c r="P233" i="1"/>
  <c r="O413" i="1"/>
  <c r="K413" i="1"/>
  <c r="B279" i="1"/>
  <c r="B271" i="1"/>
  <c r="B1333" i="1"/>
  <c r="B585" i="1"/>
  <c r="A631" i="1"/>
  <c r="R1349" i="1"/>
  <c r="Q1363" i="1"/>
  <c r="Q1487" i="1"/>
  <c r="M56" i="1"/>
  <c r="M24" i="1"/>
  <c r="R16" i="1"/>
  <c r="L413" i="1"/>
  <c r="M1480" i="1"/>
  <c r="L1424" i="1"/>
  <c r="R1362" i="1"/>
  <c r="M1265" i="1"/>
  <c r="K1348" i="1"/>
  <c r="Q1243" i="1"/>
  <c r="B1358" i="1"/>
  <c r="N54" i="1"/>
  <c r="M30" i="1"/>
  <c r="Q71" i="1"/>
  <c r="Q1263" i="1"/>
  <c r="N220" i="1"/>
  <c r="K981" i="1"/>
  <c r="A157" i="1"/>
  <c r="J32" i="1"/>
  <c r="A32" i="1"/>
  <c r="M48" i="1"/>
  <c r="N48" i="1"/>
  <c r="R279" i="1"/>
  <c r="R271" i="1"/>
  <c r="R1333" i="1"/>
  <c r="L585" i="1"/>
  <c r="A585" i="1"/>
  <c r="J1349" i="1"/>
  <c r="M1461" i="1"/>
  <c r="P1363" i="1"/>
  <c r="P1487" i="1"/>
  <c r="L56" i="1"/>
  <c r="O40" i="1"/>
  <c r="K32" i="1"/>
  <c r="L24" i="1"/>
  <c r="J16" i="1"/>
  <c r="R413" i="1"/>
  <c r="B1480" i="1"/>
  <c r="P1424" i="1"/>
  <c r="P1362" i="1"/>
  <c r="L1265" i="1"/>
  <c r="P1243" i="1"/>
  <c r="R195" i="1"/>
  <c r="A54" i="1"/>
  <c r="K30" i="1"/>
  <c r="N71" i="1"/>
  <c r="M1279" i="1"/>
  <c r="L220" i="1"/>
  <c r="R981" i="1"/>
  <c r="M763" i="1"/>
  <c r="A763" i="1"/>
  <c r="P763" i="1"/>
  <c r="N757" i="1"/>
  <c r="Q757" i="1"/>
  <c r="A757" i="1"/>
  <c r="K757" i="1"/>
  <c r="L757" i="1"/>
  <c r="J751" i="1"/>
  <c r="P751" i="1"/>
  <c r="P737" i="1"/>
  <c r="B737" i="1"/>
  <c r="J737" i="1"/>
  <c r="R737" i="1"/>
  <c r="L737" i="1"/>
  <c r="M737" i="1"/>
  <c r="A731" i="1"/>
  <c r="J731" i="1"/>
  <c r="R731" i="1"/>
  <c r="K731" i="1"/>
  <c r="L731" i="1"/>
  <c r="O731" i="1"/>
  <c r="A725" i="1"/>
  <c r="B725" i="1"/>
  <c r="J725" i="1"/>
  <c r="R725" i="1"/>
  <c r="K725" i="1"/>
  <c r="O725" i="1"/>
  <c r="Q725" i="1"/>
  <c r="A719" i="1"/>
  <c r="B719" i="1"/>
  <c r="J719" i="1"/>
  <c r="L719" i="1"/>
  <c r="N719" i="1"/>
  <c r="O719" i="1"/>
  <c r="Q719" i="1"/>
  <c r="J705" i="1"/>
  <c r="R705" i="1"/>
  <c r="M705" i="1"/>
  <c r="N705" i="1"/>
  <c r="O705" i="1"/>
  <c r="P705" i="1"/>
  <c r="R699" i="1"/>
  <c r="L699" i="1"/>
  <c r="M699" i="1"/>
  <c r="O699" i="1"/>
  <c r="Q699" i="1"/>
  <c r="A699" i="1"/>
  <c r="O693" i="1"/>
  <c r="K693" i="1"/>
  <c r="P693" i="1"/>
  <c r="R693" i="1"/>
  <c r="Q693" i="1"/>
  <c r="A693" i="1"/>
  <c r="B693" i="1"/>
  <c r="Q687" i="1"/>
  <c r="R687" i="1"/>
  <c r="J687" i="1"/>
  <c r="M687" i="1"/>
  <c r="K687" i="1"/>
  <c r="A687" i="1"/>
  <c r="B687" i="1"/>
  <c r="R673" i="1"/>
  <c r="J673" i="1"/>
  <c r="M673" i="1"/>
  <c r="B673" i="1"/>
  <c r="N673" i="1"/>
  <c r="O673" i="1"/>
  <c r="M667" i="1"/>
  <c r="Q667" i="1"/>
  <c r="R667" i="1"/>
  <c r="A667" i="1"/>
  <c r="L667" i="1"/>
  <c r="O667" i="1"/>
  <c r="P667" i="1"/>
  <c r="R661" i="1"/>
  <c r="J661" i="1"/>
  <c r="L661" i="1"/>
  <c r="N661" i="1"/>
  <c r="O661" i="1"/>
  <c r="K661" i="1"/>
  <c r="R655" i="1"/>
  <c r="B655" i="1"/>
  <c r="L655" i="1"/>
  <c r="O655" i="1"/>
  <c r="K655" i="1"/>
  <c r="J655" i="1"/>
  <c r="B641" i="1"/>
  <c r="L641" i="1"/>
  <c r="N641" i="1"/>
  <c r="O641" i="1"/>
  <c r="P641" i="1"/>
  <c r="Q641" i="1"/>
  <c r="R641" i="1"/>
  <c r="B635" i="1"/>
  <c r="L635" i="1"/>
  <c r="N635" i="1"/>
  <c r="P635" i="1"/>
  <c r="Q635" i="1"/>
  <c r="J635" i="1"/>
  <c r="R635" i="1"/>
  <c r="A1029" i="1"/>
  <c r="L1029" i="1"/>
  <c r="J1029" i="1"/>
  <c r="M1029" i="1"/>
  <c r="N1029" i="1"/>
  <c r="K1029" i="1"/>
  <c r="O1029" i="1"/>
  <c r="P1029" i="1"/>
  <c r="Q1029" i="1"/>
  <c r="A989" i="1"/>
  <c r="P989" i="1"/>
  <c r="J989" i="1"/>
  <c r="K989" i="1"/>
  <c r="O989" i="1"/>
  <c r="Q989" i="1"/>
  <c r="L989" i="1"/>
  <c r="R989" i="1"/>
  <c r="M989" i="1"/>
  <c r="Q1349" i="1"/>
  <c r="L1461" i="1"/>
  <c r="M1363" i="1"/>
  <c r="P40" i="1"/>
  <c r="P32" i="1"/>
  <c r="J24" i="1"/>
  <c r="B16" i="1"/>
  <c r="Q413" i="1"/>
  <c r="O1437" i="1"/>
  <c r="K1424" i="1"/>
  <c r="O1362" i="1"/>
  <c r="B1243" i="1"/>
  <c r="N195" i="1"/>
  <c r="M46" i="1"/>
  <c r="P22" i="1"/>
  <c r="R323" i="1"/>
  <c r="K1279" i="1"/>
  <c r="P247" i="1"/>
  <c r="B220" i="1"/>
  <c r="J981" i="1"/>
  <c r="O231" i="1"/>
  <c r="K626" i="1"/>
  <c r="R626" i="1"/>
  <c r="O737" i="1"/>
  <c r="A1021" i="1"/>
  <c r="P1021" i="1"/>
  <c r="L1021" i="1"/>
  <c r="R1021" i="1"/>
  <c r="M1021" i="1"/>
  <c r="N1021" i="1"/>
  <c r="J1021" i="1"/>
  <c r="K1021" i="1"/>
  <c r="O1021" i="1"/>
  <c r="A997" i="1"/>
  <c r="K997" i="1"/>
  <c r="O997" i="1"/>
  <c r="Q997" i="1"/>
  <c r="R997" i="1"/>
  <c r="L997" i="1"/>
  <c r="J997" i="1"/>
  <c r="M997" i="1"/>
  <c r="N997" i="1"/>
  <c r="J1265" i="1"/>
  <c r="N1265" i="1"/>
  <c r="R1269" i="1"/>
  <c r="N1269" i="1"/>
  <c r="N1398" i="1"/>
  <c r="K1398" i="1"/>
  <c r="Q1471" i="1"/>
  <c r="K1471" i="1"/>
  <c r="N1349" i="1"/>
  <c r="K1461" i="1"/>
  <c r="A1363" i="1"/>
  <c r="Q48" i="1"/>
  <c r="M32" i="1"/>
  <c r="P413" i="1"/>
  <c r="N1437" i="1"/>
  <c r="Q1424" i="1"/>
  <c r="N1362" i="1"/>
  <c r="Q1265" i="1"/>
  <c r="M1281" i="1"/>
  <c r="A195" i="1"/>
  <c r="Q247" i="1"/>
  <c r="Q1021" i="1"/>
  <c r="J1223" i="1"/>
  <c r="M1223" i="1"/>
  <c r="J1191" i="1"/>
  <c r="A1191" i="1"/>
  <c r="J1143" i="1"/>
  <c r="P1143" i="1"/>
  <c r="Q1143" i="1"/>
  <c r="K1111" i="1"/>
  <c r="Q1111" i="1"/>
  <c r="L1103" i="1"/>
  <c r="R1103" i="1"/>
  <c r="A1013" i="1"/>
  <c r="K1013" i="1"/>
  <c r="J1013" i="1"/>
  <c r="L1013" i="1"/>
  <c r="O1013" i="1"/>
  <c r="M1013" i="1"/>
  <c r="N1013" i="1"/>
  <c r="P1013" i="1"/>
  <c r="Q1013" i="1"/>
  <c r="A1005" i="1"/>
  <c r="O1005" i="1"/>
  <c r="P1005" i="1"/>
  <c r="Q1005" i="1"/>
  <c r="L1005" i="1"/>
  <c r="R1005" i="1"/>
  <c r="M1005" i="1"/>
  <c r="N1005" i="1"/>
  <c r="J1005" i="1"/>
  <c r="A981" i="1"/>
  <c r="M981" i="1"/>
  <c r="J1363" i="1"/>
  <c r="O981" i="1"/>
  <c r="O71" i="1"/>
  <c r="J71" i="1"/>
  <c r="K24" i="1"/>
  <c r="A24" i="1"/>
  <c r="R40" i="1"/>
  <c r="L40" i="1"/>
  <c r="Q56" i="1"/>
  <c r="K56" i="1"/>
  <c r="N989" i="1"/>
  <c r="K1349" i="1"/>
  <c r="R1461" i="1"/>
  <c r="P48" i="1"/>
  <c r="K40" i="1"/>
  <c r="L32" i="1"/>
  <c r="O16" i="1"/>
  <c r="B413" i="1"/>
  <c r="R1419" i="1"/>
  <c r="B1424" i="1"/>
  <c r="Q1269" i="1"/>
  <c r="B1265" i="1"/>
  <c r="R1397" i="1"/>
  <c r="J38" i="1"/>
  <c r="O14" i="1"/>
  <c r="L1438" i="1"/>
  <c r="K247" i="1"/>
  <c r="L981" i="1"/>
  <c r="A618" i="1"/>
  <c r="J618" i="1"/>
  <c r="R1029" i="1"/>
  <c r="B1349" i="1"/>
  <c r="B1461" i="1"/>
  <c r="L1363" i="1"/>
  <c r="P56" i="1"/>
  <c r="J48" i="1"/>
  <c r="N40" i="1"/>
  <c r="Q24" i="1"/>
  <c r="P16" i="1"/>
  <c r="A413" i="1"/>
  <c r="O1419" i="1"/>
  <c r="M1269" i="1"/>
  <c r="A1265" i="1"/>
  <c r="M212" i="1"/>
  <c r="Q981" i="1"/>
  <c r="O323" i="1"/>
  <c r="M323" i="1"/>
  <c r="R22" i="1"/>
  <c r="K22" i="1"/>
  <c r="L46" i="1"/>
  <c r="B46" i="1"/>
  <c r="Q1225" i="1"/>
  <c r="P1225" i="1"/>
  <c r="O1281" i="1"/>
  <c r="A1281" i="1"/>
  <c r="Q682" i="1"/>
  <c r="A752" i="1"/>
  <c r="N276" i="1"/>
  <c r="J268" i="1"/>
  <c r="M1338" i="1"/>
  <c r="B1338" i="1"/>
  <c r="O582" i="1"/>
  <c r="B582" i="1"/>
  <c r="K588" i="1"/>
  <c r="P614" i="1"/>
  <c r="L620" i="1"/>
  <c r="N1494" i="1"/>
  <c r="A1032" i="1"/>
  <c r="M9" i="1"/>
  <c r="N9" i="1"/>
  <c r="A9" i="1"/>
  <c r="O9" i="1"/>
  <c r="B9" i="1"/>
  <c r="P9" i="1"/>
  <c r="L9" i="1"/>
  <c r="Q9" i="1"/>
  <c r="J9" i="1"/>
  <c r="R9" i="1"/>
  <c r="K9" i="1"/>
  <c r="N575" i="1"/>
  <c r="R575" i="1"/>
  <c r="L1328" i="1"/>
  <c r="B1328" i="1"/>
  <c r="J1336" i="1"/>
  <c r="K1336" i="1"/>
  <c r="M205" i="1"/>
  <c r="J17" i="1"/>
  <c r="P1237" i="1"/>
  <c r="O1356" i="1"/>
  <c r="R193" i="1"/>
  <c r="N56" i="1"/>
  <c r="R48" i="1"/>
  <c r="B48" i="1"/>
  <c r="M40" i="1"/>
  <c r="N32" i="1"/>
  <c r="O24" i="1"/>
  <c r="Q16" i="1"/>
  <c r="A16" i="1"/>
  <c r="J413" i="1"/>
  <c r="Q244" i="1"/>
  <c r="J210" i="1"/>
  <c r="J218" i="1"/>
  <c r="P317" i="1"/>
  <c r="J1514" i="1"/>
  <c r="A1524" i="1"/>
  <c r="R1525" i="1"/>
  <c r="O1243" i="1"/>
  <c r="K1281" i="1"/>
  <c r="N1358" i="1"/>
  <c r="J195" i="1"/>
  <c r="M1225" i="1"/>
  <c r="Q54" i="1"/>
  <c r="K46" i="1"/>
  <c r="A46" i="1"/>
  <c r="B38" i="1"/>
  <c r="A30" i="1"/>
  <c r="B22" i="1"/>
  <c r="L14" i="1"/>
  <c r="Q323" i="1"/>
  <c r="N1243" i="1"/>
  <c r="J1281" i="1"/>
  <c r="M1358" i="1"/>
  <c r="Q195" i="1"/>
  <c r="K1225" i="1"/>
  <c r="L54" i="1"/>
  <c r="J46" i="1"/>
  <c r="Q38" i="1"/>
  <c r="Q30" i="1"/>
  <c r="Q22" i="1"/>
  <c r="A22" i="1"/>
  <c r="B14" i="1"/>
  <c r="P323" i="1"/>
  <c r="Q274" i="1"/>
  <c r="K3" i="1"/>
  <c r="L3" i="1"/>
  <c r="M3" i="1"/>
  <c r="R3" i="1"/>
  <c r="N3" i="1"/>
  <c r="O3" i="1"/>
  <c r="B3" i="1"/>
  <c r="J3" i="1"/>
  <c r="P3" i="1"/>
  <c r="A3" i="1"/>
  <c r="Q3" i="1"/>
  <c r="K11" i="1"/>
  <c r="L11" i="1"/>
  <c r="J11" i="1"/>
  <c r="M11" i="1"/>
  <c r="R11" i="1"/>
  <c r="N11" i="1"/>
  <c r="O11" i="1"/>
  <c r="P11" i="1"/>
  <c r="Q11" i="1"/>
  <c r="K1284" i="1"/>
  <c r="R1284" i="1"/>
  <c r="J626" i="1"/>
  <c r="B626" i="1"/>
  <c r="P626" i="1"/>
  <c r="B620" i="1"/>
  <c r="M620" i="1"/>
  <c r="N620" i="1"/>
  <c r="K614" i="1"/>
  <c r="L614" i="1"/>
  <c r="A600" i="1"/>
  <c r="M594" i="1"/>
  <c r="B594" i="1"/>
  <c r="J594" i="1"/>
  <c r="B1314" i="1"/>
  <c r="L1314" i="1"/>
  <c r="A1330" i="1"/>
  <c r="K1330" i="1"/>
  <c r="K416" i="1"/>
  <c r="R416" i="1"/>
  <c r="K1490" i="1"/>
  <c r="M1490" i="1"/>
  <c r="J1507" i="1"/>
  <c r="O1507" i="1"/>
  <c r="K1243" i="1"/>
  <c r="P1281" i="1"/>
  <c r="L1358" i="1"/>
  <c r="P195" i="1"/>
  <c r="R1225" i="1"/>
  <c r="K54" i="1"/>
  <c r="R46" i="1"/>
  <c r="L38" i="1"/>
  <c r="O30" i="1"/>
  <c r="N22" i="1"/>
  <c r="K14" i="1"/>
  <c r="A323" i="1"/>
  <c r="A4" i="1"/>
  <c r="J4" i="1"/>
  <c r="R4" i="1"/>
  <c r="B4" i="1"/>
  <c r="K4" i="1"/>
  <c r="L4" i="1"/>
  <c r="M4" i="1"/>
  <c r="N4" i="1"/>
  <c r="Q4" i="1"/>
  <c r="O4" i="1"/>
  <c r="P4" i="1"/>
  <c r="B12" i="1"/>
  <c r="J12" i="1"/>
  <c r="R12" i="1"/>
  <c r="K12" i="1"/>
  <c r="L12" i="1"/>
  <c r="M12" i="1"/>
  <c r="N12" i="1"/>
  <c r="Q12" i="1"/>
  <c r="O12" i="1"/>
  <c r="P12" i="1"/>
  <c r="K631" i="1"/>
  <c r="M201" i="1"/>
  <c r="P17" i="1"/>
  <c r="A17" i="1"/>
  <c r="O1237" i="1"/>
  <c r="A1237" i="1"/>
  <c r="O193" i="1"/>
  <c r="O48" i="1"/>
  <c r="Q40" i="1"/>
  <c r="A40" i="1"/>
  <c r="R24" i="1"/>
  <c r="L16" i="1"/>
  <c r="O207" i="1"/>
  <c r="N1499" i="1"/>
  <c r="B1514" i="1"/>
  <c r="L1538" i="1"/>
  <c r="J1500" i="1"/>
  <c r="K1525" i="1"/>
  <c r="B614" i="1"/>
  <c r="O620" i="1"/>
  <c r="O626" i="1"/>
  <c r="O1438" i="1"/>
  <c r="R1490" i="1"/>
  <c r="R157" i="1"/>
  <c r="P155" i="1"/>
  <c r="B155" i="1"/>
  <c r="K323" i="1"/>
  <c r="B323" i="1"/>
  <c r="N323" i="1"/>
  <c r="P6" i="1"/>
  <c r="Q6" i="1"/>
  <c r="J6" i="1"/>
  <c r="R6" i="1"/>
  <c r="K6" i="1"/>
  <c r="A6" i="1"/>
  <c r="L6" i="1"/>
  <c r="O6" i="1"/>
  <c r="B6" i="1"/>
  <c r="M6" i="1"/>
  <c r="N6" i="1"/>
  <c r="A14" i="1"/>
  <c r="Q14" i="1"/>
  <c r="J14" i="1"/>
  <c r="M22" i="1"/>
  <c r="J22" i="1"/>
  <c r="L30" i="1"/>
  <c r="R30" i="1"/>
  <c r="B30" i="1"/>
  <c r="K38" i="1"/>
  <c r="A38" i="1"/>
  <c r="R38" i="1"/>
  <c r="P46" i="1"/>
  <c r="Q46" i="1"/>
  <c r="B54" i="1"/>
  <c r="R54" i="1"/>
  <c r="M54" i="1"/>
  <c r="J1225" i="1"/>
  <c r="O1225" i="1"/>
  <c r="M195" i="1"/>
  <c r="B195" i="1"/>
  <c r="K195" i="1"/>
  <c r="A1358" i="1"/>
  <c r="O1358" i="1"/>
  <c r="P1358" i="1"/>
  <c r="Q1281" i="1"/>
  <c r="R1281" i="1"/>
  <c r="L1243" i="1"/>
  <c r="R1243" i="1"/>
  <c r="M1243" i="1"/>
  <c r="A1243" i="1"/>
  <c r="B1281" i="1"/>
  <c r="J1358" i="1"/>
  <c r="L195" i="1"/>
  <c r="N1225" i="1"/>
  <c r="O54" i="1"/>
  <c r="O46" i="1"/>
  <c r="P38" i="1"/>
  <c r="N30" i="1"/>
  <c r="O22" i="1"/>
  <c r="N14" i="1"/>
  <c r="L323" i="1"/>
  <c r="K1438" i="1"/>
  <c r="K1343" i="1"/>
  <c r="P1343" i="1"/>
  <c r="O7" i="1"/>
  <c r="B7" i="1"/>
  <c r="P7" i="1"/>
  <c r="Q7" i="1"/>
  <c r="J7" i="1"/>
  <c r="R7" i="1"/>
  <c r="K7" i="1"/>
  <c r="N7" i="1"/>
  <c r="L7" i="1"/>
  <c r="A7" i="1"/>
  <c r="M7" i="1"/>
  <c r="A8" i="1"/>
  <c r="N8" i="1"/>
  <c r="B8" i="1"/>
  <c r="O8" i="1"/>
  <c r="P8" i="1"/>
  <c r="Q8" i="1"/>
  <c r="J8" i="1"/>
  <c r="R8" i="1"/>
  <c r="M8" i="1"/>
  <c r="K8" i="1"/>
  <c r="L8" i="1"/>
  <c r="P603" i="1"/>
  <c r="O603" i="1"/>
  <c r="K1196" i="1"/>
  <c r="M1196" i="1"/>
  <c r="A1156" i="1"/>
  <c r="P1156" i="1"/>
  <c r="A1116" i="1"/>
  <c r="B1116" i="1"/>
  <c r="R1138" i="1"/>
  <c r="L1194" i="1"/>
  <c r="O1210" i="1"/>
  <c r="J1186" i="1"/>
  <c r="R1108" i="1"/>
  <c r="K1148" i="1"/>
  <c r="L1188" i="1"/>
  <c r="Q1507" i="1"/>
  <c r="L1196" i="1"/>
  <c r="O1218" i="1"/>
  <c r="K1218" i="1"/>
  <c r="K1202" i="1"/>
  <c r="P1202" i="1"/>
  <c r="P1178" i="1"/>
  <c r="L1178" i="1"/>
  <c r="O1170" i="1"/>
  <c r="N1170" i="1"/>
  <c r="J1162" i="1"/>
  <c r="O1162" i="1"/>
  <c r="L1154" i="1"/>
  <c r="R1154" i="1"/>
  <c r="O1130" i="1"/>
  <c r="R1130" i="1"/>
  <c r="N1114" i="1"/>
  <c r="A1114" i="1"/>
  <c r="P1106" i="1"/>
  <c r="Q1106" i="1"/>
  <c r="N1090" i="1"/>
  <c r="O1090" i="1"/>
  <c r="K708" i="1"/>
  <c r="Q708" i="1"/>
  <c r="P1116" i="1"/>
  <c r="O1156" i="1"/>
  <c r="N1204" i="1"/>
  <c r="R1193" i="1"/>
  <c r="B1193" i="1"/>
  <c r="A1105" i="1"/>
  <c r="L1105" i="1"/>
  <c r="B643" i="1"/>
  <c r="Q643" i="1"/>
  <c r="O1164" i="1"/>
  <c r="Q1204" i="1"/>
  <c r="A766" i="1"/>
  <c r="R1114" i="1"/>
  <c r="Q1138" i="1"/>
  <c r="R1170" i="1"/>
  <c r="B1178" i="1"/>
  <c r="M1202" i="1"/>
  <c r="P1098" i="1"/>
  <c r="J1122" i="1"/>
  <c r="K1146" i="1"/>
  <c r="R1218" i="1"/>
  <c r="B1124" i="1"/>
  <c r="B1164" i="1"/>
  <c r="M1212" i="1"/>
  <c r="J1159" i="1"/>
  <c r="A1159" i="1"/>
  <c r="R1087" i="1"/>
  <c r="M1087" i="1"/>
  <c r="K642" i="1"/>
  <c r="N702" i="1"/>
  <c r="J757" i="1"/>
  <c r="O757" i="1"/>
  <c r="K737" i="1"/>
  <c r="A737" i="1"/>
  <c r="Q737" i="1"/>
  <c r="B731" i="1"/>
  <c r="N731" i="1"/>
  <c r="M725" i="1"/>
  <c r="L725" i="1"/>
  <c r="R719" i="1"/>
  <c r="K719" i="1"/>
  <c r="L705" i="1"/>
  <c r="A705" i="1"/>
  <c r="Q705" i="1"/>
  <c r="J699" i="1"/>
  <c r="N699" i="1"/>
  <c r="M693" i="1"/>
  <c r="J693" i="1"/>
  <c r="O687" i="1"/>
  <c r="N687" i="1"/>
  <c r="K673" i="1"/>
  <c r="A673" i="1"/>
  <c r="Q673" i="1"/>
  <c r="N667" i="1"/>
  <c r="J667" i="1"/>
  <c r="A661" i="1"/>
  <c r="P661" i="1"/>
  <c r="P655" i="1"/>
  <c r="N655" i="1"/>
  <c r="K641" i="1"/>
  <c r="A641" i="1"/>
  <c r="M641" i="1"/>
  <c r="O635" i="1"/>
  <c r="K635" i="1"/>
  <c r="B1398" i="1"/>
  <c r="L1114" i="1"/>
  <c r="B1138" i="1"/>
  <c r="K1170" i="1"/>
  <c r="P1194" i="1"/>
  <c r="B1202" i="1"/>
  <c r="Q1098" i="1"/>
  <c r="A1122" i="1"/>
  <c r="A1146" i="1"/>
  <c r="J1218" i="1"/>
  <c r="J1092" i="1"/>
  <c r="P1132" i="1"/>
  <c r="J1172" i="1"/>
  <c r="J1212" i="1"/>
  <c r="A674" i="1"/>
  <c r="A644" i="1"/>
  <c r="A704" i="1"/>
  <c r="R704" i="1"/>
  <c r="L212" i="1"/>
  <c r="P212" i="1"/>
  <c r="R1263" i="1"/>
  <c r="N1263" i="1"/>
  <c r="J1279" i="1"/>
  <c r="Q1279" i="1"/>
  <c r="Q5" i="1"/>
  <c r="J5" i="1"/>
  <c r="R5" i="1"/>
  <c r="P5" i="1"/>
  <c r="A5" i="1"/>
  <c r="K5" i="1"/>
  <c r="B5" i="1"/>
  <c r="L5" i="1"/>
  <c r="M5" i="1"/>
  <c r="N5" i="1"/>
  <c r="O5" i="1"/>
  <c r="Q13" i="1"/>
  <c r="J13" i="1"/>
  <c r="R13" i="1"/>
  <c r="K13" i="1"/>
  <c r="P13" i="1"/>
  <c r="L13" i="1"/>
  <c r="M13" i="1"/>
  <c r="N13" i="1"/>
  <c r="O13" i="1"/>
  <c r="N1177" i="1"/>
  <c r="K1114" i="1"/>
  <c r="N1154" i="1"/>
  <c r="L1170" i="1"/>
  <c r="O1194" i="1"/>
  <c r="J1210" i="1"/>
  <c r="P1090" i="1"/>
  <c r="B1098" i="1"/>
  <c r="B1122" i="1"/>
  <c r="P1162" i="1"/>
  <c r="Q1103" i="1"/>
  <c r="B1223" i="1"/>
  <c r="K1100" i="1"/>
  <c r="L1140" i="1"/>
  <c r="K1180" i="1"/>
  <c r="R1220" i="1"/>
  <c r="M635" i="1"/>
  <c r="J641" i="1"/>
  <c r="Q655" i="1"/>
  <c r="A655" i="1"/>
  <c r="B661" i="1"/>
  <c r="B667" i="1"/>
  <c r="L673" i="1"/>
  <c r="L687" i="1"/>
  <c r="N693" i="1"/>
  <c r="K699" i="1"/>
  <c r="K705" i="1"/>
  <c r="M719" i="1"/>
  <c r="N725" i="1"/>
  <c r="M731" i="1"/>
  <c r="N737" i="1"/>
  <c r="L730" i="1"/>
  <c r="B757" i="1"/>
  <c r="R708" i="1"/>
  <c r="L10" i="1"/>
  <c r="M10" i="1"/>
  <c r="N10" i="1"/>
  <c r="O10" i="1"/>
  <c r="A10" i="1"/>
  <c r="P10" i="1"/>
  <c r="K10" i="1"/>
  <c r="B10" i="1"/>
  <c r="Q10" i="1"/>
  <c r="J10" i="1"/>
  <c r="R10" i="1"/>
  <c r="L1431" i="1"/>
  <c r="P1392" i="1"/>
  <c r="A1461" i="1"/>
  <c r="J1480" i="1"/>
  <c r="Q1419" i="1"/>
  <c r="N1406" i="1"/>
  <c r="N1480" i="1"/>
  <c r="N1482" i="1"/>
  <c r="N1456" i="1"/>
  <c r="A1431" i="1"/>
  <c r="N1367" i="1"/>
  <c r="M1482" i="1"/>
  <c r="M150" i="1"/>
  <c r="N1458" i="1"/>
  <c r="O1463" i="1"/>
  <c r="L1411" i="1"/>
  <c r="L1403" i="1"/>
  <c r="M1367" i="1"/>
  <c r="R1437" i="1"/>
  <c r="R1438" i="1"/>
  <c r="R1421" i="1"/>
  <c r="N1463" i="1"/>
  <c r="B1402" i="1"/>
  <c r="A1437" i="1"/>
  <c r="Q1524" i="1"/>
  <c r="A1460" i="1"/>
  <c r="Q1515" i="1"/>
  <c r="Q1482" i="1"/>
  <c r="J1482" i="1"/>
  <c r="P1438" i="1"/>
  <c r="A1438" i="1"/>
  <c r="P1419" i="1"/>
  <c r="Q1523" i="1"/>
  <c r="N1366" i="1"/>
  <c r="J1421" i="1"/>
  <c r="J1392" i="1"/>
  <c r="Q1413" i="1"/>
  <c r="A1478" i="1"/>
  <c r="N1470" i="1"/>
  <c r="N1462" i="1"/>
  <c r="J1456" i="1"/>
  <c r="M1431" i="1"/>
  <c r="R1367" i="1"/>
  <c r="P1461" i="1"/>
  <c r="A1485" i="1"/>
  <c r="M1437" i="1"/>
  <c r="B1438" i="1"/>
  <c r="B1418" i="1"/>
  <c r="P1456" i="1"/>
  <c r="Q1538" i="1"/>
  <c r="A1480" i="1"/>
  <c r="J1471" i="1"/>
  <c r="B1431" i="1"/>
  <c r="B1367" i="1"/>
  <c r="Q1499" i="1"/>
  <c r="M1438" i="1"/>
  <c r="Q1467" i="1"/>
  <c r="L1401" i="1"/>
  <c r="R1466" i="1"/>
  <c r="A1482" i="1"/>
  <c r="O1392" i="1"/>
  <c r="O1394" i="1"/>
  <c r="B1433" i="1"/>
  <c r="R1463" i="1"/>
  <c r="Q1465" i="1"/>
  <c r="H679" i="15"/>
  <c r="H678" i="15" s="1"/>
  <c r="D696" i="15"/>
  <c r="E679" i="15"/>
  <c r="G679" i="15"/>
  <c r="B694" i="15"/>
  <c r="D694" i="15"/>
  <c r="F679" i="15"/>
  <c r="B685" i="15"/>
  <c r="G693" i="15"/>
  <c r="F693" i="15"/>
  <c r="B693" i="15"/>
  <c r="D679" i="15"/>
  <c r="C679" i="15"/>
  <c r="D693" i="15"/>
  <c r="E696" i="15"/>
  <c r="D695" i="15"/>
  <c r="J695" i="15" s="1"/>
  <c r="J692" i="15"/>
  <c r="B708" i="15"/>
  <c r="J690" i="15"/>
  <c r="J691" i="15"/>
  <c r="B707" i="15"/>
  <c r="P578" i="1"/>
  <c r="O584" i="1"/>
  <c r="Q598" i="1"/>
  <c r="N604" i="1"/>
  <c r="A610" i="1"/>
  <c r="B630" i="1"/>
  <c r="L1239" i="1"/>
  <c r="L190" i="1"/>
  <c r="L58" i="1"/>
  <c r="R50" i="1"/>
  <c r="N34" i="1"/>
  <c r="L18" i="1"/>
  <c r="M1349" i="1"/>
  <c r="N1461" i="1"/>
  <c r="O1461" i="1"/>
  <c r="K1363" i="1"/>
  <c r="B1363" i="1"/>
  <c r="Q1480" i="1"/>
  <c r="Q1437" i="1"/>
  <c r="J1437" i="1"/>
  <c r="N1419" i="1"/>
  <c r="J1424" i="1"/>
  <c r="A1424" i="1"/>
  <c r="J1362" i="1"/>
  <c r="P1269" i="1"/>
  <c r="B1269" i="1"/>
  <c r="P1265" i="1"/>
  <c r="N233" i="1"/>
  <c r="J1348" i="1"/>
  <c r="O1397" i="1"/>
  <c r="J1499" i="1"/>
  <c r="K1514" i="1"/>
  <c r="A1514" i="1"/>
  <c r="M1524" i="1"/>
  <c r="O1538" i="1"/>
  <c r="O1500" i="1"/>
  <c r="Q1525" i="1"/>
  <c r="R1539" i="1"/>
  <c r="M71" i="1"/>
  <c r="O1279" i="1"/>
  <c r="P1279" i="1"/>
  <c r="P1263" i="1"/>
  <c r="O247" i="1"/>
  <c r="O212" i="1"/>
  <c r="Q220" i="1"/>
  <c r="J157" i="1"/>
  <c r="R239" i="1"/>
  <c r="A245" i="1"/>
  <c r="N265" i="1"/>
  <c r="M330" i="1"/>
  <c r="L1349" i="1"/>
  <c r="P1480" i="1"/>
  <c r="P1437" i="1"/>
  <c r="B1437" i="1"/>
  <c r="M1419" i="1"/>
  <c r="R1424" i="1"/>
  <c r="Q1362" i="1"/>
  <c r="O1269" i="1"/>
  <c r="A1269" i="1"/>
  <c r="O1265" i="1"/>
  <c r="M233" i="1"/>
  <c r="O1348" i="1"/>
  <c r="M1397" i="1"/>
  <c r="K1499" i="1"/>
  <c r="R1514" i="1"/>
  <c r="K1524" i="1"/>
  <c r="L1524" i="1"/>
  <c r="N1538" i="1"/>
  <c r="K71" i="1"/>
  <c r="L71" i="1"/>
  <c r="N1279" i="1"/>
  <c r="B1279" i="1"/>
  <c r="B1263" i="1"/>
  <c r="M247" i="1"/>
  <c r="N212" i="1"/>
  <c r="P220" i="1"/>
  <c r="P157" i="1"/>
  <c r="K1485" i="1"/>
  <c r="A265" i="1"/>
  <c r="P1283" i="1"/>
  <c r="O550" i="1"/>
  <c r="B558" i="1"/>
  <c r="Q1209" i="1"/>
  <c r="J1209" i="1"/>
  <c r="N1201" i="1"/>
  <c r="O1201" i="1"/>
  <c r="A1169" i="1"/>
  <c r="O1169" i="1"/>
  <c r="J1153" i="1"/>
  <c r="R1153" i="1"/>
  <c r="N1153" i="1"/>
  <c r="B1129" i="1"/>
  <c r="J1129" i="1"/>
  <c r="O1129" i="1"/>
  <c r="R1113" i="1"/>
  <c r="L1113" i="1"/>
  <c r="O1089" i="1"/>
  <c r="P1089" i="1"/>
  <c r="J1089" i="1"/>
  <c r="R71" i="1"/>
  <c r="A71" i="1"/>
  <c r="L1279" i="1"/>
  <c r="M1263" i="1"/>
  <c r="L247" i="1"/>
  <c r="A247" i="1"/>
  <c r="K212" i="1"/>
  <c r="M220" i="1"/>
  <c r="N157" i="1"/>
  <c r="N1336" i="1"/>
  <c r="P28" i="1"/>
  <c r="N1440" i="1"/>
  <c r="L1440" i="1"/>
  <c r="R51" i="1"/>
  <c r="P51" i="1"/>
  <c r="Q559" i="1"/>
  <c r="A559" i="1"/>
  <c r="B551" i="1"/>
  <c r="P551" i="1"/>
  <c r="O543" i="1"/>
  <c r="B543" i="1"/>
  <c r="L543" i="1"/>
  <c r="O535" i="1"/>
  <c r="R535" i="1"/>
  <c r="J167" i="1"/>
  <c r="R167" i="1"/>
  <c r="M167" i="1"/>
  <c r="N167" i="1"/>
  <c r="B542" i="1"/>
  <c r="N542" i="1"/>
  <c r="R542" i="1"/>
  <c r="K534" i="1"/>
  <c r="R534" i="1"/>
  <c r="M534" i="1"/>
  <c r="J509" i="1"/>
  <c r="P509" i="1"/>
  <c r="P501" i="1"/>
  <c r="L501" i="1"/>
  <c r="K493" i="1"/>
  <c r="O493" i="1"/>
  <c r="O1230" i="1"/>
  <c r="K1334" i="1"/>
  <c r="M328" i="1"/>
  <c r="K584" i="1"/>
  <c r="A598" i="1"/>
  <c r="P610" i="1"/>
  <c r="B616" i="1"/>
  <c r="J630" i="1"/>
  <c r="J1239" i="1"/>
  <c r="N1354" i="1"/>
  <c r="R200" i="1"/>
  <c r="P50" i="1"/>
  <c r="J42" i="1"/>
  <c r="O26" i="1"/>
  <c r="N570" i="1"/>
  <c r="P1349" i="1"/>
  <c r="P1244" i="1"/>
  <c r="J1461" i="1"/>
  <c r="O1363" i="1"/>
  <c r="J154" i="1"/>
  <c r="K1480" i="1"/>
  <c r="L1480" i="1"/>
  <c r="L1437" i="1"/>
  <c r="J1419" i="1"/>
  <c r="B1419" i="1"/>
  <c r="O1424" i="1"/>
  <c r="L1362" i="1"/>
  <c r="B1362" i="1"/>
  <c r="K1269" i="1"/>
  <c r="R1265" i="1"/>
  <c r="L317" i="1"/>
  <c r="P207" i="1"/>
  <c r="M1499" i="1"/>
  <c r="A1499" i="1"/>
  <c r="Q1514" i="1"/>
  <c r="P1524" i="1"/>
  <c r="J1538" i="1"/>
  <c r="B1538" i="1"/>
  <c r="K1500" i="1"/>
  <c r="M1515" i="1"/>
  <c r="O1539" i="1"/>
  <c r="P71" i="1"/>
  <c r="R1279" i="1"/>
  <c r="K1263" i="1"/>
  <c r="J212" i="1"/>
  <c r="B212" i="1"/>
  <c r="K220" i="1"/>
  <c r="K209" i="1"/>
  <c r="M157" i="1"/>
  <c r="B157" i="1"/>
  <c r="L569" i="1"/>
  <c r="N1328" i="1"/>
  <c r="B602" i="1"/>
  <c r="K559" i="1"/>
  <c r="B247" i="1"/>
  <c r="N247" i="1"/>
  <c r="A576" i="1"/>
  <c r="J576" i="1"/>
  <c r="Q1421" i="1"/>
  <c r="K1230" i="1"/>
  <c r="R1334" i="1"/>
  <c r="L328" i="1"/>
  <c r="L584" i="1"/>
  <c r="Q604" i="1"/>
  <c r="O610" i="1"/>
  <c r="A616" i="1"/>
  <c r="P630" i="1"/>
  <c r="R1239" i="1"/>
  <c r="B1354" i="1"/>
  <c r="J200" i="1"/>
  <c r="B42" i="1"/>
  <c r="R1480" i="1"/>
  <c r="M1424" i="1"/>
  <c r="K1362" i="1"/>
  <c r="R317" i="1"/>
  <c r="B207" i="1"/>
  <c r="M1514" i="1"/>
  <c r="P1538" i="1"/>
  <c r="R1500" i="1"/>
  <c r="B1515" i="1"/>
  <c r="N1539" i="1"/>
  <c r="J1263" i="1"/>
  <c r="J247" i="1"/>
  <c r="Q212" i="1"/>
  <c r="R220" i="1"/>
  <c r="A220" i="1"/>
  <c r="K157" i="1"/>
  <c r="J1328" i="1"/>
  <c r="B608" i="1"/>
  <c r="A1490" i="1"/>
  <c r="N1490" i="1"/>
  <c r="P1507" i="1"/>
  <c r="M1507" i="1"/>
  <c r="B759" i="1"/>
  <c r="N1100" i="1"/>
  <c r="N1116" i="1"/>
  <c r="A1124" i="1"/>
  <c r="O1140" i="1"/>
  <c r="R1156" i="1"/>
  <c r="A1164" i="1"/>
  <c r="J1180" i="1"/>
  <c r="J1196" i="1"/>
  <c r="K1212" i="1"/>
  <c r="R694" i="1"/>
  <c r="M730" i="1"/>
  <c r="A643" i="1"/>
  <c r="N765" i="1"/>
  <c r="M1189" i="1"/>
  <c r="P1092" i="1"/>
  <c r="B1100" i="1"/>
  <c r="L1116" i="1"/>
  <c r="K1132" i="1"/>
  <c r="B1140" i="1"/>
  <c r="Q1156" i="1"/>
  <c r="N1172" i="1"/>
  <c r="M1188" i="1"/>
  <c r="Q1196" i="1"/>
  <c r="R1212" i="1"/>
  <c r="O663" i="1"/>
  <c r="J1301" i="1"/>
  <c r="P1114" i="1"/>
  <c r="O1138" i="1"/>
  <c r="K1154" i="1"/>
  <c r="Q1170" i="1"/>
  <c r="R1194" i="1"/>
  <c r="O1202" i="1"/>
  <c r="K1210" i="1"/>
  <c r="J1090" i="1"/>
  <c r="M1098" i="1"/>
  <c r="R1122" i="1"/>
  <c r="A1130" i="1"/>
  <c r="L1162" i="1"/>
  <c r="Q1218" i="1"/>
  <c r="P1159" i="1"/>
  <c r="R1092" i="1"/>
  <c r="O1108" i="1"/>
  <c r="Q1132" i="1"/>
  <c r="P1148" i="1"/>
  <c r="K1164" i="1"/>
  <c r="O1172" i="1"/>
  <c r="R1188" i="1"/>
  <c r="M1204" i="1"/>
  <c r="N1220" i="1"/>
  <c r="Q661" i="1"/>
  <c r="P699" i="1"/>
  <c r="Q731" i="1"/>
  <c r="O666" i="1"/>
  <c r="P756" i="1"/>
  <c r="R757" i="1"/>
  <c r="B669" i="1"/>
  <c r="N644" i="1"/>
  <c r="R682" i="1"/>
  <c r="L1398" i="1"/>
  <c r="Q1092" i="1"/>
  <c r="L1108" i="1"/>
  <c r="P1124" i="1"/>
  <c r="O1132" i="1"/>
  <c r="Q1148" i="1"/>
  <c r="L1164" i="1"/>
  <c r="B1172" i="1"/>
  <c r="J1188" i="1"/>
  <c r="K1204" i="1"/>
  <c r="M1220" i="1"/>
  <c r="N701" i="1"/>
  <c r="K1108" i="1"/>
  <c r="N1124" i="1"/>
  <c r="B1148" i="1"/>
  <c r="L1180" i="1"/>
  <c r="L1220" i="1"/>
  <c r="M701" i="1"/>
  <c r="O1357" i="1"/>
  <c r="A1357" i="1"/>
  <c r="M1357" i="1"/>
  <c r="M1331" i="1"/>
  <c r="J1331" i="1"/>
  <c r="R1495" i="1"/>
  <c r="A1495" i="1"/>
  <c r="M1510" i="1"/>
  <c r="L1520" i="1"/>
  <c r="M1535" i="1"/>
  <c r="N1535" i="1"/>
  <c r="M66" i="1"/>
  <c r="O1244" i="1"/>
  <c r="N23" i="1"/>
  <c r="Q439" i="1"/>
  <c r="K439" i="1"/>
  <c r="Q1345" i="1"/>
  <c r="A1345" i="1"/>
  <c r="R320" i="1"/>
  <c r="B320" i="1"/>
  <c r="M320" i="1"/>
  <c r="P320" i="1"/>
  <c r="N413" i="1"/>
  <c r="M413" i="1"/>
  <c r="B32" i="1"/>
  <c r="Q32" i="1"/>
  <c r="A56" i="1"/>
  <c r="O56" i="1"/>
  <c r="L1356" i="1"/>
  <c r="K1356" i="1"/>
  <c r="P1488" i="1"/>
  <c r="A1488" i="1"/>
  <c r="Q1488" i="1"/>
  <c r="B1488" i="1"/>
  <c r="J1488" i="1"/>
  <c r="L1488" i="1"/>
  <c r="A1534" i="1"/>
  <c r="M1534" i="1"/>
  <c r="M1519" i="1"/>
  <c r="J1519" i="1"/>
  <c r="K1519" i="1"/>
  <c r="L66" i="1"/>
  <c r="M1244" i="1"/>
  <c r="M1217" i="1"/>
  <c r="N1217" i="1"/>
  <c r="O1217" i="1"/>
  <c r="P1217" i="1"/>
  <c r="Q1217" i="1"/>
  <c r="J1217" i="1"/>
  <c r="L1217" i="1"/>
  <c r="A1209" i="1"/>
  <c r="L1209" i="1"/>
  <c r="K1209" i="1"/>
  <c r="M1209" i="1"/>
  <c r="N1209" i="1"/>
  <c r="O1209" i="1"/>
  <c r="P1209" i="1"/>
  <c r="B1209" i="1"/>
  <c r="R1209" i="1"/>
  <c r="Q1201" i="1"/>
  <c r="A1201" i="1"/>
  <c r="J1201" i="1"/>
  <c r="B1201" i="1"/>
  <c r="R1201" i="1"/>
  <c r="L1201" i="1"/>
  <c r="K1201" i="1"/>
  <c r="M1201" i="1"/>
  <c r="P1201" i="1"/>
  <c r="N1193" i="1"/>
  <c r="O1193" i="1"/>
  <c r="P1193" i="1"/>
  <c r="Q1193" i="1"/>
  <c r="A1193" i="1"/>
  <c r="J1193" i="1"/>
  <c r="M1193" i="1"/>
  <c r="B1185" i="1"/>
  <c r="R1185" i="1"/>
  <c r="L1185" i="1"/>
  <c r="K1185" i="1"/>
  <c r="M1185" i="1"/>
  <c r="N1185" i="1"/>
  <c r="O1185" i="1"/>
  <c r="A1185" i="1"/>
  <c r="J1185" i="1"/>
  <c r="P1177" i="1"/>
  <c r="Q1177" i="1"/>
  <c r="A1177" i="1"/>
  <c r="J1177" i="1"/>
  <c r="B1177" i="1"/>
  <c r="R1177" i="1"/>
  <c r="L1177" i="1"/>
  <c r="K1177" i="1"/>
  <c r="O1177" i="1"/>
  <c r="R1169" i="1"/>
  <c r="M1169" i="1"/>
  <c r="K1169" i="1"/>
  <c r="L1169" i="1"/>
  <c r="N1169" i="1"/>
  <c r="J1169" i="1"/>
  <c r="Q1169" i="1"/>
  <c r="A1161" i="1"/>
  <c r="N1161" i="1"/>
  <c r="B1161" i="1"/>
  <c r="O1161" i="1"/>
  <c r="J1161" i="1"/>
  <c r="Q1161" i="1"/>
  <c r="R1161" i="1"/>
  <c r="L1161" i="1"/>
  <c r="K1161" i="1"/>
  <c r="M1153" i="1"/>
  <c r="P1153" i="1"/>
  <c r="O1153" i="1"/>
  <c r="A1153" i="1"/>
  <c r="Q1153" i="1"/>
  <c r="B1153" i="1"/>
  <c r="K1153" i="1"/>
  <c r="L1153" i="1"/>
  <c r="J1145" i="1"/>
  <c r="Q1145" i="1"/>
  <c r="R1145" i="1"/>
  <c r="L1145" i="1"/>
  <c r="M1145" i="1"/>
  <c r="P1145" i="1"/>
  <c r="B1145" i="1"/>
  <c r="O1145" i="1"/>
  <c r="O1137" i="1"/>
  <c r="A1137" i="1"/>
  <c r="Q1137" i="1"/>
  <c r="B1137" i="1"/>
  <c r="K1137" i="1"/>
  <c r="J1137" i="1"/>
  <c r="N1137" i="1"/>
  <c r="R1137" i="1"/>
  <c r="P1137" i="1"/>
  <c r="L1129" i="1"/>
  <c r="M1129" i="1"/>
  <c r="P1129" i="1"/>
  <c r="K1129" i="1"/>
  <c r="A1129" i="1"/>
  <c r="N1129" i="1"/>
  <c r="R1129" i="1"/>
  <c r="B1121" i="1"/>
  <c r="K1121" i="1"/>
  <c r="J1121" i="1"/>
  <c r="N1121" i="1"/>
  <c r="R1121" i="1"/>
  <c r="L1121" i="1"/>
  <c r="M1121" i="1"/>
  <c r="A1121" i="1"/>
  <c r="Q1121" i="1"/>
  <c r="P1113" i="1"/>
  <c r="K1113" i="1"/>
  <c r="A1113" i="1"/>
  <c r="N1113" i="1"/>
  <c r="B1113" i="1"/>
  <c r="O1113" i="1"/>
  <c r="J1113" i="1"/>
  <c r="Q1113" i="1"/>
  <c r="M1113" i="1"/>
  <c r="M1105" i="1"/>
  <c r="O1105" i="1"/>
  <c r="Q1105" i="1"/>
  <c r="K1105" i="1"/>
  <c r="J1105" i="1"/>
  <c r="P1105" i="1"/>
  <c r="R1105" i="1"/>
  <c r="A1097" i="1"/>
  <c r="K1097" i="1"/>
  <c r="B1097" i="1"/>
  <c r="M1097" i="1"/>
  <c r="P1097" i="1"/>
  <c r="Q1097" i="1"/>
  <c r="J1097" i="1"/>
  <c r="R1097" i="1"/>
  <c r="O1097" i="1"/>
  <c r="L1089" i="1"/>
  <c r="M1089" i="1"/>
  <c r="Q1089" i="1"/>
  <c r="A1089" i="1"/>
  <c r="K1089" i="1"/>
  <c r="B1089" i="1"/>
  <c r="N1089" i="1"/>
  <c r="R1089" i="1"/>
  <c r="L581" i="1"/>
  <c r="N581" i="1"/>
  <c r="J250" i="1"/>
  <c r="B250" i="1"/>
  <c r="K250" i="1"/>
  <c r="M1339" i="1"/>
  <c r="A1339" i="1"/>
  <c r="J1339" i="1"/>
  <c r="B277" i="1"/>
  <c r="J277" i="1"/>
  <c r="P1489" i="1"/>
  <c r="L1489" i="1"/>
  <c r="Q1495" i="1"/>
  <c r="Q1510" i="1"/>
  <c r="J1510" i="1"/>
  <c r="R1520" i="1"/>
  <c r="K1535" i="1"/>
  <c r="A1535" i="1"/>
  <c r="B66" i="1"/>
  <c r="L1244" i="1"/>
  <c r="A1457" i="1"/>
  <c r="Q1457" i="1"/>
  <c r="R607" i="1"/>
  <c r="N607" i="1"/>
  <c r="P1495" i="1"/>
  <c r="P1510" i="1"/>
  <c r="B1510" i="1"/>
  <c r="J1520" i="1"/>
  <c r="R1535" i="1"/>
  <c r="R66" i="1"/>
  <c r="K1244" i="1"/>
  <c r="O581" i="1"/>
  <c r="M319" i="1"/>
  <c r="J150" i="1"/>
  <c r="N1097" i="1"/>
  <c r="O1121" i="1"/>
  <c r="N1145" i="1"/>
  <c r="P1169" i="1"/>
  <c r="K1193" i="1"/>
  <c r="K1217" i="1"/>
  <c r="J1280" i="1"/>
  <c r="A1280" i="1"/>
  <c r="J1495" i="1"/>
  <c r="B1495" i="1"/>
  <c r="R1510" i="1"/>
  <c r="K1520" i="1"/>
  <c r="L1535" i="1"/>
  <c r="B1535" i="1"/>
  <c r="O1495" i="1"/>
  <c r="O1510" i="1"/>
  <c r="A1510" i="1"/>
  <c r="Q1520" i="1"/>
  <c r="J1535" i="1"/>
  <c r="K66" i="1"/>
  <c r="R1244" i="1"/>
  <c r="Q587" i="1"/>
  <c r="Q1280" i="1"/>
  <c r="L1345" i="1"/>
  <c r="A269" i="1"/>
  <c r="J269" i="1"/>
  <c r="M269" i="1"/>
  <c r="M1473" i="1"/>
  <c r="Q1473" i="1"/>
  <c r="N1473" i="1"/>
  <c r="N1495" i="1"/>
  <c r="N1510" i="1"/>
  <c r="O1520" i="1"/>
  <c r="P1520" i="1"/>
  <c r="Q1535" i="1"/>
  <c r="Q66" i="1"/>
  <c r="B1244" i="1"/>
  <c r="O587" i="1"/>
  <c r="O55" i="1"/>
  <c r="L1494" i="1"/>
  <c r="N1105" i="1"/>
  <c r="Q1129" i="1"/>
  <c r="A1145" i="1"/>
  <c r="B1169" i="1"/>
  <c r="L1193" i="1"/>
  <c r="B1217" i="1"/>
  <c r="N1266" i="1"/>
  <c r="M1266" i="1"/>
  <c r="N1520" i="1"/>
  <c r="P66" i="1"/>
  <c r="A1244" i="1"/>
  <c r="M154" i="1"/>
  <c r="A1331" i="1"/>
  <c r="Q593" i="1"/>
  <c r="B55" i="1"/>
  <c r="Q1012" i="1"/>
  <c r="Q1050" i="1"/>
  <c r="M1035" i="1"/>
  <c r="O988" i="1"/>
  <c r="Q996" i="1"/>
  <c r="K1004" i="1"/>
  <c r="J1020" i="1"/>
  <c r="P1028" i="1"/>
  <c r="J1058" i="1"/>
  <c r="J1066" i="1"/>
  <c r="R1074" i="1"/>
  <c r="R1082" i="1"/>
  <c r="O1082" i="1"/>
  <c r="M637" i="1"/>
  <c r="A739" i="1"/>
  <c r="Q603" i="1"/>
  <c r="Q70" i="1"/>
  <c r="P213" i="1"/>
  <c r="M1229" i="1"/>
  <c r="K1012" i="1"/>
  <c r="M1050" i="1"/>
  <c r="P1035" i="1"/>
  <c r="J988" i="1"/>
  <c r="R996" i="1"/>
  <c r="M996" i="1"/>
  <c r="N1004" i="1"/>
  <c r="O1020" i="1"/>
  <c r="J1028" i="1"/>
  <c r="B167" i="1"/>
  <c r="K1058" i="1"/>
  <c r="P1066" i="1"/>
  <c r="M1074" i="1"/>
  <c r="J1082" i="1"/>
  <c r="M643" i="1"/>
  <c r="R669" i="1"/>
  <c r="Q701" i="1"/>
  <c r="K1050" i="1"/>
  <c r="O1035" i="1"/>
  <c r="R988" i="1"/>
  <c r="P996" i="1"/>
  <c r="R1004" i="1"/>
  <c r="M1004" i="1"/>
  <c r="N1020" i="1"/>
  <c r="O1028" i="1"/>
  <c r="Q1058" i="1"/>
  <c r="M1066" i="1"/>
  <c r="J1074" i="1"/>
  <c r="P1082" i="1"/>
  <c r="O317" i="1"/>
  <c r="N207" i="1"/>
  <c r="N1348" i="1"/>
  <c r="J1397" i="1"/>
  <c r="R1440" i="1"/>
  <c r="N1012" i="1"/>
  <c r="L1050" i="1"/>
  <c r="R1035" i="1"/>
  <c r="N1035" i="1"/>
  <c r="P988" i="1"/>
  <c r="L996" i="1"/>
  <c r="P1004" i="1"/>
  <c r="P1020" i="1"/>
  <c r="M1020" i="1"/>
  <c r="N1028" i="1"/>
  <c r="N526" i="1"/>
  <c r="R1058" i="1"/>
  <c r="O1058" i="1"/>
  <c r="Q1066" i="1"/>
  <c r="P1074" i="1"/>
  <c r="L1082" i="1"/>
  <c r="R649" i="1"/>
  <c r="Q675" i="1"/>
  <c r="A713" i="1"/>
  <c r="Q1414" i="1"/>
  <c r="K500" i="1"/>
  <c r="A317" i="1"/>
  <c r="L207" i="1"/>
  <c r="L1348" i="1"/>
  <c r="P1397" i="1"/>
  <c r="K1353" i="1"/>
  <c r="R629" i="1"/>
  <c r="A44" i="1"/>
  <c r="J1012" i="1"/>
  <c r="M1012" i="1"/>
  <c r="J1050" i="1"/>
  <c r="K1035" i="1"/>
  <c r="L988" i="1"/>
  <c r="K996" i="1"/>
  <c r="Q1004" i="1"/>
  <c r="K1020" i="1"/>
  <c r="Q1028" i="1"/>
  <c r="M1028" i="1"/>
  <c r="K167" i="1"/>
  <c r="P1058" i="1"/>
  <c r="N1066" i="1"/>
  <c r="O1066" i="1"/>
  <c r="Q1074" i="1"/>
  <c r="K1082" i="1"/>
  <c r="A649" i="1"/>
  <c r="B681" i="1"/>
  <c r="J718" i="1"/>
  <c r="A1414" i="1"/>
  <c r="Q233" i="1"/>
  <c r="R207" i="1"/>
  <c r="A1348" i="1"/>
  <c r="A1397" i="1"/>
  <c r="O629" i="1"/>
  <c r="R1012" i="1"/>
  <c r="N1050" i="1"/>
  <c r="Q988" i="1"/>
  <c r="J996" i="1"/>
  <c r="L1004" i="1"/>
  <c r="L1020" i="1"/>
  <c r="R1028" i="1"/>
  <c r="Q167" i="1"/>
  <c r="L1058" i="1"/>
  <c r="L1066" i="1"/>
  <c r="K1074" i="1"/>
  <c r="O1074" i="1"/>
  <c r="Q1082" i="1"/>
  <c r="P637" i="1"/>
  <c r="P739" i="1"/>
  <c r="O66" i="1"/>
  <c r="N1244" i="1"/>
  <c r="P154" i="1"/>
  <c r="Q154" i="1"/>
  <c r="P277" i="1"/>
  <c r="P269" i="1"/>
  <c r="P1339" i="1"/>
  <c r="Q1331" i="1"/>
  <c r="O250" i="1"/>
  <c r="J581" i="1"/>
  <c r="M587" i="1"/>
  <c r="P593" i="1"/>
  <c r="M607" i="1"/>
  <c r="M1280" i="1"/>
  <c r="J1357" i="1"/>
  <c r="J55" i="1"/>
  <c r="P1457" i="1"/>
  <c r="R209" i="1"/>
  <c r="P23" i="1"/>
  <c r="N544" i="1"/>
  <c r="K544" i="1"/>
  <c r="N154" i="1"/>
  <c r="B154" i="1"/>
  <c r="O277" i="1"/>
  <c r="O269" i="1"/>
  <c r="O1339" i="1"/>
  <c r="P1331" i="1"/>
  <c r="N250" i="1"/>
  <c r="R581" i="1"/>
  <c r="K587" i="1"/>
  <c r="N593" i="1"/>
  <c r="L607" i="1"/>
  <c r="L1280" i="1"/>
  <c r="Q1357" i="1"/>
  <c r="R55" i="1"/>
  <c r="B23" i="1"/>
  <c r="L154" i="1"/>
  <c r="A154" i="1"/>
  <c r="A277" i="1"/>
  <c r="N269" i="1"/>
  <c r="N1339" i="1"/>
  <c r="N1331" i="1"/>
  <c r="R250" i="1"/>
  <c r="P581" i="1"/>
  <c r="J587" i="1"/>
  <c r="K593" i="1"/>
  <c r="K607" i="1"/>
  <c r="R1280" i="1"/>
  <c r="P1357" i="1"/>
  <c r="P55" i="1"/>
  <c r="L1266" i="1"/>
  <c r="M1324" i="1"/>
  <c r="R1324" i="1"/>
  <c r="L1324" i="1"/>
  <c r="O154" i="1"/>
  <c r="K229" i="1"/>
  <c r="R229" i="1"/>
  <c r="P1274" i="1"/>
  <c r="J1274" i="1"/>
  <c r="K1274" i="1"/>
  <c r="J1266" i="1"/>
  <c r="A1266" i="1"/>
  <c r="R1266" i="1"/>
  <c r="B1266" i="1"/>
  <c r="K1266" i="1"/>
  <c r="O1266" i="1"/>
  <c r="P1266" i="1"/>
  <c r="Q1266" i="1"/>
  <c r="A1393" i="1"/>
  <c r="P1393" i="1"/>
  <c r="R1393" i="1"/>
  <c r="K1393" i="1"/>
  <c r="B1432" i="1"/>
  <c r="O1432" i="1"/>
  <c r="P1432" i="1"/>
  <c r="M1457" i="1"/>
  <c r="N1457" i="1"/>
  <c r="O1457" i="1"/>
  <c r="B1457" i="1"/>
  <c r="J1457" i="1"/>
  <c r="K1457" i="1"/>
  <c r="R1457" i="1"/>
  <c r="L1457" i="1"/>
  <c r="O217" i="1"/>
  <c r="P217" i="1"/>
  <c r="P209" i="1"/>
  <c r="Q209" i="1"/>
  <c r="J209" i="1"/>
  <c r="B209" i="1"/>
  <c r="L209" i="1"/>
  <c r="N209" i="1"/>
  <c r="M209" i="1"/>
  <c r="O209" i="1"/>
  <c r="K74" i="1"/>
  <c r="Q74" i="1"/>
  <c r="J74" i="1"/>
  <c r="R74" i="1"/>
  <c r="N74" i="1"/>
  <c r="J412" i="1"/>
  <c r="K412" i="1"/>
  <c r="R363" i="1"/>
  <c r="B363" i="1"/>
  <c r="M363" i="1"/>
  <c r="O363" i="1"/>
  <c r="L363" i="1"/>
  <c r="M23" i="1"/>
  <c r="O23" i="1"/>
  <c r="R23" i="1"/>
  <c r="K23" i="1"/>
  <c r="Q23" i="1"/>
  <c r="J23" i="1"/>
  <c r="L23" i="1"/>
  <c r="M39" i="1"/>
  <c r="J39" i="1"/>
  <c r="N39" i="1"/>
  <c r="O39" i="1"/>
  <c r="P39" i="1"/>
  <c r="A39" i="1"/>
  <c r="Q39" i="1"/>
  <c r="B39" i="1"/>
  <c r="R39" i="1"/>
  <c r="L55" i="1"/>
  <c r="A55" i="1"/>
  <c r="Q55" i="1"/>
  <c r="L1226" i="1"/>
  <c r="Q1226" i="1"/>
  <c r="J1226" i="1"/>
  <c r="R1226" i="1"/>
  <c r="B1226" i="1"/>
  <c r="M1226" i="1"/>
  <c r="K1357" i="1"/>
  <c r="R1357" i="1"/>
  <c r="N1357" i="1"/>
  <c r="K1280" i="1"/>
  <c r="O1280" i="1"/>
  <c r="N1280" i="1"/>
  <c r="N613" i="1"/>
  <c r="Q613" i="1"/>
  <c r="R613" i="1"/>
  <c r="K613" i="1"/>
  <c r="L613" i="1"/>
  <c r="M613" i="1"/>
  <c r="B607" i="1"/>
  <c r="O607" i="1"/>
  <c r="J607" i="1"/>
  <c r="L593" i="1"/>
  <c r="M593" i="1"/>
  <c r="A587" i="1"/>
  <c r="N587" i="1"/>
  <c r="L587" i="1"/>
  <c r="Q581" i="1"/>
  <c r="A581" i="1"/>
  <c r="K581" i="1"/>
  <c r="P250" i="1"/>
  <c r="Q250" i="1"/>
  <c r="L250" i="1"/>
  <c r="B1331" i="1"/>
  <c r="K1331" i="1"/>
  <c r="O1331" i="1"/>
  <c r="Q1339" i="1"/>
  <c r="B1339" i="1"/>
  <c r="K1339" i="1"/>
  <c r="Q269" i="1"/>
  <c r="B269" i="1"/>
  <c r="K269" i="1"/>
  <c r="N277" i="1"/>
  <c r="M277" i="1"/>
  <c r="Q277" i="1"/>
  <c r="J1489" i="1"/>
  <c r="Q1489" i="1"/>
  <c r="R1489" i="1"/>
  <c r="M1489" i="1"/>
  <c r="N1489" i="1"/>
  <c r="A1489" i="1"/>
  <c r="O1489" i="1"/>
  <c r="A764" i="1"/>
  <c r="N764" i="1"/>
  <c r="B764" i="1"/>
  <c r="P764" i="1"/>
  <c r="Q764" i="1"/>
  <c r="O764" i="1"/>
  <c r="R764" i="1"/>
  <c r="K764" i="1"/>
  <c r="L764" i="1"/>
  <c r="M764" i="1"/>
  <c r="K758" i="1"/>
  <c r="L758" i="1"/>
  <c r="M758" i="1"/>
  <c r="B758" i="1"/>
  <c r="P758" i="1"/>
  <c r="Q758" i="1"/>
  <c r="O758" i="1"/>
  <c r="J758" i="1"/>
  <c r="R758" i="1"/>
  <c r="M744" i="1"/>
  <c r="A744" i="1"/>
  <c r="N744" i="1"/>
  <c r="B744" i="1"/>
  <c r="P744" i="1"/>
  <c r="J744" i="1"/>
  <c r="R744" i="1"/>
  <c r="K744" i="1"/>
  <c r="L744" i="1"/>
  <c r="R738" i="1"/>
  <c r="K738" i="1"/>
  <c r="L738" i="1"/>
  <c r="B738" i="1"/>
  <c r="N738" i="1"/>
  <c r="A738" i="1"/>
  <c r="P738" i="1"/>
  <c r="Q738" i="1"/>
  <c r="O738" i="1"/>
  <c r="J738" i="1"/>
  <c r="A732" i="1"/>
  <c r="P732" i="1"/>
  <c r="Q732" i="1"/>
  <c r="O732" i="1"/>
  <c r="J732" i="1"/>
  <c r="K732" i="1"/>
  <c r="L732" i="1"/>
  <c r="M732" i="1"/>
  <c r="B732" i="1"/>
  <c r="N732" i="1"/>
  <c r="L726" i="1"/>
  <c r="M726" i="1"/>
  <c r="B726" i="1"/>
  <c r="N726" i="1"/>
  <c r="Q726" i="1"/>
  <c r="O726" i="1"/>
  <c r="J726" i="1"/>
  <c r="R726" i="1"/>
  <c r="K726" i="1"/>
  <c r="B712" i="1"/>
  <c r="N712" i="1"/>
  <c r="A712" i="1"/>
  <c r="P712" i="1"/>
  <c r="Q712" i="1"/>
  <c r="O712" i="1"/>
  <c r="R712" i="1"/>
  <c r="K712" i="1"/>
  <c r="L712" i="1"/>
  <c r="M712" i="1"/>
  <c r="K706" i="1"/>
  <c r="L706" i="1"/>
  <c r="M706" i="1"/>
  <c r="A706" i="1"/>
  <c r="P706" i="1"/>
  <c r="Q706" i="1"/>
  <c r="O706" i="1"/>
  <c r="J706" i="1"/>
  <c r="R706" i="1"/>
  <c r="Q700" i="1"/>
  <c r="O700" i="1"/>
  <c r="J700" i="1"/>
  <c r="R700" i="1"/>
  <c r="L700" i="1"/>
  <c r="M700" i="1"/>
  <c r="B700" i="1"/>
  <c r="N700" i="1"/>
  <c r="A700" i="1"/>
  <c r="P700" i="1"/>
  <c r="O694" i="1"/>
  <c r="B694" i="1"/>
  <c r="P694" i="1"/>
  <c r="A694" i="1"/>
  <c r="Q694" i="1"/>
  <c r="M694" i="1"/>
  <c r="N694" i="1"/>
  <c r="J694" i="1"/>
  <c r="L694" i="1"/>
  <c r="A680" i="1"/>
  <c r="L680" i="1"/>
  <c r="K680" i="1"/>
  <c r="J680" i="1"/>
  <c r="M680" i="1"/>
  <c r="O680" i="1"/>
  <c r="P680" i="1"/>
  <c r="Q680" i="1"/>
  <c r="B680" i="1"/>
  <c r="R680" i="1"/>
  <c r="J674" i="1"/>
  <c r="L674" i="1"/>
  <c r="B674" i="1"/>
  <c r="P674" i="1"/>
  <c r="K674" i="1"/>
  <c r="R674" i="1"/>
  <c r="M674" i="1"/>
  <c r="N674" i="1"/>
  <c r="O674" i="1"/>
  <c r="M668" i="1"/>
  <c r="N668" i="1"/>
  <c r="O668" i="1"/>
  <c r="R668" i="1"/>
  <c r="A668" i="1"/>
  <c r="Q668" i="1"/>
  <c r="B668" i="1"/>
  <c r="P668" i="1"/>
  <c r="K668" i="1"/>
  <c r="L668" i="1"/>
  <c r="A662" i="1"/>
  <c r="L662" i="1"/>
  <c r="B662" i="1"/>
  <c r="P662" i="1"/>
  <c r="K662" i="1"/>
  <c r="Q662" i="1"/>
  <c r="N662" i="1"/>
  <c r="O662" i="1"/>
  <c r="J662" i="1"/>
  <c r="R662" i="1"/>
  <c r="K648" i="1"/>
  <c r="P648" i="1"/>
  <c r="M648" i="1"/>
  <c r="N648" i="1"/>
  <c r="J648" i="1"/>
  <c r="R648" i="1"/>
  <c r="A648" i="1"/>
  <c r="L648" i="1"/>
  <c r="B648" i="1"/>
  <c r="Q648" i="1"/>
  <c r="J642" i="1"/>
  <c r="A642" i="1"/>
  <c r="R642" i="1"/>
  <c r="B642" i="1"/>
  <c r="L642" i="1"/>
  <c r="M642" i="1"/>
  <c r="N642" i="1"/>
  <c r="O642" i="1"/>
  <c r="P642" i="1"/>
  <c r="N636" i="1"/>
  <c r="O636" i="1"/>
  <c r="P636" i="1"/>
  <c r="A636" i="1"/>
  <c r="R636" i="1"/>
  <c r="B636" i="1"/>
  <c r="Q636" i="1"/>
  <c r="K636" i="1"/>
  <c r="L636" i="1"/>
  <c r="M636" i="1"/>
  <c r="J66" i="1"/>
  <c r="Q1244" i="1"/>
  <c r="K154" i="1"/>
  <c r="K277" i="1"/>
  <c r="L269" i="1"/>
  <c r="L1339" i="1"/>
  <c r="L1331" i="1"/>
  <c r="A250" i="1"/>
  <c r="B581" i="1"/>
  <c r="B587" i="1"/>
  <c r="B593" i="1"/>
  <c r="P607" i="1"/>
  <c r="P1280" i="1"/>
  <c r="L1357" i="1"/>
  <c r="N55" i="1"/>
  <c r="K1489" i="1"/>
  <c r="K39" i="1"/>
  <c r="L74" i="1"/>
  <c r="L528" i="1"/>
  <c r="O528" i="1"/>
  <c r="A528" i="1"/>
  <c r="N758" i="1"/>
  <c r="R277" i="1"/>
  <c r="R269" i="1"/>
  <c r="R1339" i="1"/>
  <c r="R1331" i="1"/>
  <c r="M250" i="1"/>
  <c r="M581" i="1"/>
  <c r="P587" i="1"/>
  <c r="R593" i="1"/>
  <c r="A593" i="1"/>
  <c r="A607" i="1"/>
  <c r="B1280" i="1"/>
  <c r="B1357" i="1"/>
  <c r="M55" i="1"/>
  <c r="B1489" i="1"/>
  <c r="L39" i="1"/>
  <c r="O648" i="1"/>
  <c r="P726" i="1"/>
  <c r="A758" i="1"/>
  <c r="O167" i="1"/>
  <c r="P550" i="1"/>
  <c r="J551" i="1"/>
  <c r="L637" i="1"/>
  <c r="J649" i="1"/>
  <c r="A663" i="1"/>
  <c r="K681" i="1"/>
  <c r="O695" i="1"/>
  <c r="O713" i="1"/>
  <c r="A727" i="1"/>
  <c r="M766" i="1"/>
  <c r="N688" i="1"/>
  <c r="O734" i="1"/>
  <c r="K1414" i="1"/>
  <c r="B1302" i="1"/>
  <c r="N1297" i="1"/>
  <c r="Q551" i="1"/>
  <c r="L669" i="1"/>
  <c r="J681" i="1"/>
  <c r="A695" i="1"/>
  <c r="M713" i="1"/>
  <c r="M733" i="1"/>
  <c r="O759" i="1"/>
  <c r="R1414" i="1"/>
  <c r="P493" i="1"/>
  <c r="A1302" i="1"/>
  <c r="P1296" i="1"/>
  <c r="A12" i="1"/>
  <c r="M739" i="1"/>
  <c r="Q759" i="1"/>
  <c r="B1053" i="1"/>
  <c r="B1294" i="1"/>
  <c r="O1296" i="1"/>
  <c r="B1045" i="1"/>
  <c r="R1310" i="1"/>
  <c r="J1294" i="1"/>
  <c r="A1024" i="1"/>
  <c r="Q1310" i="1"/>
  <c r="K1292" i="1"/>
  <c r="P649" i="1"/>
  <c r="P663" i="1"/>
  <c r="N675" i="1"/>
  <c r="P701" i="1"/>
  <c r="N727" i="1"/>
  <c r="O745" i="1"/>
  <c r="Q765" i="1"/>
  <c r="B714" i="1"/>
  <c r="Q1398" i="1"/>
  <c r="A1471" i="1"/>
  <c r="R1309" i="1"/>
  <c r="K649" i="1"/>
  <c r="N663" i="1"/>
  <c r="L675" i="1"/>
  <c r="R707" i="1"/>
  <c r="M727" i="1"/>
  <c r="P745" i="1"/>
  <c r="Q746" i="1"/>
  <c r="M720" i="1"/>
  <c r="L1471" i="1"/>
  <c r="L1406" i="1"/>
  <c r="M1306" i="1"/>
  <c r="P339" i="1"/>
  <c r="O681" i="1"/>
  <c r="Q695" i="1"/>
  <c r="Q707" i="1"/>
  <c r="B727" i="1"/>
  <c r="B745" i="1"/>
  <c r="M734" i="1"/>
  <c r="M1341" i="1"/>
  <c r="N1343" i="1"/>
  <c r="A1343" i="1"/>
  <c r="J1343" i="1"/>
  <c r="R1343" i="1"/>
  <c r="L1343" i="1"/>
  <c r="M1343" i="1"/>
  <c r="L1351" i="1"/>
  <c r="A1351" i="1"/>
  <c r="J228" i="1"/>
  <c r="B228" i="1"/>
  <c r="M228" i="1"/>
  <c r="N228" i="1"/>
  <c r="O228" i="1"/>
  <c r="R228" i="1"/>
  <c r="L228" i="1"/>
  <c r="A322" i="1"/>
  <c r="N322" i="1"/>
  <c r="B322" i="1"/>
  <c r="O322" i="1"/>
  <c r="Q322" i="1"/>
  <c r="P322" i="1"/>
  <c r="J322" i="1"/>
  <c r="K322" i="1"/>
  <c r="L322" i="1"/>
  <c r="Q218" i="1"/>
  <c r="N218" i="1"/>
  <c r="O218" i="1"/>
  <c r="N210" i="1"/>
  <c r="A210" i="1"/>
  <c r="R210" i="1"/>
  <c r="B210" i="1"/>
  <c r="K210" i="1"/>
  <c r="A244" i="1"/>
  <c r="M244" i="1"/>
  <c r="R244" i="1"/>
  <c r="K244" i="1"/>
  <c r="L1261" i="1"/>
  <c r="J1261" i="1"/>
  <c r="R1261" i="1"/>
  <c r="J248" i="1"/>
  <c r="O248" i="1"/>
  <c r="Q248" i="1"/>
  <c r="A248" i="1"/>
  <c r="K248" i="1"/>
  <c r="R249" i="1"/>
  <c r="M249" i="1"/>
  <c r="O249" i="1"/>
  <c r="N65" i="1"/>
  <c r="A65" i="1"/>
  <c r="K65" i="1"/>
  <c r="A73" i="1"/>
  <c r="O73" i="1"/>
  <c r="M73" i="1"/>
  <c r="Q170" i="1"/>
  <c r="J170" i="1"/>
  <c r="Q279" i="1"/>
  <c r="K271" i="1"/>
  <c r="L271" i="1"/>
  <c r="Q1333" i="1"/>
  <c r="A1333" i="1"/>
  <c r="N585" i="1"/>
  <c r="N631" i="1"/>
  <c r="L201" i="1"/>
  <c r="B201" i="1"/>
  <c r="R17" i="1"/>
  <c r="K1487" i="1"/>
  <c r="L1487" i="1"/>
  <c r="K241" i="1"/>
  <c r="K170" i="1"/>
  <c r="J41" i="1"/>
  <c r="B1346" i="1"/>
  <c r="A1346" i="1"/>
  <c r="N1346" i="1"/>
  <c r="Q1346" i="1"/>
  <c r="K1346" i="1"/>
  <c r="O204" i="1"/>
  <c r="A204" i="1"/>
  <c r="K204" i="1"/>
  <c r="N204" i="1"/>
  <c r="P204" i="1"/>
  <c r="R204" i="1"/>
  <c r="P235" i="1"/>
  <c r="K235" i="1"/>
  <c r="L235" i="1"/>
  <c r="O235" i="1"/>
  <c r="N235" i="1"/>
  <c r="B319" i="1"/>
  <c r="A319" i="1"/>
  <c r="N319" i="1"/>
  <c r="Q319" i="1"/>
  <c r="A1272" i="1"/>
  <c r="R1272" i="1"/>
  <c r="Q1360" i="1"/>
  <c r="A1360" i="1"/>
  <c r="M1360" i="1"/>
  <c r="J1395" i="1"/>
  <c r="N1395" i="1"/>
  <c r="P1416" i="1"/>
  <c r="N1416" i="1"/>
  <c r="L1416" i="1"/>
  <c r="K1434" i="1"/>
  <c r="J1434" i="1"/>
  <c r="R1434" i="1"/>
  <c r="B1459" i="1"/>
  <c r="R1459" i="1"/>
  <c r="M1459" i="1"/>
  <c r="A215" i="1"/>
  <c r="K215" i="1"/>
  <c r="B68" i="1"/>
  <c r="M68" i="1"/>
  <c r="N68" i="1"/>
  <c r="Q68" i="1"/>
  <c r="L68" i="1"/>
  <c r="A68" i="1"/>
  <c r="K1238" i="1"/>
  <c r="A1238" i="1"/>
  <c r="M1238" i="1"/>
  <c r="K605" i="1"/>
  <c r="M605" i="1"/>
  <c r="A599" i="1"/>
  <c r="B599" i="1"/>
  <c r="K599" i="1"/>
  <c r="N599" i="1"/>
  <c r="J235" i="1"/>
  <c r="B1434" i="1"/>
  <c r="N1216" i="1"/>
  <c r="B1216" i="1"/>
  <c r="M1216" i="1"/>
  <c r="O1216" i="1"/>
  <c r="P1216" i="1"/>
  <c r="R1216" i="1"/>
  <c r="K1216" i="1"/>
  <c r="A1216" i="1"/>
  <c r="L1216" i="1"/>
  <c r="N1200" i="1"/>
  <c r="K1200" i="1"/>
  <c r="L1200" i="1"/>
  <c r="B1200" i="1"/>
  <c r="O1200" i="1"/>
  <c r="Q1200" i="1"/>
  <c r="J1200" i="1"/>
  <c r="A1192" i="1"/>
  <c r="B1192" i="1"/>
  <c r="B1184" i="1"/>
  <c r="M1184" i="1"/>
  <c r="N1184" i="1"/>
  <c r="P1184" i="1"/>
  <c r="Q1184" i="1"/>
  <c r="R1184" i="1"/>
  <c r="L1184" i="1"/>
  <c r="A1184" i="1"/>
  <c r="J1168" i="1"/>
  <c r="Q1168" i="1"/>
  <c r="A1168" i="1"/>
  <c r="R1168" i="1"/>
  <c r="L1168" i="1"/>
  <c r="O1168" i="1"/>
  <c r="P1160" i="1"/>
  <c r="B1160" i="1"/>
  <c r="A1152" i="1"/>
  <c r="O1152" i="1"/>
  <c r="B1152" i="1"/>
  <c r="P1152" i="1"/>
  <c r="K1152" i="1"/>
  <c r="R1152" i="1"/>
  <c r="M1152" i="1"/>
  <c r="Q1152" i="1"/>
  <c r="J1152" i="1"/>
  <c r="L1152" i="1"/>
  <c r="A1144" i="1"/>
  <c r="B1144" i="1"/>
  <c r="M1144" i="1"/>
  <c r="P1144" i="1"/>
  <c r="R1144" i="1"/>
  <c r="L1144" i="1"/>
  <c r="A1136" i="1"/>
  <c r="O1136" i="1"/>
  <c r="B1136" i="1"/>
  <c r="K1136" i="1"/>
  <c r="K1128" i="1"/>
  <c r="R1128" i="1"/>
  <c r="J1120" i="1"/>
  <c r="B1120" i="1"/>
  <c r="K1120" i="1"/>
  <c r="M1120" i="1"/>
  <c r="L1120" i="1"/>
  <c r="O1120" i="1"/>
  <c r="R1120" i="1"/>
  <c r="O1112" i="1"/>
  <c r="B1112" i="1"/>
  <c r="J1112" i="1"/>
  <c r="L1112" i="1"/>
  <c r="O1104" i="1"/>
  <c r="P1104" i="1"/>
  <c r="J1104" i="1"/>
  <c r="A1104" i="1"/>
  <c r="L1104" i="1"/>
  <c r="Q1104" i="1"/>
  <c r="R1104" i="1"/>
  <c r="K1104" i="1"/>
  <c r="M1104" i="1"/>
  <c r="R1096" i="1"/>
  <c r="A1096" i="1"/>
  <c r="B1096" i="1"/>
  <c r="K1096" i="1"/>
  <c r="J1096" i="1"/>
  <c r="N1096" i="1"/>
  <c r="L1096" i="1"/>
  <c r="O1096" i="1"/>
  <c r="B1088" i="1"/>
  <c r="O1088" i="1"/>
  <c r="N1088" i="1"/>
  <c r="J204" i="1"/>
  <c r="Q599" i="1"/>
  <c r="Q1395" i="1"/>
  <c r="B1104" i="1"/>
  <c r="N1144" i="1"/>
  <c r="K279" i="1"/>
  <c r="P631" i="1"/>
  <c r="M1346" i="1"/>
  <c r="R599" i="1"/>
  <c r="Q228" i="1"/>
  <c r="N1152" i="1"/>
  <c r="M1200" i="1"/>
  <c r="P1346" i="1"/>
  <c r="M1272" i="1"/>
  <c r="R1351" i="1"/>
  <c r="J1216" i="1"/>
  <c r="J1184" i="1"/>
  <c r="K1192" i="1"/>
  <c r="P520" i="1"/>
  <c r="R550" i="1"/>
  <c r="P543" i="1"/>
  <c r="L561" i="1"/>
  <c r="B1218" i="1"/>
  <c r="O1087" i="1"/>
  <c r="A1143" i="1"/>
  <c r="P757" i="1"/>
  <c r="O643" i="1"/>
  <c r="O669" i="1"/>
  <c r="P681" i="1"/>
  <c r="R695" i="1"/>
  <c r="A701" i="1"/>
  <c r="B733" i="1"/>
  <c r="P765" i="1"/>
  <c r="J644" i="1"/>
  <c r="K688" i="1"/>
  <c r="P1471" i="1"/>
  <c r="B1406" i="1"/>
  <c r="Q1403" i="1"/>
  <c r="M493" i="1"/>
  <c r="A501" i="1"/>
  <c r="B1310" i="1"/>
  <c r="B1290" i="1"/>
  <c r="K1308" i="1"/>
  <c r="O1304" i="1"/>
  <c r="L1299" i="1"/>
  <c r="R1293" i="1"/>
  <c r="M1290" i="1"/>
  <c r="P1353" i="1"/>
  <c r="P239" i="1"/>
  <c r="P597" i="1"/>
  <c r="A35" i="1"/>
  <c r="N628" i="1"/>
  <c r="L44" i="1"/>
  <c r="K707" i="1"/>
  <c r="A733" i="1"/>
  <c r="L493" i="1"/>
  <c r="B501" i="1"/>
  <c r="A1085" i="1"/>
  <c r="B1014" i="1"/>
  <c r="B1306" i="1"/>
  <c r="A1290" i="1"/>
  <c r="M1307" i="1"/>
  <c r="Q1303" i="1"/>
  <c r="N1298" i="1"/>
  <c r="K1293" i="1"/>
  <c r="O1289" i="1"/>
  <c r="N237" i="1"/>
  <c r="L597" i="1"/>
  <c r="R19" i="1"/>
  <c r="M628" i="1"/>
  <c r="R44" i="1"/>
  <c r="R165" i="1"/>
  <c r="J531" i="1"/>
  <c r="Q1469" i="1"/>
  <c r="J493" i="1"/>
  <c r="K509" i="1"/>
  <c r="B1069" i="1"/>
  <c r="A1306" i="1"/>
  <c r="L1307" i="1"/>
  <c r="R1301" i="1"/>
  <c r="M1298" i="1"/>
  <c r="J1293" i="1"/>
  <c r="N1289" i="1"/>
  <c r="N1306" i="1"/>
  <c r="K1301" i="1"/>
  <c r="O1297" i="1"/>
  <c r="L1292" i="1"/>
  <c r="P1288" i="1"/>
  <c r="O1288" i="1"/>
  <c r="R1400" i="1"/>
  <c r="B1298" i="1"/>
  <c r="K1309" i="1"/>
  <c r="O1305" i="1"/>
  <c r="L1300" i="1"/>
  <c r="M1291" i="1"/>
  <c r="M1439" i="1"/>
  <c r="P1411" i="1"/>
  <c r="K501" i="1"/>
  <c r="A1298" i="1"/>
  <c r="J1309" i="1"/>
  <c r="N1305" i="1"/>
  <c r="K1300" i="1"/>
  <c r="L1291" i="1"/>
  <c r="R1439" i="1"/>
  <c r="M329" i="1"/>
  <c r="A199" i="1"/>
  <c r="O608" i="1"/>
  <c r="R1478" i="1"/>
  <c r="Q501" i="1"/>
  <c r="L1308" i="1"/>
  <c r="P1304" i="1"/>
  <c r="M1299" i="1"/>
  <c r="N1290" i="1"/>
  <c r="P1463" i="1"/>
  <c r="R1406" i="1"/>
  <c r="R1399" i="1"/>
  <c r="P1465" i="1"/>
  <c r="Q1390" i="1"/>
  <c r="Q1410" i="1"/>
  <c r="R1390" i="1"/>
  <c r="P1470" i="1"/>
  <c r="K1361" i="1"/>
  <c r="L1361" i="1"/>
  <c r="O1361" i="1"/>
  <c r="P1361" i="1"/>
  <c r="Q1361" i="1"/>
  <c r="M1361" i="1"/>
  <c r="J1361" i="1"/>
  <c r="A1361" i="1"/>
  <c r="N1361" i="1"/>
  <c r="Q1391" i="1"/>
  <c r="K1391" i="1"/>
  <c r="R1425" i="1"/>
  <c r="A1425" i="1"/>
  <c r="L1425" i="1"/>
  <c r="N1425" i="1"/>
  <c r="P1425" i="1"/>
  <c r="O1455" i="1"/>
  <c r="J1455" i="1"/>
  <c r="B1455" i="1"/>
  <c r="Q1455" i="1"/>
  <c r="K1455" i="1"/>
  <c r="A1455" i="1"/>
  <c r="R1455" i="1"/>
  <c r="L1455" i="1"/>
  <c r="M1455" i="1"/>
  <c r="N1455" i="1"/>
  <c r="R246" i="1"/>
  <c r="M246" i="1"/>
  <c r="B246" i="1"/>
  <c r="L246" i="1"/>
  <c r="N246" i="1"/>
  <c r="P246" i="1"/>
  <c r="J246" i="1"/>
  <c r="K246" i="1"/>
  <c r="O246" i="1"/>
  <c r="N326" i="1"/>
  <c r="O326" i="1"/>
  <c r="Q72" i="1"/>
  <c r="B72" i="1"/>
  <c r="P72" i="1"/>
  <c r="M72" i="1"/>
  <c r="N72" i="1"/>
  <c r="M29" i="1"/>
  <c r="O29" i="1"/>
  <c r="A29" i="1"/>
  <c r="R29" i="1"/>
  <c r="K29" i="1"/>
  <c r="B29" i="1"/>
  <c r="L29" i="1"/>
  <c r="N29" i="1"/>
  <c r="P29" i="1"/>
  <c r="J29" i="1"/>
  <c r="B53" i="1"/>
  <c r="J53" i="1"/>
  <c r="Q53" i="1"/>
  <c r="M53" i="1"/>
  <c r="O53" i="1"/>
  <c r="P53" i="1"/>
  <c r="N53" i="1"/>
  <c r="R53" i="1"/>
  <c r="K53" i="1"/>
  <c r="L53" i="1"/>
  <c r="P1282" i="1"/>
  <c r="Q1282" i="1"/>
  <c r="R1282" i="1"/>
  <c r="J1282" i="1"/>
  <c r="K1282" i="1"/>
  <c r="L1282" i="1"/>
  <c r="A1282" i="1"/>
  <c r="B1282" i="1"/>
  <c r="M1282" i="1"/>
  <c r="N1282" i="1"/>
  <c r="M595" i="1"/>
  <c r="K595" i="1"/>
  <c r="A595" i="1"/>
  <c r="L595" i="1"/>
  <c r="J595" i="1"/>
  <c r="N595" i="1"/>
  <c r="O595" i="1"/>
  <c r="P595" i="1"/>
  <c r="Q595" i="1"/>
  <c r="R595" i="1"/>
  <c r="J1337" i="1"/>
  <c r="R1337" i="1"/>
  <c r="M1337" i="1"/>
  <c r="A1337" i="1"/>
  <c r="N1337" i="1"/>
  <c r="B1337" i="1"/>
  <c r="O1337" i="1"/>
  <c r="P1337" i="1"/>
  <c r="Q1337" i="1"/>
  <c r="K1337" i="1"/>
  <c r="J267" i="1"/>
  <c r="B267" i="1"/>
  <c r="N267" i="1"/>
  <c r="L267" i="1"/>
  <c r="M267" i="1"/>
  <c r="O267" i="1"/>
  <c r="A267" i="1"/>
  <c r="P267" i="1"/>
  <c r="Q267" i="1"/>
  <c r="R267" i="1"/>
  <c r="L1537" i="1"/>
  <c r="R1537" i="1"/>
  <c r="N1537" i="1"/>
  <c r="O1537" i="1"/>
  <c r="K1537" i="1"/>
  <c r="A1537" i="1"/>
  <c r="Q1537" i="1"/>
  <c r="B1498" i="1"/>
  <c r="O1498" i="1"/>
  <c r="L1498" i="1"/>
  <c r="J1498" i="1"/>
  <c r="K1498" i="1"/>
  <c r="M1498" i="1"/>
  <c r="O72" i="1"/>
  <c r="R1498" i="1"/>
  <c r="Q29" i="1"/>
  <c r="B1361" i="1"/>
  <c r="N440" i="1"/>
  <c r="B440" i="1"/>
  <c r="Q440" i="1"/>
  <c r="K440" i="1"/>
  <c r="L440" i="1"/>
  <c r="L1350" i="1"/>
  <c r="N1350" i="1"/>
  <c r="J1350" i="1"/>
  <c r="Q1350" i="1"/>
  <c r="R1350" i="1"/>
  <c r="J205" i="1"/>
  <c r="Q205" i="1"/>
  <c r="K205" i="1"/>
  <c r="N205" i="1"/>
  <c r="A205" i="1"/>
  <c r="O205" i="1"/>
  <c r="K316" i="1"/>
  <c r="B316" i="1"/>
  <c r="M316" i="1"/>
  <c r="Q316" i="1"/>
  <c r="J316" i="1"/>
  <c r="P1276" i="1"/>
  <c r="L1276" i="1"/>
  <c r="A1276" i="1"/>
  <c r="M1276" i="1"/>
  <c r="B1276" i="1"/>
  <c r="J1276" i="1"/>
  <c r="N1276" i="1"/>
  <c r="O1276" i="1"/>
  <c r="K573" i="1"/>
  <c r="O573" i="1"/>
  <c r="B573" i="1"/>
  <c r="R573" i="1"/>
  <c r="P573" i="1"/>
  <c r="A573" i="1"/>
  <c r="Q573" i="1"/>
  <c r="N573" i="1"/>
  <c r="J573" i="1"/>
  <c r="L573" i="1"/>
  <c r="A13" i="1"/>
  <c r="B13" i="1"/>
  <c r="L37" i="1"/>
  <c r="M37" i="1"/>
  <c r="B37" i="1"/>
  <c r="J37" i="1"/>
  <c r="A37" i="1"/>
  <c r="O37" i="1"/>
  <c r="P37" i="1"/>
  <c r="Q37" i="1"/>
  <c r="K37" i="1"/>
  <c r="N37" i="1"/>
  <c r="R37" i="1"/>
  <c r="L196" i="1"/>
  <c r="B196" i="1"/>
  <c r="J196" i="1"/>
  <c r="K196" i="1"/>
  <c r="N196" i="1"/>
  <c r="O196" i="1"/>
  <c r="P196" i="1"/>
  <c r="Q196" i="1"/>
  <c r="R196" i="1"/>
  <c r="A196" i="1"/>
  <c r="Q1242" i="1"/>
  <c r="R1242" i="1"/>
  <c r="L1242" i="1"/>
  <c r="N1242" i="1"/>
  <c r="O1242" i="1"/>
  <c r="P1242" i="1"/>
  <c r="A1242" i="1"/>
  <c r="B1242" i="1"/>
  <c r="M1242" i="1"/>
  <c r="J1242" i="1"/>
  <c r="B627" i="1"/>
  <c r="O627" i="1"/>
  <c r="A627" i="1"/>
  <c r="L627" i="1"/>
  <c r="J627" i="1"/>
  <c r="R627" i="1"/>
  <c r="K627" i="1"/>
  <c r="M627" i="1"/>
  <c r="N627" i="1"/>
  <c r="P627" i="1"/>
  <c r="N589" i="1"/>
  <c r="O589" i="1"/>
  <c r="M589" i="1"/>
  <c r="J589" i="1"/>
  <c r="R589" i="1"/>
  <c r="K589" i="1"/>
  <c r="L589" i="1"/>
  <c r="P589" i="1"/>
  <c r="A589" i="1"/>
  <c r="Q589" i="1"/>
  <c r="B1313" i="1"/>
  <c r="M1313" i="1"/>
  <c r="Q1313" i="1"/>
  <c r="A1313" i="1"/>
  <c r="O1313" i="1"/>
  <c r="P1313" i="1"/>
  <c r="J1313" i="1"/>
  <c r="R1313" i="1"/>
  <c r="K1313" i="1"/>
  <c r="L1313" i="1"/>
  <c r="A1329" i="1"/>
  <c r="L1329" i="1"/>
  <c r="K1329" i="1"/>
  <c r="N1329" i="1"/>
  <c r="B1329" i="1"/>
  <c r="O1329" i="1"/>
  <c r="P1329" i="1"/>
  <c r="Q1329" i="1"/>
  <c r="J1329" i="1"/>
  <c r="R1329" i="1"/>
  <c r="J1523" i="1"/>
  <c r="A1523" i="1"/>
  <c r="K1523" i="1"/>
  <c r="M1523" i="1"/>
  <c r="L1523" i="1"/>
  <c r="O1523" i="1"/>
  <c r="P1523" i="1"/>
  <c r="L316" i="1"/>
  <c r="R205" i="1"/>
  <c r="P440" i="1"/>
  <c r="L72" i="1"/>
  <c r="Q1498" i="1"/>
  <c r="N1523" i="1"/>
  <c r="L1337" i="1"/>
  <c r="B595" i="1"/>
  <c r="K1242" i="1"/>
  <c r="K1481" i="1"/>
  <c r="R1481" i="1"/>
  <c r="B1481" i="1"/>
  <c r="N211" i="1"/>
  <c r="J211" i="1"/>
  <c r="M211" i="1"/>
  <c r="Q211" i="1"/>
  <c r="A211" i="1"/>
  <c r="O211" i="1"/>
  <c r="R211" i="1"/>
  <c r="K211" i="1"/>
  <c r="B211" i="1"/>
  <c r="P211" i="1"/>
  <c r="L1262" i="1"/>
  <c r="A1262" i="1"/>
  <c r="N1262" i="1"/>
  <c r="B1262" i="1"/>
  <c r="P1262" i="1"/>
  <c r="Q1262" i="1"/>
  <c r="J1262" i="1"/>
  <c r="R1262" i="1"/>
  <c r="K388" i="1"/>
  <c r="B388" i="1"/>
  <c r="M64" i="1"/>
  <c r="P64" i="1"/>
  <c r="Q64" i="1"/>
  <c r="A64" i="1"/>
  <c r="J64" i="1"/>
  <c r="B64" i="1"/>
  <c r="K64" i="1"/>
  <c r="N64" i="1"/>
  <c r="R64" i="1"/>
  <c r="K156" i="1"/>
  <c r="M156" i="1"/>
  <c r="J156" i="1"/>
  <c r="A156" i="1"/>
  <c r="L156" i="1"/>
  <c r="B156" i="1"/>
  <c r="N156" i="1"/>
  <c r="O156" i="1"/>
  <c r="R156" i="1"/>
  <c r="P156"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2" i="1"/>
  <c r="L192" i="1"/>
  <c r="K192" i="1"/>
  <c r="A192" i="1"/>
  <c r="N192" i="1"/>
  <c r="J192" i="1"/>
  <c r="R192" i="1"/>
  <c r="M192" i="1"/>
  <c r="O192" i="1"/>
  <c r="P192" i="1"/>
  <c r="R621" i="1"/>
  <c r="M621" i="1"/>
  <c r="Q621" i="1"/>
  <c r="J621" i="1"/>
  <c r="K621" i="1"/>
  <c r="L621" i="1"/>
  <c r="A621" i="1"/>
  <c r="O621" i="1"/>
  <c r="B621" i="1"/>
  <c r="N621" i="1"/>
  <c r="P615" i="1"/>
  <c r="R615" i="1"/>
  <c r="Q615" i="1"/>
  <c r="J615" i="1"/>
  <c r="K615" i="1"/>
  <c r="M615" i="1"/>
  <c r="L615" i="1"/>
  <c r="A615" i="1"/>
  <c r="O615" i="1"/>
  <c r="B615" i="1"/>
  <c r="Q601" i="1"/>
  <c r="N601" i="1"/>
  <c r="O601" i="1"/>
  <c r="P601" i="1"/>
  <c r="J601" i="1"/>
  <c r="R601" i="1"/>
  <c r="K601" i="1"/>
  <c r="M601" i="1"/>
  <c r="A601" i="1"/>
  <c r="L601" i="1"/>
  <c r="R583" i="1"/>
  <c r="L583" i="1"/>
  <c r="B583" i="1"/>
  <c r="M583" i="1"/>
  <c r="J583" i="1"/>
  <c r="K583" i="1"/>
  <c r="N583" i="1"/>
  <c r="O583" i="1"/>
  <c r="Q583" i="1"/>
  <c r="P1234" i="1"/>
  <c r="O1234" i="1"/>
  <c r="J1234" i="1"/>
  <c r="M1234" i="1"/>
  <c r="N1234" i="1"/>
  <c r="A1234" i="1"/>
  <c r="B1234" i="1"/>
  <c r="Q1234" i="1"/>
  <c r="R1234" i="1"/>
  <c r="L1234" i="1"/>
  <c r="A275" i="1"/>
  <c r="N275" i="1"/>
  <c r="L275" i="1"/>
  <c r="K275" i="1"/>
  <c r="M275" i="1"/>
  <c r="O275" i="1"/>
  <c r="B275" i="1"/>
  <c r="P275" i="1"/>
  <c r="Q275" i="1"/>
  <c r="J275" i="1"/>
  <c r="R1513" i="1"/>
  <c r="Q1513" i="1"/>
  <c r="K1513" i="1"/>
  <c r="B1513" i="1"/>
  <c r="M1513" i="1"/>
  <c r="O1513" i="1"/>
  <c r="N1513" i="1"/>
  <c r="R316" i="1"/>
  <c r="B205" i="1"/>
  <c r="M440" i="1"/>
  <c r="Q1425" i="1"/>
  <c r="K72" i="1"/>
  <c r="A1498" i="1"/>
  <c r="B1523" i="1"/>
  <c r="O64" i="1"/>
  <c r="M1329" i="1"/>
  <c r="B601" i="1"/>
  <c r="O1282" i="1"/>
  <c r="O1425" i="1"/>
  <c r="A72" i="1"/>
  <c r="L1513" i="1"/>
  <c r="J1537" i="1"/>
  <c r="Q192" i="1"/>
  <c r="M573" i="1"/>
  <c r="L64" i="1"/>
  <c r="O316" i="1"/>
  <c r="O1350" i="1"/>
  <c r="J440" i="1"/>
  <c r="K1425" i="1"/>
  <c r="P1513" i="1"/>
  <c r="P1537" i="1"/>
  <c r="M1262" i="1"/>
  <c r="N615" i="1"/>
  <c r="M196" i="1"/>
  <c r="M1350" i="1"/>
  <c r="J1513" i="1"/>
  <c r="M1537" i="1"/>
  <c r="K1262" i="1"/>
  <c r="R275" i="1"/>
  <c r="P621" i="1"/>
  <c r="A316" i="1"/>
  <c r="A440" i="1"/>
  <c r="J1425" i="1"/>
  <c r="Q246" i="1"/>
  <c r="N1313" i="1"/>
  <c r="B61" i="1"/>
  <c r="P205" i="1"/>
  <c r="K1350" i="1"/>
  <c r="M1425" i="1"/>
  <c r="R72" i="1"/>
  <c r="P1498" i="1"/>
  <c r="A1513" i="1"/>
  <c r="B1537" i="1"/>
  <c r="A246" i="1"/>
  <c r="K267" i="1"/>
  <c r="P583" i="1"/>
  <c r="Q627" i="1"/>
  <c r="A53" i="1"/>
  <c r="J317" i="1"/>
  <c r="K233" i="1"/>
  <c r="B233" i="1"/>
  <c r="J207" i="1"/>
  <c r="Q1348" i="1"/>
  <c r="L1397" i="1"/>
  <c r="M1500" i="1"/>
  <c r="B1500" i="1"/>
  <c r="N1515" i="1"/>
  <c r="P1525" i="1"/>
  <c r="Q1539" i="1"/>
  <c r="J1539" i="1"/>
  <c r="P319" i="1"/>
  <c r="Q235" i="1"/>
  <c r="B235" i="1"/>
  <c r="M204" i="1"/>
  <c r="R1346" i="1"/>
  <c r="N603" i="1"/>
  <c r="P68" i="1"/>
  <c r="M599" i="1"/>
  <c r="P70" i="1"/>
  <c r="J1440" i="1"/>
  <c r="Q1439" i="1"/>
  <c r="B1353" i="1"/>
  <c r="M239" i="1"/>
  <c r="O213" i="1"/>
  <c r="R1416" i="1"/>
  <c r="R1360" i="1"/>
  <c r="L231" i="1"/>
  <c r="K1345" i="1"/>
  <c r="J1494" i="1"/>
  <c r="P1519" i="1"/>
  <c r="B1534" i="1"/>
  <c r="P1485" i="1"/>
  <c r="A597" i="1"/>
  <c r="N629" i="1"/>
  <c r="B19" i="1"/>
  <c r="J215" i="1"/>
  <c r="P579" i="1"/>
  <c r="O1493" i="1"/>
  <c r="O1433" i="1"/>
  <c r="J623" i="1"/>
  <c r="Q317" i="1"/>
  <c r="O233" i="1"/>
  <c r="A233" i="1"/>
  <c r="Q207" i="1"/>
  <c r="P1348" i="1"/>
  <c r="K1397" i="1"/>
  <c r="L1500" i="1"/>
  <c r="A1500" i="1"/>
  <c r="P1515" i="1"/>
  <c r="O1525" i="1"/>
  <c r="P1539" i="1"/>
  <c r="A1539" i="1"/>
  <c r="O319" i="1"/>
  <c r="M235" i="1"/>
  <c r="A235" i="1"/>
  <c r="L204" i="1"/>
  <c r="J1346" i="1"/>
  <c r="M603" i="1"/>
  <c r="O68" i="1"/>
  <c r="L599" i="1"/>
  <c r="O70" i="1"/>
  <c r="P1440" i="1"/>
  <c r="A1439" i="1"/>
  <c r="A1353" i="1"/>
  <c r="M213" i="1"/>
  <c r="B1485" i="1"/>
  <c r="O199" i="1"/>
  <c r="O35" i="1"/>
  <c r="R603" i="1"/>
  <c r="L603" i="1"/>
  <c r="N70" i="1"/>
  <c r="B1440" i="1"/>
  <c r="B1439" i="1"/>
  <c r="K237" i="1"/>
  <c r="R213" i="1"/>
  <c r="L245" i="1"/>
  <c r="N199" i="1"/>
  <c r="L35" i="1"/>
  <c r="Q158" i="1"/>
  <c r="P1335" i="1"/>
  <c r="N439" i="1"/>
  <c r="P439" i="1"/>
  <c r="J439" i="1"/>
  <c r="B439" i="1"/>
  <c r="M439" i="1"/>
  <c r="L439" i="1"/>
  <c r="B1345" i="1"/>
  <c r="M1345" i="1"/>
  <c r="P1345" i="1"/>
  <c r="J1345" i="1"/>
  <c r="O1345" i="1"/>
  <c r="R1345" i="1"/>
  <c r="K150" i="1"/>
  <c r="B150" i="1"/>
  <c r="P150" i="1"/>
  <c r="N150" i="1"/>
  <c r="O150" i="1"/>
  <c r="R150" i="1"/>
  <c r="A150" i="1"/>
  <c r="R231" i="1"/>
  <c r="Q231" i="1"/>
  <c r="B231" i="1"/>
  <c r="M231" i="1"/>
  <c r="N231" i="1"/>
  <c r="P231" i="1"/>
  <c r="J231" i="1"/>
  <c r="A320" i="1"/>
  <c r="O320" i="1"/>
  <c r="Q320" i="1"/>
  <c r="N320" i="1"/>
  <c r="J320" i="1"/>
  <c r="L320" i="1"/>
  <c r="J1273" i="1"/>
  <c r="L1273" i="1"/>
  <c r="M1273" i="1"/>
  <c r="J1277" i="1"/>
  <c r="O1277" i="1"/>
  <c r="K1277" i="1"/>
  <c r="A1394" i="1"/>
  <c r="R1394" i="1"/>
  <c r="M1394" i="1"/>
  <c r="B1394" i="1"/>
  <c r="O1428" i="1"/>
  <c r="B1428" i="1"/>
  <c r="R1428" i="1"/>
  <c r="K1428" i="1"/>
  <c r="N1433" i="1"/>
  <c r="M1433" i="1"/>
  <c r="K1433" i="1"/>
  <c r="J1433" i="1"/>
  <c r="L1458" i="1"/>
  <c r="J1458" i="1"/>
  <c r="O1458" i="1"/>
  <c r="P1458" i="1"/>
  <c r="Q1484" i="1"/>
  <c r="O1484" i="1"/>
  <c r="R1484" i="1"/>
  <c r="K1534" i="1"/>
  <c r="O1534" i="1"/>
  <c r="Q1534" i="1"/>
  <c r="L1534" i="1"/>
  <c r="N1534" i="1"/>
  <c r="J1534" i="1"/>
  <c r="R1519" i="1"/>
  <c r="B1519" i="1"/>
  <c r="O1519" i="1"/>
  <c r="Q1519" i="1"/>
  <c r="N1519" i="1"/>
  <c r="L1519" i="1"/>
  <c r="B1509" i="1"/>
  <c r="J1509" i="1"/>
  <c r="P1509" i="1"/>
  <c r="A1509" i="1"/>
  <c r="R1509" i="1"/>
  <c r="K1509" i="1"/>
  <c r="O1509" i="1"/>
  <c r="Q1494" i="1"/>
  <c r="P1494" i="1"/>
  <c r="R1494" i="1"/>
  <c r="A1494" i="1"/>
  <c r="M1494" i="1"/>
  <c r="K1494" i="1"/>
  <c r="J603" i="1"/>
  <c r="B603" i="1"/>
  <c r="O1439" i="1"/>
  <c r="M1353" i="1"/>
  <c r="R237" i="1"/>
  <c r="J245" i="1"/>
  <c r="P1229" i="1"/>
  <c r="O329" i="1"/>
  <c r="L199" i="1"/>
  <c r="K35" i="1"/>
  <c r="O1272" i="1"/>
  <c r="N1272" i="1"/>
  <c r="Q1272" i="1"/>
  <c r="J1272" i="1"/>
  <c r="K1272" i="1"/>
  <c r="B1272" i="1"/>
  <c r="L1360" i="1"/>
  <c r="B1360" i="1"/>
  <c r="N1360" i="1"/>
  <c r="J1360" i="1"/>
  <c r="K1360" i="1"/>
  <c r="P1360" i="1"/>
  <c r="A1395" i="1"/>
  <c r="P1395" i="1"/>
  <c r="R1395" i="1"/>
  <c r="K1395" i="1"/>
  <c r="M1395" i="1"/>
  <c r="B1395" i="1"/>
  <c r="J1416" i="1"/>
  <c r="A1416" i="1"/>
  <c r="K1416" i="1"/>
  <c r="O1416" i="1"/>
  <c r="Q1416" i="1"/>
  <c r="B1416" i="1"/>
  <c r="N1434" i="1"/>
  <c r="P1434" i="1"/>
  <c r="M1434" i="1"/>
  <c r="Q1434" i="1"/>
  <c r="A1434" i="1"/>
  <c r="L1434" i="1"/>
  <c r="A1459" i="1"/>
  <c r="N1459" i="1"/>
  <c r="Q1459" i="1"/>
  <c r="P1459" i="1"/>
  <c r="J1459" i="1"/>
  <c r="K1459" i="1"/>
  <c r="L215" i="1"/>
  <c r="Q215" i="1"/>
  <c r="N215" i="1"/>
  <c r="O215" i="1"/>
  <c r="B215" i="1"/>
  <c r="R215" i="1"/>
  <c r="M215" i="1"/>
  <c r="P215" i="1"/>
  <c r="B325" i="1"/>
  <c r="A325" i="1"/>
  <c r="Q325" i="1"/>
  <c r="K325" i="1"/>
  <c r="M241" i="1"/>
  <c r="B241" i="1"/>
  <c r="R241" i="1"/>
  <c r="J241" i="1"/>
  <c r="Q241" i="1"/>
  <c r="L241" i="1"/>
  <c r="O241" i="1"/>
  <c r="L1278" i="1"/>
  <c r="M1278" i="1"/>
  <c r="N1278" i="1"/>
  <c r="B1278" i="1"/>
  <c r="J1278" i="1"/>
  <c r="R1278" i="1"/>
  <c r="O1278" i="1"/>
  <c r="A1278" i="1"/>
  <c r="N569" i="1"/>
  <c r="J569" i="1"/>
  <c r="Q569" i="1"/>
  <c r="K569" i="1"/>
  <c r="B569" i="1"/>
  <c r="R569" i="1"/>
  <c r="O569" i="1"/>
  <c r="P569"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1" i="1"/>
  <c r="A191" i="1"/>
  <c r="O191" i="1"/>
  <c r="Q191" i="1"/>
  <c r="P191" i="1"/>
  <c r="K191" i="1"/>
  <c r="M191" i="1"/>
  <c r="B1355" i="1"/>
  <c r="Q1355" i="1"/>
  <c r="J1355" i="1"/>
  <c r="L1355" i="1"/>
  <c r="R1355" i="1"/>
  <c r="O1238" i="1"/>
  <c r="Q1238" i="1"/>
  <c r="R1238" i="1"/>
  <c r="L1238" i="1"/>
  <c r="B1238" i="1"/>
  <c r="N1238" i="1"/>
  <c r="P1238" i="1"/>
  <c r="J1238" i="1"/>
  <c r="A617" i="1"/>
  <c r="K617" i="1"/>
  <c r="L617" i="1"/>
  <c r="N617" i="1"/>
  <c r="O617" i="1"/>
  <c r="P617" i="1"/>
  <c r="J617" i="1"/>
  <c r="R617" i="1"/>
  <c r="L611" i="1"/>
  <c r="Q611" i="1"/>
  <c r="A611" i="1"/>
  <c r="P611" i="1"/>
  <c r="B611" i="1"/>
  <c r="N611" i="1"/>
  <c r="K611" i="1"/>
  <c r="L605" i="1"/>
  <c r="N605" i="1"/>
  <c r="J605" i="1"/>
  <c r="O605" i="1"/>
  <c r="P605" i="1"/>
  <c r="A605" i="1"/>
  <c r="R605" i="1"/>
  <c r="Q605" i="1"/>
  <c r="Q579" i="1"/>
  <c r="M579" i="1"/>
  <c r="A579" i="1"/>
  <c r="K579" i="1"/>
  <c r="R579" i="1"/>
  <c r="N579" i="1"/>
  <c r="O579" i="1"/>
  <c r="B579" i="1"/>
  <c r="L252" i="1"/>
  <c r="M252" i="1"/>
  <c r="Q252" i="1"/>
  <c r="B252" i="1"/>
  <c r="J252" i="1"/>
  <c r="R252" i="1"/>
  <c r="L1341" i="1"/>
  <c r="N1341" i="1"/>
  <c r="Q1341" i="1"/>
  <c r="P1341" i="1"/>
  <c r="K1341" i="1"/>
  <c r="R1533" i="1"/>
  <c r="A1533" i="1"/>
  <c r="L1533" i="1"/>
  <c r="M1533" i="1"/>
  <c r="N1533" i="1"/>
  <c r="B1533" i="1"/>
  <c r="K1533" i="1"/>
  <c r="R1518" i="1"/>
  <c r="A1518" i="1"/>
  <c r="Q1518" i="1"/>
  <c r="M1518" i="1"/>
  <c r="P1518" i="1"/>
  <c r="B1518" i="1"/>
  <c r="L1518" i="1"/>
  <c r="K1518" i="1"/>
  <c r="N1518" i="1"/>
  <c r="N1508" i="1"/>
  <c r="O1508" i="1"/>
  <c r="P1508" i="1"/>
  <c r="R1508" i="1"/>
  <c r="L1508" i="1"/>
  <c r="Q1508" i="1"/>
  <c r="Q1493" i="1"/>
  <c r="A1493" i="1"/>
  <c r="M1493" i="1"/>
  <c r="P1493" i="1"/>
  <c r="N1493" i="1"/>
  <c r="R1493" i="1"/>
  <c r="J1493" i="1"/>
  <c r="L1493" i="1"/>
  <c r="M317" i="1"/>
  <c r="N317" i="1"/>
  <c r="L233" i="1"/>
  <c r="M207" i="1"/>
  <c r="A207" i="1"/>
  <c r="M1348" i="1"/>
  <c r="Q1397" i="1"/>
  <c r="Q1500" i="1"/>
  <c r="R1515" i="1"/>
  <c r="A1515" i="1"/>
  <c r="L1525" i="1"/>
  <c r="M1539" i="1"/>
  <c r="K319" i="1"/>
  <c r="L319" i="1"/>
  <c r="R235" i="1"/>
  <c r="Q204" i="1"/>
  <c r="B204" i="1"/>
  <c r="O1346" i="1"/>
  <c r="K603" i="1"/>
  <c r="A603" i="1"/>
  <c r="R68" i="1"/>
  <c r="P599" i="1"/>
  <c r="J599" i="1"/>
  <c r="O1459" i="1"/>
  <c r="O1434" i="1"/>
  <c r="O1395" i="1"/>
  <c r="L1272" i="1"/>
  <c r="K320" i="1"/>
  <c r="Q150" i="1"/>
  <c r="R439" i="1"/>
  <c r="Q1509" i="1"/>
  <c r="A1519" i="1"/>
  <c r="P1278" i="1"/>
  <c r="N241" i="1"/>
  <c r="B605" i="1"/>
  <c r="L191" i="1"/>
  <c r="O1533" i="1"/>
  <c r="M1355" i="1"/>
  <c r="Q1418" i="1"/>
  <c r="K1418" i="1"/>
  <c r="M1418" i="1"/>
  <c r="O1418" i="1"/>
  <c r="A1418" i="1"/>
  <c r="L1418" i="1"/>
  <c r="P1418" i="1"/>
  <c r="R1418" i="1"/>
  <c r="P1436" i="1"/>
  <c r="M1436" i="1"/>
  <c r="L213" i="1"/>
  <c r="N213" i="1"/>
  <c r="J213" i="1"/>
  <c r="K213" i="1"/>
  <c r="A213" i="1"/>
  <c r="Q213" i="1"/>
  <c r="L237" i="1"/>
  <c r="O237" i="1"/>
  <c r="P237" i="1"/>
  <c r="B237" i="1"/>
  <c r="Q237" i="1"/>
  <c r="M237" i="1"/>
  <c r="J239" i="1"/>
  <c r="A239" i="1"/>
  <c r="L239" i="1"/>
  <c r="K239" i="1"/>
  <c r="O239" i="1"/>
  <c r="N239" i="1"/>
  <c r="O1353" i="1"/>
  <c r="N1353" i="1"/>
  <c r="Q1353" i="1"/>
  <c r="R1353" i="1"/>
  <c r="L1439" i="1"/>
  <c r="P1439" i="1"/>
  <c r="J1439" i="1"/>
  <c r="Q1440" i="1"/>
  <c r="A1440" i="1"/>
  <c r="M1440" i="1"/>
  <c r="O1440" i="1"/>
  <c r="B70" i="1"/>
  <c r="L70" i="1"/>
  <c r="K70" i="1"/>
  <c r="A70" i="1"/>
  <c r="R70" i="1"/>
  <c r="J158" i="1"/>
  <c r="L158" i="1"/>
  <c r="N158" i="1"/>
  <c r="P158" i="1"/>
  <c r="M158" i="1"/>
  <c r="A158" i="1"/>
  <c r="K158" i="1"/>
  <c r="B571" i="1"/>
  <c r="Q571" i="1"/>
  <c r="A571" i="1"/>
  <c r="L571" i="1"/>
  <c r="P571"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9" i="1"/>
  <c r="M199" i="1"/>
  <c r="P199" i="1"/>
  <c r="J199" i="1"/>
  <c r="B199" i="1"/>
  <c r="R199" i="1"/>
  <c r="A202" i="1"/>
  <c r="K202" i="1"/>
  <c r="N202" i="1"/>
  <c r="R202" i="1"/>
  <c r="L1284" i="1"/>
  <c r="O1284" i="1"/>
  <c r="B1284" i="1"/>
  <c r="M1284" i="1"/>
  <c r="N1284" i="1"/>
  <c r="Q1284" i="1"/>
  <c r="A1284" i="1"/>
  <c r="L1240" i="1"/>
  <c r="J1240" i="1"/>
  <c r="P1240" i="1"/>
  <c r="N1240" i="1"/>
  <c r="O1240" i="1"/>
  <c r="A574" i="1"/>
  <c r="L574" i="1"/>
  <c r="P574" i="1"/>
  <c r="Q574" i="1"/>
  <c r="M574" i="1"/>
  <c r="B629" i="1"/>
  <c r="M629" i="1"/>
  <c r="J629" i="1"/>
  <c r="L629" i="1"/>
  <c r="K629" i="1"/>
  <c r="P629" i="1"/>
  <c r="M623" i="1"/>
  <c r="L623" i="1"/>
  <c r="K623" i="1"/>
  <c r="B623" i="1"/>
  <c r="M609" i="1"/>
  <c r="Q609" i="1"/>
  <c r="B609" i="1"/>
  <c r="L609" i="1"/>
  <c r="O609" i="1"/>
  <c r="R609" i="1"/>
  <c r="P609" i="1"/>
  <c r="M597" i="1"/>
  <c r="O597" i="1"/>
  <c r="Q597" i="1"/>
  <c r="R597" i="1"/>
  <c r="B597" i="1"/>
  <c r="K597" i="1"/>
  <c r="J591" i="1"/>
  <c r="N591" i="1"/>
  <c r="M591" i="1"/>
  <c r="R591" i="1"/>
  <c r="Q591" i="1"/>
  <c r="A591" i="1"/>
  <c r="O577" i="1"/>
  <c r="A577" i="1"/>
  <c r="M577" i="1"/>
  <c r="J577" i="1"/>
  <c r="R577" i="1"/>
  <c r="L577" i="1"/>
  <c r="L329" i="1"/>
  <c r="A329" i="1"/>
  <c r="Q329" i="1"/>
  <c r="R329" i="1"/>
  <c r="B329" i="1"/>
  <c r="K329" i="1"/>
  <c r="P329" i="1"/>
  <c r="M1335" i="1"/>
  <c r="L1335" i="1"/>
  <c r="Q1335" i="1"/>
  <c r="N1335" i="1"/>
  <c r="O1335" i="1"/>
  <c r="A1335" i="1"/>
  <c r="A1229" i="1"/>
  <c r="L1229" i="1"/>
  <c r="J1229" i="1"/>
  <c r="B1229" i="1"/>
  <c r="R1229" i="1"/>
  <c r="N1229" i="1"/>
  <c r="Q1229" i="1"/>
  <c r="K1229" i="1"/>
  <c r="J1485" i="1"/>
  <c r="R1485" i="1"/>
  <c r="L1485" i="1"/>
  <c r="Q1485" i="1"/>
  <c r="M1485" i="1"/>
  <c r="O1485" i="1"/>
  <c r="L273" i="1"/>
  <c r="K273" i="1"/>
  <c r="P273" i="1"/>
  <c r="J273" i="1"/>
  <c r="N273" i="1"/>
  <c r="O273" i="1"/>
  <c r="M245" i="1"/>
  <c r="P245" i="1"/>
  <c r="Q245" i="1"/>
  <c r="R245" i="1"/>
  <c r="K245" i="1"/>
  <c r="N245" i="1"/>
  <c r="O245" i="1"/>
  <c r="B527" i="1"/>
  <c r="O527" i="1"/>
  <c r="Q527" i="1"/>
  <c r="R527" i="1"/>
  <c r="P519" i="1"/>
  <c r="A519" i="1"/>
  <c r="O519" i="1"/>
  <c r="L519" i="1"/>
  <c r="A1222" i="1"/>
  <c r="R1222" i="1"/>
  <c r="N1190" i="1"/>
  <c r="M1190" i="1"/>
  <c r="K317" i="1"/>
  <c r="R1348" i="1"/>
  <c r="N1397" i="1"/>
  <c r="J1525" i="1"/>
  <c r="J319" i="1"/>
  <c r="L1346" i="1"/>
  <c r="K68" i="1"/>
  <c r="O599" i="1"/>
  <c r="J70" i="1"/>
  <c r="K1440" i="1"/>
  <c r="K1439" i="1"/>
  <c r="J1353" i="1"/>
  <c r="Q239" i="1"/>
  <c r="A237" i="1"/>
  <c r="L1459" i="1"/>
  <c r="M1416" i="1"/>
  <c r="L1395" i="1"/>
  <c r="O1360" i="1"/>
  <c r="P1272" i="1"/>
  <c r="K231" i="1"/>
  <c r="N1345" i="1"/>
  <c r="A439" i="1"/>
  <c r="L1509" i="1"/>
  <c r="R1534" i="1"/>
  <c r="N1485" i="1"/>
  <c r="J329" i="1"/>
  <c r="N597" i="1"/>
  <c r="Q629" i="1"/>
  <c r="J1284" i="1"/>
  <c r="O51" i="1"/>
  <c r="M19" i="1"/>
  <c r="Q1278" i="1"/>
  <c r="A241" i="1"/>
  <c r="B617" i="1"/>
  <c r="R41" i="1"/>
  <c r="M569" i="1"/>
  <c r="J1418" i="1"/>
  <c r="P1533" i="1"/>
  <c r="K1484" i="1"/>
  <c r="B577" i="1"/>
  <c r="R43" i="1"/>
  <c r="R325" i="1"/>
  <c r="J229" i="1"/>
  <c r="P1352" i="1"/>
  <c r="A1352" i="1"/>
  <c r="O1274" i="1"/>
  <c r="B1274" i="1"/>
  <c r="N1274" i="1"/>
  <c r="M1274" i="1"/>
  <c r="O1393" i="1"/>
  <c r="B1393" i="1"/>
  <c r="Q1393" i="1"/>
  <c r="M1393" i="1"/>
  <c r="J1393" i="1"/>
  <c r="A1432" i="1"/>
  <c r="N1432" i="1"/>
  <c r="R1432" i="1"/>
  <c r="Q1432" i="1"/>
  <c r="J217" i="1"/>
  <c r="Q217" i="1"/>
  <c r="A217" i="1"/>
  <c r="N217" i="1"/>
  <c r="B349" i="1"/>
  <c r="A349" i="1"/>
  <c r="B341" i="1"/>
  <c r="P1323" i="1"/>
  <c r="O1323" i="1"/>
  <c r="B171" i="1"/>
  <c r="A171" i="1"/>
  <c r="N171" i="1"/>
  <c r="P171" i="1"/>
  <c r="O171" i="1"/>
  <c r="O572" i="1"/>
  <c r="Q572" i="1"/>
  <c r="K36" i="1"/>
  <c r="A36" i="1"/>
  <c r="N60" i="1"/>
  <c r="L60" i="1"/>
  <c r="N197" i="1"/>
  <c r="P197" i="1"/>
  <c r="M198" i="1"/>
  <c r="L572" i="1"/>
  <c r="N530" i="1"/>
  <c r="K530" i="1"/>
  <c r="R530" i="1"/>
  <c r="K1219" i="1"/>
  <c r="K1107" i="1"/>
  <c r="N1205" i="1"/>
  <c r="M1205" i="1"/>
  <c r="B1149" i="1"/>
  <c r="R1149" i="1"/>
  <c r="P1109" i="1"/>
  <c r="N1109" i="1"/>
  <c r="N1321" i="1"/>
  <c r="P167" i="1"/>
  <c r="N534" i="1"/>
  <c r="P558" i="1"/>
  <c r="L1189" i="1"/>
  <c r="M1131" i="1"/>
  <c r="N1195" i="1"/>
  <c r="R1195" i="1"/>
  <c r="L1093" i="1"/>
  <c r="B1163" i="1"/>
  <c r="K1411" i="1"/>
  <c r="M1411" i="1"/>
  <c r="N1411" i="1"/>
  <c r="B1411" i="1"/>
  <c r="Q1411" i="1"/>
  <c r="R1411" i="1"/>
  <c r="O1411" i="1"/>
  <c r="O1403" i="1"/>
  <c r="N1403" i="1"/>
  <c r="P1403" i="1"/>
  <c r="R1403" i="1"/>
  <c r="B1403" i="1"/>
  <c r="A1403" i="1"/>
  <c r="M1403" i="1"/>
  <c r="K1476" i="1"/>
  <c r="L1476" i="1"/>
  <c r="M1476" i="1"/>
  <c r="P1476" i="1"/>
  <c r="B1476" i="1"/>
  <c r="A1476" i="1"/>
  <c r="Q1476" i="1"/>
  <c r="R1476" i="1"/>
  <c r="N1476" i="1"/>
  <c r="R1468" i="1"/>
  <c r="L1468" i="1"/>
  <c r="M1468" i="1"/>
  <c r="P1468" i="1"/>
  <c r="K1468" i="1"/>
  <c r="N1468" i="1"/>
  <c r="O1468" i="1"/>
  <c r="A1468" i="1"/>
  <c r="A982" i="1"/>
  <c r="B982" i="1"/>
  <c r="L576" i="1"/>
  <c r="N1324" i="1"/>
  <c r="M552" i="1"/>
  <c r="P559" i="1"/>
  <c r="R559" i="1"/>
  <c r="Q543" i="1"/>
  <c r="N543" i="1"/>
  <c r="N535" i="1"/>
  <c r="L535" i="1"/>
  <c r="A1125" i="1"/>
  <c r="Q1468" i="1"/>
  <c r="B535" i="1"/>
  <c r="N551" i="1"/>
  <c r="L542" i="1"/>
  <c r="O542" i="1"/>
  <c r="Q1219" i="1"/>
  <c r="A1149" i="1"/>
  <c r="O1195" i="1"/>
  <c r="Q1203" i="1"/>
  <c r="A762" i="1"/>
  <c r="J762" i="1"/>
  <c r="A756" i="1"/>
  <c r="J756" i="1"/>
  <c r="B756" i="1"/>
  <c r="R756" i="1"/>
  <c r="K756" i="1"/>
  <c r="Q756" i="1"/>
  <c r="L756" i="1"/>
  <c r="N756" i="1"/>
  <c r="K750" i="1"/>
  <c r="P750" i="1"/>
  <c r="J750" i="1"/>
  <c r="R750" i="1"/>
  <c r="M750" i="1"/>
  <c r="P736" i="1"/>
  <c r="N736" i="1"/>
  <c r="B736" i="1"/>
  <c r="O736" i="1"/>
  <c r="R736" i="1"/>
  <c r="N730" i="1"/>
  <c r="O730" i="1"/>
  <c r="P730" i="1"/>
  <c r="A730" i="1"/>
  <c r="J730" i="1"/>
  <c r="K730" i="1"/>
  <c r="Q730" i="1"/>
  <c r="B724" i="1"/>
  <c r="R724" i="1"/>
  <c r="K724" i="1"/>
  <c r="O724" i="1"/>
  <c r="M718" i="1"/>
  <c r="Q718" i="1"/>
  <c r="B718" i="1"/>
  <c r="R718" i="1"/>
  <c r="K718" i="1"/>
  <c r="K704" i="1"/>
  <c r="Q704" i="1"/>
  <c r="L704" i="1"/>
  <c r="M704" i="1"/>
  <c r="N704" i="1"/>
  <c r="P704" i="1"/>
  <c r="B698" i="1"/>
  <c r="O698" i="1"/>
  <c r="A698" i="1"/>
  <c r="L698" i="1"/>
  <c r="N698" i="1"/>
  <c r="J698" i="1"/>
  <c r="A692" i="1"/>
  <c r="O692" i="1"/>
  <c r="P692" i="1"/>
  <c r="K692" i="1"/>
  <c r="B686" i="1"/>
  <c r="A686" i="1"/>
  <c r="L672" i="1"/>
  <c r="O672" i="1"/>
  <c r="R672" i="1"/>
  <c r="Q672" i="1"/>
  <c r="K672" i="1"/>
  <c r="M672" i="1"/>
  <c r="N666" i="1"/>
  <c r="A666" i="1"/>
  <c r="R666" i="1"/>
  <c r="B666" i="1"/>
  <c r="K666" i="1"/>
  <c r="M666" i="1"/>
  <c r="J666" i="1"/>
  <c r="P666" i="1"/>
  <c r="M660" i="1"/>
  <c r="J660" i="1"/>
  <c r="J654" i="1"/>
  <c r="A654" i="1"/>
  <c r="P654" i="1"/>
  <c r="K654" i="1"/>
  <c r="N640" i="1"/>
  <c r="M640" i="1"/>
  <c r="J640" i="1"/>
  <c r="O634" i="1"/>
  <c r="J634" i="1"/>
  <c r="B1468" i="1"/>
  <c r="Q1216" i="1"/>
  <c r="O1114" i="1"/>
  <c r="M1138" i="1"/>
  <c r="P1154" i="1"/>
  <c r="B1154" i="1"/>
  <c r="A1170" i="1"/>
  <c r="A1178" i="1"/>
  <c r="K1194" i="1"/>
  <c r="L1202" i="1"/>
  <c r="A1210" i="1"/>
  <c r="O1184" i="1"/>
  <c r="A1090" i="1"/>
  <c r="N1106" i="1"/>
  <c r="P1122" i="1"/>
  <c r="L1130" i="1"/>
  <c r="Q1146" i="1"/>
  <c r="Q1186" i="1"/>
  <c r="P1218" i="1"/>
  <c r="P1096" i="1"/>
  <c r="Q1096" i="1"/>
  <c r="Q1144" i="1"/>
  <c r="R1200" i="1"/>
  <c r="A1200" i="1"/>
  <c r="P1120" i="1"/>
  <c r="A1120" i="1"/>
  <c r="K1168" i="1"/>
  <c r="L1192" i="1"/>
  <c r="P1112" i="1"/>
  <c r="M1088" i="1"/>
  <c r="M1208" i="1"/>
  <c r="R637" i="1"/>
  <c r="N643" i="1"/>
  <c r="O649" i="1"/>
  <c r="B649" i="1"/>
  <c r="Q663" i="1"/>
  <c r="P669" i="1"/>
  <c r="J669" i="1"/>
  <c r="M675" i="1"/>
  <c r="N681" i="1"/>
  <c r="A681" i="1"/>
  <c r="P695" i="1"/>
  <c r="O701" i="1"/>
  <c r="B701" i="1"/>
  <c r="J707" i="1"/>
  <c r="L713" i="1"/>
  <c r="O727" i="1"/>
  <c r="O733" i="1"/>
  <c r="N739" i="1"/>
  <c r="N745" i="1"/>
  <c r="A759" i="1"/>
  <c r="A765" i="1"/>
  <c r="N763" i="1"/>
  <c r="K763" i="1"/>
  <c r="N1128" i="1"/>
  <c r="K637" i="1"/>
  <c r="B637" i="1"/>
  <c r="L643" i="1"/>
  <c r="Q649" i="1"/>
  <c r="M663" i="1"/>
  <c r="K669" i="1"/>
  <c r="A669" i="1"/>
  <c r="R675" i="1"/>
  <c r="Q681" i="1"/>
  <c r="N695" i="1"/>
  <c r="L701" i="1"/>
  <c r="N707" i="1"/>
  <c r="P707" i="1"/>
  <c r="R713" i="1"/>
  <c r="K727" i="1"/>
  <c r="L733" i="1"/>
  <c r="L739" i="1"/>
  <c r="L745" i="1"/>
  <c r="M759" i="1"/>
  <c r="M765" i="1"/>
  <c r="L752" i="1"/>
  <c r="M1408" i="1"/>
  <c r="O1408" i="1"/>
  <c r="P1400" i="1"/>
  <c r="M1400" i="1"/>
  <c r="L1473" i="1"/>
  <c r="A1473" i="1"/>
  <c r="K1473" i="1"/>
  <c r="R1473" i="1"/>
  <c r="L1465" i="1"/>
  <c r="K1465" i="1"/>
  <c r="M1465" i="1"/>
  <c r="Q1114" i="1"/>
  <c r="J1154" i="1"/>
  <c r="P1170" i="1"/>
  <c r="Q1178" i="1"/>
  <c r="Q1194" i="1"/>
  <c r="J1202" i="1"/>
  <c r="Q1210" i="1"/>
  <c r="K1184" i="1"/>
  <c r="R1090" i="1"/>
  <c r="R1098" i="1"/>
  <c r="K1106" i="1"/>
  <c r="Q1122" i="1"/>
  <c r="B1130" i="1"/>
  <c r="N1162" i="1"/>
  <c r="N1186" i="1"/>
  <c r="A1218" i="1"/>
  <c r="M1191" i="1"/>
  <c r="O1144" i="1"/>
  <c r="K1144" i="1"/>
  <c r="P1200" i="1"/>
  <c r="Q1120" i="1"/>
  <c r="M1168" i="1"/>
  <c r="M1160" i="1"/>
  <c r="A1088" i="1"/>
  <c r="R1176" i="1"/>
  <c r="Q637" i="1"/>
  <c r="A637" i="1"/>
  <c r="R643" i="1"/>
  <c r="N649" i="1"/>
  <c r="L663" i="1"/>
  <c r="Q669" i="1"/>
  <c r="O675" i="1"/>
  <c r="J675" i="1"/>
  <c r="M681" i="1"/>
  <c r="M695" i="1"/>
  <c r="K701" i="1"/>
  <c r="O707" i="1"/>
  <c r="B707" i="1"/>
  <c r="J713" i="1"/>
  <c r="R727" i="1"/>
  <c r="R733" i="1"/>
  <c r="K739" i="1"/>
  <c r="K745" i="1"/>
  <c r="L759" i="1"/>
  <c r="L765" i="1"/>
  <c r="R752" i="1"/>
  <c r="R1302" i="1"/>
  <c r="Q1295" i="1"/>
  <c r="O637" i="1"/>
  <c r="P643" i="1"/>
  <c r="J643" i="1"/>
  <c r="M649" i="1"/>
  <c r="R663" i="1"/>
  <c r="N669" i="1"/>
  <c r="P675" i="1"/>
  <c r="B675" i="1"/>
  <c r="L681" i="1"/>
  <c r="J695" i="1"/>
  <c r="L695" i="1"/>
  <c r="R701" i="1"/>
  <c r="M707" i="1"/>
  <c r="A707" i="1"/>
  <c r="Q713" i="1"/>
  <c r="J727" i="1"/>
  <c r="J733" i="1"/>
  <c r="J739" i="1"/>
  <c r="R745" i="1"/>
  <c r="R759" i="1"/>
  <c r="K765" i="1"/>
  <c r="B1232" i="1"/>
  <c r="L1414" i="1"/>
  <c r="B1414" i="1"/>
  <c r="P1414" i="1"/>
  <c r="M1414" i="1"/>
  <c r="K1406" i="1"/>
  <c r="P1406" i="1"/>
  <c r="Q1406" i="1"/>
  <c r="M1406" i="1"/>
  <c r="R1398" i="1"/>
  <c r="O1398" i="1"/>
  <c r="P1398" i="1"/>
  <c r="M1398" i="1"/>
  <c r="N1471" i="1"/>
  <c r="B1471" i="1"/>
  <c r="M1471" i="1"/>
  <c r="R1471" i="1"/>
  <c r="B1463" i="1"/>
  <c r="A1463" i="1"/>
  <c r="M1463" i="1"/>
  <c r="Q1463" i="1"/>
  <c r="O505" i="1"/>
  <c r="Q1302" i="1"/>
  <c r="J1144" i="1"/>
  <c r="J1136" i="1"/>
  <c r="K643" i="1"/>
  <c r="K663" i="1"/>
  <c r="K675" i="1"/>
  <c r="K695" i="1"/>
  <c r="N713" i="1"/>
  <c r="P713" i="1"/>
  <c r="P766" i="1"/>
  <c r="L766" i="1"/>
  <c r="J746" i="1"/>
  <c r="O746" i="1"/>
  <c r="R740" i="1"/>
  <c r="P740" i="1"/>
  <c r="P734" i="1"/>
  <c r="L734" i="1"/>
  <c r="J720" i="1"/>
  <c r="O720" i="1"/>
  <c r="O714" i="1"/>
  <c r="K714" i="1"/>
  <c r="Q702" i="1"/>
  <c r="B702" i="1"/>
  <c r="K682" i="1"/>
  <c r="A682" i="1"/>
  <c r="A676" i="1"/>
  <c r="M676" i="1"/>
  <c r="M670" i="1"/>
  <c r="O670" i="1"/>
  <c r="O656" i="1"/>
  <c r="L656" i="1"/>
  <c r="L650" i="1"/>
  <c r="O650" i="1"/>
  <c r="N638" i="1"/>
  <c r="K638" i="1"/>
  <c r="J1287" i="1"/>
  <c r="R1287" i="1"/>
  <c r="A1287" i="1"/>
  <c r="K1287" i="1"/>
  <c r="B1287" i="1"/>
  <c r="L1287" i="1"/>
  <c r="M1287" i="1"/>
  <c r="N1287" i="1"/>
  <c r="O1287" i="1"/>
  <c r="J1303" i="1"/>
  <c r="R1303" i="1"/>
  <c r="A1303" i="1"/>
  <c r="K1303" i="1"/>
  <c r="B1303" i="1"/>
  <c r="L1303" i="1"/>
  <c r="M1303" i="1"/>
  <c r="N1303" i="1"/>
  <c r="O1303" i="1"/>
  <c r="J1295" i="1"/>
  <c r="R1295" i="1"/>
  <c r="A1295" i="1"/>
  <c r="K1295" i="1"/>
  <c r="B1295" i="1"/>
  <c r="L1295" i="1"/>
  <c r="M1295" i="1"/>
  <c r="N1295" i="1"/>
  <c r="O1295" i="1"/>
  <c r="Q1287" i="1"/>
  <c r="B765" i="1"/>
  <c r="O765" i="1"/>
  <c r="R765" i="1"/>
  <c r="K759" i="1"/>
  <c r="P759" i="1"/>
  <c r="N759" i="1"/>
  <c r="A745" i="1"/>
  <c r="M745" i="1"/>
  <c r="J745" i="1"/>
  <c r="R739" i="1"/>
  <c r="B739" i="1"/>
  <c r="O739" i="1"/>
  <c r="P733" i="1"/>
  <c r="N733" i="1"/>
  <c r="K733" i="1"/>
  <c r="L727" i="1"/>
  <c r="Q727" i="1"/>
  <c r="K1310" i="1"/>
  <c r="L1310" i="1"/>
  <c r="M1310" i="1"/>
  <c r="N1310" i="1"/>
  <c r="O1310" i="1"/>
  <c r="P1310" i="1"/>
  <c r="K1302" i="1"/>
  <c r="L1302" i="1"/>
  <c r="M1302" i="1"/>
  <c r="N1302" i="1"/>
  <c r="O1302" i="1"/>
  <c r="P1302" i="1"/>
  <c r="K1294" i="1"/>
  <c r="L1294" i="1"/>
  <c r="M1294" i="1"/>
  <c r="N1294" i="1"/>
  <c r="O1294" i="1"/>
  <c r="P1294" i="1"/>
  <c r="A1310" i="1"/>
  <c r="A1294" i="1"/>
  <c r="Q1294" i="1"/>
  <c r="P1287" i="1"/>
  <c r="R493" i="1"/>
  <c r="R501" i="1"/>
  <c r="A509" i="1"/>
  <c r="A1077" i="1"/>
  <c r="B1050" i="1"/>
  <c r="A1016" i="1"/>
  <c r="B1309" i="1"/>
  <c r="B1305" i="1"/>
  <c r="B1301" i="1"/>
  <c r="B1297" i="1"/>
  <c r="B1293" i="1"/>
  <c r="B1289" i="1"/>
  <c r="Q1309" i="1"/>
  <c r="R1308" i="1"/>
  <c r="J1308" i="1"/>
  <c r="K1307" i="1"/>
  <c r="L1306" i="1"/>
  <c r="M1305" i="1"/>
  <c r="N1304" i="1"/>
  <c r="Q1301" i="1"/>
  <c r="R1300" i="1"/>
  <c r="J1300" i="1"/>
  <c r="K1299" i="1"/>
  <c r="L1298" i="1"/>
  <c r="M1297" i="1"/>
  <c r="N1296" i="1"/>
  <c r="Q1293" i="1"/>
  <c r="R1292" i="1"/>
  <c r="J1292" i="1"/>
  <c r="K1291" i="1"/>
  <c r="L1290" i="1"/>
  <c r="M1289" i="1"/>
  <c r="N1288" i="1"/>
  <c r="A1309" i="1"/>
  <c r="A1305" i="1"/>
  <c r="A1301" i="1"/>
  <c r="A1297" i="1"/>
  <c r="A1293" i="1"/>
  <c r="A1289" i="1"/>
  <c r="P1309" i="1"/>
  <c r="Q1308" i="1"/>
  <c r="R1307" i="1"/>
  <c r="J1307" i="1"/>
  <c r="K1306" i="1"/>
  <c r="L1305" i="1"/>
  <c r="M1304" i="1"/>
  <c r="P1301" i="1"/>
  <c r="Q1300" i="1"/>
  <c r="R1299" i="1"/>
  <c r="J1299" i="1"/>
  <c r="K1298" i="1"/>
  <c r="L1297" i="1"/>
  <c r="M1296" i="1"/>
  <c r="P1293" i="1"/>
  <c r="Q1292" i="1"/>
  <c r="R1291" i="1"/>
  <c r="J1291" i="1"/>
  <c r="K1290" i="1"/>
  <c r="L1289" i="1"/>
  <c r="M1288" i="1"/>
  <c r="A992" i="1"/>
  <c r="B1308" i="1"/>
  <c r="B1304" i="1"/>
  <c r="B1300" i="1"/>
  <c r="B1296" i="1"/>
  <c r="B1292" i="1"/>
  <c r="B1288" i="1"/>
  <c r="O1309" i="1"/>
  <c r="P1308" i="1"/>
  <c r="Q1307" i="1"/>
  <c r="R1306" i="1"/>
  <c r="J1306" i="1"/>
  <c r="K1305" i="1"/>
  <c r="L1304" i="1"/>
  <c r="O1301" i="1"/>
  <c r="P1300" i="1"/>
  <c r="Q1299" i="1"/>
  <c r="R1298" i="1"/>
  <c r="J1298" i="1"/>
  <c r="K1297" i="1"/>
  <c r="L1296" i="1"/>
  <c r="O1293" i="1"/>
  <c r="P1292" i="1"/>
  <c r="Q1291" i="1"/>
  <c r="R1290" i="1"/>
  <c r="J1290" i="1"/>
  <c r="K1289" i="1"/>
  <c r="L1288" i="1"/>
  <c r="A1308" i="1"/>
  <c r="A1304" i="1"/>
  <c r="A1300" i="1"/>
  <c r="A1296" i="1"/>
  <c r="A1292" i="1"/>
  <c r="A1288" i="1"/>
  <c r="N1309" i="1"/>
  <c r="O1308" i="1"/>
  <c r="P1307" i="1"/>
  <c r="Q1306" i="1"/>
  <c r="R1305" i="1"/>
  <c r="J1305" i="1"/>
  <c r="K1304" i="1"/>
  <c r="N1301" i="1"/>
  <c r="O1300" i="1"/>
  <c r="P1299" i="1"/>
  <c r="Q1298" i="1"/>
  <c r="R1297" i="1"/>
  <c r="J1297" i="1"/>
  <c r="K1296" i="1"/>
  <c r="N1293" i="1"/>
  <c r="O1292" i="1"/>
  <c r="P1291" i="1"/>
  <c r="Q1290" i="1"/>
  <c r="R1289" i="1"/>
  <c r="J1289" i="1"/>
  <c r="K1288" i="1"/>
  <c r="B493" i="1"/>
  <c r="M509" i="1"/>
  <c r="B1074" i="1"/>
  <c r="B1307" i="1"/>
  <c r="B1299" i="1"/>
  <c r="B1291" i="1"/>
  <c r="M1309" i="1"/>
  <c r="N1308" i="1"/>
  <c r="O1307" i="1"/>
  <c r="P1306" i="1"/>
  <c r="Q1305" i="1"/>
  <c r="R1304" i="1"/>
  <c r="J1304" i="1"/>
  <c r="M1301" i="1"/>
  <c r="N1300" i="1"/>
  <c r="O1299" i="1"/>
  <c r="P1298" i="1"/>
  <c r="Q1297" i="1"/>
  <c r="R1296" i="1"/>
  <c r="J1296" i="1"/>
  <c r="M1293" i="1"/>
  <c r="N1292" i="1"/>
  <c r="O1291" i="1"/>
  <c r="P1290" i="1"/>
  <c r="Q1289" i="1"/>
  <c r="R1288" i="1"/>
  <c r="J1288" i="1"/>
  <c r="M501" i="1"/>
  <c r="L509" i="1"/>
  <c r="A1307" i="1"/>
  <c r="A1299" i="1"/>
  <c r="A1291" i="1"/>
  <c r="N1347" i="1"/>
  <c r="O1347" i="1"/>
  <c r="P1347" i="1"/>
  <c r="Q1347" i="1"/>
  <c r="J1347" i="1"/>
  <c r="A1347" i="1"/>
  <c r="R1347" i="1"/>
  <c r="B1347" i="1"/>
  <c r="K1347" i="1"/>
  <c r="K208" i="1"/>
  <c r="B208" i="1"/>
  <c r="L208" i="1"/>
  <c r="A208" i="1"/>
  <c r="M208" i="1"/>
  <c r="O208" i="1"/>
  <c r="N208" i="1"/>
  <c r="P208" i="1"/>
  <c r="Q208" i="1"/>
  <c r="J208" i="1"/>
  <c r="B318" i="1"/>
  <c r="P318" i="1"/>
  <c r="Q318" i="1"/>
  <c r="B1364" i="1"/>
  <c r="R1364" i="1"/>
  <c r="L1364" i="1"/>
  <c r="K1364" i="1"/>
  <c r="M1364" i="1"/>
  <c r="N1364" i="1"/>
  <c r="O1364" i="1"/>
  <c r="P1364" i="1"/>
  <c r="Q1364" i="1"/>
  <c r="J1396" i="1"/>
  <c r="R1396" i="1"/>
  <c r="K1396" i="1"/>
  <c r="L1396" i="1"/>
  <c r="M1396" i="1"/>
  <c r="A1396" i="1"/>
  <c r="N1396" i="1"/>
  <c r="B1396" i="1"/>
  <c r="O1396" i="1"/>
  <c r="A1417" i="1"/>
  <c r="R1417" i="1"/>
  <c r="B1417" i="1"/>
  <c r="L1417" i="1"/>
  <c r="M1417" i="1"/>
  <c r="K1417" i="1"/>
  <c r="N1417" i="1"/>
  <c r="O1417" i="1"/>
  <c r="P1417" i="1"/>
  <c r="Q1417" i="1"/>
  <c r="P1460" i="1"/>
  <c r="O1460" i="1"/>
  <c r="Q1460" i="1"/>
  <c r="J1460" i="1"/>
  <c r="R1460" i="1"/>
  <c r="K1460" i="1"/>
  <c r="L1460" i="1"/>
  <c r="B1460" i="1"/>
  <c r="M1460" i="1"/>
  <c r="L214" i="1"/>
  <c r="M214" i="1"/>
  <c r="N214" i="1"/>
  <c r="A214" i="1"/>
  <c r="O214" i="1"/>
  <c r="B214" i="1"/>
  <c r="P214" i="1"/>
  <c r="Q214" i="1"/>
  <c r="J214" i="1"/>
  <c r="R214" i="1"/>
  <c r="R240" i="1"/>
  <c r="L240" i="1"/>
  <c r="N240" i="1"/>
  <c r="O240" i="1"/>
  <c r="P240" i="1"/>
  <c r="K240" i="1"/>
  <c r="B240" i="1"/>
  <c r="M240" i="1"/>
  <c r="K163" i="1"/>
  <c r="Q163" i="1"/>
  <c r="R163" i="1"/>
  <c r="J163" i="1"/>
  <c r="L163" i="1"/>
  <c r="M163" i="1"/>
  <c r="A163" i="1"/>
  <c r="P163" i="1"/>
  <c r="P69" i="1"/>
  <c r="R69" i="1"/>
  <c r="J69" i="1"/>
  <c r="A69" i="1"/>
  <c r="L69" i="1"/>
  <c r="Q69" i="1"/>
  <c r="M69" i="1"/>
  <c r="N69" i="1"/>
  <c r="O159" i="1"/>
  <c r="A159" i="1"/>
  <c r="Q159" i="1"/>
  <c r="B159" i="1"/>
  <c r="L159" i="1"/>
  <c r="N159" i="1"/>
  <c r="J159" i="1"/>
  <c r="R159" i="1"/>
  <c r="P151" i="1"/>
  <c r="M151" i="1"/>
  <c r="N151" i="1"/>
  <c r="J151" i="1"/>
  <c r="R151" i="1"/>
  <c r="K151" i="1"/>
  <c r="A151" i="1"/>
  <c r="O151" i="1"/>
  <c r="B151" i="1"/>
  <c r="Q151" i="1"/>
  <c r="A570" i="1"/>
  <c r="K570" i="1"/>
  <c r="P26" i="1"/>
  <c r="Q26" i="1"/>
  <c r="B50" i="1"/>
  <c r="O50" i="1"/>
  <c r="M1540" i="1"/>
  <c r="A1540" i="1"/>
  <c r="N1540" i="1"/>
  <c r="B1540" i="1"/>
  <c r="O1540" i="1"/>
  <c r="Q1540" i="1"/>
  <c r="P1540" i="1"/>
  <c r="J1540" i="1"/>
  <c r="R1540" i="1"/>
  <c r="K1540" i="1"/>
  <c r="P1522" i="1"/>
  <c r="Q1522" i="1"/>
  <c r="J1522" i="1"/>
  <c r="R1522" i="1"/>
  <c r="A1522" i="1"/>
  <c r="K1522" i="1"/>
  <c r="B1522" i="1"/>
  <c r="L1522" i="1"/>
  <c r="N1522" i="1"/>
  <c r="M1522" i="1"/>
  <c r="L1497" i="1"/>
  <c r="N1497" i="1"/>
  <c r="A1497" i="1"/>
  <c r="O1497" i="1"/>
  <c r="B1497" i="1"/>
  <c r="P1497" i="1"/>
  <c r="J1497" i="1"/>
  <c r="Q1497" i="1"/>
  <c r="R1497" i="1"/>
  <c r="K1497" i="1"/>
  <c r="K541" i="1"/>
  <c r="P541" i="1"/>
  <c r="Q541" i="1"/>
  <c r="J541" i="1"/>
  <c r="R541" i="1"/>
  <c r="L541" i="1"/>
  <c r="L280" i="1"/>
  <c r="O272" i="1"/>
  <c r="O1421" i="1"/>
  <c r="B1421" i="1"/>
  <c r="P1230" i="1"/>
  <c r="Q1334" i="1"/>
  <c r="J1334" i="1"/>
  <c r="R328" i="1"/>
  <c r="K328" i="1"/>
  <c r="K578" i="1"/>
  <c r="Q584" i="1"/>
  <c r="A584" i="1"/>
  <c r="O598" i="1"/>
  <c r="R604" i="1"/>
  <c r="B604" i="1"/>
  <c r="N610" i="1"/>
  <c r="J616" i="1"/>
  <c r="O630" i="1"/>
  <c r="Q1239" i="1"/>
  <c r="L1354" i="1"/>
  <c r="A1354" i="1"/>
  <c r="Q190" i="1"/>
  <c r="Q200" i="1"/>
  <c r="Q58" i="1"/>
  <c r="M50" i="1"/>
  <c r="M42" i="1"/>
  <c r="A42" i="1"/>
  <c r="J34" i="1"/>
  <c r="L26" i="1"/>
  <c r="R18" i="1"/>
  <c r="O570" i="1"/>
  <c r="J240" i="1"/>
  <c r="J1417" i="1"/>
  <c r="O1522" i="1"/>
  <c r="B541" i="1"/>
  <c r="R280" i="1"/>
  <c r="B280" i="1"/>
  <c r="M272" i="1"/>
  <c r="M1421" i="1"/>
  <c r="M1230" i="1"/>
  <c r="O1334" i="1"/>
  <c r="A1334" i="1"/>
  <c r="Q328" i="1"/>
  <c r="A328" i="1"/>
  <c r="R578" i="1"/>
  <c r="N584" i="1"/>
  <c r="M598" i="1"/>
  <c r="P604" i="1"/>
  <c r="L610" i="1"/>
  <c r="K610" i="1"/>
  <c r="O616" i="1"/>
  <c r="M630" i="1"/>
  <c r="N1239" i="1"/>
  <c r="R1354" i="1"/>
  <c r="O190" i="1"/>
  <c r="N200" i="1"/>
  <c r="A200" i="1"/>
  <c r="R58" i="1"/>
  <c r="L50" i="1"/>
  <c r="P42" i="1"/>
  <c r="M34" i="1"/>
  <c r="A34" i="1"/>
  <c r="B26" i="1"/>
  <c r="Q18" i="1"/>
  <c r="L570" i="1"/>
  <c r="P1396" i="1"/>
  <c r="L1540" i="1"/>
  <c r="N163" i="1"/>
  <c r="K214" i="1"/>
  <c r="Q280" i="1"/>
  <c r="A280" i="1"/>
  <c r="L272" i="1"/>
  <c r="L1421" i="1"/>
  <c r="L1230" i="1"/>
  <c r="N1334" i="1"/>
  <c r="P328" i="1"/>
  <c r="Q578" i="1"/>
  <c r="J578" i="1"/>
  <c r="M584" i="1"/>
  <c r="L598" i="1"/>
  <c r="O604" i="1"/>
  <c r="Q610" i="1"/>
  <c r="B610" i="1"/>
  <c r="N616" i="1"/>
  <c r="Q630" i="1"/>
  <c r="K630" i="1"/>
  <c r="P1239" i="1"/>
  <c r="J1354" i="1"/>
  <c r="M190" i="1"/>
  <c r="M200" i="1"/>
  <c r="B200" i="1"/>
  <c r="J58" i="1"/>
  <c r="K50" i="1"/>
  <c r="Q42" i="1"/>
  <c r="P34" i="1"/>
  <c r="N26" i="1"/>
  <c r="A26" i="1"/>
  <c r="P18" i="1"/>
  <c r="M570" i="1"/>
  <c r="B570" i="1"/>
  <c r="Q1396" i="1"/>
  <c r="J272" i="1"/>
  <c r="Q1230" i="1"/>
  <c r="N578" i="1"/>
  <c r="R598" i="1"/>
  <c r="Q616" i="1"/>
  <c r="R630" i="1"/>
  <c r="K1239" i="1"/>
  <c r="O1354" i="1"/>
  <c r="K200" i="1"/>
  <c r="P58" i="1"/>
  <c r="A58" i="1"/>
  <c r="J50" i="1"/>
  <c r="R42" i="1"/>
  <c r="L34" i="1"/>
  <c r="J26" i="1"/>
  <c r="M18" i="1"/>
  <c r="A18" i="1"/>
  <c r="J570" i="1"/>
  <c r="R208" i="1"/>
  <c r="J1364" i="1"/>
  <c r="M1347" i="1"/>
  <c r="L151" i="1"/>
  <c r="K159" i="1"/>
  <c r="O525" i="1"/>
  <c r="J525" i="1"/>
  <c r="R525" i="1"/>
  <c r="L525" i="1"/>
  <c r="N525" i="1"/>
  <c r="O517" i="1"/>
  <c r="A517" i="1"/>
  <c r="R570" i="1"/>
  <c r="N1460" i="1"/>
  <c r="A1364" i="1"/>
  <c r="M1497" i="1"/>
  <c r="O69" i="1"/>
  <c r="B517" i="1"/>
  <c r="Q234" i="1"/>
  <c r="K234" i="1"/>
  <c r="L234" i="1"/>
  <c r="M234" i="1"/>
  <c r="N234" i="1"/>
  <c r="J234" i="1"/>
  <c r="B234" i="1"/>
  <c r="P234" i="1"/>
  <c r="J1271" i="1"/>
  <c r="R1271" i="1"/>
  <c r="K1271" i="1"/>
  <c r="L1271" i="1"/>
  <c r="A1271" i="1"/>
  <c r="M1271" i="1"/>
  <c r="B1271" i="1"/>
  <c r="N1271" i="1"/>
  <c r="P1271" i="1"/>
  <c r="O1271" i="1"/>
  <c r="O1435" i="1"/>
  <c r="P1435" i="1"/>
  <c r="Q1435" i="1"/>
  <c r="B1435" i="1"/>
  <c r="J1435" i="1"/>
  <c r="A1435" i="1"/>
  <c r="R1435" i="1"/>
  <c r="L1435" i="1"/>
  <c r="K1435" i="1"/>
  <c r="M1435" i="1"/>
  <c r="P324" i="1"/>
  <c r="J324" i="1"/>
  <c r="R324" i="1"/>
  <c r="K324" i="1"/>
  <c r="L324" i="1"/>
  <c r="A324" i="1"/>
  <c r="M324" i="1"/>
  <c r="B324" i="1"/>
  <c r="N324" i="1"/>
  <c r="O324" i="1"/>
  <c r="A190" i="1"/>
  <c r="N190" i="1"/>
  <c r="A1512" i="1"/>
  <c r="N1512" i="1"/>
  <c r="P1512" i="1"/>
  <c r="O1512" i="1"/>
  <c r="K1512" i="1"/>
  <c r="Q1512" i="1"/>
  <c r="J1512" i="1"/>
  <c r="R1512" i="1"/>
  <c r="L1512" i="1"/>
  <c r="N557" i="1"/>
  <c r="B557" i="1"/>
  <c r="O557" i="1"/>
  <c r="Q557" i="1"/>
  <c r="R557" i="1"/>
  <c r="K557" i="1"/>
  <c r="L557" i="1"/>
  <c r="P557" i="1"/>
  <c r="L549" i="1"/>
  <c r="B549" i="1"/>
  <c r="P549" i="1"/>
  <c r="Q549" i="1"/>
  <c r="R549" i="1"/>
  <c r="K549" i="1"/>
  <c r="M549" i="1"/>
  <c r="N549" i="1"/>
  <c r="R533" i="1"/>
  <c r="P533" i="1"/>
  <c r="Q533" i="1"/>
  <c r="J533" i="1"/>
  <c r="M533" i="1"/>
  <c r="N533" i="1"/>
  <c r="A533" i="1"/>
  <c r="B533" i="1"/>
  <c r="O760" i="1"/>
  <c r="J760" i="1"/>
  <c r="R760" i="1"/>
  <c r="L760" i="1"/>
  <c r="K760" i="1"/>
  <c r="A760" i="1"/>
  <c r="M760" i="1"/>
  <c r="B754" i="1"/>
  <c r="J754" i="1"/>
  <c r="R754" i="1"/>
  <c r="A754" i="1"/>
  <c r="P754" i="1"/>
  <c r="J748" i="1"/>
  <c r="B748" i="1"/>
  <c r="L748" i="1"/>
  <c r="K748" i="1"/>
  <c r="Q742" i="1"/>
  <c r="K742" i="1"/>
  <c r="B742" i="1"/>
  <c r="M742" i="1"/>
  <c r="N742" i="1"/>
  <c r="P742" i="1"/>
  <c r="N728" i="1"/>
  <c r="L728" i="1"/>
  <c r="B728" i="1"/>
  <c r="K728" i="1"/>
  <c r="A728" i="1"/>
  <c r="M728" i="1"/>
  <c r="O728" i="1"/>
  <c r="J728" i="1"/>
  <c r="P722" i="1"/>
  <c r="Q722" i="1"/>
  <c r="Q716" i="1"/>
  <c r="O716" i="1"/>
  <c r="M710" i="1"/>
  <c r="J710" i="1"/>
  <c r="R710" i="1"/>
  <c r="B710" i="1"/>
  <c r="L710" i="1"/>
  <c r="A710" i="1"/>
  <c r="N710" i="1"/>
  <c r="P710" i="1"/>
  <c r="A696" i="1"/>
  <c r="L696" i="1"/>
  <c r="K696" i="1"/>
  <c r="R690" i="1"/>
  <c r="M690" i="1"/>
  <c r="R684" i="1"/>
  <c r="P684" i="1"/>
  <c r="L678" i="1"/>
  <c r="R678" i="1"/>
  <c r="K678" i="1"/>
  <c r="M678" i="1"/>
  <c r="B678" i="1"/>
  <c r="N678" i="1"/>
  <c r="A678" i="1"/>
  <c r="P678" i="1"/>
  <c r="Q678" i="1"/>
  <c r="O664" i="1"/>
  <c r="M664" i="1"/>
  <c r="A664" i="1"/>
  <c r="B664" i="1"/>
  <c r="N658" i="1"/>
  <c r="R658" i="1"/>
  <c r="K658" i="1"/>
  <c r="J652" i="1"/>
  <c r="O652" i="1"/>
  <c r="Q652" i="1"/>
  <c r="P652" i="1"/>
  <c r="B646" i="1"/>
  <c r="N646" i="1"/>
  <c r="A646" i="1"/>
  <c r="Q632" i="1"/>
  <c r="B632" i="1"/>
  <c r="O632" i="1"/>
  <c r="P632" i="1"/>
  <c r="M632" i="1"/>
  <c r="O1344" i="1"/>
  <c r="M1323" i="1"/>
  <c r="N527" i="1"/>
  <c r="B528" i="1"/>
  <c r="R519" i="1"/>
  <c r="O520" i="1"/>
  <c r="J535" i="1"/>
  <c r="K543" i="1"/>
  <c r="A543" i="1"/>
  <c r="M551" i="1"/>
  <c r="O559" i="1"/>
  <c r="R544" i="1"/>
  <c r="N1199" i="1"/>
  <c r="K1101" i="1"/>
  <c r="Q710" i="1"/>
  <c r="N760" i="1"/>
  <c r="J1344" i="1"/>
  <c r="R1322" i="1"/>
  <c r="B1323" i="1"/>
  <c r="N165" i="1"/>
  <c r="A527" i="1"/>
  <c r="R529" i="1"/>
  <c r="J519" i="1"/>
  <c r="N520" i="1"/>
  <c r="Q535" i="1"/>
  <c r="R543" i="1"/>
  <c r="L551" i="1"/>
  <c r="A551" i="1"/>
  <c r="M559" i="1"/>
  <c r="O1143" i="1"/>
  <c r="Q1191" i="1"/>
  <c r="O710" i="1"/>
  <c r="B760" i="1"/>
  <c r="K321" i="1"/>
  <c r="J325" i="1"/>
  <c r="K1351" i="1"/>
  <c r="J1436" i="1"/>
  <c r="J1322" i="1"/>
  <c r="A1323" i="1"/>
  <c r="R171" i="1"/>
  <c r="J339" i="1"/>
  <c r="O518" i="1"/>
  <c r="R528" i="1"/>
  <c r="Q519" i="1"/>
  <c r="M520" i="1"/>
  <c r="L558" i="1"/>
  <c r="P535" i="1"/>
  <c r="J543" i="1"/>
  <c r="R551" i="1"/>
  <c r="L559" i="1"/>
  <c r="B559" i="1"/>
  <c r="O552" i="1"/>
  <c r="B1087" i="1"/>
  <c r="L1143" i="1"/>
  <c r="P1191" i="1"/>
  <c r="R728" i="1"/>
  <c r="L646" i="1"/>
  <c r="B1407" i="1"/>
  <c r="L1407" i="1"/>
  <c r="M1407" i="1"/>
  <c r="P1399" i="1"/>
  <c r="K1399" i="1"/>
  <c r="M1399" i="1"/>
  <c r="N1399" i="1"/>
  <c r="P1472" i="1"/>
  <c r="Q1472" i="1"/>
  <c r="K1472" i="1"/>
  <c r="B1464" i="1"/>
  <c r="M1464" i="1"/>
  <c r="Q1322" i="1"/>
  <c r="Q528" i="1"/>
  <c r="L520" i="1"/>
  <c r="N552" i="1"/>
  <c r="R1223" i="1"/>
  <c r="A1223" i="1"/>
  <c r="A1127" i="1"/>
  <c r="M1127" i="1"/>
  <c r="O1111" i="1"/>
  <c r="L1111" i="1"/>
  <c r="Q728" i="1"/>
  <c r="L664" i="1"/>
  <c r="L742" i="1"/>
  <c r="L690" i="1"/>
  <c r="M229" i="1"/>
  <c r="L1483" i="1"/>
  <c r="J1492" i="1"/>
  <c r="J47" i="1"/>
  <c r="R1323" i="1"/>
  <c r="J168" i="1"/>
  <c r="N528" i="1"/>
  <c r="O560" i="1"/>
  <c r="O742" i="1"/>
  <c r="N716" i="1"/>
  <c r="B1352" i="1"/>
  <c r="B1427" i="1"/>
  <c r="J194" i="1"/>
  <c r="L155" i="1"/>
  <c r="P168" i="1"/>
  <c r="P527" i="1"/>
  <c r="M528" i="1"/>
  <c r="J520" i="1"/>
  <c r="K535" i="1"/>
  <c r="A535" i="1"/>
  <c r="M543" i="1"/>
  <c r="O551" i="1"/>
  <c r="J559" i="1"/>
  <c r="R536" i="1"/>
  <c r="J1103" i="1"/>
  <c r="N1159" i="1"/>
  <c r="O1223" i="1"/>
  <c r="N1111" i="1"/>
  <c r="A1135" i="1"/>
  <c r="J678" i="1"/>
  <c r="Q754" i="1"/>
  <c r="A748" i="1"/>
  <c r="P1464" i="1"/>
  <c r="B1078" i="1"/>
  <c r="P746" i="1"/>
  <c r="N766" i="1"/>
  <c r="B766" i="1"/>
  <c r="L638" i="1"/>
  <c r="P644" i="1"/>
  <c r="R650" i="1"/>
  <c r="Q650" i="1"/>
  <c r="M656" i="1"/>
  <c r="K670" i="1"/>
  <c r="J676" i="1"/>
  <c r="P682" i="1"/>
  <c r="B682" i="1"/>
  <c r="L688" i="1"/>
  <c r="M702" i="1"/>
  <c r="O702" i="1"/>
  <c r="J708" i="1"/>
  <c r="L714" i="1"/>
  <c r="A714" i="1"/>
  <c r="P720" i="1"/>
  <c r="N734" i="1"/>
  <c r="B734" i="1"/>
  <c r="Q740" i="1"/>
  <c r="K752" i="1"/>
  <c r="L763" i="1"/>
  <c r="P1232" i="1"/>
  <c r="B509" i="1"/>
  <c r="J1468" i="1"/>
  <c r="A1083" i="1"/>
  <c r="A1061" i="1"/>
  <c r="A1000" i="1"/>
  <c r="P1192" i="1"/>
  <c r="A1112" i="1"/>
  <c r="L1088" i="1"/>
  <c r="L1208" i="1"/>
  <c r="N746" i="1"/>
  <c r="B746" i="1"/>
  <c r="K766" i="1"/>
  <c r="R638" i="1"/>
  <c r="Q638" i="1"/>
  <c r="M644" i="1"/>
  <c r="N650" i="1"/>
  <c r="A650" i="1"/>
  <c r="K656" i="1"/>
  <c r="R670" i="1"/>
  <c r="B670" i="1"/>
  <c r="L676" i="1"/>
  <c r="N682" i="1"/>
  <c r="J688" i="1"/>
  <c r="Q688" i="1"/>
  <c r="L702" i="1"/>
  <c r="A702" i="1"/>
  <c r="P708" i="1"/>
  <c r="R714" i="1"/>
  <c r="N720" i="1"/>
  <c r="B720" i="1"/>
  <c r="K734" i="1"/>
  <c r="M740" i="1"/>
  <c r="O740" i="1"/>
  <c r="J752" i="1"/>
  <c r="P698" i="1"/>
  <c r="O718" i="1"/>
  <c r="M736" i="1"/>
  <c r="B750" i="1"/>
  <c r="J763" i="1"/>
  <c r="P762" i="1"/>
  <c r="A1232" i="1"/>
  <c r="L1400" i="1"/>
  <c r="R1465" i="1"/>
  <c r="R1408" i="1"/>
  <c r="R513" i="1"/>
  <c r="N492" i="1"/>
  <c r="B1082" i="1"/>
  <c r="B1066" i="1"/>
  <c r="B1046" i="1"/>
  <c r="A984" i="1"/>
  <c r="M1192" i="1"/>
  <c r="L1160" i="1"/>
  <c r="R1088" i="1"/>
  <c r="N1208" i="1"/>
  <c r="K1176" i="1"/>
  <c r="L746" i="1"/>
  <c r="A746" i="1"/>
  <c r="R766" i="1"/>
  <c r="O638" i="1"/>
  <c r="B638" i="1"/>
  <c r="L644" i="1"/>
  <c r="J650" i="1"/>
  <c r="J656" i="1"/>
  <c r="Q656" i="1"/>
  <c r="N670" i="1"/>
  <c r="A670" i="1"/>
  <c r="K676" i="1"/>
  <c r="M682" i="1"/>
  <c r="M688" i="1"/>
  <c r="B688" i="1"/>
  <c r="K702" i="1"/>
  <c r="M708" i="1"/>
  <c r="O708" i="1"/>
  <c r="J714" i="1"/>
  <c r="L720" i="1"/>
  <c r="A720" i="1"/>
  <c r="R734" i="1"/>
  <c r="N740" i="1"/>
  <c r="A740" i="1"/>
  <c r="Q752" i="1"/>
  <c r="L718" i="1"/>
  <c r="L736" i="1"/>
  <c r="A750" i="1"/>
  <c r="B763" i="1"/>
  <c r="Q724" i="1"/>
  <c r="M762" i="1"/>
  <c r="L1405" i="1"/>
  <c r="K1400" i="1"/>
  <c r="Q1408" i="1"/>
  <c r="N509" i="1"/>
  <c r="L502" i="1"/>
  <c r="A1076" i="1"/>
  <c r="B1070" i="1"/>
  <c r="K746" i="1"/>
  <c r="J766" i="1"/>
  <c r="J638" i="1"/>
  <c r="A638" i="1"/>
  <c r="K644" i="1"/>
  <c r="P650" i="1"/>
  <c r="N656" i="1"/>
  <c r="B656" i="1"/>
  <c r="J670" i="1"/>
  <c r="R676" i="1"/>
  <c r="Q676" i="1"/>
  <c r="J682" i="1"/>
  <c r="R688" i="1"/>
  <c r="A688" i="1"/>
  <c r="R702" i="1"/>
  <c r="N708" i="1"/>
  <c r="B708" i="1"/>
  <c r="Q714" i="1"/>
  <c r="K720" i="1"/>
  <c r="J734" i="1"/>
  <c r="L740" i="1"/>
  <c r="B740" i="1"/>
  <c r="P752" i="1"/>
  <c r="R1136" i="1"/>
  <c r="J1176" i="1"/>
  <c r="R746" i="1"/>
  <c r="Q766" i="1"/>
  <c r="P638" i="1"/>
  <c r="O644" i="1"/>
  <c r="Q644" i="1"/>
  <c r="M650" i="1"/>
  <c r="R656" i="1"/>
  <c r="A656" i="1"/>
  <c r="P670" i="1"/>
  <c r="P676" i="1"/>
  <c r="B676" i="1"/>
  <c r="L682" i="1"/>
  <c r="P688" i="1"/>
  <c r="J702" i="1"/>
  <c r="L708" i="1"/>
  <c r="A708" i="1"/>
  <c r="P714" i="1"/>
  <c r="R720" i="1"/>
  <c r="Q734" i="1"/>
  <c r="K740" i="1"/>
  <c r="M752" i="1"/>
  <c r="O752" i="1"/>
  <c r="Q763" i="1"/>
  <c r="M1462" i="1"/>
  <c r="P1473" i="1"/>
  <c r="Q1400" i="1"/>
  <c r="N1465" i="1"/>
  <c r="N1408" i="1"/>
  <c r="R644" i="1"/>
  <c r="O676" i="1"/>
  <c r="M714" i="1"/>
  <c r="N752" i="1"/>
  <c r="L1462" i="1"/>
  <c r="Q155" i="1"/>
  <c r="B1273" i="1"/>
  <c r="N1273" i="1"/>
  <c r="P1273" i="1"/>
  <c r="B1277" i="1"/>
  <c r="L1277" i="1"/>
  <c r="N1277" i="1"/>
  <c r="N1394" i="1"/>
  <c r="Q1394" i="1"/>
  <c r="J1394" i="1"/>
  <c r="M1428" i="1"/>
  <c r="N1428" i="1"/>
  <c r="P1433" i="1"/>
  <c r="L1433" i="1"/>
  <c r="A1433" i="1"/>
  <c r="K1458" i="1"/>
  <c r="A1458" i="1"/>
  <c r="M1484" i="1"/>
  <c r="B1484" i="1"/>
  <c r="P1484" i="1"/>
  <c r="A153" i="1"/>
  <c r="P153" i="1"/>
  <c r="M1432" i="1"/>
  <c r="N1393" i="1"/>
  <c r="Q1274" i="1"/>
  <c r="K228" i="1"/>
  <c r="A228" i="1"/>
  <c r="Q1343" i="1"/>
  <c r="M74" i="1"/>
  <c r="M217" i="1"/>
  <c r="B613" i="1"/>
  <c r="A1226" i="1"/>
  <c r="A363" i="1"/>
  <c r="L1484" i="1"/>
  <c r="R1458" i="1"/>
  <c r="L1428" i="1"/>
  <c r="L1394" i="1"/>
  <c r="P1277" i="1"/>
  <c r="A1273" i="1"/>
  <c r="P229" i="1"/>
  <c r="N1483" i="1"/>
  <c r="R1492" i="1"/>
  <c r="K153" i="1"/>
  <c r="K194" i="1"/>
  <c r="N1320" i="1"/>
  <c r="L1320" i="1"/>
  <c r="M1320" i="1"/>
  <c r="B1320" i="1"/>
  <c r="K1320" i="1"/>
  <c r="B354" i="1"/>
  <c r="A346" i="1"/>
  <c r="B346" i="1"/>
  <c r="J1432" i="1"/>
  <c r="L1393" i="1"/>
  <c r="L1507" i="1"/>
  <c r="R217" i="1"/>
  <c r="K363" i="1"/>
  <c r="Q321" i="1"/>
  <c r="A229" i="1"/>
  <c r="R1483" i="1"/>
  <c r="P1351" i="1"/>
  <c r="O1492" i="1"/>
  <c r="P524" i="1"/>
  <c r="J524" i="1"/>
  <c r="O321" i="1"/>
  <c r="O1352" i="1"/>
  <c r="Q1483" i="1"/>
  <c r="M1351" i="1"/>
  <c r="L243" i="1"/>
  <c r="M15" i="1"/>
  <c r="R206" i="1"/>
  <c r="B206" i="1"/>
  <c r="L206" i="1"/>
  <c r="R20" i="1"/>
  <c r="B20" i="1"/>
  <c r="L20" i="1"/>
  <c r="A52" i="1"/>
  <c r="R52" i="1"/>
  <c r="N52" i="1"/>
  <c r="B1241" i="1"/>
  <c r="K1241" i="1"/>
  <c r="M622" i="1"/>
  <c r="R622" i="1"/>
  <c r="O590" i="1"/>
  <c r="A590" i="1"/>
  <c r="Q590" i="1"/>
  <c r="K330" i="1"/>
  <c r="P330" i="1"/>
  <c r="P562" i="1"/>
  <c r="A562" i="1"/>
  <c r="P546" i="1"/>
  <c r="J546" i="1"/>
  <c r="R546" i="1"/>
  <c r="K546" i="1"/>
  <c r="B1343" i="1"/>
  <c r="O1343" i="1"/>
  <c r="Q1351" i="1"/>
  <c r="J1351" i="1"/>
  <c r="N1351" i="1"/>
  <c r="N155" i="1"/>
  <c r="K155" i="1"/>
  <c r="M155" i="1"/>
  <c r="J155" i="1"/>
  <c r="P1492" i="1"/>
  <c r="K1492" i="1"/>
  <c r="K1344" i="1"/>
  <c r="B1344" i="1"/>
  <c r="N1352" i="1"/>
  <c r="L1352" i="1"/>
  <c r="M1352" i="1"/>
  <c r="A321" i="1"/>
  <c r="R321" i="1"/>
  <c r="M1427" i="1"/>
  <c r="O1427" i="1"/>
  <c r="Q1427" i="1"/>
  <c r="A1427" i="1"/>
  <c r="L1260" i="1"/>
  <c r="K1260" i="1"/>
  <c r="Q1260" i="1"/>
  <c r="B74" i="1"/>
  <c r="P74" i="1"/>
  <c r="R412" i="1"/>
  <c r="P412" i="1"/>
  <c r="Q363" i="1"/>
  <c r="P363" i="1"/>
  <c r="J363" i="1"/>
  <c r="L15" i="1"/>
  <c r="J15" i="1"/>
  <c r="N1226" i="1"/>
  <c r="O1226" i="1"/>
  <c r="P1226" i="1"/>
  <c r="A194" i="1"/>
  <c r="B194" i="1"/>
  <c r="K625" i="1"/>
  <c r="M625" i="1"/>
  <c r="M619" i="1"/>
  <c r="N619" i="1"/>
  <c r="A619" i="1"/>
  <c r="P613" i="1"/>
  <c r="J613" i="1"/>
  <c r="M1322" i="1"/>
  <c r="B1321" i="1"/>
  <c r="P1321" i="1"/>
  <c r="P165" i="1"/>
  <c r="B526" i="1"/>
  <c r="Q525" i="1"/>
  <c r="M525" i="1"/>
  <c r="A525" i="1"/>
  <c r="K517" i="1"/>
  <c r="J517" i="1"/>
  <c r="L517" i="1"/>
  <c r="M517" i="1"/>
  <c r="O545" i="1"/>
  <c r="L1133" i="1"/>
  <c r="L1221" i="1"/>
  <c r="B168" i="1"/>
  <c r="R168" i="1"/>
  <c r="B345" i="1"/>
  <c r="B553" i="1"/>
  <c r="O553" i="1"/>
  <c r="J553" i="1"/>
  <c r="O1221" i="1"/>
  <c r="A1221" i="1"/>
  <c r="B1221" i="1"/>
  <c r="Q1221" i="1"/>
  <c r="N1213" i="1"/>
  <c r="A1213" i="1"/>
  <c r="Q1213" i="1"/>
  <c r="K1213" i="1"/>
  <c r="L1213" i="1"/>
  <c r="R1205" i="1"/>
  <c r="K1205" i="1"/>
  <c r="L1205" i="1"/>
  <c r="A1205" i="1"/>
  <c r="K1197" i="1"/>
  <c r="L1197" i="1"/>
  <c r="P1197" i="1"/>
  <c r="P1189" i="1"/>
  <c r="O1189" i="1"/>
  <c r="Q1189" i="1"/>
  <c r="J1189" i="1"/>
  <c r="B1181" i="1"/>
  <c r="A1181" i="1"/>
  <c r="R1181" i="1"/>
  <c r="L1181" i="1"/>
  <c r="N1181" i="1"/>
  <c r="P1173" i="1"/>
  <c r="A1173" i="1"/>
  <c r="N1173" i="1"/>
  <c r="R1173" i="1"/>
  <c r="R1165" i="1"/>
  <c r="A1165" i="1"/>
  <c r="J1165" i="1"/>
  <c r="B1165" i="1"/>
  <c r="K1165" i="1"/>
  <c r="M1157" i="1"/>
  <c r="B1157" i="1"/>
  <c r="N1157" i="1"/>
  <c r="Q1157" i="1"/>
  <c r="R1157" i="1"/>
  <c r="Q1149" i="1"/>
  <c r="L1149" i="1"/>
  <c r="J1149" i="1"/>
  <c r="L1141" i="1"/>
  <c r="K1141" i="1"/>
  <c r="O1141" i="1"/>
  <c r="R1141" i="1"/>
  <c r="R1133" i="1"/>
  <c r="K1133" i="1"/>
  <c r="O1133" i="1"/>
  <c r="B1133" i="1"/>
  <c r="B1125" i="1"/>
  <c r="R1125" i="1"/>
  <c r="N1125" i="1"/>
  <c r="J1125" i="1"/>
  <c r="P1125" i="1"/>
  <c r="A1117" i="1"/>
  <c r="P1117" i="1"/>
  <c r="K1117" i="1"/>
  <c r="K1109" i="1"/>
  <c r="J1109" i="1"/>
  <c r="A1109" i="1"/>
  <c r="M1109" i="1"/>
  <c r="P1101" i="1"/>
  <c r="B1101" i="1"/>
  <c r="J1101" i="1"/>
  <c r="N1093" i="1"/>
  <c r="P1093" i="1"/>
  <c r="R1093" i="1"/>
  <c r="N168" i="1"/>
  <c r="P169" i="1"/>
  <c r="O169" i="1"/>
  <c r="B352" i="1"/>
  <c r="A352" i="1"/>
  <c r="A344" i="1"/>
  <c r="B522" i="1"/>
  <c r="O522" i="1"/>
  <c r="P522" i="1"/>
  <c r="N560" i="1"/>
  <c r="B560" i="1"/>
  <c r="K560" i="1"/>
  <c r="A560" i="1"/>
  <c r="M560" i="1"/>
  <c r="L560" i="1"/>
  <c r="B552" i="1"/>
  <c r="Q552" i="1"/>
  <c r="R552" i="1"/>
  <c r="A552" i="1"/>
  <c r="K552" i="1"/>
  <c r="O544" i="1"/>
  <c r="P544" i="1"/>
  <c r="Q544" i="1"/>
  <c r="J544" i="1"/>
  <c r="L536" i="1"/>
  <c r="N536" i="1"/>
  <c r="O536" i="1"/>
  <c r="P536" i="1"/>
  <c r="B1093" i="1"/>
  <c r="B1109" i="1"/>
  <c r="O1149" i="1"/>
  <c r="P1165" i="1"/>
  <c r="K1189" i="1"/>
  <c r="Q1205" i="1"/>
  <c r="A1157" i="1"/>
  <c r="N1101" i="1"/>
  <c r="O1319" i="1"/>
  <c r="M1321" i="1"/>
  <c r="N1322" i="1"/>
  <c r="O1318" i="1"/>
  <c r="N169" i="1"/>
  <c r="Q168" i="1"/>
  <c r="B170" i="1"/>
  <c r="M170" i="1"/>
  <c r="B525" i="1"/>
  <c r="J530" i="1"/>
  <c r="J536" i="1"/>
  <c r="M544" i="1"/>
  <c r="L552" i="1"/>
  <c r="A1093" i="1"/>
  <c r="O1125" i="1"/>
  <c r="M1149" i="1"/>
  <c r="O1165" i="1"/>
  <c r="R1189" i="1"/>
  <c r="P1205" i="1"/>
  <c r="M1173" i="1"/>
  <c r="P1141" i="1"/>
  <c r="B1219" i="1"/>
  <c r="J1219" i="1"/>
  <c r="A1211" i="1"/>
  <c r="L1211" i="1"/>
  <c r="O1211" i="1"/>
  <c r="N1203" i="1"/>
  <c r="B1203" i="1"/>
  <c r="R1187" i="1"/>
  <c r="L1187" i="1"/>
  <c r="M1187" i="1"/>
  <c r="Q1187" i="1"/>
  <c r="B1179" i="1"/>
  <c r="R1179" i="1"/>
  <c r="P1179" i="1"/>
  <c r="K1171" i="1"/>
  <c r="A1171" i="1"/>
  <c r="N1171" i="1"/>
  <c r="R1171" i="1"/>
  <c r="J1171" i="1"/>
  <c r="K1163" i="1"/>
  <c r="L1163" i="1"/>
  <c r="Q1163" i="1"/>
  <c r="N1155" i="1"/>
  <c r="A1155" i="1"/>
  <c r="K1155" i="1"/>
  <c r="Q1155" i="1"/>
  <c r="L1147" i="1"/>
  <c r="M1147" i="1"/>
  <c r="R1139" i="1"/>
  <c r="B1139" i="1"/>
  <c r="K1139" i="1"/>
  <c r="N1139" i="1"/>
  <c r="B1131" i="1"/>
  <c r="J1131" i="1"/>
  <c r="R1123" i="1"/>
  <c r="A1123" i="1"/>
  <c r="B1123" i="1"/>
  <c r="K1123" i="1"/>
  <c r="O1123" i="1"/>
  <c r="R1115" i="1"/>
  <c r="J1115" i="1"/>
  <c r="L1115" i="1"/>
  <c r="B1107" i="1"/>
  <c r="R1107" i="1"/>
  <c r="N1107" i="1"/>
  <c r="L1099" i="1"/>
  <c r="N1099" i="1"/>
  <c r="P1099" i="1"/>
  <c r="J1099" i="1"/>
  <c r="P1091" i="1"/>
  <c r="K1091" i="1"/>
  <c r="A1091" i="1"/>
  <c r="P325" i="1"/>
  <c r="R1341" i="1"/>
  <c r="B1341" i="1"/>
  <c r="P252" i="1"/>
  <c r="M611" i="1"/>
  <c r="O1355" i="1"/>
  <c r="J57" i="1"/>
  <c r="K33" i="1"/>
  <c r="P1391" i="1"/>
  <c r="P49" i="1"/>
  <c r="M326" i="1"/>
  <c r="L1321" i="1"/>
  <c r="P1324" i="1"/>
  <c r="K1324" i="1"/>
  <c r="K173" i="1"/>
  <c r="M169" i="1"/>
  <c r="R170" i="1"/>
  <c r="A168" i="1"/>
  <c r="R526" i="1"/>
  <c r="Q536" i="1"/>
  <c r="L544" i="1"/>
  <c r="R560" i="1"/>
  <c r="J1093" i="1"/>
  <c r="R1109" i="1"/>
  <c r="M1125" i="1"/>
  <c r="K1149" i="1"/>
  <c r="M1165" i="1"/>
  <c r="B1189" i="1"/>
  <c r="B1205" i="1"/>
  <c r="O1117" i="1"/>
  <c r="Q1173" i="1"/>
  <c r="A1141" i="1"/>
  <c r="O325" i="1"/>
  <c r="J1341" i="1"/>
  <c r="A1341" i="1"/>
  <c r="N252" i="1"/>
  <c r="J611" i="1"/>
  <c r="N1355" i="1"/>
  <c r="L57" i="1"/>
  <c r="A33" i="1"/>
  <c r="P388" i="1"/>
  <c r="N49" i="1"/>
  <c r="A326" i="1"/>
  <c r="R1316" i="1"/>
  <c r="K1321" i="1"/>
  <c r="O1324" i="1"/>
  <c r="Q1323" i="1"/>
  <c r="K1323" i="1"/>
  <c r="Q173" i="1"/>
  <c r="O170" i="1"/>
  <c r="B344" i="1"/>
  <c r="O526" i="1"/>
  <c r="N517" i="1"/>
  <c r="Q547" i="1"/>
  <c r="Q537" i="1"/>
  <c r="M536" i="1"/>
  <c r="A544" i="1"/>
  <c r="J560" i="1"/>
  <c r="Q1093" i="1"/>
  <c r="O1109" i="1"/>
  <c r="K1125" i="1"/>
  <c r="P1149" i="1"/>
  <c r="Q1165" i="1"/>
  <c r="A1189" i="1"/>
  <c r="Q1099" i="1"/>
  <c r="J1147" i="1"/>
  <c r="M1117" i="1"/>
  <c r="R1197" i="1"/>
  <c r="M1181" i="1"/>
  <c r="M168" i="1"/>
  <c r="K518" i="1"/>
  <c r="N518" i="1"/>
  <c r="R518" i="1"/>
  <c r="A536" i="1"/>
  <c r="B544" i="1"/>
  <c r="Q560" i="1"/>
  <c r="N564" i="1"/>
  <c r="A564" i="1"/>
  <c r="R540" i="1"/>
  <c r="B540" i="1"/>
  <c r="O1093" i="1"/>
  <c r="Q1109" i="1"/>
  <c r="L1125" i="1"/>
  <c r="N1149" i="1"/>
  <c r="N1165" i="1"/>
  <c r="O1205" i="1"/>
  <c r="J1117" i="1"/>
  <c r="J1197" i="1"/>
  <c r="N1221" i="1"/>
  <c r="Q491" i="1"/>
  <c r="P491" i="1"/>
  <c r="J491" i="1"/>
  <c r="R491" i="1"/>
  <c r="K491" i="1"/>
  <c r="M491" i="1"/>
  <c r="B491" i="1"/>
  <c r="N491" i="1"/>
  <c r="A491" i="1"/>
  <c r="L491" i="1"/>
  <c r="O491" i="1"/>
  <c r="M507" i="1"/>
  <c r="B507" i="1"/>
  <c r="N507" i="1"/>
  <c r="A507" i="1"/>
  <c r="O507" i="1"/>
  <c r="Q507" i="1"/>
  <c r="P507" i="1"/>
  <c r="R507" i="1"/>
  <c r="K507" i="1"/>
  <c r="L507" i="1"/>
  <c r="R499" i="1"/>
  <c r="K499" i="1"/>
  <c r="L499" i="1"/>
  <c r="M499" i="1"/>
  <c r="A499" i="1"/>
  <c r="O499" i="1"/>
  <c r="Q499" i="1"/>
  <c r="P499" i="1"/>
  <c r="B499" i="1"/>
  <c r="J499" i="1"/>
  <c r="N499" i="1"/>
  <c r="J1094" i="1"/>
  <c r="B1220" i="1"/>
  <c r="A1220" i="1"/>
  <c r="P1220" i="1"/>
  <c r="L1212" i="1"/>
  <c r="N1212" i="1"/>
  <c r="J1204" i="1"/>
  <c r="L1204" i="1"/>
  <c r="A1196" i="1"/>
  <c r="R1196" i="1"/>
  <c r="K1188" i="1"/>
  <c r="Q1188" i="1"/>
  <c r="Q1180" i="1"/>
  <c r="A1180" i="1"/>
  <c r="O1180" i="1"/>
  <c r="Q1172" i="1"/>
  <c r="K1172" i="1"/>
  <c r="R1164" i="1"/>
  <c r="M1164" i="1"/>
  <c r="B1156" i="1"/>
  <c r="J1156" i="1"/>
  <c r="M1148" i="1"/>
  <c r="O1148" i="1"/>
  <c r="Q1140" i="1"/>
  <c r="A1140" i="1"/>
  <c r="N1140" i="1"/>
  <c r="A1132" i="1"/>
  <c r="L1132" i="1"/>
  <c r="R1124" i="1"/>
  <c r="M1124" i="1"/>
  <c r="O1116" i="1"/>
  <c r="J1116" i="1"/>
  <c r="J1108" i="1"/>
  <c r="M1108" i="1"/>
  <c r="Q1100" i="1"/>
  <c r="A1100" i="1"/>
  <c r="R1100" i="1"/>
  <c r="B1092" i="1"/>
  <c r="K1092" i="1"/>
  <c r="Q339" i="1"/>
  <c r="K527" i="1"/>
  <c r="J528" i="1"/>
  <c r="K520" i="1"/>
  <c r="B520" i="1"/>
  <c r="A534" i="1"/>
  <c r="N550" i="1"/>
  <c r="M1170" i="1"/>
  <c r="J1194" i="1"/>
  <c r="A1194" i="1"/>
  <c r="M1210" i="1"/>
  <c r="L1090" i="1"/>
  <c r="B1090" i="1"/>
  <c r="O1098" i="1"/>
  <c r="M1106" i="1"/>
  <c r="O1122" i="1"/>
  <c r="P1130" i="1"/>
  <c r="J1146" i="1"/>
  <c r="B1146" i="1"/>
  <c r="Q1162" i="1"/>
  <c r="M1186" i="1"/>
  <c r="N1218" i="1"/>
  <c r="N1092" i="1"/>
  <c r="J1100" i="1"/>
  <c r="Q1108" i="1"/>
  <c r="M1116" i="1"/>
  <c r="K1124" i="1"/>
  <c r="M1132" i="1"/>
  <c r="K1140" i="1"/>
  <c r="N1148" i="1"/>
  <c r="L1156" i="1"/>
  <c r="Q1164" i="1"/>
  <c r="M1172" i="1"/>
  <c r="A1172" i="1"/>
  <c r="P1188" i="1"/>
  <c r="A1188" i="1"/>
  <c r="B1196" i="1"/>
  <c r="B1204" i="1"/>
  <c r="Q1212" i="1"/>
  <c r="J1220" i="1"/>
  <c r="J1142" i="1"/>
  <c r="J507" i="1"/>
  <c r="L1122" i="1"/>
  <c r="N1130" i="1"/>
  <c r="R1146" i="1"/>
  <c r="M1162" i="1"/>
  <c r="A1162" i="1"/>
  <c r="K1186" i="1"/>
  <c r="M1218" i="1"/>
  <c r="O1092" i="1"/>
  <c r="O1100" i="1"/>
  <c r="P1108" i="1"/>
  <c r="R1116" i="1"/>
  <c r="J1124" i="1"/>
  <c r="R1132" i="1"/>
  <c r="M1140" i="1"/>
  <c r="L1148" i="1"/>
  <c r="K1156" i="1"/>
  <c r="P1164" i="1"/>
  <c r="L1172" i="1"/>
  <c r="N1180" i="1"/>
  <c r="O1188" i="1"/>
  <c r="P1196" i="1"/>
  <c r="P1204" i="1"/>
  <c r="A1204" i="1"/>
  <c r="B1212" i="1"/>
  <c r="Q1220" i="1"/>
  <c r="J1208" i="1"/>
  <c r="O1208" i="1"/>
  <c r="J1192" i="1"/>
  <c r="R1192" i="1"/>
  <c r="N1176" i="1"/>
  <c r="O1176" i="1"/>
  <c r="B1168" i="1"/>
  <c r="P1168" i="1"/>
  <c r="K1160" i="1"/>
  <c r="A1160" i="1"/>
  <c r="N1136" i="1"/>
  <c r="P1136" i="1"/>
  <c r="A1128" i="1"/>
  <c r="P1128" i="1"/>
  <c r="R1112" i="1"/>
  <c r="N1112" i="1"/>
  <c r="P528" i="1"/>
  <c r="Q520" i="1"/>
  <c r="J558" i="1"/>
  <c r="R1210" i="1"/>
  <c r="B1210" i="1"/>
  <c r="R1106" i="1"/>
  <c r="A1106" i="1"/>
  <c r="K1122" i="1"/>
  <c r="P1146" i="1"/>
  <c r="R1186" i="1"/>
  <c r="B1186" i="1"/>
  <c r="L1218" i="1"/>
  <c r="M1092" i="1"/>
  <c r="M1100" i="1"/>
  <c r="N1108" i="1"/>
  <c r="Q1116" i="1"/>
  <c r="Q1124" i="1"/>
  <c r="J1132" i="1"/>
  <c r="R1140" i="1"/>
  <c r="R1148" i="1"/>
  <c r="M1156" i="1"/>
  <c r="N1164" i="1"/>
  <c r="P1172" i="1"/>
  <c r="M1180" i="1"/>
  <c r="N1188" i="1"/>
  <c r="O1196" i="1"/>
  <c r="O1204" i="1"/>
  <c r="P1212" i="1"/>
  <c r="A1212" i="1"/>
  <c r="K1166" i="1"/>
  <c r="R1208" i="1"/>
  <c r="Q1128" i="1"/>
  <c r="Q1199" i="1"/>
  <c r="L1199" i="1"/>
  <c r="B761" i="1"/>
  <c r="N761" i="1"/>
  <c r="R761" i="1"/>
  <c r="N755" i="1"/>
  <c r="P755" i="1"/>
  <c r="L755" i="1"/>
  <c r="Q749" i="1"/>
  <c r="L749" i="1"/>
  <c r="P749" i="1"/>
  <c r="K743" i="1"/>
  <c r="A743" i="1"/>
  <c r="N743" i="1"/>
  <c r="P743" i="1"/>
  <c r="J743" i="1"/>
  <c r="N729" i="1"/>
  <c r="L729" i="1"/>
  <c r="O729" i="1"/>
  <c r="K729" i="1"/>
  <c r="K723" i="1"/>
  <c r="M723" i="1"/>
  <c r="A723" i="1"/>
  <c r="L723" i="1"/>
  <c r="P723" i="1"/>
  <c r="J723" i="1"/>
  <c r="N717" i="1"/>
  <c r="P717" i="1"/>
  <c r="Q717" i="1"/>
  <c r="J717" i="1"/>
  <c r="A711" i="1"/>
  <c r="L711" i="1"/>
  <c r="N711" i="1"/>
  <c r="K711" i="1"/>
  <c r="J711" i="1"/>
  <c r="Q697" i="1"/>
  <c r="B697" i="1"/>
  <c r="L697" i="1"/>
  <c r="N697" i="1"/>
  <c r="O697" i="1"/>
  <c r="R697" i="1"/>
  <c r="R691" i="1"/>
  <c r="P691" i="1"/>
  <c r="M691" i="1"/>
  <c r="K691" i="1"/>
  <c r="A685" i="1"/>
  <c r="B685" i="1"/>
  <c r="Q685" i="1"/>
  <c r="L685" i="1"/>
  <c r="O685" i="1"/>
  <c r="P679" i="1"/>
  <c r="B679" i="1"/>
  <c r="Q679" i="1"/>
  <c r="R679" i="1"/>
  <c r="L679" i="1"/>
  <c r="L665" i="1"/>
  <c r="A665" i="1"/>
  <c r="B665" i="1"/>
  <c r="P665" i="1"/>
  <c r="J665" i="1"/>
  <c r="R665" i="1"/>
  <c r="K665" i="1"/>
  <c r="P659" i="1"/>
  <c r="J659" i="1"/>
  <c r="R659" i="1"/>
  <c r="K659" i="1"/>
  <c r="O659" i="1"/>
  <c r="P653" i="1"/>
  <c r="K653" i="1"/>
  <c r="L653" i="1"/>
  <c r="A653" i="1"/>
  <c r="J653" i="1"/>
  <c r="K647" i="1"/>
  <c r="A647" i="1"/>
  <c r="N647" i="1"/>
  <c r="J647" i="1"/>
  <c r="M647" i="1"/>
  <c r="O647" i="1"/>
  <c r="L633" i="1"/>
  <c r="O633" i="1"/>
  <c r="B633" i="1"/>
  <c r="N633" i="1"/>
  <c r="Q633" i="1"/>
  <c r="L1118" i="1"/>
  <c r="J1118" i="1"/>
  <c r="A722" i="1"/>
  <c r="L722" i="1"/>
  <c r="B696" i="1"/>
  <c r="R696" i="1"/>
  <c r="O684" i="1"/>
  <c r="M684" i="1"/>
  <c r="N632" i="1"/>
  <c r="A632" i="1"/>
  <c r="K646" i="1"/>
  <c r="M652" i="1"/>
  <c r="B652" i="1"/>
  <c r="J658" i="1"/>
  <c r="N664" i="1"/>
  <c r="J684" i="1"/>
  <c r="K690" i="1"/>
  <c r="J696" i="1"/>
  <c r="M716" i="1"/>
  <c r="O722" i="1"/>
  <c r="R748" i="1"/>
  <c r="L632" i="1"/>
  <c r="R646" i="1"/>
  <c r="L652" i="1"/>
  <c r="A652" i="1"/>
  <c r="Q658" i="1"/>
  <c r="K664" i="1"/>
  <c r="Q684" i="1"/>
  <c r="J690" i="1"/>
  <c r="Q696" i="1"/>
  <c r="K716" i="1"/>
  <c r="A716" i="1"/>
  <c r="N722" i="1"/>
  <c r="Q748" i="1"/>
  <c r="L1232" i="1"/>
  <c r="K1232" i="1"/>
  <c r="P504" i="1"/>
  <c r="M504" i="1"/>
  <c r="M496" i="1"/>
  <c r="A496" i="1"/>
  <c r="K710" i="1"/>
  <c r="P728" i="1"/>
  <c r="R742" i="1"/>
  <c r="A742" i="1"/>
  <c r="N754" i="1"/>
  <c r="Q760" i="1"/>
  <c r="K632" i="1"/>
  <c r="J646" i="1"/>
  <c r="N652" i="1"/>
  <c r="M658" i="1"/>
  <c r="O658" i="1"/>
  <c r="R664" i="1"/>
  <c r="A684" i="1"/>
  <c r="Q690" i="1"/>
  <c r="P696" i="1"/>
  <c r="L716" i="1"/>
  <c r="B716" i="1"/>
  <c r="M722" i="1"/>
  <c r="P748" i="1"/>
  <c r="O1232" i="1"/>
  <c r="J496" i="1"/>
  <c r="J742" i="1"/>
  <c r="K754" i="1"/>
  <c r="M754" i="1"/>
  <c r="P760" i="1"/>
  <c r="R632" i="1"/>
  <c r="Q646" i="1"/>
  <c r="K652" i="1"/>
  <c r="P658" i="1"/>
  <c r="B658" i="1"/>
  <c r="J664" i="1"/>
  <c r="N684" i="1"/>
  <c r="B684" i="1"/>
  <c r="O690" i="1"/>
  <c r="O696" i="1"/>
  <c r="R716" i="1"/>
  <c r="K722" i="1"/>
  <c r="B722" i="1"/>
  <c r="O748" i="1"/>
  <c r="M1232" i="1"/>
  <c r="L754" i="1"/>
  <c r="J632" i="1"/>
  <c r="P646" i="1"/>
  <c r="O646" i="1"/>
  <c r="R652" i="1"/>
  <c r="L658" i="1"/>
  <c r="A658" i="1"/>
  <c r="Q664" i="1"/>
  <c r="L684" i="1"/>
  <c r="P690" i="1"/>
  <c r="A690" i="1"/>
  <c r="N696" i="1"/>
  <c r="J716" i="1"/>
  <c r="R722" i="1"/>
  <c r="N748" i="1"/>
  <c r="R763" i="1"/>
  <c r="O763" i="1"/>
  <c r="M751" i="1"/>
  <c r="B751" i="1"/>
  <c r="N1232" i="1"/>
  <c r="M646" i="1"/>
  <c r="P664" i="1"/>
  <c r="K684" i="1"/>
  <c r="N690" i="1"/>
  <c r="B690" i="1"/>
  <c r="M696" i="1"/>
  <c r="P716" i="1"/>
  <c r="J722" i="1"/>
  <c r="M748" i="1"/>
  <c r="R1232" i="1"/>
  <c r="P1407" i="1"/>
  <c r="Q1407" i="1"/>
  <c r="R1407" i="1"/>
  <c r="L1472" i="1"/>
  <c r="B1472" i="1"/>
  <c r="M1472" i="1"/>
  <c r="A1464" i="1"/>
  <c r="Q1464" i="1"/>
  <c r="K1464" i="1"/>
  <c r="O509" i="1"/>
  <c r="M510" i="1"/>
  <c r="A1051" i="1"/>
  <c r="B1022" i="1"/>
  <c r="B990" i="1"/>
  <c r="J510" i="1"/>
  <c r="A1084" i="1"/>
  <c r="A1060" i="1"/>
  <c r="B1054" i="1"/>
  <c r="A1008" i="1"/>
  <c r="A976" i="1"/>
  <c r="B1086" i="1"/>
  <c r="A1068" i="1"/>
  <c r="B1062" i="1"/>
  <c r="B1058" i="1"/>
  <c r="A1044" i="1"/>
  <c r="B1038" i="1"/>
  <c r="B1006" i="1"/>
  <c r="K494" i="1"/>
  <c r="L1463" i="1"/>
  <c r="B1473" i="1"/>
  <c r="B1400" i="1"/>
  <c r="B1408" i="1"/>
  <c r="Q493" i="1"/>
  <c r="J501" i="1"/>
  <c r="R509" i="1"/>
  <c r="J494" i="1"/>
  <c r="A1052" i="1"/>
  <c r="B1030" i="1"/>
  <c r="B998" i="1"/>
  <c r="O1258" i="1"/>
  <c r="O1261" i="1"/>
  <c r="O1262" i="1"/>
  <c r="O1259" i="1"/>
  <c r="O1263" i="1"/>
  <c r="O440" i="1"/>
  <c r="O439" i="1"/>
  <c r="F57" i="8"/>
  <c r="F52" i="8"/>
  <c r="F60" i="8"/>
  <c r="F55" i="8"/>
  <c r="F87" i="8"/>
  <c r="F136" i="8"/>
  <c r="F23" i="8"/>
  <c r="F176" i="8"/>
  <c r="F85" i="8"/>
  <c r="F141" i="8"/>
  <c r="F144" i="8"/>
  <c r="F82" i="8"/>
  <c r="F26" i="8"/>
  <c r="F58" i="8"/>
  <c r="F84" i="8"/>
  <c r="F56" i="8"/>
  <c r="F86" i="8"/>
  <c r="F64" i="8"/>
  <c r="F54" i="8"/>
  <c r="L608" i="1"/>
  <c r="Q628" i="1"/>
  <c r="R1241" i="1"/>
  <c r="J1484" i="1"/>
  <c r="M1458" i="1"/>
  <c r="Q1433" i="1"/>
  <c r="P1428" i="1"/>
  <c r="A1428" i="1"/>
  <c r="K1394" i="1"/>
  <c r="M1277" i="1"/>
  <c r="R1273" i="1"/>
  <c r="N577" i="1"/>
  <c r="J609" i="1"/>
  <c r="J574" i="1"/>
  <c r="A1240" i="1"/>
  <c r="B43" i="1"/>
  <c r="R571" i="1"/>
  <c r="L1492" i="1"/>
  <c r="O153" i="1"/>
  <c r="K49" i="1"/>
  <c r="P326" i="1"/>
  <c r="R1270" i="1"/>
  <c r="O234" i="1"/>
  <c r="R234" i="1"/>
  <c r="J318" i="1"/>
  <c r="O318" i="1"/>
  <c r="A240" i="1"/>
  <c r="Q240" i="1"/>
  <c r="B163" i="1"/>
  <c r="O163" i="1"/>
  <c r="B69" i="1"/>
  <c r="K69" i="1"/>
  <c r="P159" i="1"/>
  <c r="M159" i="1"/>
  <c r="O232" i="1"/>
  <c r="M27" i="1"/>
  <c r="J27" i="1"/>
  <c r="B51" i="1"/>
  <c r="L51" i="1"/>
  <c r="K59" i="1"/>
  <c r="J59" i="1"/>
  <c r="O202" i="1"/>
  <c r="B202" i="1"/>
  <c r="L202" i="1"/>
  <c r="N574" i="1"/>
  <c r="O574" i="1"/>
  <c r="N623" i="1"/>
  <c r="P623" i="1"/>
  <c r="O591" i="1"/>
  <c r="B591" i="1"/>
  <c r="L591" i="1"/>
  <c r="R1335" i="1"/>
  <c r="K1335" i="1"/>
  <c r="M273" i="1"/>
  <c r="A273" i="1"/>
  <c r="Q273" i="1"/>
  <c r="A1508" i="1"/>
  <c r="J1508" i="1"/>
  <c r="L36" i="1"/>
  <c r="Q36" i="1"/>
  <c r="J60" i="1"/>
  <c r="P60" i="1"/>
  <c r="N1283" i="1"/>
  <c r="B1283" i="1"/>
  <c r="L575" i="1"/>
  <c r="A575" i="1"/>
  <c r="Q622" i="1"/>
  <c r="K622" i="1"/>
  <c r="O602" i="1"/>
  <c r="L602" i="1"/>
  <c r="B1233" i="1"/>
  <c r="M1233" i="1"/>
  <c r="A274" i="1"/>
  <c r="K274" i="1"/>
  <c r="K1276" i="1"/>
  <c r="R1276" i="1"/>
  <c r="M1268" i="1"/>
  <c r="L1268" i="1"/>
  <c r="R1268" i="1"/>
  <c r="M1420" i="1"/>
  <c r="B1420" i="1"/>
  <c r="P1420" i="1"/>
  <c r="O1481" i="1"/>
  <c r="A1481" i="1"/>
  <c r="J1481" i="1"/>
  <c r="P219" i="1"/>
  <c r="L219" i="1"/>
  <c r="N219" i="1"/>
  <c r="R388" i="1"/>
  <c r="Q388" i="1"/>
  <c r="A388" i="1"/>
  <c r="L327" i="1"/>
  <c r="K327" i="1"/>
  <c r="J327" i="1"/>
  <c r="P1455" i="1"/>
  <c r="R1361" i="1"/>
  <c r="Q1276" i="1"/>
  <c r="O206" i="1"/>
  <c r="L211" i="1"/>
  <c r="N1418" i="1"/>
  <c r="K1493" i="1"/>
  <c r="K1508" i="1"/>
  <c r="B1508" i="1"/>
  <c r="J1518" i="1"/>
  <c r="Q1533" i="1"/>
  <c r="K265" i="1"/>
  <c r="B1336" i="1"/>
  <c r="O576" i="1"/>
  <c r="Q596" i="1"/>
  <c r="K197" i="1"/>
  <c r="P52" i="1"/>
  <c r="P20" i="1"/>
  <c r="R158" i="1"/>
  <c r="B158" i="1"/>
  <c r="Q1458" i="1"/>
  <c r="B1458" i="1"/>
  <c r="R1433" i="1"/>
  <c r="P1394" i="1"/>
  <c r="Q1277" i="1"/>
  <c r="B273" i="1"/>
  <c r="B1335" i="1"/>
  <c r="P577" i="1"/>
  <c r="P591" i="1"/>
  <c r="N609" i="1"/>
  <c r="O623" i="1"/>
  <c r="K574" i="1"/>
  <c r="Q1240" i="1"/>
  <c r="Q202" i="1"/>
  <c r="O59" i="1"/>
  <c r="L43" i="1"/>
  <c r="N27" i="1"/>
  <c r="O571" i="1"/>
  <c r="L325" i="1"/>
  <c r="J1427" i="1"/>
  <c r="R153" i="1"/>
  <c r="O1391" i="1"/>
  <c r="N15" i="1"/>
  <c r="O327" i="1"/>
  <c r="L1436" i="1"/>
  <c r="R625" i="1"/>
  <c r="O219" i="1"/>
  <c r="P202" i="1"/>
  <c r="P59" i="1"/>
  <c r="P43" i="1"/>
  <c r="P27" i="1"/>
  <c r="M571" i="1"/>
  <c r="N1391" i="1"/>
  <c r="B327" i="1"/>
  <c r="K1436" i="1"/>
  <c r="N1270" i="1"/>
  <c r="L1344" i="1"/>
  <c r="P1344" i="1"/>
  <c r="R1352" i="1"/>
  <c r="J1352" i="1"/>
  <c r="N229" i="1"/>
  <c r="Q229" i="1"/>
  <c r="N321" i="1"/>
  <c r="M321" i="1"/>
  <c r="A1274" i="1"/>
  <c r="R1274" i="1"/>
  <c r="K1432" i="1"/>
  <c r="L1432" i="1"/>
  <c r="M1483" i="1"/>
  <c r="A1483" i="1"/>
  <c r="B217" i="1"/>
  <c r="L217" i="1"/>
  <c r="Q243" i="1"/>
  <c r="J243" i="1"/>
  <c r="A74" i="1"/>
  <c r="O74" i="1"/>
  <c r="B31" i="1"/>
  <c r="K31" i="1"/>
  <c r="L31" i="1"/>
  <c r="L47" i="1"/>
  <c r="A47" i="1"/>
  <c r="Q47" i="1"/>
  <c r="P194" i="1"/>
  <c r="L194" i="1"/>
  <c r="L619" i="1"/>
  <c r="K619" i="1"/>
  <c r="A613" i="1"/>
  <c r="O613" i="1"/>
  <c r="O1268" i="1"/>
  <c r="A1436" i="1"/>
  <c r="M1270" i="1"/>
  <c r="O1273" i="1"/>
  <c r="Q1273" i="1"/>
  <c r="A1277" i="1"/>
  <c r="R1277" i="1"/>
  <c r="J1428" i="1"/>
  <c r="Q1428" i="1"/>
  <c r="A1484" i="1"/>
  <c r="N1484" i="1"/>
  <c r="B153" i="1"/>
  <c r="M153" i="1"/>
  <c r="B1507" i="1"/>
  <c r="K1507" i="1"/>
  <c r="Q1492" i="1"/>
  <c r="A1492" i="1"/>
  <c r="M1492" i="1"/>
  <c r="R623" i="1"/>
  <c r="A623" i="1"/>
  <c r="B574" i="1"/>
  <c r="K1240" i="1"/>
  <c r="M202" i="1"/>
  <c r="Q59" i="1"/>
  <c r="J43" i="1"/>
  <c r="K27" i="1"/>
  <c r="J571" i="1"/>
  <c r="N1492" i="1"/>
  <c r="P1481" i="1"/>
  <c r="N1268" i="1"/>
  <c r="O388" i="1"/>
  <c r="K1420" i="1"/>
  <c r="K326" i="1"/>
  <c r="L1270" i="1"/>
  <c r="N325" i="1"/>
  <c r="M325" i="1"/>
  <c r="L33" i="1"/>
  <c r="M33" i="1"/>
  <c r="Q49" i="1"/>
  <c r="L49" i="1"/>
  <c r="A57" i="1"/>
  <c r="O57" i="1"/>
  <c r="K57" i="1"/>
  <c r="B191" i="1"/>
  <c r="N191" i="1"/>
  <c r="P1355" i="1"/>
  <c r="A1355" i="1"/>
  <c r="K1355" i="1"/>
  <c r="J579" i="1"/>
  <c r="Q617" i="1"/>
  <c r="O252" i="1"/>
  <c r="A252" i="1"/>
  <c r="R611" i="1"/>
  <c r="Q1317" i="1"/>
  <c r="P172" i="1"/>
  <c r="L166" i="1"/>
  <c r="P166" i="1"/>
  <c r="J1325" i="1"/>
  <c r="P164" i="1"/>
  <c r="A350" i="1"/>
  <c r="B350" i="1"/>
  <c r="B342" i="1"/>
  <c r="P1316" i="1"/>
  <c r="K1316" i="1"/>
  <c r="L1316" i="1"/>
  <c r="M1316" i="1"/>
  <c r="N1316" i="1"/>
  <c r="N1319" i="1"/>
  <c r="B1319" i="1"/>
  <c r="Q1319" i="1"/>
  <c r="J1319" i="1"/>
  <c r="L1319" i="1"/>
  <c r="Q1325" i="1"/>
  <c r="A1325" i="1"/>
  <c r="B1325" i="1"/>
  <c r="M1325" i="1"/>
  <c r="N1325" i="1"/>
  <c r="O1325" i="1"/>
  <c r="L1317" i="1"/>
  <c r="M1317" i="1"/>
  <c r="N1317" i="1"/>
  <c r="O1317" i="1"/>
  <c r="P1317" i="1"/>
  <c r="Q164" i="1"/>
  <c r="M164" i="1"/>
  <c r="J164" i="1"/>
  <c r="R164" i="1"/>
  <c r="K164" i="1"/>
  <c r="O164" i="1"/>
  <c r="J172" i="1"/>
  <c r="L172" i="1"/>
  <c r="M172" i="1"/>
  <c r="N172" i="1"/>
  <c r="O172" i="1"/>
  <c r="J1320" i="1"/>
  <c r="A1321" i="1"/>
  <c r="P1322" i="1"/>
  <c r="J1323" i="1"/>
  <c r="J173" i="1"/>
  <c r="Q171" i="1"/>
  <c r="J169" i="1"/>
  <c r="J165" i="1"/>
  <c r="L170" i="1"/>
  <c r="O168" i="1"/>
  <c r="A339" i="1"/>
  <c r="A353" i="1"/>
  <c r="A341" i="1"/>
  <c r="M518" i="1"/>
  <c r="M526" i="1"/>
  <c r="A526" i="1"/>
  <c r="N529" i="1"/>
  <c r="N522" i="1"/>
  <c r="B530" i="1"/>
  <c r="L534" i="1"/>
  <c r="M542" i="1"/>
  <c r="A542" i="1"/>
  <c r="O558" i="1"/>
  <c r="A558" i="1"/>
  <c r="P538" i="1"/>
  <c r="L554" i="1"/>
  <c r="O539" i="1"/>
  <c r="Q1211" i="1"/>
  <c r="R1326" i="1"/>
  <c r="O1322" i="1"/>
  <c r="O173" i="1"/>
  <c r="Q169" i="1"/>
  <c r="B165" i="1"/>
  <c r="A343" i="1"/>
  <c r="M529" i="1"/>
  <c r="M522" i="1"/>
  <c r="R523" i="1"/>
  <c r="M527" i="1"/>
  <c r="L527" i="1"/>
  <c r="B519" i="1"/>
  <c r="K519" i="1"/>
  <c r="P547" i="1"/>
  <c r="O538" i="1"/>
  <c r="N173" i="1"/>
  <c r="A165" i="1"/>
  <c r="B343" i="1"/>
  <c r="L516" i="1"/>
  <c r="P526" i="1"/>
  <c r="K526" i="1"/>
  <c r="B518" i="1"/>
  <c r="J518" i="1"/>
  <c r="O547" i="1"/>
  <c r="Q562" i="1"/>
  <c r="N555" i="1"/>
  <c r="Q558" i="1"/>
  <c r="N558" i="1"/>
  <c r="B550" i="1"/>
  <c r="A550" i="1"/>
  <c r="M550" i="1"/>
  <c r="J542" i="1"/>
  <c r="K542" i="1"/>
  <c r="O534" i="1"/>
  <c r="J534" i="1"/>
  <c r="L1322" i="1"/>
  <c r="B1322" i="1"/>
  <c r="N1323" i="1"/>
  <c r="M173" i="1"/>
  <c r="K171" i="1"/>
  <c r="B169" i="1"/>
  <c r="L168" i="1"/>
  <c r="A351" i="1"/>
  <c r="Q518" i="1"/>
  <c r="J526" i="1"/>
  <c r="J527" i="1"/>
  <c r="J521" i="1"/>
  <c r="M519" i="1"/>
  <c r="Q530" i="1"/>
  <c r="P525" i="1"/>
  <c r="K525" i="1"/>
  <c r="P517" i="1"/>
  <c r="R517" i="1"/>
  <c r="Q534" i="1"/>
  <c r="Q542" i="1"/>
  <c r="J550" i="1"/>
  <c r="K558" i="1"/>
  <c r="R547" i="1"/>
  <c r="P531" i="1"/>
  <c r="Q546" i="1"/>
  <c r="K562" i="1"/>
  <c r="A557" i="1"/>
  <c r="J557" i="1"/>
  <c r="J549" i="1"/>
  <c r="O549" i="1"/>
  <c r="O541" i="1"/>
  <c r="A541" i="1"/>
  <c r="M541" i="1"/>
  <c r="K533" i="1"/>
  <c r="L533" i="1"/>
  <c r="K1322" i="1"/>
  <c r="B351" i="1"/>
  <c r="P518" i="1"/>
  <c r="Q526" i="1"/>
  <c r="R521" i="1"/>
  <c r="P530" i="1"/>
  <c r="P534" i="1"/>
  <c r="P542" i="1"/>
  <c r="Q550" i="1"/>
  <c r="R558" i="1"/>
  <c r="P521" i="1"/>
  <c r="O516" i="1"/>
  <c r="N516" i="1"/>
  <c r="B563" i="1"/>
  <c r="O563" i="1"/>
  <c r="Q555" i="1"/>
  <c r="O555" i="1"/>
  <c r="M547" i="1"/>
  <c r="B547" i="1"/>
  <c r="M539" i="1"/>
  <c r="J539" i="1"/>
  <c r="B539" i="1"/>
  <c r="L531" i="1"/>
  <c r="Q531" i="1"/>
  <c r="A531" i="1"/>
  <c r="A1219" i="1"/>
  <c r="O1219" i="1"/>
  <c r="R1219" i="1"/>
  <c r="M1219" i="1"/>
  <c r="N1219" i="1"/>
  <c r="B1211" i="1"/>
  <c r="P1211" i="1"/>
  <c r="K1211" i="1"/>
  <c r="M1211" i="1"/>
  <c r="N1211" i="1"/>
  <c r="J1211" i="1"/>
  <c r="R1211" i="1"/>
  <c r="M1203" i="1"/>
  <c r="L1203" i="1"/>
  <c r="O1203" i="1"/>
  <c r="A1203" i="1"/>
  <c r="P1203" i="1"/>
  <c r="R1203" i="1"/>
  <c r="K1203" i="1"/>
  <c r="M1195" i="1"/>
  <c r="J1195" i="1"/>
  <c r="K1195" i="1"/>
  <c r="L1195" i="1"/>
  <c r="A1195" i="1"/>
  <c r="P1195" i="1"/>
  <c r="B1195" i="1"/>
  <c r="Q1195" i="1"/>
  <c r="K521" i="1"/>
  <c r="K522" i="1"/>
  <c r="A522" i="1"/>
  <c r="N563" i="1"/>
  <c r="M562" i="1"/>
  <c r="O562" i="1"/>
  <c r="B562" i="1"/>
  <c r="J562" i="1"/>
  <c r="J554" i="1"/>
  <c r="M554" i="1"/>
  <c r="N554" i="1"/>
  <c r="N546" i="1"/>
  <c r="B546" i="1"/>
  <c r="K538" i="1"/>
  <c r="M538" i="1"/>
  <c r="A538" i="1"/>
  <c r="B538" i="1"/>
  <c r="K551" i="1"/>
  <c r="R1091" i="1"/>
  <c r="N1091" i="1"/>
  <c r="R1099" i="1"/>
  <c r="L1107" i="1"/>
  <c r="A1107" i="1"/>
  <c r="J1123" i="1"/>
  <c r="N1131" i="1"/>
  <c r="O1139" i="1"/>
  <c r="Q1147" i="1"/>
  <c r="B1147" i="1"/>
  <c r="J1155" i="1"/>
  <c r="R1163" i="1"/>
  <c r="M1179" i="1"/>
  <c r="O1187" i="1"/>
  <c r="N1087" i="1"/>
  <c r="K1103" i="1"/>
  <c r="R1143" i="1"/>
  <c r="K1159" i="1"/>
  <c r="R1191" i="1"/>
  <c r="K1223" i="1"/>
  <c r="Q1115" i="1"/>
  <c r="B1115" i="1"/>
  <c r="P1171" i="1"/>
  <c r="J1111" i="1"/>
  <c r="J1199" i="1"/>
  <c r="L1158" i="1"/>
  <c r="M1182" i="1"/>
  <c r="N1206" i="1"/>
  <c r="N1151" i="1"/>
  <c r="M1091" i="1"/>
  <c r="B1091" i="1"/>
  <c r="O1099" i="1"/>
  <c r="J1107" i="1"/>
  <c r="L1123" i="1"/>
  <c r="P1123" i="1"/>
  <c r="K1131" i="1"/>
  <c r="M1139" i="1"/>
  <c r="O1147" i="1"/>
  <c r="A1147" i="1"/>
  <c r="B1155" i="1"/>
  <c r="J1163" i="1"/>
  <c r="L1179" i="1"/>
  <c r="N1187" i="1"/>
  <c r="O1115" i="1"/>
  <c r="L1171" i="1"/>
  <c r="B1171" i="1"/>
  <c r="N1094" i="1"/>
  <c r="Q1118" i="1"/>
  <c r="Q1142" i="1"/>
  <c r="O1206" i="1"/>
  <c r="P1223" i="1"/>
  <c r="Q1223" i="1"/>
  <c r="Q1215" i="1"/>
  <c r="O1215" i="1"/>
  <c r="J1207" i="1"/>
  <c r="N1207" i="1"/>
  <c r="P1207" i="1"/>
  <c r="M1207" i="1"/>
  <c r="P1199" i="1"/>
  <c r="B1199" i="1"/>
  <c r="M1199" i="1"/>
  <c r="B1191" i="1"/>
  <c r="O1191" i="1"/>
  <c r="O1183" i="1"/>
  <c r="L1183" i="1"/>
  <c r="M1183" i="1"/>
  <c r="P1175" i="1"/>
  <c r="A1175" i="1"/>
  <c r="N1175" i="1"/>
  <c r="R1175" i="1"/>
  <c r="A1167" i="1"/>
  <c r="Q1167" i="1"/>
  <c r="K1167" i="1"/>
  <c r="R1159" i="1"/>
  <c r="B1159" i="1"/>
  <c r="Q1159" i="1"/>
  <c r="J1151" i="1"/>
  <c r="M1151" i="1"/>
  <c r="N1143" i="1"/>
  <c r="M1143" i="1"/>
  <c r="L1135" i="1"/>
  <c r="B1135" i="1"/>
  <c r="R1135" i="1"/>
  <c r="K1135" i="1"/>
  <c r="B1127" i="1"/>
  <c r="O1127" i="1"/>
  <c r="J1127" i="1"/>
  <c r="K1127" i="1"/>
  <c r="L1119" i="1"/>
  <c r="A1119" i="1"/>
  <c r="B1119" i="1"/>
  <c r="K1119" i="1"/>
  <c r="B1111" i="1"/>
  <c r="M1111" i="1"/>
  <c r="A1103" i="1"/>
  <c r="N1103" i="1"/>
  <c r="P1095" i="1"/>
  <c r="M1095" i="1"/>
  <c r="P1087" i="1"/>
  <c r="L1087" i="1"/>
  <c r="O1222" i="1"/>
  <c r="M1222" i="1"/>
  <c r="B1222" i="1"/>
  <c r="K1214" i="1"/>
  <c r="O1214" i="1"/>
  <c r="P1214" i="1"/>
  <c r="R1214" i="1"/>
  <c r="Q1206" i="1"/>
  <c r="P1206" i="1"/>
  <c r="K1206" i="1"/>
  <c r="L1206" i="1"/>
  <c r="B1198" i="1"/>
  <c r="L1198" i="1"/>
  <c r="A1198" i="1"/>
  <c r="R1190" i="1"/>
  <c r="B1190" i="1"/>
  <c r="O1190" i="1"/>
  <c r="J1190" i="1"/>
  <c r="P1182" i="1"/>
  <c r="O1182" i="1"/>
  <c r="R1182" i="1"/>
  <c r="K1182" i="1"/>
  <c r="N1182" i="1"/>
  <c r="B1174" i="1"/>
  <c r="K1174" i="1"/>
  <c r="Q1166" i="1"/>
  <c r="B1166" i="1"/>
  <c r="A1166" i="1"/>
  <c r="O1166" i="1"/>
  <c r="M1158" i="1"/>
  <c r="A1158" i="1"/>
  <c r="K1158" i="1"/>
  <c r="R1158" i="1"/>
  <c r="N1158" i="1"/>
  <c r="L1150" i="1"/>
  <c r="J1150" i="1"/>
  <c r="R1150" i="1"/>
  <c r="P1142" i="1"/>
  <c r="B1142" i="1"/>
  <c r="O1142" i="1"/>
  <c r="A1134" i="1"/>
  <c r="B1134" i="1"/>
  <c r="P1134" i="1"/>
  <c r="K1134" i="1"/>
  <c r="N1134" i="1"/>
  <c r="R1126" i="1"/>
  <c r="K1126" i="1"/>
  <c r="N1126" i="1"/>
  <c r="Q1126" i="1"/>
  <c r="O1118" i="1"/>
  <c r="R1118" i="1"/>
  <c r="M1118" i="1"/>
  <c r="B1110" i="1"/>
  <c r="O1110" i="1"/>
  <c r="P1110" i="1"/>
  <c r="J1110" i="1"/>
  <c r="N1102" i="1"/>
  <c r="L1102" i="1"/>
  <c r="R1102" i="1"/>
  <c r="J1102" i="1"/>
  <c r="K1094" i="1"/>
  <c r="P1094" i="1"/>
  <c r="A1094" i="1"/>
  <c r="Q1091" i="1"/>
  <c r="M1099" i="1"/>
  <c r="B1099" i="1"/>
  <c r="P1107" i="1"/>
  <c r="M1123" i="1"/>
  <c r="Q1131" i="1"/>
  <c r="P1131" i="1"/>
  <c r="J1139" i="1"/>
  <c r="K1147" i="1"/>
  <c r="M1155" i="1"/>
  <c r="O1163" i="1"/>
  <c r="A1163" i="1"/>
  <c r="J1179" i="1"/>
  <c r="K1187" i="1"/>
  <c r="Q1087" i="1"/>
  <c r="A1087" i="1"/>
  <c r="B1103" i="1"/>
  <c r="B1143" i="1"/>
  <c r="L1159" i="1"/>
  <c r="N1191" i="1"/>
  <c r="N1223" i="1"/>
  <c r="K1115" i="1"/>
  <c r="Q1171" i="1"/>
  <c r="A1111" i="1"/>
  <c r="A1199" i="1"/>
  <c r="M1175" i="1"/>
  <c r="B1094" i="1"/>
  <c r="A1118" i="1"/>
  <c r="M1142" i="1"/>
  <c r="P1166" i="1"/>
  <c r="Q1190" i="1"/>
  <c r="J1214" i="1"/>
  <c r="R1095" i="1"/>
  <c r="N1183" i="1"/>
  <c r="L1215" i="1"/>
  <c r="R1221" i="1"/>
  <c r="J1221" i="1"/>
  <c r="K1221" i="1"/>
  <c r="M1221" i="1"/>
  <c r="J1213" i="1"/>
  <c r="B1213" i="1"/>
  <c r="O1213" i="1"/>
  <c r="P1213" i="1"/>
  <c r="R1213" i="1"/>
  <c r="B1197" i="1"/>
  <c r="M1197" i="1"/>
  <c r="A1197" i="1"/>
  <c r="O1197" i="1"/>
  <c r="Q1197" i="1"/>
  <c r="P1181" i="1"/>
  <c r="Q1181" i="1"/>
  <c r="J1181" i="1"/>
  <c r="K1181" i="1"/>
  <c r="J1173" i="1"/>
  <c r="K1173" i="1"/>
  <c r="L1173" i="1"/>
  <c r="B1173" i="1"/>
  <c r="O1173" i="1"/>
  <c r="P1157" i="1"/>
  <c r="L1157" i="1"/>
  <c r="K1157" i="1"/>
  <c r="O1157" i="1"/>
  <c r="M1141" i="1"/>
  <c r="B1141" i="1"/>
  <c r="J1141" i="1"/>
  <c r="N1141" i="1"/>
  <c r="Q1141" i="1"/>
  <c r="A1133" i="1"/>
  <c r="P1133" i="1"/>
  <c r="Q1133" i="1"/>
  <c r="J1133" i="1"/>
  <c r="L1117" i="1"/>
  <c r="B1117" i="1"/>
  <c r="R1117" i="1"/>
  <c r="N1117" i="1"/>
  <c r="Q1117" i="1"/>
  <c r="R1101" i="1"/>
  <c r="M1101" i="1"/>
  <c r="A1101" i="1"/>
  <c r="O1101" i="1"/>
  <c r="L1101" i="1"/>
  <c r="O1091" i="1"/>
  <c r="K1099" i="1"/>
  <c r="A1099" i="1"/>
  <c r="M1107" i="1"/>
  <c r="N1123" i="1"/>
  <c r="O1131" i="1"/>
  <c r="A1131" i="1"/>
  <c r="P1139" i="1"/>
  <c r="R1147" i="1"/>
  <c r="M1163" i="1"/>
  <c r="Q1179" i="1"/>
  <c r="J1187" i="1"/>
  <c r="O1171" i="1"/>
  <c r="K1175" i="1"/>
  <c r="M1102" i="1"/>
  <c r="P1126" i="1"/>
  <c r="K1150" i="1"/>
  <c r="R1174" i="1"/>
  <c r="K1198" i="1"/>
  <c r="L1222" i="1"/>
  <c r="M1119" i="1"/>
  <c r="B1183" i="1"/>
  <c r="P1215" i="1"/>
  <c r="K511" i="1"/>
  <c r="R511" i="1"/>
  <c r="N511" i="1"/>
  <c r="B503" i="1"/>
  <c r="A503" i="1"/>
  <c r="L503" i="1"/>
  <c r="P495" i="1"/>
  <c r="O495" i="1"/>
  <c r="J495" i="1"/>
  <c r="K495" i="1"/>
  <c r="A1179" i="1"/>
  <c r="O1179" i="1"/>
  <c r="P1155" i="1"/>
  <c r="L1155" i="1"/>
  <c r="A1115" i="1"/>
  <c r="M1115" i="1"/>
  <c r="O1107" i="1"/>
  <c r="L1131" i="1"/>
  <c r="Q1139" i="1"/>
  <c r="A1139" i="1"/>
  <c r="P1147" i="1"/>
  <c r="R1155" i="1"/>
  <c r="N1163" i="1"/>
  <c r="N1179" i="1"/>
  <c r="P1187" i="1"/>
  <c r="A1187" i="1"/>
  <c r="K1087" i="1"/>
  <c r="O1103" i="1"/>
  <c r="K1143" i="1"/>
  <c r="M1159" i="1"/>
  <c r="K1191" i="1"/>
  <c r="L1223" i="1"/>
  <c r="P1115" i="1"/>
  <c r="M1171" i="1"/>
  <c r="R1111" i="1"/>
  <c r="R1199" i="1"/>
  <c r="B1102" i="1"/>
  <c r="A1126" i="1"/>
  <c r="M1150" i="1"/>
  <c r="P1174" i="1"/>
  <c r="Q1198" i="1"/>
  <c r="J1222" i="1"/>
  <c r="O1151" i="1"/>
  <c r="B1011" i="1"/>
  <c r="A1011" i="1"/>
  <c r="B979" i="1"/>
  <c r="A979" i="1"/>
  <c r="M492" i="1"/>
  <c r="N496" i="1"/>
  <c r="Q1192" i="1"/>
  <c r="Q1112" i="1"/>
  <c r="R1160" i="1"/>
  <c r="J1088" i="1"/>
  <c r="L1136" i="1"/>
  <c r="K1208" i="1"/>
  <c r="A1208" i="1"/>
  <c r="M1128" i="1"/>
  <c r="P1176" i="1"/>
  <c r="N672" i="1"/>
  <c r="B672" i="1"/>
  <c r="M698" i="1"/>
  <c r="P718" i="1"/>
  <c r="Q736" i="1"/>
  <c r="K736" i="1"/>
  <c r="N750" i="1"/>
  <c r="R634" i="1"/>
  <c r="R660" i="1"/>
  <c r="R686" i="1"/>
  <c r="R1413" i="1"/>
  <c r="L1413" i="1"/>
  <c r="N1413" i="1"/>
  <c r="Q1405" i="1"/>
  <c r="R1405" i="1"/>
  <c r="B1478" i="1"/>
  <c r="O1478" i="1"/>
  <c r="P1478" i="1"/>
  <c r="M1478" i="1"/>
  <c r="K1470" i="1"/>
  <c r="M1470" i="1"/>
  <c r="A1470" i="1"/>
  <c r="A1462" i="1"/>
  <c r="P1462" i="1"/>
  <c r="R1462" i="1"/>
  <c r="B1035" i="1"/>
  <c r="A1035" i="1"/>
  <c r="B1003" i="1"/>
  <c r="A1003" i="1"/>
  <c r="R1412" i="1"/>
  <c r="Q1412" i="1"/>
  <c r="M1412" i="1"/>
  <c r="M1404" i="1"/>
  <c r="Q1404" i="1"/>
  <c r="J1404" i="1"/>
  <c r="B1477" i="1"/>
  <c r="Q1477" i="1"/>
  <c r="M1469" i="1"/>
  <c r="P1469" i="1"/>
  <c r="J508" i="1"/>
  <c r="L508" i="1"/>
  <c r="N508" i="1"/>
  <c r="O508" i="1"/>
  <c r="B508" i="1"/>
  <c r="A508" i="1"/>
  <c r="P500" i="1"/>
  <c r="Q500" i="1"/>
  <c r="J500" i="1"/>
  <c r="P492" i="1"/>
  <c r="J492" i="1"/>
  <c r="R492" i="1"/>
  <c r="A1059" i="1"/>
  <c r="O1192" i="1"/>
  <c r="M1112" i="1"/>
  <c r="Q1160" i="1"/>
  <c r="K1088" i="1"/>
  <c r="Q1136" i="1"/>
  <c r="Q1208" i="1"/>
  <c r="O1128" i="1"/>
  <c r="B1128" i="1"/>
  <c r="M1176" i="1"/>
  <c r="J672" i="1"/>
  <c r="Q698" i="1"/>
  <c r="K698" i="1"/>
  <c r="N718" i="1"/>
  <c r="J736" i="1"/>
  <c r="A736" i="1"/>
  <c r="L750" i="1"/>
  <c r="O660" i="1"/>
  <c r="K686" i="1"/>
  <c r="L1412" i="1"/>
  <c r="B1466" i="1"/>
  <c r="Q512" i="1"/>
  <c r="B1027" i="1"/>
  <c r="A1027" i="1"/>
  <c r="B995" i="1"/>
  <c r="A995" i="1"/>
  <c r="N1192" i="1"/>
  <c r="K1112" i="1"/>
  <c r="N1160" i="1"/>
  <c r="Q1088" i="1"/>
  <c r="M1136" i="1"/>
  <c r="P1208" i="1"/>
  <c r="L1128" i="1"/>
  <c r="L1176" i="1"/>
  <c r="B1176" i="1"/>
  <c r="R698" i="1"/>
  <c r="Q750" i="1"/>
  <c r="R751" i="1"/>
  <c r="K751" i="1"/>
  <c r="L751" i="1"/>
  <c r="N751" i="1"/>
  <c r="Q751" i="1"/>
  <c r="L1477" i="1"/>
  <c r="M1401" i="1"/>
  <c r="Q504" i="1"/>
  <c r="P512" i="1"/>
  <c r="A1067" i="1"/>
  <c r="B762" i="1"/>
  <c r="R762" i="1"/>
  <c r="K762" i="1"/>
  <c r="Q762" i="1"/>
  <c r="L762" i="1"/>
  <c r="N762" i="1"/>
  <c r="O762" i="1"/>
  <c r="L724" i="1"/>
  <c r="M724" i="1"/>
  <c r="N724" i="1"/>
  <c r="P724" i="1"/>
  <c r="A724" i="1"/>
  <c r="J724" i="1"/>
  <c r="Q692" i="1"/>
  <c r="R692" i="1"/>
  <c r="J692" i="1"/>
  <c r="B692" i="1"/>
  <c r="N692" i="1"/>
  <c r="M692" i="1"/>
  <c r="L692" i="1"/>
  <c r="M686" i="1"/>
  <c r="J686" i="1"/>
  <c r="O686" i="1"/>
  <c r="P686" i="1"/>
  <c r="L686" i="1"/>
  <c r="N686" i="1"/>
  <c r="P660" i="1"/>
  <c r="Q660" i="1"/>
  <c r="L660" i="1"/>
  <c r="A660" i="1"/>
  <c r="K660" i="1"/>
  <c r="B660" i="1"/>
  <c r="N660" i="1"/>
  <c r="B654" i="1"/>
  <c r="N654" i="1"/>
  <c r="M654" i="1"/>
  <c r="R654" i="1"/>
  <c r="O654" i="1"/>
  <c r="Q654" i="1"/>
  <c r="L654" i="1"/>
  <c r="O640" i="1"/>
  <c r="P640" i="1"/>
  <c r="Q640" i="1"/>
  <c r="R640" i="1"/>
  <c r="A640" i="1"/>
  <c r="L640" i="1"/>
  <c r="A634" i="1"/>
  <c r="L634" i="1"/>
  <c r="B634" i="1"/>
  <c r="K634" i="1"/>
  <c r="M634" i="1"/>
  <c r="N634" i="1"/>
  <c r="P634" i="1"/>
  <c r="Q634" i="1"/>
  <c r="K1477" i="1"/>
  <c r="B1019" i="1"/>
  <c r="A1019" i="1"/>
  <c r="B987" i="1"/>
  <c r="A987" i="1"/>
  <c r="K508" i="1"/>
  <c r="M500" i="1"/>
  <c r="B512" i="1"/>
  <c r="J512" i="1"/>
  <c r="A512" i="1"/>
  <c r="R512" i="1"/>
  <c r="L512" i="1"/>
  <c r="K512" i="1"/>
  <c r="N512" i="1"/>
  <c r="O512" i="1"/>
  <c r="A504" i="1"/>
  <c r="J504" i="1"/>
  <c r="B504" i="1"/>
  <c r="R504" i="1"/>
  <c r="L504" i="1"/>
  <c r="K504" i="1"/>
  <c r="N504" i="1"/>
  <c r="O504" i="1"/>
  <c r="O496" i="1"/>
  <c r="P496" i="1"/>
  <c r="Q496" i="1"/>
  <c r="B496" i="1"/>
  <c r="R496" i="1"/>
  <c r="L496" i="1"/>
  <c r="K496" i="1"/>
  <c r="A1075" i="1"/>
  <c r="A1043" i="1"/>
  <c r="B1033" i="1"/>
  <c r="B1025" i="1"/>
  <c r="B1017" i="1"/>
  <c r="B1009" i="1"/>
  <c r="B1001" i="1"/>
  <c r="B993" i="1"/>
  <c r="B985" i="1"/>
  <c r="B977" i="1"/>
  <c r="R749" i="1"/>
  <c r="A755" i="1"/>
  <c r="J1232" i="1"/>
  <c r="K1403" i="1"/>
  <c r="B1037" i="1"/>
  <c r="B1029" i="1"/>
  <c r="B1021" i="1"/>
  <c r="B1013" i="1"/>
  <c r="B1005" i="1"/>
  <c r="B997" i="1"/>
  <c r="B989" i="1"/>
  <c r="B981" i="1"/>
  <c r="B1081" i="1"/>
  <c r="B1073" i="1"/>
  <c r="B1065" i="1"/>
  <c r="B1057" i="1"/>
  <c r="B1049" i="1"/>
  <c r="B1041" i="1"/>
  <c r="N749" i="1"/>
  <c r="K761" i="1"/>
  <c r="A1036" i="1"/>
  <c r="A1028" i="1"/>
  <c r="A1020" i="1"/>
  <c r="A1012" i="1"/>
  <c r="A1004" i="1"/>
  <c r="A996" i="1"/>
  <c r="A988" i="1"/>
  <c r="A980" i="1"/>
  <c r="A1409" i="1"/>
  <c r="B749" i="1"/>
  <c r="L761" i="1"/>
  <c r="J206" i="1"/>
  <c r="M274" i="1"/>
  <c r="P265" i="1"/>
  <c r="Q265" i="1"/>
  <c r="N1233" i="1"/>
  <c r="A1233" i="1"/>
  <c r="Q1336" i="1"/>
  <c r="K1328" i="1"/>
  <c r="R330" i="1"/>
  <c r="M576" i="1"/>
  <c r="N590" i="1"/>
  <c r="R596" i="1"/>
  <c r="A596" i="1"/>
  <c r="N602" i="1"/>
  <c r="Q608" i="1"/>
  <c r="P622" i="1"/>
  <c r="R628" i="1"/>
  <c r="J575" i="1"/>
  <c r="O575" i="1"/>
  <c r="M1241" i="1"/>
  <c r="A1241" i="1"/>
  <c r="M1283" i="1"/>
  <c r="M197" i="1"/>
  <c r="O198" i="1"/>
  <c r="B198" i="1"/>
  <c r="O60" i="1"/>
  <c r="K52" i="1"/>
  <c r="M44" i="1"/>
  <c r="P44" i="1"/>
  <c r="R36" i="1"/>
  <c r="O28" i="1"/>
  <c r="A28" i="1"/>
  <c r="O20" i="1"/>
  <c r="R572" i="1"/>
  <c r="Q1344" i="1"/>
  <c r="P1483" i="1"/>
  <c r="B1483" i="1"/>
  <c r="L1427" i="1"/>
  <c r="R243" i="1"/>
  <c r="A243" i="1"/>
  <c r="L1481" i="1"/>
  <c r="P1268" i="1"/>
  <c r="R232" i="1"/>
  <c r="A232" i="1"/>
  <c r="B619" i="1"/>
  <c r="N194" i="1"/>
  <c r="N31" i="1"/>
  <c r="P15" i="1"/>
  <c r="M412" i="1"/>
  <c r="B412" i="1"/>
  <c r="J388" i="1"/>
  <c r="N1436" i="1"/>
  <c r="N1260" i="1"/>
  <c r="N1420" i="1"/>
  <c r="N625" i="1"/>
  <c r="A625" i="1"/>
  <c r="M47" i="1"/>
  <c r="Q326" i="1"/>
  <c r="J219" i="1"/>
  <c r="P1270" i="1"/>
  <c r="M318" i="1"/>
  <c r="L318" i="1"/>
  <c r="P206" i="1"/>
  <c r="Q206" i="1"/>
  <c r="L274" i="1"/>
  <c r="O265" i="1"/>
  <c r="B265" i="1"/>
  <c r="L1233" i="1"/>
  <c r="O1336" i="1"/>
  <c r="P1336" i="1"/>
  <c r="R1328" i="1"/>
  <c r="J330" i="1"/>
  <c r="K576" i="1"/>
  <c r="M590" i="1"/>
  <c r="J596" i="1"/>
  <c r="K602" i="1"/>
  <c r="M602" i="1"/>
  <c r="P608" i="1"/>
  <c r="O622" i="1"/>
  <c r="J628" i="1"/>
  <c r="K575" i="1"/>
  <c r="B575" i="1"/>
  <c r="L1241" i="1"/>
  <c r="K1283" i="1"/>
  <c r="L1283" i="1"/>
  <c r="L197" i="1"/>
  <c r="N198" i="1"/>
  <c r="A198" i="1"/>
  <c r="Q60" i="1"/>
  <c r="O52" i="1"/>
  <c r="K44" i="1"/>
  <c r="B44" i="1"/>
  <c r="J36" i="1"/>
  <c r="J28" i="1"/>
  <c r="K20" i="1"/>
  <c r="N20" i="1"/>
  <c r="P572" i="1"/>
  <c r="J572" i="1"/>
  <c r="P243" i="1"/>
  <c r="B243" i="1"/>
  <c r="L232" i="1"/>
  <c r="M31" i="1"/>
  <c r="O15" i="1"/>
  <c r="L412" i="1"/>
  <c r="M1260" i="1"/>
  <c r="L1420" i="1"/>
  <c r="O625" i="1"/>
  <c r="P47" i="1"/>
  <c r="B47" i="1"/>
  <c r="Q219" i="1"/>
  <c r="B1270" i="1"/>
  <c r="O1270" i="1"/>
  <c r="K571" i="1"/>
  <c r="N571" i="1"/>
  <c r="Q43" i="1"/>
  <c r="O43" i="1"/>
  <c r="B1240" i="1"/>
  <c r="M1240" i="1"/>
  <c r="A609" i="1"/>
  <c r="K609" i="1"/>
  <c r="K577" i="1"/>
  <c r="Q577" i="1"/>
  <c r="N206" i="1"/>
  <c r="A206" i="1"/>
  <c r="R274" i="1"/>
  <c r="M265" i="1"/>
  <c r="K1233" i="1"/>
  <c r="M1336" i="1"/>
  <c r="A1336" i="1"/>
  <c r="Q1328" i="1"/>
  <c r="O330" i="1"/>
  <c r="B330" i="1"/>
  <c r="R576" i="1"/>
  <c r="J590" i="1"/>
  <c r="L590" i="1"/>
  <c r="P596" i="1"/>
  <c r="R602" i="1"/>
  <c r="A602" i="1"/>
  <c r="N608" i="1"/>
  <c r="N622" i="1"/>
  <c r="B622" i="1"/>
  <c r="P628" i="1"/>
  <c r="Q575" i="1"/>
  <c r="Q1241" i="1"/>
  <c r="J1283" i="1"/>
  <c r="A1283" i="1"/>
  <c r="R197" i="1"/>
  <c r="L198" i="1"/>
  <c r="R60" i="1"/>
  <c r="B60" i="1"/>
  <c r="J52" i="1"/>
  <c r="N44" i="1"/>
  <c r="M36" i="1"/>
  <c r="P36" i="1"/>
  <c r="M28" i="1"/>
  <c r="Q20" i="1"/>
  <c r="A20" i="1"/>
  <c r="N572" i="1"/>
  <c r="A572" i="1"/>
  <c r="N232" i="1"/>
  <c r="R1260" i="1"/>
  <c r="B1260" i="1"/>
  <c r="A1391" i="1"/>
  <c r="L1391" i="1"/>
  <c r="A327" i="1"/>
  <c r="R327" i="1"/>
  <c r="M206" i="1"/>
  <c r="J274" i="1"/>
  <c r="L265" i="1"/>
  <c r="R1233" i="1"/>
  <c r="L1336" i="1"/>
  <c r="O1328" i="1"/>
  <c r="P1328" i="1"/>
  <c r="N330" i="1"/>
  <c r="A330" i="1"/>
  <c r="Q576" i="1"/>
  <c r="K590" i="1"/>
  <c r="B590" i="1"/>
  <c r="O596" i="1"/>
  <c r="J602" i="1"/>
  <c r="K608" i="1"/>
  <c r="M608" i="1"/>
  <c r="L622" i="1"/>
  <c r="A622" i="1"/>
  <c r="O628" i="1"/>
  <c r="P575" i="1"/>
  <c r="N1241" i="1"/>
  <c r="Q1283" i="1"/>
  <c r="Q197" i="1"/>
  <c r="J197" i="1"/>
  <c r="K198" i="1"/>
  <c r="M60" i="1"/>
  <c r="A60" i="1"/>
  <c r="Q52" i="1"/>
  <c r="O44" i="1"/>
  <c r="N36" i="1"/>
  <c r="B36" i="1"/>
  <c r="L28" i="1"/>
  <c r="M20" i="1"/>
  <c r="M572" i="1"/>
  <c r="J321" i="1"/>
  <c r="K1352" i="1"/>
  <c r="K1483" i="1"/>
  <c r="M243" i="1"/>
  <c r="Q1481" i="1"/>
  <c r="M1391" i="1"/>
  <c r="B1391" i="1"/>
  <c r="K1268" i="1"/>
  <c r="M232" i="1"/>
  <c r="R194" i="1"/>
  <c r="O31" i="1"/>
  <c r="K15" i="1"/>
  <c r="Q412" i="1"/>
  <c r="P327" i="1"/>
  <c r="N388" i="1"/>
  <c r="R1436" i="1"/>
  <c r="B1436" i="1"/>
  <c r="N318" i="1"/>
  <c r="J1260" i="1"/>
  <c r="A1260" i="1"/>
  <c r="J1420" i="1"/>
  <c r="K47" i="1"/>
  <c r="L326" i="1"/>
  <c r="B326" i="1"/>
  <c r="M219" i="1"/>
  <c r="K1270" i="1"/>
  <c r="B1351" i="1"/>
  <c r="O1351" i="1"/>
  <c r="A155" i="1"/>
  <c r="O155" i="1"/>
  <c r="K232" i="1"/>
  <c r="A1344" i="1"/>
  <c r="M1344" i="1"/>
  <c r="L229" i="1"/>
  <c r="O229" i="1"/>
  <c r="K1427" i="1"/>
  <c r="R1427" i="1"/>
  <c r="A31" i="1"/>
  <c r="Q31" i="1"/>
  <c r="P625" i="1"/>
  <c r="Q625" i="1"/>
  <c r="P619" i="1"/>
  <c r="Q619" i="1"/>
  <c r="K206" i="1"/>
  <c r="O274" i="1"/>
  <c r="B274" i="1"/>
  <c r="R265" i="1"/>
  <c r="P1233" i="1"/>
  <c r="Q1233" i="1"/>
  <c r="R1336" i="1"/>
  <c r="M1328" i="1"/>
  <c r="A1328" i="1"/>
  <c r="L330" i="1"/>
  <c r="P576" i="1"/>
  <c r="B576" i="1"/>
  <c r="P590" i="1"/>
  <c r="K596" i="1"/>
  <c r="M596" i="1"/>
  <c r="P602" i="1"/>
  <c r="R608" i="1"/>
  <c r="A608" i="1"/>
  <c r="J622" i="1"/>
  <c r="K628" i="1"/>
  <c r="B628" i="1"/>
  <c r="M575" i="1"/>
  <c r="P1241" i="1"/>
  <c r="J1241" i="1"/>
  <c r="O1283" i="1"/>
  <c r="O197" i="1"/>
  <c r="A197" i="1"/>
  <c r="J198" i="1"/>
  <c r="K60" i="1"/>
  <c r="M52" i="1"/>
  <c r="B52" i="1"/>
  <c r="J44" i="1"/>
  <c r="O36" i="1"/>
  <c r="Q28" i="1"/>
  <c r="N28" i="1"/>
  <c r="J20" i="1"/>
  <c r="K572" i="1"/>
  <c r="P321" i="1"/>
  <c r="B321" i="1"/>
  <c r="B229" i="1"/>
  <c r="Q1352" i="1"/>
  <c r="R1344" i="1"/>
  <c r="J1483" i="1"/>
  <c r="P1427" i="1"/>
  <c r="K243" i="1"/>
  <c r="N1481" i="1"/>
  <c r="R1391" i="1"/>
  <c r="J1268" i="1"/>
  <c r="A1268" i="1"/>
  <c r="Q232" i="1"/>
  <c r="R619" i="1"/>
  <c r="Q194" i="1"/>
  <c r="J31" i="1"/>
  <c r="Q15" i="1"/>
  <c r="A15" i="1"/>
  <c r="O412" i="1"/>
  <c r="N327" i="1"/>
  <c r="M388" i="1"/>
  <c r="Q1436" i="1"/>
  <c r="K318" i="1"/>
  <c r="A318" i="1"/>
  <c r="P1260" i="1"/>
  <c r="Q1420" i="1"/>
  <c r="A1420" i="1"/>
  <c r="J625" i="1"/>
  <c r="O47" i="1"/>
  <c r="R326" i="1"/>
  <c r="K219" i="1"/>
  <c r="B219" i="1"/>
  <c r="J1270" i="1"/>
  <c r="J153" i="1"/>
  <c r="Q153" i="1"/>
  <c r="N274" i="1"/>
  <c r="O1233" i="1"/>
  <c r="N576" i="1"/>
  <c r="L596" i="1"/>
  <c r="L628" i="1"/>
  <c r="O1241" i="1"/>
  <c r="P198" i="1"/>
  <c r="L52" i="1"/>
  <c r="R28" i="1"/>
  <c r="N153" i="1"/>
  <c r="O243" i="1"/>
  <c r="M1481" i="1"/>
  <c r="J1391" i="1"/>
  <c r="Q1268" i="1"/>
  <c r="J232" i="1"/>
  <c r="B232" i="1"/>
  <c r="J619" i="1"/>
  <c r="O194" i="1"/>
  <c r="P31" i="1"/>
  <c r="R15" i="1"/>
  <c r="N412" i="1"/>
  <c r="A412" i="1"/>
  <c r="M327" i="1"/>
  <c r="L388" i="1"/>
  <c r="O1436" i="1"/>
  <c r="R318" i="1"/>
  <c r="O1260" i="1"/>
  <c r="O1420" i="1"/>
  <c r="B625" i="1"/>
  <c r="N47" i="1"/>
  <c r="R155" i="1"/>
  <c r="J326" i="1"/>
  <c r="R219" i="1"/>
  <c r="A219" i="1"/>
  <c r="Q1270" i="1"/>
  <c r="Q1321" i="1"/>
  <c r="L1326" i="1"/>
  <c r="Q1318" i="1"/>
  <c r="A1318" i="1"/>
  <c r="B1324" i="1"/>
  <c r="P1320" i="1"/>
  <c r="O1320" i="1"/>
  <c r="Q1320" i="1"/>
  <c r="M166" i="1"/>
  <c r="M171" i="1"/>
  <c r="R169" i="1"/>
  <c r="L164" i="1"/>
  <c r="N164" i="1"/>
  <c r="R172" i="1"/>
  <c r="K172" i="1"/>
  <c r="A354" i="1"/>
  <c r="M523" i="1"/>
  <c r="O524" i="1"/>
  <c r="M540" i="1"/>
  <c r="Q564" i="1"/>
  <c r="Q1316" i="1"/>
  <c r="A1316" i="1"/>
  <c r="J1316" i="1"/>
  <c r="R1319" i="1"/>
  <c r="K1319" i="1"/>
  <c r="K165" i="1"/>
  <c r="M165" i="1"/>
  <c r="Q165" i="1"/>
  <c r="A173" i="1"/>
  <c r="P173" i="1"/>
  <c r="B173" i="1"/>
  <c r="R173" i="1"/>
  <c r="B353" i="1"/>
  <c r="A345" i="1"/>
  <c r="R524" i="1"/>
  <c r="A1326" i="1"/>
  <c r="O1326" i="1"/>
  <c r="B1326" i="1"/>
  <c r="P1326" i="1"/>
  <c r="K1318" i="1"/>
  <c r="L1318" i="1"/>
  <c r="A166" i="1"/>
  <c r="R166" i="1"/>
  <c r="K166" i="1"/>
  <c r="J166" i="1"/>
  <c r="L564" i="1"/>
  <c r="M564" i="1"/>
  <c r="J564" i="1"/>
  <c r="B564" i="1"/>
  <c r="O564" i="1"/>
  <c r="P564" i="1"/>
  <c r="R564" i="1"/>
  <c r="K564" i="1"/>
  <c r="A556" i="1"/>
  <c r="O556" i="1"/>
  <c r="P556" i="1"/>
  <c r="Q556" i="1"/>
  <c r="R556" i="1"/>
  <c r="K556" i="1"/>
  <c r="M556" i="1"/>
  <c r="B556" i="1"/>
  <c r="N556" i="1"/>
  <c r="K548" i="1"/>
  <c r="L548" i="1"/>
  <c r="A548" i="1"/>
  <c r="N548" i="1"/>
  <c r="P548" i="1"/>
  <c r="O548" i="1"/>
  <c r="J548" i="1"/>
  <c r="R548" i="1"/>
  <c r="Q540" i="1"/>
  <c r="J540" i="1"/>
  <c r="K540" i="1"/>
  <c r="L540" i="1"/>
  <c r="A540" i="1"/>
  <c r="N540" i="1"/>
  <c r="P540" i="1"/>
  <c r="O540" i="1"/>
  <c r="B532" i="1"/>
  <c r="M532" i="1"/>
  <c r="A532" i="1"/>
  <c r="N532" i="1"/>
  <c r="Q532" i="1"/>
  <c r="J532" i="1"/>
  <c r="K532" i="1"/>
  <c r="L532" i="1"/>
  <c r="P1319" i="1"/>
  <c r="A1319" i="1"/>
  <c r="B1316" i="1"/>
  <c r="A1320" i="1"/>
  <c r="J1326" i="1"/>
  <c r="N1318" i="1"/>
  <c r="K1325" i="1"/>
  <c r="R1325" i="1"/>
  <c r="L1325" i="1"/>
  <c r="B1317" i="1"/>
  <c r="J1317" i="1"/>
  <c r="K1317" i="1"/>
  <c r="R1317" i="1"/>
  <c r="Q172" i="1"/>
  <c r="A172" i="1"/>
  <c r="B164" i="1"/>
  <c r="B166" i="1"/>
  <c r="L165" i="1"/>
  <c r="M548" i="1"/>
  <c r="M1318" i="1"/>
  <c r="Q1324" i="1"/>
  <c r="A1324" i="1"/>
  <c r="J1324" i="1"/>
  <c r="B524" i="1"/>
  <c r="M524" i="1"/>
  <c r="A524" i="1"/>
  <c r="N524" i="1"/>
  <c r="Q524" i="1"/>
  <c r="K524" i="1"/>
  <c r="L524" i="1"/>
  <c r="Q548" i="1"/>
  <c r="Q1326" i="1"/>
  <c r="R1318" i="1"/>
  <c r="Q166" i="1"/>
  <c r="K169" i="1"/>
  <c r="A169" i="1"/>
  <c r="L169" i="1"/>
  <c r="R516" i="1"/>
  <c r="K516" i="1"/>
  <c r="B516" i="1"/>
  <c r="M516" i="1"/>
  <c r="Q516" i="1"/>
  <c r="J516" i="1"/>
  <c r="Q523" i="1"/>
  <c r="P523" i="1"/>
  <c r="J523" i="1"/>
  <c r="K523" i="1"/>
  <c r="A523" i="1"/>
  <c r="N523" i="1"/>
  <c r="B523" i="1"/>
  <c r="O523" i="1"/>
  <c r="O532" i="1"/>
  <c r="B548" i="1"/>
  <c r="Q561" i="1"/>
  <c r="A561" i="1"/>
  <c r="J561" i="1"/>
  <c r="K561" i="1"/>
  <c r="R561" i="1"/>
  <c r="M561" i="1"/>
  <c r="O561" i="1"/>
  <c r="P561" i="1"/>
  <c r="M553" i="1"/>
  <c r="N553" i="1"/>
  <c r="P553" i="1"/>
  <c r="A553" i="1"/>
  <c r="Q553" i="1"/>
  <c r="K553" i="1"/>
  <c r="R553" i="1"/>
  <c r="L553" i="1"/>
  <c r="B545" i="1"/>
  <c r="J545" i="1"/>
  <c r="K545" i="1"/>
  <c r="R545" i="1"/>
  <c r="M545" i="1"/>
  <c r="N545" i="1"/>
  <c r="P545" i="1"/>
  <c r="A545" i="1"/>
  <c r="Q545" i="1"/>
  <c r="O537" i="1"/>
  <c r="P537" i="1"/>
  <c r="B537" i="1"/>
  <c r="J537" i="1"/>
  <c r="K537" i="1"/>
  <c r="R537" i="1"/>
  <c r="M537" i="1"/>
  <c r="N537" i="1"/>
  <c r="N1326" i="1"/>
  <c r="J1318" i="1"/>
  <c r="O166" i="1"/>
  <c r="A348" i="1"/>
  <c r="B348" i="1"/>
  <c r="R532" i="1"/>
  <c r="L556" i="1"/>
  <c r="M1326" i="1"/>
  <c r="B1318" i="1"/>
  <c r="J1321" i="1"/>
  <c r="R1321" i="1"/>
  <c r="N166" i="1"/>
  <c r="J171" i="1"/>
  <c r="L171" i="1"/>
  <c r="N339" i="1"/>
  <c r="O339" i="1"/>
  <c r="B339" i="1"/>
  <c r="K339" i="1"/>
  <c r="M339" i="1"/>
  <c r="L339" i="1"/>
  <c r="B347" i="1"/>
  <c r="A347" i="1"/>
  <c r="A516" i="1"/>
  <c r="A529" i="1"/>
  <c r="Q529" i="1"/>
  <c r="B529" i="1"/>
  <c r="J529" i="1"/>
  <c r="L529" i="1"/>
  <c r="O529" i="1"/>
  <c r="P529" i="1"/>
  <c r="N521" i="1"/>
  <c r="O521" i="1"/>
  <c r="A521" i="1"/>
  <c r="Q521" i="1"/>
  <c r="L521" i="1"/>
  <c r="M521" i="1"/>
  <c r="A537" i="1"/>
  <c r="B561" i="1"/>
  <c r="P532" i="1"/>
  <c r="J556" i="1"/>
  <c r="R522" i="1"/>
  <c r="M530" i="1"/>
  <c r="L547" i="1"/>
  <c r="K531" i="1"/>
  <c r="K563" i="1"/>
  <c r="A563" i="1"/>
  <c r="R538" i="1"/>
  <c r="M546" i="1"/>
  <c r="P554" i="1"/>
  <c r="B554" i="1"/>
  <c r="L562" i="1"/>
  <c r="L539" i="1"/>
  <c r="J555" i="1"/>
  <c r="B555" i="1"/>
  <c r="Q522" i="1"/>
  <c r="J522" i="1"/>
  <c r="L530" i="1"/>
  <c r="K547" i="1"/>
  <c r="R531" i="1"/>
  <c r="J563" i="1"/>
  <c r="Q538" i="1"/>
  <c r="J538" i="1"/>
  <c r="L546" i="1"/>
  <c r="O554" i="1"/>
  <c r="A554" i="1"/>
  <c r="R562" i="1"/>
  <c r="K539" i="1"/>
  <c r="R555" i="1"/>
  <c r="A555" i="1"/>
  <c r="A1202" i="1"/>
  <c r="Q1202" i="1"/>
  <c r="K1178" i="1"/>
  <c r="R1178" i="1"/>
  <c r="B1162" i="1"/>
  <c r="R1162" i="1"/>
  <c r="A1138" i="1"/>
  <c r="P1138" i="1"/>
  <c r="Q1130" i="1"/>
  <c r="M1130" i="1"/>
  <c r="A1098" i="1"/>
  <c r="L1098" i="1"/>
  <c r="O531" i="1"/>
  <c r="B531" i="1"/>
  <c r="M563" i="1"/>
  <c r="P539" i="1"/>
  <c r="Q539" i="1"/>
  <c r="M555" i="1"/>
  <c r="P170" i="1"/>
  <c r="A170" i="1"/>
  <c r="L522" i="1"/>
  <c r="O530" i="1"/>
  <c r="A530" i="1"/>
  <c r="Q517" i="1"/>
  <c r="N547" i="1"/>
  <c r="A547" i="1"/>
  <c r="M531" i="1"/>
  <c r="R563" i="1"/>
  <c r="Q563" i="1"/>
  <c r="L538" i="1"/>
  <c r="O546" i="1"/>
  <c r="A546" i="1"/>
  <c r="R554" i="1"/>
  <c r="N562" i="1"/>
  <c r="N539" i="1"/>
  <c r="A539" i="1"/>
  <c r="K555" i="1"/>
  <c r="L167" i="1"/>
  <c r="N170" i="1"/>
  <c r="L518" i="1"/>
  <c r="K528" i="1"/>
  <c r="R520" i="1"/>
  <c r="N541" i="1"/>
  <c r="M557" i="1"/>
  <c r="L550" i="1"/>
  <c r="K536" i="1"/>
  <c r="J552" i="1"/>
  <c r="P563" i="1"/>
  <c r="Q554" i="1"/>
  <c r="P555" i="1"/>
  <c r="A767" i="1"/>
  <c r="K767" i="1"/>
  <c r="N767" i="1"/>
  <c r="L767" i="1"/>
  <c r="Q767" i="1"/>
  <c r="N753" i="1"/>
  <c r="L753" i="1"/>
  <c r="P753" i="1"/>
  <c r="R753" i="1"/>
  <c r="R747" i="1"/>
  <c r="B747" i="1"/>
  <c r="M747" i="1"/>
  <c r="P747" i="1"/>
  <c r="P741" i="1"/>
  <c r="J741" i="1"/>
  <c r="B741" i="1"/>
  <c r="M741" i="1"/>
  <c r="B735" i="1"/>
  <c r="M735" i="1"/>
  <c r="O735" i="1"/>
  <c r="J735" i="1"/>
  <c r="O721" i="1"/>
  <c r="Q721" i="1"/>
  <c r="A721" i="1"/>
  <c r="K721" i="1"/>
  <c r="A715" i="1"/>
  <c r="K715" i="1"/>
  <c r="N715" i="1"/>
  <c r="L715" i="1"/>
  <c r="Q715" i="1"/>
  <c r="Q709" i="1"/>
  <c r="R709" i="1"/>
  <c r="N709" i="1"/>
  <c r="L709" i="1"/>
  <c r="N703" i="1"/>
  <c r="L703" i="1"/>
  <c r="P703" i="1"/>
  <c r="R703" i="1"/>
  <c r="R689" i="1"/>
  <c r="Q689" i="1"/>
  <c r="B689" i="1"/>
  <c r="O689" i="1"/>
  <c r="J683" i="1"/>
  <c r="M683" i="1"/>
  <c r="A677" i="1"/>
  <c r="Q677" i="1"/>
  <c r="J677" i="1"/>
  <c r="K671" i="1"/>
  <c r="A671" i="1"/>
  <c r="M671" i="1"/>
  <c r="O657" i="1"/>
  <c r="P657" i="1"/>
  <c r="Q657" i="1"/>
  <c r="R651" i="1"/>
  <c r="O651" i="1"/>
  <c r="B645" i="1"/>
  <c r="N645" i="1"/>
  <c r="R645" i="1"/>
  <c r="L639" i="1"/>
  <c r="B639" i="1"/>
  <c r="Q639" i="1"/>
  <c r="A1228" i="1"/>
  <c r="K1228" i="1"/>
  <c r="L1228" i="1"/>
  <c r="O1228" i="1"/>
  <c r="R1228" i="1"/>
  <c r="N1410" i="1"/>
  <c r="J1410" i="1"/>
  <c r="A1410" i="1"/>
  <c r="R1410" i="1"/>
  <c r="B1410" i="1"/>
  <c r="M1410" i="1"/>
  <c r="K1402" i="1"/>
  <c r="P1402" i="1"/>
  <c r="Q1402" i="1"/>
  <c r="R1402" i="1"/>
  <c r="L1402" i="1"/>
  <c r="B1475" i="1"/>
  <c r="M1475" i="1"/>
  <c r="N1475" i="1"/>
  <c r="P1475" i="1"/>
  <c r="R1475" i="1"/>
  <c r="A1467" i="1"/>
  <c r="O1467" i="1"/>
  <c r="M1467" i="1"/>
  <c r="N1467" i="1"/>
  <c r="P1467" i="1"/>
  <c r="R1467" i="1"/>
  <c r="A514" i="1"/>
  <c r="O514" i="1"/>
  <c r="P514" i="1"/>
  <c r="B514" i="1"/>
  <c r="Q514" i="1"/>
  <c r="J514" i="1"/>
  <c r="L514" i="1"/>
  <c r="L506" i="1"/>
  <c r="N506" i="1"/>
  <c r="O506" i="1"/>
  <c r="A506" i="1"/>
  <c r="P506" i="1"/>
  <c r="R506" i="1"/>
  <c r="J498" i="1"/>
  <c r="Q498" i="1"/>
  <c r="L498" i="1"/>
  <c r="M498" i="1"/>
  <c r="N498" i="1"/>
  <c r="B498" i="1"/>
  <c r="A639" i="1"/>
  <c r="A645" i="1"/>
  <c r="B651" i="1"/>
  <c r="B657" i="1"/>
  <c r="P671" i="1"/>
  <c r="P677" i="1"/>
  <c r="P683" i="1"/>
  <c r="P689" i="1"/>
  <c r="M709" i="1"/>
  <c r="R715" i="1"/>
  <c r="J721" i="1"/>
  <c r="N735" i="1"/>
  <c r="A741" i="1"/>
  <c r="M753" i="1"/>
  <c r="J767" i="1"/>
  <c r="P1410" i="1"/>
  <c r="B1467" i="1"/>
  <c r="A1402" i="1"/>
  <c r="R1409" i="1"/>
  <c r="Q1409" i="1"/>
  <c r="K1409" i="1"/>
  <c r="M1409" i="1"/>
  <c r="R1401" i="1"/>
  <c r="K1401" i="1"/>
  <c r="B1401" i="1"/>
  <c r="N1401" i="1"/>
  <c r="N1474" i="1"/>
  <c r="P1474" i="1"/>
  <c r="A1474" i="1"/>
  <c r="Q1474" i="1"/>
  <c r="B1474" i="1"/>
  <c r="L1474" i="1"/>
  <c r="L1466" i="1"/>
  <c r="P1466" i="1"/>
  <c r="Q1466" i="1"/>
  <c r="A1466" i="1"/>
  <c r="K1466" i="1"/>
  <c r="P498" i="1"/>
  <c r="J506" i="1"/>
  <c r="P513" i="1"/>
  <c r="L513" i="1"/>
  <c r="M513" i="1"/>
  <c r="N513" i="1"/>
  <c r="A513" i="1"/>
  <c r="J513" i="1"/>
  <c r="M505" i="1"/>
  <c r="A505" i="1"/>
  <c r="R505" i="1"/>
  <c r="K505" i="1"/>
  <c r="L505" i="1"/>
  <c r="P505" i="1"/>
  <c r="B497" i="1"/>
  <c r="J497" i="1"/>
  <c r="Q497" i="1"/>
  <c r="A497" i="1"/>
  <c r="R497" i="1"/>
  <c r="K497" i="1"/>
  <c r="N497" i="1"/>
  <c r="R1127" i="1"/>
  <c r="L1175" i="1"/>
  <c r="B1175" i="1"/>
  <c r="L1094" i="1"/>
  <c r="O1102" i="1"/>
  <c r="K1102" i="1"/>
  <c r="K1110" i="1"/>
  <c r="N1118" i="1"/>
  <c r="B1118" i="1"/>
  <c r="O1126" i="1"/>
  <c r="J1134" i="1"/>
  <c r="N1142" i="1"/>
  <c r="A1142" i="1"/>
  <c r="P1150" i="1"/>
  <c r="J1158" i="1"/>
  <c r="N1166" i="1"/>
  <c r="M1166" i="1"/>
  <c r="J1174" i="1"/>
  <c r="L1182" i="1"/>
  <c r="B1182" i="1"/>
  <c r="P1190" i="1"/>
  <c r="R1198" i="1"/>
  <c r="M1206" i="1"/>
  <c r="B1206" i="1"/>
  <c r="Q1214" i="1"/>
  <c r="K1222" i="1"/>
  <c r="L1095" i="1"/>
  <c r="Q1119" i="1"/>
  <c r="P1151" i="1"/>
  <c r="L1151" i="1"/>
  <c r="R1167" i="1"/>
  <c r="K1183" i="1"/>
  <c r="A1183" i="1"/>
  <c r="O1207" i="1"/>
  <c r="Q1135" i="1"/>
  <c r="M1215" i="1"/>
  <c r="N1215" i="1"/>
  <c r="N639" i="1"/>
  <c r="Q645" i="1"/>
  <c r="M651" i="1"/>
  <c r="A651" i="1"/>
  <c r="A657" i="1"/>
  <c r="B671" i="1"/>
  <c r="B677" i="1"/>
  <c r="B683" i="1"/>
  <c r="A689" i="1"/>
  <c r="M703" i="1"/>
  <c r="K709" i="1"/>
  <c r="J715" i="1"/>
  <c r="P721" i="1"/>
  <c r="A735" i="1"/>
  <c r="L747" i="1"/>
  <c r="K753" i="1"/>
  <c r="P767" i="1"/>
  <c r="Q1228" i="1"/>
  <c r="L1410" i="1"/>
  <c r="O1474" i="1"/>
  <c r="P1409" i="1"/>
  <c r="L1475" i="1"/>
  <c r="N505" i="1"/>
  <c r="O498" i="1"/>
  <c r="B506" i="1"/>
  <c r="Q510" i="1"/>
  <c r="O639" i="1"/>
  <c r="O645" i="1"/>
  <c r="Q651" i="1"/>
  <c r="N657" i="1"/>
  <c r="Q671" i="1"/>
  <c r="M677" i="1"/>
  <c r="L683" i="1"/>
  <c r="A683" i="1"/>
  <c r="K703" i="1"/>
  <c r="J709" i="1"/>
  <c r="P715" i="1"/>
  <c r="N721" i="1"/>
  <c r="L741" i="1"/>
  <c r="K747" i="1"/>
  <c r="J753" i="1"/>
  <c r="O767" i="1"/>
  <c r="M1228" i="1"/>
  <c r="K1410" i="1"/>
  <c r="M1474" i="1"/>
  <c r="N1409" i="1"/>
  <c r="K1475" i="1"/>
  <c r="P497" i="1"/>
  <c r="B505" i="1"/>
  <c r="K498" i="1"/>
  <c r="N514" i="1"/>
  <c r="Q511" i="1"/>
  <c r="O511" i="1"/>
  <c r="P511" i="1"/>
  <c r="J511" i="1"/>
  <c r="A511" i="1"/>
  <c r="L511" i="1"/>
  <c r="N503" i="1"/>
  <c r="M503" i="1"/>
  <c r="O503" i="1"/>
  <c r="P503" i="1"/>
  <c r="R503" i="1"/>
  <c r="B495" i="1"/>
  <c r="R495" i="1"/>
  <c r="A495" i="1"/>
  <c r="L495" i="1"/>
  <c r="M495" i="1"/>
  <c r="N495" i="1"/>
  <c r="Q495" i="1"/>
  <c r="N1095" i="1"/>
  <c r="J1095" i="1"/>
  <c r="J1119" i="1"/>
  <c r="K1151" i="1"/>
  <c r="A1151" i="1"/>
  <c r="O1167" i="1"/>
  <c r="J1183" i="1"/>
  <c r="L1207" i="1"/>
  <c r="B1207" i="1"/>
  <c r="J1135" i="1"/>
  <c r="K1215" i="1"/>
  <c r="A1215" i="1"/>
  <c r="M639" i="1"/>
  <c r="M645" i="1"/>
  <c r="N651" i="1"/>
  <c r="M657" i="1"/>
  <c r="N671" i="1"/>
  <c r="N677" i="1"/>
  <c r="Q683" i="1"/>
  <c r="N689" i="1"/>
  <c r="J703" i="1"/>
  <c r="P709" i="1"/>
  <c r="O715" i="1"/>
  <c r="B721" i="1"/>
  <c r="L735" i="1"/>
  <c r="K741" i="1"/>
  <c r="J747" i="1"/>
  <c r="Q753" i="1"/>
  <c r="B767" i="1"/>
  <c r="J1228" i="1"/>
  <c r="K1474" i="1"/>
  <c r="L1409" i="1"/>
  <c r="Q1475" i="1"/>
  <c r="R498" i="1"/>
  <c r="M514" i="1"/>
  <c r="A510" i="1"/>
  <c r="K510" i="1"/>
  <c r="L510" i="1"/>
  <c r="N510" i="1"/>
  <c r="O510" i="1"/>
  <c r="P510" i="1"/>
  <c r="R510" i="1"/>
  <c r="Q502" i="1"/>
  <c r="R502" i="1"/>
  <c r="B502" i="1"/>
  <c r="N502" i="1"/>
  <c r="O502" i="1"/>
  <c r="K502" i="1"/>
  <c r="N494" i="1"/>
  <c r="M494" i="1"/>
  <c r="Q494" i="1"/>
  <c r="A494" i="1"/>
  <c r="B494" i="1"/>
  <c r="O494" i="1"/>
  <c r="R494" i="1"/>
  <c r="O1401" i="1"/>
  <c r="N1127" i="1"/>
  <c r="J1175" i="1"/>
  <c r="Q1094" i="1"/>
  <c r="P1102" i="1"/>
  <c r="Q1110" i="1"/>
  <c r="M1110" i="1"/>
  <c r="K1118" i="1"/>
  <c r="L1126" i="1"/>
  <c r="B1126" i="1"/>
  <c r="O1134" i="1"/>
  <c r="R1142" i="1"/>
  <c r="Q1150" i="1"/>
  <c r="A1150" i="1"/>
  <c r="P1158" i="1"/>
  <c r="J1166" i="1"/>
  <c r="N1174" i="1"/>
  <c r="O1174" i="1"/>
  <c r="J1182" i="1"/>
  <c r="L1190" i="1"/>
  <c r="A1190" i="1"/>
  <c r="P1198" i="1"/>
  <c r="R1206" i="1"/>
  <c r="M1214" i="1"/>
  <c r="B1214" i="1"/>
  <c r="Q1222" i="1"/>
  <c r="Q1095" i="1"/>
  <c r="B1095" i="1"/>
  <c r="O1119" i="1"/>
  <c r="Q1151" i="1"/>
  <c r="P1167" i="1"/>
  <c r="L1167" i="1"/>
  <c r="Q1183" i="1"/>
  <c r="K1207" i="1"/>
  <c r="A1207" i="1"/>
  <c r="O1135" i="1"/>
  <c r="R1215" i="1"/>
  <c r="K639" i="1"/>
  <c r="L645" i="1"/>
  <c r="L651" i="1"/>
  <c r="L657" i="1"/>
  <c r="O671" i="1"/>
  <c r="O677" i="1"/>
  <c r="O683" i="1"/>
  <c r="M689" i="1"/>
  <c r="Q703" i="1"/>
  <c r="O709" i="1"/>
  <c r="B715" i="1"/>
  <c r="K735" i="1"/>
  <c r="R741" i="1"/>
  <c r="Q747" i="1"/>
  <c r="O753" i="1"/>
  <c r="P1228" i="1"/>
  <c r="R1474" i="1"/>
  <c r="B1409" i="1"/>
  <c r="A1475" i="1"/>
  <c r="B1413" i="1"/>
  <c r="O1413" i="1"/>
  <c r="K1413" i="1"/>
  <c r="M1413" i="1"/>
  <c r="P1413" i="1"/>
  <c r="N1405" i="1"/>
  <c r="K1405" i="1"/>
  <c r="M1405" i="1"/>
  <c r="P1405" i="1"/>
  <c r="K1478" i="1"/>
  <c r="Q1478" i="1"/>
  <c r="L1478" i="1"/>
  <c r="N1478" i="1"/>
  <c r="R1470" i="1"/>
  <c r="Q1470" i="1"/>
  <c r="L1470" i="1"/>
  <c r="B1470" i="1"/>
  <c r="Q1462" i="1"/>
  <c r="J1462" i="1"/>
  <c r="K1462" i="1"/>
  <c r="B1462" i="1"/>
  <c r="M497" i="1"/>
  <c r="Q513" i="1"/>
  <c r="A498" i="1"/>
  <c r="K514" i="1"/>
  <c r="K503" i="1"/>
  <c r="M511" i="1"/>
  <c r="J502" i="1"/>
  <c r="Q1127" i="1"/>
  <c r="L1127" i="1"/>
  <c r="Q1175" i="1"/>
  <c r="M1094" i="1"/>
  <c r="Q1102" i="1"/>
  <c r="N1110" i="1"/>
  <c r="A1110" i="1"/>
  <c r="P1118" i="1"/>
  <c r="J1126" i="1"/>
  <c r="R1134" i="1"/>
  <c r="M1134" i="1"/>
  <c r="K1142" i="1"/>
  <c r="N1150" i="1"/>
  <c r="B1150" i="1"/>
  <c r="O1158" i="1"/>
  <c r="R1166" i="1"/>
  <c r="M1174" i="1"/>
  <c r="A1174" i="1"/>
  <c r="Q1182" i="1"/>
  <c r="K1190" i="1"/>
  <c r="N1198" i="1"/>
  <c r="O1198" i="1"/>
  <c r="J1206" i="1"/>
  <c r="L1214" i="1"/>
  <c r="A1214" i="1"/>
  <c r="P1222" i="1"/>
  <c r="O1095" i="1"/>
  <c r="A1095" i="1"/>
  <c r="N1119" i="1"/>
  <c r="R1151" i="1"/>
  <c r="N1167" i="1"/>
  <c r="B1167" i="1"/>
  <c r="P1183" i="1"/>
  <c r="R1207" i="1"/>
  <c r="N1135" i="1"/>
  <c r="J1215" i="1"/>
  <c r="R639" i="1"/>
  <c r="K645" i="1"/>
  <c r="K651" i="1"/>
  <c r="K657" i="1"/>
  <c r="L671" i="1"/>
  <c r="L677" i="1"/>
  <c r="N683" i="1"/>
  <c r="L689" i="1"/>
  <c r="O703" i="1"/>
  <c r="B709" i="1"/>
  <c r="L721" i="1"/>
  <c r="R735" i="1"/>
  <c r="Q741" i="1"/>
  <c r="O747" i="1"/>
  <c r="B753" i="1"/>
  <c r="P761" i="1"/>
  <c r="Q761" i="1"/>
  <c r="A761" i="1"/>
  <c r="J761" i="1"/>
  <c r="M761" i="1"/>
  <c r="M755" i="1"/>
  <c r="O755" i="1"/>
  <c r="Q755" i="1"/>
  <c r="B755" i="1"/>
  <c r="R755" i="1"/>
  <c r="A749" i="1"/>
  <c r="K749" i="1"/>
  <c r="M749" i="1"/>
  <c r="O749" i="1"/>
  <c r="J749" i="1"/>
  <c r="O743" i="1"/>
  <c r="B743" i="1"/>
  <c r="R743" i="1"/>
  <c r="M743" i="1"/>
  <c r="Q743" i="1"/>
  <c r="Q729" i="1"/>
  <c r="P729" i="1"/>
  <c r="A729" i="1"/>
  <c r="J729" i="1"/>
  <c r="M729" i="1"/>
  <c r="N723" i="1"/>
  <c r="O723" i="1"/>
  <c r="Q723" i="1"/>
  <c r="B723" i="1"/>
  <c r="R723" i="1"/>
  <c r="B717" i="1"/>
  <c r="R717" i="1"/>
  <c r="M717" i="1"/>
  <c r="O717" i="1"/>
  <c r="K717" i="1"/>
  <c r="P711" i="1"/>
  <c r="B711" i="1"/>
  <c r="R711" i="1"/>
  <c r="M711" i="1"/>
  <c r="Q711" i="1"/>
  <c r="A697" i="1"/>
  <c r="K697" i="1"/>
  <c r="P697" i="1"/>
  <c r="J697" i="1"/>
  <c r="M697" i="1"/>
  <c r="L691" i="1"/>
  <c r="Q691" i="1"/>
  <c r="O691" i="1"/>
  <c r="B691" i="1"/>
  <c r="J691" i="1"/>
  <c r="N685" i="1"/>
  <c r="P685" i="1"/>
  <c r="J685" i="1"/>
  <c r="M685" i="1"/>
  <c r="A679" i="1"/>
  <c r="O679" i="1"/>
  <c r="N679" i="1"/>
  <c r="K679" i="1"/>
  <c r="J679" i="1"/>
  <c r="N665" i="1"/>
  <c r="O665" i="1"/>
  <c r="Q665" i="1"/>
  <c r="M665" i="1"/>
  <c r="M659" i="1"/>
  <c r="B659" i="1"/>
  <c r="L659" i="1"/>
  <c r="Q659" i="1"/>
  <c r="Q653" i="1"/>
  <c r="R653" i="1"/>
  <c r="B653" i="1"/>
  <c r="O653" i="1"/>
  <c r="B647" i="1"/>
  <c r="L647" i="1"/>
  <c r="P647" i="1"/>
  <c r="R647" i="1"/>
  <c r="P633" i="1"/>
  <c r="J633" i="1"/>
  <c r="A633" i="1"/>
  <c r="M633" i="1"/>
  <c r="N1228" i="1"/>
  <c r="N1466" i="1"/>
  <c r="Q1401" i="1"/>
  <c r="L1467" i="1"/>
  <c r="N1402" i="1"/>
  <c r="N1412" i="1"/>
  <c r="P1412" i="1"/>
  <c r="B1412" i="1"/>
  <c r="K1412" i="1"/>
  <c r="R1404" i="1"/>
  <c r="N1404" i="1"/>
  <c r="P1404" i="1"/>
  <c r="B1404" i="1"/>
  <c r="K1404" i="1"/>
  <c r="A1477" i="1"/>
  <c r="N1477" i="1"/>
  <c r="P1477" i="1"/>
  <c r="R1477" i="1"/>
  <c r="M1477" i="1"/>
  <c r="L1469" i="1"/>
  <c r="N1469" i="1"/>
  <c r="A1469" i="1"/>
  <c r="B1469" i="1"/>
  <c r="R1469" i="1"/>
  <c r="L497" i="1"/>
  <c r="O513" i="1"/>
  <c r="Q506" i="1"/>
  <c r="R514" i="1"/>
  <c r="J503" i="1"/>
  <c r="B511" i="1"/>
  <c r="P502" i="1"/>
  <c r="M1103" i="1"/>
  <c r="L1191" i="1"/>
  <c r="P1111" i="1"/>
  <c r="L1092" i="1"/>
  <c r="K1116" i="1"/>
  <c r="N1132" i="1"/>
  <c r="N1156" i="1"/>
  <c r="P1180" i="1"/>
  <c r="N1196" i="1"/>
  <c r="O1220" i="1"/>
  <c r="M1133" i="1"/>
  <c r="N1197" i="1"/>
  <c r="O1181" i="1"/>
  <c r="P1127" i="1"/>
  <c r="O1160" i="1"/>
  <c r="R1094" i="1"/>
  <c r="L1110" i="1"/>
  <c r="Q1134" i="1"/>
  <c r="Q1158" i="1"/>
  <c r="L1174" i="1"/>
  <c r="M1198" i="1"/>
  <c r="N1222" i="1"/>
  <c r="P1119" i="1"/>
  <c r="M1167" i="1"/>
  <c r="P1088" i="1"/>
  <c r="P1135" i="1"/>
  <c r="J1128" i="1"/>
  <c r="J639" i="1"/>
  <c r="J645" i="1"/>
  <c r="J651" i="1"/>
  <c r="R657" i="1"/>
  <c r="R671" i="1"/>
  <c r="K677" i="1"/>
  <c r="K683" i="1"/>
  <c r="K689" i="1"/>
  <c r="B703" i="1"/>
  <c r="A709" i="1"/>
  <c r="M721" i="1"/>
  <c r="Q735" i="1"/>
  <c r="O741" i="1"/>
  <c r="N747" i="1"/>
  <c r="A753" i="1"/>
  <c r="M767" i="1"/>
  <c r="K633" i="1"/>
  <c r="Q647" i="1"/>
  <c r="N653" i="1"/>
  <c r="A659" i="1"/>
  <c r="M679" i="1"/>
  <c r="K685" i="1"/>
  <c r="N691" i="1"/>
  <c r="O711" i="1"/>
  <c r="L717" i="1"/>
  <c r="R729" i="1"/>
  <c r="L743" i="1"/>
  <c r="J755" i="1"/>
  <c r="O761" i="1"/>
  <c r="B1228" i="1"/>
  <c r="M1466" i="1"/>
  <c r="P1401" i="1"/>
  <c r="K1467" i="1"/>
  <c r="M1402" i="1"/>
  <c r="J505" i="1"/>
  <c r="K513" i="1"/>
  <c r="M506" i="1"/>
  <c r="Q503" i="1"/>
  <c r="L494" i="1"/>
  <c r="A502" i="1"/>
  <c r="A751" i="1"/>
  <c r="O751" i="1"/>
  <c r="R1464" i="1"/>
  <c r="R1472" i="1"/>
  <c r="L1399" i="1"/>
  <c r="K1407" i="1"/>
  <c r="P1408" i="1"/>
  <c r="M508" i="1"/>
  <c r="N493" i="1"/>
  <c r="A493" i="1"/>
  <c r="Q509" i="1"/>
  <c r="K492" i="1"/>
  <c r="R500" i="1"/>
  <c r="N1464" i="1"/>
  <c r="N1472" i="1"/>
  <c r="Q1399" i="1"/>
  <c r="N1407" i="1"/>
  <c r="A1465" i="1"/>
  <c r="J1465" i="1"/>
  <c r="R508" i="1"/>
  <c r="O501" i="1"/>
  <c r="N501" i="1"/>
  <c r="J1403" i="1"/>
  <c r="B500" i="1"/>
  <c r="N500" i="1"/>
  <c r="L500" i="1"/>
  <c r="L492" i="1"/>
  <c r="Q492" i="1"/>
  <c r="L1464" i="1"/>
  <c r="A1472" i="1"/>
  <c r="B1399" i="1"/>
  <c r="K1408" i="1"/>
  <c r="P508" i="1"/>
  <c r="O492" i="1"/>
  <c r="A492" i="1"/>
  <c r="O500" i="1"/>
  <c r="B19" i="10" a="1"/>
  <c r="B19" i="10" s="1"/>
  <c r="A1079" i="1"/>
  <c r="B1079" i="1"/>
  <c r="A1071" i="1"/>
  <c r="B1071" i="1"/>
  <c r="A1063" i="1"/>
  <c r="B1063" i="1"/>
  <c r="A1055" i="1"/>
  <c r="B1055" i="1"/>
  <c r="A1047" i="1"/>
  <c r="B1047" i="1"/>
  <c r="A1039" i="1"/>
  <c r="B1039" i="1"/>
  <c r="A1031" i="1"/>
  <c r="B1031" i="1"/>
  <c r="A1023" i="1"/>
  <c r="B1023" i="1"/>
  <c r="A1015" i="1"/>
  <c r="B1015" i="1"/>
  <c r="A1007" i="1"/>
  <c r="B1007" i="1"/>
  <c r="A999" i="1"/>
  <c r="B999" i="1"/>
  <c r="A991" i="1"/>
  <c r="B991" i="1"/>
  <c r="A983" i="1"/>
  <c r="B983" i="1"/>
  <c r="A975" i="1"/>
  <c r="B975" i="1"/>
  <c r="O1466" i="1"/>
  <c r="B1080" i="1"/>
  <c r="B1072" i="1"/>
  <c r="B1064" i="1"/>
  <c r="B1056" i="1"/>
  <c r="B1048" i="1"/>
  <c r="B1040" i="1"/>
  <c r="B1034" i="1"/>
  <c r="B1026" i="1"/>
  <c r="B1018" i="1"/>
  <c r="B1010" i="1"/>
  <c r="B1002" i="1"/>
  <c r="B994" i="1"/>
  <c r="B986" i="1"/>
  <c r="B978" i="1"/>
  <c r="A1413" i="1"/>
  <c r="O1477" i="1"/>
  <c r="O1464" i="1"/>
  <c r="J1472" i="1"/>
  <c r="O1399" i="1"/>
  <c r="J1407" i="1"/>
  <c r="J1473" i="1"/>
  <c r="O1400" i="1"/>
  <c r="O1469" i="1"/>
  <c r="O1404" i="1"/>
  <c r="O1409" i="1"/>
  <c r="J1475" i="1"/>
  <c r="O1402" i="1"/>
  <c r="J1476" i="1"/>
  <c r="O1462" i="1"/>
  <c r="J1470" i="1"/>
  <c r="J1405" i="1"/>
  <c r="A1398" i="1"/>
  <c r="O1410" i="1"/>
  <c r="A1404" i="1"/>
  <c r="O1471" i="1"/>
  <c r="O1406" i="1"/>
  <c r="J1414" i="1"/>
  <c r="A1399" i="1"/>
  <c r="J1412" i="1"/>
  <c r="O1465" i="1"/>
  <c r="J1466" i="1"/>
  <c r="J1401" i="1"/>
  <c r="A1401" i="1"/>
  <c r="O1475" i="1"/>
  <c r="O1476" i="1"/>
  <c r="O1405" i="1"/>
  <c r="O1472" i="1"/>
  <c r="O1407" i="1"/>
  <c r="O1473" i="1"/>
  <c r="A1408" i="1"/>
  <c r="O1470" i="1"/>
  <c r="J1478" i="1"/>
  <c r="J1413" i="1"/>
  <c r="J1463" i="1"/>
  <c r="J1398" i="1"/>
  <c r="A1406" i="1"/>
  <c r="A1400" i="1"/>
  <c r="O1412" i="1"/>
  <c r="J1408" i="1"/>
  <c r="J1411" i="1"/>
  <c r="A1405" i="1"/>
  <c r="O1414" i="1"/>
  <c r="J1477" i="1"/>
  <c r="J1464" i="1"/>
  <c r="J1399" i="1"/>
  <c r="A1407" i="1"/>
  <c r="J1400" i="1"/>
  <c r="J1469" i="1"/>
  <c r="A1412" i="1"/>
  <c r="A1411" i="1"/>
  <c r="J1474" i="1"/>
  <c r="J1409" i="1"/>
  <c r="J1467" i="1"/>
  <c r="J1402" i="1"/>
  <c r="I688" i="15" l="1"/>
  <c r="I689" i="15"/>
  <c r="E689" i="15"/>
  <c r="E678" i="15"/>
  <c r="E688" i="15" s="1"/>
  <c r="F689" i="15"/>
  <c r="F678" i="15"/>
  <c r="F688" i="15" s="1"/>
  <c r="C678" i="15"/>
  <c r="C688" i="15" s="1"/>
  <c r="J688" i="15" s="1"/>
  <c r="C689" i="15"/>
  <c r="D678" i="15"/>
  <c r="D688" i="15" s="1"/>
  <c r="D689" i="15"/>
  <c r="G678" i="15"/>
  <c r="G688" i="15" s="1"/>
  <c r="G689" i="15"/>
  <c r="B712" i="15"/>
  <c r="I693" i="15"/>
  <c r="B710" i="15"/>
  <c r="J694" i="15"/>
  <c r="J696" i="15"/>
  <c r="B711" i="15"/>
  <c r="J689" i="15" l="1"/>
  <c r="B703" i="15"/>
  <c r="J693" i="15"/>
  <c r="B709"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7"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7"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6"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2" authorId="5"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8" authorId="6"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80" authorId="7"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1" authorId="8"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2" authorId="9"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82" authorId="10"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6" authorId="11"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92" authorId="12"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7" authorId="13"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4"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5"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16"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17"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18"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19"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6" authorId="20"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7" authorId="21"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8" authorId="22"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9" authorId="23"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9" authorId="24"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7" authorId="0" shapeId="0" xr:uid="{5889F7CF-B0E2-466A-A51A-2320A2851567}">
      <text>
        <r>
          <rPr>
            <sz val="11"/>
            <color theme="1"/>
            <rFont val="Calibri"/>
            <family val="2"/>
            <scheme val="minor"/>
          </rPr>
          <t xml:space="preserve">Evaporative Emissions are accounted for in on-road transportation emissions
</t>
        </r>
      </text>
    </comment>
    <comment ref="G267" authorId="0" shapeId="0" xr:uid="{C1983F7D-73F8-40B3-A164-C32453EEB8AE}">
      <text>
        <r>
          <rPr>
            <sz val="11"/>
            <color theme="1"/>
            <rFont val="Calibri"/>
            <family val="2"/>
            <scheme val="minor"/>
          </rPr>
          <t xml:space="preserve">Evaporative Emissions are accounted for in on-road transportation emissions
</t>
        </r>
      </text>
    </comment>
    <comment ref="B268" authorId="0" shapeId="0" xr:uid="{AACE97B5-0CF8-4F7A-A27B-2F86EE6FAE40}">
      <text>
        <r>
          <rPr>
            <sz val="11"/>
            <color theme="1"/>
            <rFont val="Calibri"/>
            <family val="2"/>
            <scheme val="minor"/>
          </rPr>
          <t xml:space="preserve">Evaporative Emissions are accounted for in on-road transportation emissions
</t>
        </r>
      </text>
    </comment>
    <comment ref="G268" authorId="0" shapeId="0" xr:uid="{6BD48DCB-E79A-4A73-A77D-76C602452B1B}">
      <text>
        <r>
          <rPr>
            <sz val="11"/>
            <color theme="1"/>
            <rFont val="Calibri"/>
            <family val="2"/>
            <scheme val="minor"/>
          </rPr>
          <t xml:space="preserve">Evaporative Emissions are accounted for in on-road transportation emissions
</t>
        </r>
      </text>
    </comment>
    <comment ref="B269" authorId="0" shapeId="0" xr:uid="{E58BCD1F-C84B-4199-8049-EA6C048DA960}">
      <text>
        <r>
          <rPr>
            <sz val="11"/>
            <color theme="1"/>
            <rFont val="Calibri"/>
            <family val="2"/>
            <scheme val="minor"/>
          </rPr>
          <t xml:space="preserve">Evaporative Emissions are accounted for in on-road transportation emissions
</t>
        </r>
      </text>
    </comment>
    <comment ref="G269" authorId="0" shapeId="0" xr:uid="{B19E8978-CF1D-42C9-A83D-63750E458973}">
      <text>
        <r>
          <rPr>
            <sz val="11"/>
            <color theme="1"/>
            <rFont val="Calibri"/>
            <family val="2"/>
            <scheme val="minor"/>
          </rPr>
          <t xml:space="preserve">Evaporative Emissions are accounted for in on-road transportation emissions
</t>
        </r>
      </text>
    </comment>
    <comment ref="B270" authorId="0" shapeId="0" xr:uid="{0CEBC701-0F0D-46B3-8346-AC6FA09CDBDB}">
      <text>
        <r>
          <rPr>
            <sz val="11"/>
            <color theme="1"/>
            <rFont val="Calibri"/>
            <family val="2"/>
            <scheme val="minor"/>
          </rPr>
          <t xml:space="preserve">Evaporative Emissions are accounted for in on-road transportation emissions
</t>
        </r>
      </text>
    </comment>
    <comment ref="G270" authorId="0" shapeId="0" xr:uid="{960981B2-E60D-464B-BC08-E29C021CDA06}">
      <text>
        <r>
          <rPr>
            <sz val="11"/>
            <color theme="1"/>
            <rFont val="Calibri"/>
            <family val="2"/>
            <scheme val="minor"/>
          </rPr>
          <t xml:space="preserve">Evaporative Emissions are accounted for in on-road transportation emissions
</t>
        </r>
      </text>
    </comment>
    <comment ref="B271" authorId="0" shapeId="0" xr:uid="{31FD2A45-206F-43F9-88CD-DF7E39D6C2F5}">
      <text>
        <r>
          <rPr>
            <sz val="11"/>
            <color theme="1"/>
            <rFont val="Calibri"/>
            <family val="2"/>
            <scheme val="minor"/>
          </rPr>
          <t xml:space="preserve">Evaporative Emissions are accounted for in on-road transportation emissions
</t>
        </r>
      </text>
    </comment>
    <comment ref="G271" authorId="0" shapeId="0" xr:uid="{3DE385C7-2147-4894-BA5A-2A3847322E90}">
      <text>
        <r>
          <rPr>
            <sz val="11"/>
            <color theme="1"/>
            <rFont val="Calibri"/>
            <family val="2"/>
            <scheme val="minor"/>
          </rPr>
          <t xml:space="preserve">Evaporative Emissions are accounted for in on-road transportation emissions
</t>
        </r>
      </text>
    </comment>
    <comment ref="B272" authorId="0" shapeId="0" xr:uid="{4693BBB6-8534-4577-B12A-97C7F2B20B0F}">
      <text>
        <r>
          <rPr>
            <sz val="11"/>
            <color theme="1"/>
            <rFont val="Calibri"/>
            <family val="2"/>
            <scheme val="minor"/>
          </rPr>
          <t xml:space="preserve">Evaporative Emissions are accounted for in on-road transportation emissions
</t>
        </r>
      </text>
    </comment>
    <comment ref="G272" authorId="0" shapeId="0" xr:uid="{F6DB5FDC-B2CF-4375-B614-A85CF2C8E014}">
      <text>
        <r>
          <rPr>
            <sz val="11"/>
            <color theme="1"/>
            <rFont val="Calibri"/>
            <family val="2"/>
            <scheme val="minor"/>
          </rPr>
          <t xml:space="preserve">Evaporative Emissions are accounted for in on-road transportation emissions
</t>
        </r>
      </text>
    </comment>
    <comment ref="B273" authorId="0" shapeId="0" xr:uid="{C3A15840-A595-4DF4-A019-C05E6A168B72}">
      <text>
        <r>
          <rPr>
            <sz val="11"/>
            <color theme="1"/>
            <rFont val="Calibri"/>
            <family val="2"/>
            <scheme val="minor"/>
          </rPr>
          <t xml:space="preserve">Evaporative Emissions are accounted for in on-road transportation emissions
</t>
        </r>
      </text>
    </comment>
    <comment ref="G273" authorId="0" shapeId="0" xr:uid="{F69F081F-F098-4F47-AA0A-0D874F71BA7C}">
      <text>
        <r>
          <rPr>
            <sz val="11"/>
            <color theme="1"/>
            <rFont val="Calibri"/>
            <family val="2"/>
            <scheme val="minor"/>
          </rPr>
          <t xml:space="preserve">Evaporative Emissions are accounted for in on-road transportation emissions
</t>
        </r>
      </text>
    </comment>
    <comment ref="H273" authorId="0" shapeId="0" xr:uid="{A4F3E8B2-6B91-43CB-90F3-E2D97C13CE7D}">
      <text>
        <r>
          <rPr>
            <sz val="11"/>
            <color theme="1"/>
            <rFont val="Calibri"/>
            <family val="2"/>
            <scheme val="minor"/>
          </rPr>
          <t xml:space="preserve">Evaporative Emissions are accounted for in on-road transportation emissions
</t>
        </r>
      </text>
    </comment>
    <comment ref="I273" authorId="0" shapeId="0" xr:uid="{B20BC8ED-16E2-4C68-9AAF-51A707540B77}">
      <text>
        <r>
          <rPr>
            <sz val="11"/>
            <color theme="1"/>
            <rFont val="Calibri"/>
            <family val="2"/>
            <scheme val="minor"/>
          </rPr>
          <t xml:space="preserve">Evaporative Emissions are accounted for in on-road transportation emissions
</t>
        </r>
      </text>
    </comment>
    <comment ref="E591" authorId="0" shapeId="0" xr:uid="{EC48BB8E-39D5-423F-BB94-2CE2BA08FDFB}">
      <text>
        <r>
          <rPr>
            <sz val="11"/>
            <color theme="1"/>
            <rFont val="Calibri"/>
            <family val="2"/>
            <scheme val="minor"/>
          </rPr>
          <t>Reported under Grassland Remaining Grassland in the LULUCF Sector</t>
        </r>
      </text>
    </comment>
    <comment ref="F591" authorId="0" shapeId="0" xr:uid="{8746249B-6B4D-4B53-B358-ED6DAC43FDCF}">
      <text>
        <r>
          <rPr>
            <sz val="11"/>
            <color theme="1"/>
            <rFont val="Calibri"/>
            <family val="2"/>
            <scheme val="minor"/>
          </rPr>
          <t>Reported under Grassland Remaining Grassland in the LULUCF Sector.</t>
        </r>
      </text>
    </comment>
    <comment ref="G609" authorId="0" shapeId="0" xr:uid="{18FFB445-C829-4CAF-8682-6E64B2F5EEEA}">
      <text>
        <r>
          <rPr>
            <sz val="11"/>
            <color theme="1"/>
            <rFont val="Calibri"/>
            <family val="2"/>
            <scheme val="minor"/>
          </rPr>
          <t>VOCs are not estimated in the forest land category.</t>
        </r>
      </text>
    </comment>
    <comment ref="E621" authorId="0" shapeId="0" xr:uid="{F6B86720-95F1-4F35-8302-A5963AB6B8F5}">
      <text>
        <r>
          <rPr>
            <sz val="11"/>
            <color theme="1"/>
            <rFont val="Calibri"/>
            <family val="2"/>
            <scheme val="minor"/>
          </rPr>
          <t>Activity data not available on biomass burning in settlements.</t>
        </r>
      </text>
    </comment>
    <comment ref="F621" authorId="0" shapeId="0" xr:uid="{2725CA7D-0F46-4231-A1FB-2DE8E08A65FF}">
      <text>
        <r>
          <rPr>
            <sz val="11"/>
            <color theme="1"/>
            <rFont val="Calibri"/>
            <family val="2"/>
            <scheme val="minor"/>
          </rPr>
          <t>Activity data not available on biomass burning in settlements.</t>
        </r>
      </text>
    </comment>
    <comment ref="E622" authorId="0" shapeId="0" xr:uid="{D1469AF3-3856-412F-832E-431F0E6CB1E1}">
      <text>
        <r>
          <rPr>
            <sz val="11"/>
            <color theme="1"/>
            <rFont val="Calibri"/>
            <family val="2"/>
            <scheme val="minor"/>
          </rPr>
          <t>Activity data not available.</t>
        </r>
      </text>
    </comment>
    <comment ref="F622"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<sst xmlns="http://schemas.openxmlformats.org/spreadsheetml/2006/main" count="16590" uniqueCount="3759">
  <si>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</si>
  <si>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</si>
  <si>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</si>
  <si>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</si>
  <si>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</si>
  <si>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</si>
  <si>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</si>
  <si>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</si>
  <si>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</si>
  <si>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</si>
  <si>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</si>
  <si>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</si>
  <si>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</si>
  <si>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</si>
  <si>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</si>
  <si>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</si>
  <si>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</si>
  <si>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</si>
  <si>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</si>
  <si>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</si>
  <si>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</si>
  <si>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</si>
  <si>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</si>
  <si>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</si>
  <si>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</si>
  <si>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</si>
  <si>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</si>
  <si>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</si>
  <si>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</si>
  <si>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</si>
  <si>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</si>
  <si>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</si>
  <si>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</si>
  <si>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</si>
  <si>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</si>
  <si>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</si>
  <si>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</si>
  <si>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</si>
  <si>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</si>
  <si>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</si>
  <si>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</si>
  <si>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</si>
  <si>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</si>
  <si>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</si>
  <si>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</si>
  <si>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</si>
  <si>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</si>
  <si>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</si>
  <si>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</si>
  <si>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</si>
  <si>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</si>
  <si>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</si>
  <si>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</si>
  <si>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</si>
  <si>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</si>
  <si>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</si>
  <si>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</si>
  <si>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</si>
  <si>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</si>
  <si>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</si>
  <si>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</si>
  <si>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</si>
  <si>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</si>
  <si>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</si>
  <si>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</si>
  <si>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</si>
  <si>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</si>
  <si>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</si>
  <si>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</si>
  <si>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</si>
  <si>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</si>
  <si>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</si>
  <si>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</si>
  <si>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</si>
  <si>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</si>
  <si>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</si>
  <si>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</si>
  <si>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</si>
  <si>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</si>
  <si>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</si>
  <si>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</si>
  <si>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</si>
  <si>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</si>
  <si>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</si>
  <si>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</si>
  <si>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</si>
  <si>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</si>
  <si>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</si>
  <si>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</si>
  <si>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</si>
  <si>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</si>
  <si>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</si>
  <si>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</si>
  <si>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</si>
  <si>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</si>
  <si>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</si>
  <si>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</si>
  <si>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</si>
  <si>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</si>
  <si>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</si>
  <si>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</si>
  <si>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</si>
  <si>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</si>
  <si>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</si>
  <si>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</si>
  <si>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</si>
  <si>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</si>
  <si>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</si>
  <si>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</si>
  <si>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</si>
  <si>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</si>
  <si>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</si>
  <si>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</si>
  <si>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</si>
  <si>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</si>
  <si>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</si>
  <si>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</si>
  <si>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</si>
  <si>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</si>
  <si>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</si>
  <si>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</si>
  <si>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</si>
  <si>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</si>
  <si>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</si>
  <si>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</si>
  <si>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</si>
  <si>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</si>
  <si>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</si>
  <si>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</si>
  <si>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</si>
  <si>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</si>
  <si>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Subsidy for Elec Production by Fuel</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</si>
  <si>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</si>
  <si>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</si>
  <si>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</si>
  <si>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</si>
  <si>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</si>
  <si>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</si>
  <si>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</si>
  <si>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</si>
  <si>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</si>
  <si>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</si>
  <si>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</si>
  <si>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</si>
  <si>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</si>
  <si>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</si>
  <si>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</si>
  <si>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</si>
  <si>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</si>
  <si>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</si>
  <si>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</si>
  <si>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</si>
  <si>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</si>
  <si>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</si>
  <si>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</si>
  <si>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</si>
  <si>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</si>
  <si>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</si>
  <si>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</si>
  <si>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</si>
  <si>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</si>
  <si>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</si>
  <si>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</si>
  <si>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</si>
  <si>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</si>
  <si>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</si>
  <si>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</si>
  <si>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</si>
  <si>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</si>
  <si>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</si>
  <si>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</si>
  <si>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</si>
  <si>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</si>
  <si>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</si>
  <si>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</si>
  <si>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</si>
  <si>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</si>
  <si>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</si>
  <si>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</si>
  <si>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</si>
  <si>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</si>
  <si>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</si>
  <si>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</si>
  <si>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</si>
  <si>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</si>
  <si>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</si>
  <si>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</si>
  <si>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</si>
  <si>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</si>
  <si>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</si>
  <si>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</si>
  <si>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</si>
  <si>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</si>
  <si>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</si>
  <si>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</si>
  <si>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</si>
  <si>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</si>
  <si>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</si>
  <si>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</si>
  <si>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</si>
  <si>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</si>
  <si>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</si>
  <si>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</si>
  <si>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</si>
  <si>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</si>
  <si>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</si>
  <si>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</si>
  <si>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</si>
  <si>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</si>
  <si>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</si>
  <si>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</si>
  <si>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</si>
  <si>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</si>
  <si>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</si>
  <si>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</si>
  <si>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</si>
  <si>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</si>
  <si>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</si>
  <si>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</si>
  <si>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</si>
  <si>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</si>
  <si>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</si>
  <si>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</si>
  <si>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</si>
  <si>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</si>
  <si>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</si>
  <si>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</si>
  <si>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</si>
  <si>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</si>
  <si>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</si>
  <si>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</si>
  <si>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</si>
  <si>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</si>
  <si>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</si>
  <si>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</si>
  <si>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</si>
  <si>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</si>
  <si>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</si>
  <si>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</si>
  <si>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</si>
  <si>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</si>
  <si>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</si>
  <si>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</si>
  <si>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</si>
  <si>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</si>
  <si>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</si>
  <si>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</si>
  <si>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</si>
  <si>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</si>
  <si>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</si>
  <si>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</si>
  <si>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</si>
  <si>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</si>
  <si>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</si>
  <si>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</si>
  <si>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</si>
  <si>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</si>
  <si>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</si>
  <si>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</si>
  <si>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</si>
  <si>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</si>
  <si>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</si>
  <si>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</si>
  <si>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</si>
  <si>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</si>
  <si>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</si>
  <si>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</si>
  <si>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</si>
  <si>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</si>
  <si>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</si>
  <si>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</si>
  <si>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</si>
  <si>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</si>
  <si>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</si>
  <si>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</si>
  <si>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</si>
  <si>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</si>
  <si>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</si>
  <si>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</si>
  <si>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</si>
  <si>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</si>
  <si>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</si>
  <si>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</si>
  <si>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</si>
  <si>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</si>
  <si>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</si>
  <si>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</si>
  <si>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</si>
  <si>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</si>
  <si>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</si>
  <si>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</si>
  <si>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</si>
  <si>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</si>
  <si>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</si>
  <si>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</si>
  <si>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</si>
  <si>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</si>
  <si>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</si>
  <si>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</si>
  <si>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</si>
  <si>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</si>
  <si>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</si>
  <si>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</si>
  <si>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</si>
  <si>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</si>
  <si>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</si>
  <si>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</si>
  <si>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</si>
  <si>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</si>
  <si>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</si>
  <si>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</si>
  <si>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</si>
  <si>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</si>
  <si>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</si>
  <si>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</si>
  <si>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</si>
  <si>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</si>
  <si>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</si>
  <si>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</si>
  <si>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</si>
  <si>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</si>
  <si>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</si>
  <si>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</si>
  <si>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</si>
  <si>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</si>
  <si>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</si>
  <si>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</si>
  <si>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</si>
  <si>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</si>
  <si>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</si>
  <si>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</si>
  <si>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</si>
  <si>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</si>
  <si>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</si>
  <si>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</si>
  <si>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</si>
  <si>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</si>
  <si>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</si>
  <si>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</si>
  <si>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</si>
  <si>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</si>
  <si>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</si>
  <si>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</si>
  <si>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</si>
  <si>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</si>
  <si>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</si>
  <si>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</si>
  <si>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</si>
  <si>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</si>
  <si>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</si>
  <si>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</si>
  <si>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</si>
  <si>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</si>
  <si>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</si>
  <si>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</si>
  <si>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</si>
  <si>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</si>
  <si>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</si>
  <si>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</si>
  <si>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</si>
  <si>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</si>
  <si>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</si>
  <si>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</si>
  <si>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</si>
  <si>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</si>
  <si>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</si>
  <si>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</si>
  <si>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</si>
  <si>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</si>
  <si>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</si>
  <si>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</si>
  <si>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</si>
  <si>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</si>
  <si>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</si>
  <si>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</si>
  <si>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</si>
  <si>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</si>
  <si>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</si>
  <si>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</si>
  <si>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</si>
  <si>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</si>
  <si>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</si>
  <si>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</si>
  <si>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</si>
  <si>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</si>
  <si>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</si>
  <si>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</si>
  <si>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</si>
  <si>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</si>
  <si>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</si>
  <si>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</si>
  <si>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</si>
  <si>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</si>
  <si>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</si>
  <si>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</si>
  <si>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</si>
  <si>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</si>
  <si>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</si>
  <si>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</si>
  <si>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</si>
  <si>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</si>
  <si>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</si>
  <si>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</si>
  <si>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</si>
  <si>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</si>
  <si>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</si>
  <si>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</si>
  <si>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</si>
  <si>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</si>
  <si>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</si>
  <si>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</si>
  <si>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</si>
  <si>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</si>
  <si>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</si>
  <si>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</si>
  <si>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</si>
  <si>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</si>
  <si>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</si>
  <si>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</si>
  <si>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</si>
  <si>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</si>
  <si>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</si>
  <si>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</si>
  <si>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</si>
  <si>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</si>
  <si>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</si>
  <si>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</si>
  <si>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</si>
  <si>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</si>
  <si>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</si>
  <si>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</si>
  <si>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</si>
  <si>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</si>
  <si>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</si>
  <si>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</si>
  <si>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</si>
  <si>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</si>
  <si>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</si>
  <si>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</si>
  <si>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</si>
  <si>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</si>
  <si>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</si>
  <si>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</si>
  <si>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</si>
  <si>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</si>
  <si>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</si>
  <si>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</si>
  <si>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</si>
  <si>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</si>
  <si>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</si>
  <si>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</si>
  <si>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</si>
  <si>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</si>
  <si>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</si>
  <si>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</si>
  <si>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</si>
  <si>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</si>
  <si>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</si>
  <si>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</si>
  <si>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</si>
  <si>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</si>
  <si>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</si>
  <si>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</si>
  <si>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</si>
  <si>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</si>
  <si>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</si>
  <si>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</si>
  <si>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</si>
  <si>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</si>
  <si>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</si>
  <si>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</si>
  <si>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</si>
  <si>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</si>
  <si>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</si>
  <si>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</si>
  <si>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</si>
  <si>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</si>
  <si>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</si>
  <si>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</si>
  <si>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</si>
  <si>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</si>
  <si>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</si>
  <si>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</si>
  <si>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</si>
  <si>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</si>
  <si>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</si>
  <si>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</si>
  <si>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</si>
  <si>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</si>
  <si>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</si>
  <si>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</si>
  <si>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</si>
  <si>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</si>
  <si>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</si>
  <si>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</si>
  <si>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</si>
  <si>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</si>
  <si>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</si>
  <si>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</si>
  <si>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</si>
  <si>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</si>
  <si>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</si>
  <si>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</si>
  <si>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</si>
  <si>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</si>
  <si>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</si>
  <si>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</si>
  <si>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</si>
  <si>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</si>
  <si>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</si>
  <si>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</si>
  <si>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</si>
  <si>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</si>
  <si>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</si>
  <si>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</si>
  <si>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</si>
  <si>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</si>
  <si>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</si>
  <si>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</si>
  <si>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</si>
  <si>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</si>
  <si>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</si>
  <si>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</si>
  <si>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</si>
  <si>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</si>
  <si>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</si>
  <si>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</si>
  <si>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</si>
  <si>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</si>
  <si>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</si>
  <si>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</si>
  <si>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</si>
  <si>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</si>
  <si>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</si>
  <si>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</si>
  <si>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</si>
  <si>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</si>
  <si>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</si>
  <si>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</si>
  <si>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</si>
  <si>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</si>
  <si>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</si>
  <si>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</si>
  <si>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</si>
  <si>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</si>
  <si>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</si>
  <si>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</si>
  <si>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</si>
  <si>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</si>
  <si>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</si>
  <si>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</si>
  <si>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</si>
  <si>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</si>
  <si>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</si>
  <si>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</si>
  <si>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</si>
  <si>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</si>
  <si>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</si>
  <si>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</si>
  <si>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</si>
  <si>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</si>
  <si>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</si>
  <si>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</si>
  <si>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</si>
  <si>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</si>
  <si>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</si>
  <si>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</si>
  <si>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</si>
  <si>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</si>
  <si>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</si>
  <si>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</si>
  <si>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</si>
  <si>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</si>
  <si>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</si>
  <si>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</si>
  <si>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</si>
  <si>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</si>
  <si>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</si>
  <si>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</si>
  <si>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</si>
  <si>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</si>
  <si>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</si>
  <si>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</si>
  <si>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</si>
  <si>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</si>
  <si>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</si>
  <si>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</si>
  <si>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</si>
  <si>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</si>
  <si>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</si>
  <si>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</si>
  <si>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</si>
  <si>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</si>
  <si>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</si>
  <si>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</si>
  <si>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</si>
  <si>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</si>
  <si>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</si>
  <si>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</si>
  <si>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</si>
  <si>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</si>
  <si>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</si>
  <si>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</si>
  <si>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</si>
  <si>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</si>
  <si>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</si>
  <si>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</si>
  <si>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</si>
  <si>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</si>
  <si>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</si>
  <si>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</si>
  <si>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</si>
  <si>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</si>
  <si>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</si>
  <si>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</si>
  <si>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</si>
  <si>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</si>
  <si>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</si>
  <si>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</si>
  <si>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</si>
  <si>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</si>
  <si>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</si>
  <si>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</si>
  <si>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</si>
  <si>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</si>
  <si>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</si>
  <si>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</si>
  <si>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</si>
  <si>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</si>
  <si>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</si>
  <si>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</si>
  <si>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</si>
  <si>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</si>
  <si>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</si>
  <si>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</si>
  <si>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</si>
  <si>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</si>
  <si>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</si>
  <si>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</si>
  <si>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</si>
  <si>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</si>
  <si>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</si>
  <si>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</si>
  <si>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</si>
  <si>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</si>
  <si>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</si>
  <si>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</si>
  <si>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</si>
  <si>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</si>
  <si>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</si>
  <si>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</si>
  <si>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</si>
  <si>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</si>
  <si>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</si>
  <si>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</si>
  <si>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</si>
  <si>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</si>
  <si>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</si>
  <si>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</si>
  <si>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</si>
  <si>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</si>
  <si>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</si>
  <si>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</si>
  <si>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</si>
  <si>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</si>
  <si>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</si>
  <si>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</si>
  <si>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</si>
  <si>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</si>
  <si>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</si>
  <si>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</si>
  <si>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</si>
  <si>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</si>
  <si>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</si>
  <si>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</si>
  <si>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</si>
  <si>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</si>
  <si>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</si>
  <si>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</si>
  <si>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</si>
  <si>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</si>
  <si>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</si>
  <si>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</si>
  <si>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</si>
  <si>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</si>
  <si>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</si>
  <si>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</si>
  <si>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</si>
  <si>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</si>
  <si>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</si>
  <si>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</si>
  <si>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</si>
  <si>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</si>
  <si>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</si>
  <si>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</si>
  <si>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</si>
  <si>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</si>
  <si>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</si>
  <si>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</si>
  <si>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</si>
  <si>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</si>
  <si>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</si>
  <si>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</si>
  <si>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</si>
  <si>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</si>
  <si>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</si>
  <si>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</si>
  <si>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</si>
  <si>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</si>
  <si>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</si>
  <si>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</si>
  <si>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</si>
  <si>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</si>
  <si>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</si>
  <si>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</si>
  <si>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</si>
  <si>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</si>
  <si>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</si>
  <si>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</si>
  <si>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</si>
  <si>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</si>
  <si>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</si>
  <si>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</si>
  <si>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</si>
  <si>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</si>
  <si>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</si>
  <si>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</si>
  <si>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</si>
  <si>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</si>
  <si>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</si>
  <si>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</si>
  <si>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</si>
  <si>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</si>
  <si>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</si>
  <si>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</si>
  <si>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</si>
  <si>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</si>
  <si>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</si>
  <si>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</si>
  <si>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</si>
  <si>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</si>
  <si>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</si>
  <si>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</si>
  <si>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</si>
  <si>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</si>
  <si>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</si>
  <si>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</si>
  <si>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</si>
  <si>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</si>
  <si>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</si>
  <si>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</si>
  <si>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</si>
  <si>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</si>
  <si>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</si>
  <si>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</si>
  <si>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</si>
  <si>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</si>
  <si>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</si>
  <si>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</si>
  <si>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</si>
  <si>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</si>
  <si>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</si>
  <si>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</si>
  <si>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</si>
  <si>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</si>
  <si>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</si>
  <si>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</si>
  <si>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</si>
  <si>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</si>
  <si>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</si>
  <si>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</si>
  <si>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</si>
  <si>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</si>
  <si>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</si>
  <si>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</si>
  <si>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</si>
  <si>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</si>
  <si>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</si>
  <si>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</si>
  <si>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</si>
  <si>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</si>
  <si>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</si>
  <si>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</si>
  <si>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</si>
  <si>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</si>
  <si>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</si>
  <si>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</si>
  <si>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</si>
  <si>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</si>
  <si>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</si>
  <si>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</si>
  <si>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</si>
  <si>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</si>
  <si>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</si>
  <si>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</si>
  <si>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</si>
  <si>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</si>
  <si>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</si>
  <si>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</si>
  <si>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</si>
  <si>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</si>
  <si>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</si>
  <si>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</si>
  <si>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</si>
  <si>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</si>
  <si>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</si>
  <si>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</si>
  <si>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</si>
  <si>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</si>
  <si>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</si>
  <si>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</si>
  <si>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</si>
  <si>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</si>
  <si>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</si>
  <si>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</si>
  <si>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</si>
  <si>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</si>
  <si>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</si>
  <si>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</si>
  <si>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</si>
  <si>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</si>
  <si>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</si>
  <si>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</si>
  <si>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</si>
  <si>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</si>
  <si>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</si>
  <si>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</si>
  <si>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</si>
  <si>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</si>
  <si>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</si>
  <si>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</si>
  <si>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</si>
  <si>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</si>
  <si>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</si>
  <si>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</si>
  <si>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</si>
  <si>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</si>
  <si>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</si>
  <si>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</si>
  <si>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</si>
  <si>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</si>
  <si>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</si>
  <si>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</si>
  <si>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</si>
  <si>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</si>
  <si>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</si>
  <si>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</si>
  <si>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</si>
  <si>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</si>
  <si>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</si>
  <si>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</si>
  <si>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</si>
  <si>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</si>
  <si>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</si>
  <si>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</si>
  <si>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</si>
  <si>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</si>
  <si>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</si>
  <si>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</si>
  <si>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</si>
  <si>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</si>
  <si>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</si>
  <si>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</si>
  <si>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</si>
  <si>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</si>
  <si>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</si>
  <si>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</si>
  <si>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</si>
  <si>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</si>
  <si>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</si>
  <si>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</si>
  <si>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</si>
  <si>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</si>
  <si>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</si>
  <si>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</si>
  <si>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</si>
  <si>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</si>
  <si>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</si>
  <si>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</si>
  <si>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</si>
  <si>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</si>
  <si>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</si>
  <si>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</si>
  <si>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</si>
  <si>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</si>
  <si>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</si>
  <si>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</si>
  <si>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</si>
  <si>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</si>
  <si>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</si>
  <si>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</si>
  <si>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</si>
  <si>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</si>
  <si>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</si>
  <si>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</si>
  <si>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</si>
  <si>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</si>
  <si>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</si>
  <si>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</si>
  <si>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</si>
  <si>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</si>
  <si>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</si>
  <si>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</si>
  <si>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</si>
  <si>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</si>
  <si>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</si>
  <si>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</si>
  <si>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</si>
  <si>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</si>
  <si>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</si>
  <si>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</si>
  <si>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</si>
  <si>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</si>
  <si>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</si>
  <si>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</si>
  <si>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</si>
  <si>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</si>
  <si>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</si>
  <si>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</si>
  <si>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</si>
  <si>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</si>
  <si>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</si>
  <si>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</si>
  <si>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</si>
  <si>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</si>
  <si>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</si>
  <si>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</si>
  <si>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</si>
  <si>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</si>
  <si>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</si>
  <si>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</si>
  <si>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</si>
  <si>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</si>
  <si>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</si>
  <si>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</si>
  <si>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</si>
  <si>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</si>
  <si>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</si>
  <si>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</si>
  <si>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</si>
  <si>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</si>
  <si>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</si>
  <si>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</si>
  <si>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</si>
  <si>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</si>
  <si>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</si>
  <si>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</si>
  <si>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</si>
  <si>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</si>
  <si>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</si>
  <si>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</si>
  <si>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</si>
  <si>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</si>
  <si>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</si>
  <si>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</si>
  <si>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</si>
  <si>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</si>
  <si>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</si>
  <si>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</si>
  <si>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</si>
  <si>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</si>
  <si>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</si>
  <si>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</si>
  <si>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</si>
  <si>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</si>
  <si>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</si>
  <si>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</si>
  <si>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</si>
  <si>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</si>
  <si>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</si>
  <si>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</si>
  <si>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</si>
  <si>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</si>
  <si>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</si>
  <si>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</si>
  <si>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</si>
  <si>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</si>
  <si>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</si>
  <si>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</si>
  <si>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</si>
  <si>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</si>
  <si>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</si>
  <si>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</si>
  <si>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</si>
  <si>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</si>
  <si>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</si>
  <si>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</si>
  <si>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</si>
  <si>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</si>
  <si>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</si>
  <si>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</si>
  <si>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</si>
  <si>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</si>
  <si>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</si>
  <si>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</si>
  <si>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</si>
  <si>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</si>
  <si>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</si>
  <si>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</si>
  <si>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</si>
  <si>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</si>
  <si>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</si>
  <si>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</si>
  <si>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</si>
  <si>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</si>
  <si>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</si>
  <si>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</si>
  <si>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</si>
  <si>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</si>
  <si>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</si>
  <si>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</si>
  <si>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</si>
  <si>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</si>
  <si>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</si>
  <si>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</si>
  <si>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</si>
  <si>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</si>
  <si>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</si>
  <si>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</si>
  <si>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</si>
  <si>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</si>
  <si>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</si>
  <si>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</si>
  <si>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</si>
  <si>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</si>
  <si>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</si>
  <si>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</si>
  <si>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</si>
  <si>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</si>
  <si>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</si>
  <si>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</si>
  <si>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</si>
  <si>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</si>
  <si>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</si>
  <si>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</si>
  <si>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</si>
  <si>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</si>
  <si>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</si>
  <si>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</si>
  <si>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</si>
  <si>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</si>
  <si>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</si>
  <si>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</si>
  <si>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</si>
  <si>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</si>
  <si>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</si>
  <si>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</si>
  <si>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</si>
  <si>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</si>
  <si>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</si>
  <si>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</si>
  <si>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</si>
  <si>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</si>
  <si>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</si>
  <si>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</si>
  <si>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</si>
  <si>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</si>
  <si>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</si>
  <si>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</si>
  <si>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</si>
  <si>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</si>
  <si>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</si>
  <si>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</si>
  <si>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</si>
  <si>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</si>
  <si>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</si>
  <si>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</si>
  <si>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</si>
  <si>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</si>
  <si>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</si>
  <si>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</si>
  <si>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</si>
  <si>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</si>
  <si>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</si>
  <si>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</si>
  <si>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</si>
  <si>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</si>
  <si>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</si>
  <si>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</si>
  <si>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</si>
  <si>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</si>
  <si>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</si>
  <si>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</si>
  <si>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</si>
  <si>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</si>
  <si>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</si>
  <si>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</si>
  <si>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</si>
  <si>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</si>
  <si>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</si>
  <si>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</si>
  <si>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</si>
  <si>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</si>
  <si>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</si>
  <si>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</si>
  <si>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</si>
  <si>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</si>
  <si>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</si>
  <si>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</si>
  <si>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</si>
  <si>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</si>
  <si>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</si>
  <si>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</si>
  <si>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</si>
  <si>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</si>
  <si>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</si>
  <si>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</si>
  <si>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</si>
  <si>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</si>
  <si>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</si>
  <si>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</si>
  <si>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</si>
  <si>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</si>
  <si>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</si>
  <si>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</si>
  <si>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</si>
  <si>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</si>
  <si>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</si>
  <si>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</si>
  <si>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</si>
  <si>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</si>
  <si>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</si>
  <si>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</si>
  <si>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</si>
  <si>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</si>
  <si>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</si>
  <si>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</si>
  <si>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</si>
  <si>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</si>
  <si>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</si>
  <si>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</si>
  <si>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</si>
  <si>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</si>
  <si>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</si>
  <si>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</si>
  <si>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</si>
  <si>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</si>
  <si>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</si>
  <si>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</si>
  <si>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</si>
  <si>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</si>
  <si>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</si>
  <si>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</si>
  <si>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</si>
  <si>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</si>
  <si>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</si>
  <si>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</si>
  <si>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</si>
  <si>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</si>
  <si>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</si>
  <si>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</si>
  <si>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</si>
  <si>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</si>
  <si>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</si>
  <si>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</si>
  <si>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</si>
  <si>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</si>
  <si>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</si>
  <si>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</si>
  <si>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</si>
  <si>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</si>
  <si>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</si>
  <si>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</si>
  <si>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</si>
  <si>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</si>
  <si>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</si>
  <si>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</si>
  <si>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</si>
  <si>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</si>
  <si>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</si>
  <si>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</si>
  <si>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</si>
  <si>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</si>
  <si>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</si>
  <si>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</si>
  <si>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</si>
  <si>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</si>
  <si>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</si>
  <si>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</si>
  <si>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</si>
  <si>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</si>
  <si>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</si>
  <si>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</si>
  <si>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</si>
  <si>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</si>
  <si>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</si>
  <si>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</si>
  <si>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</si>
  <si>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</si>
  <si>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</si>
  <si>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</si>
  <si>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</si>
  <si>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</si>
  <si>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</si>
  <si>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</si>
  <si>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</si>
  <si>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</si>
  <si>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</si>
  <si>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</si>
  <si>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</si>
  <si>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</si>
  <si>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</si>
  <si>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</si>
  <si>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</si>
  <si>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</si>
  <si>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</si>
  <si>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</si>
  <si>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</si>
  <si>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</si>
  <si>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</si>
  <si>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</si>
  <si>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</si>
  <si>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</si>
  <si>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</si>
  <si>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</si>
  <si>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</si>
  <si>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</si>
  <si>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</si>
  <si>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</si>
  <si>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</si>
  <si>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</si>
  <si>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</si>
  <si>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</si>
  <si>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</si>
  <si>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</si>
  <si>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</si>
  <si>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</si>
  <si>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</si>
  <si>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</si>
  <si>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</si>
  <si>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</si>
  <si>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</si>
  <si>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</si>
  <si>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</si>
  <si>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</si>
  <si>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</si>
  <si>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</si>
  <si>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</si>
  <si>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</si>
  <si>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</si>
  <si>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</si>
  <si>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</si>
  <si>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</si>
  <si>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</si>
  <si>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</si>
  <si>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</si>
  <si>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</si>
  <si>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</si>
  <si>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</si>
  <si>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</si>
  <si>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</si>
  <si>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</si>
  <si>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</si>
  <si>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</si>
  <si>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</si>
  <si>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</si>
  <si>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</si>
  <si>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</si>
  <si>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</si>
  <si>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</si>
  <si>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</si>
  <si>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</si>
  <si>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</si>
  <si>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</si>
  <si>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</si>
  <si>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</si>
  <si>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</si>
  <si>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</si>
  <si>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</si>
  <si>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</si>
  <si>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</si>
  <si>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</si>
  <si>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</si>
  <si>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</si>
  <si>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</si>
  <si>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</si>
  <si>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</si>
  <si>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</si>
  <si>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</si>
  <si>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</si>
  <si>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</si>
  <si>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</si>
  <si>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</si>
  <si>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</si>
  <si>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</si>
  <si>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</si>
  <si>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</si>
  <si>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</si>
  <si>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</si>
  <si>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</si>
  <si>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</si>
  <si>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</si>
  <si>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</si>
  <si>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</si>
  <si>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</si>
  <si>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</si>
  <si>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</si>
  <si>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</si>
  <si>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</si>
  <si>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</si>
  <si>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</si>
  <si>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</si>
  <si>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</si>
  <si>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</si>
  <si>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</si>
  <si>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</si>
  <si>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</si>
  <si>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</si>
  <si>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</si>
  <si>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</si>
  <si>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</si>
  <si>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</si>
  <si>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</si>
  <si>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</si>
  <si>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</si>
  <si>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</si>
  <si>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</si>
  <si>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</si>
  <si>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</si>
  <si>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</si>
  <si>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</si>
  <si>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</si>
  <si>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</si>
  <si>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</si>
  <si>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</si>
  <si>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</si>
  <si>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</si>
  <si>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</si>
  <si>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</si>
  <si>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</si>
  <si>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</si>
  <si>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</si>
  <si>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</si>
  <si>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</si>
  <si>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</si>
  <si>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</si>
  <si>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</si>
  <si>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</si>
  <si>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</si>
  <si>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</si>
  <si>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</si>
  <si>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</si>
  <si>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</si>
  <si>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</si>
  <si>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</si>
  <si>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</si>
  <si>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</si>
  <si>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</si>
  <si>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</si>
  <si>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</si>
  <si>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</si>
  <si>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</si>
  <si>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</si>
  <si>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</si>
  <si>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</si>
  <si>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</si>
  <si>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</si>
  <si>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</si>
  <si>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</si>
  <si>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</si>
  <si>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</si>
  <si>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</si>
  <si>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</si>
  <si>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</si>
  <si>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</si>
  <si>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</si>
  <si>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</si>
  <si>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</si>
  <si>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</si>
  <si>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</si>
  <si>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</si>
  <si>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</si>
  <si>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</si>
  <si>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</si>
  <si>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</si>
  <si>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</si>
  <si>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</si>
  <si>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</si>
  <si>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</si>
  <si>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</si>
  <si>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</si>
  <si>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</si>
  <si>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</si>
  <si>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</si>
  <si>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</si>
  <si>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</si>
  <si>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</si>
  <si>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</si>
  <si>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</si>
  <si>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</si>
  <si>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</si>
  <si>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</si>
  <si>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</si>
  <si>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</si>
  <si>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</si>
  <si>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</si>
  <si>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</si>
  <si>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</si>
  <si>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</si>
  <si>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</si>
  <si>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</si>
  <si>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</si>
  <si>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</si>
  <si>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</si>
  <si>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</si>
  <si>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</si>
  <si>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</si>
  <si>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</si>
  <si>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</si>
  <si>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</si>
  <si>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</si>
  <si>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</si>
  <si>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</si>
  <si>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</si>
  <si>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</si>
  <si>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</si>
  <si>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</si>
  <si>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</si>
  <si>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</si>
  <si>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</si>
  <si>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</si>
  <si>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</si>
  <si>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</si>
  <si>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</si>
  <si>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</si>
  <si>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</si>
  <si>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</si>
  <si>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</si>
  <si>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</si>
  <si>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</si>
  <si>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</si>
  <si>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</si>
  <si>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</si>
  <si>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</si>
  <si>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</si>
  <si>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</si>
  <si>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</si>
  <si>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</si>
  <si>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</si>
  <si>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</si>
  <si>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</si>
  <si>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</si>
  <si>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</si>
  <si>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</si>
  <si>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</si>
  <si>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</si>
  <si>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</si>
  <si>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</si>
  <si>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</si>
  <si>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</si>
  <si>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</si>
  <si>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</si>
  <si>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</si>
  <si>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</si>
  <si>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</si>
  <si>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</si>
  <si>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</si>
  <si>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</si>
  <si>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</si>
  <si>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</si>
  <si>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</si>
  <si>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</si>
  <si>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</si>
  <si>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</si>
  <si>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</si>
  <si>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</si>
  <si>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</si>
  <si>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</si>
  <si>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</si>
  <si>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</si>
  <si>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</si>
  <si>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</si>
  <si>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</si>
  <si>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</si>
  <si>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</si>
  <si>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</si>
  <si>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</si>
  <si>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</si>
  <si>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</si>
  <si>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</si>
  <si>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</si>
  <si>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</si>
  <si>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</si>
  <si>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</si>
  <si>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</si>
  <si>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</si>
  <si>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</si>
  <si>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</si>
  <si>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</si>
  <si>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</si>
  <si>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</si>
  <si>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</si>
  <si>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</si>
  <si>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</si>
  <si>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</si>
  <si>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</si>
  <si>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</si>
  <si>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</si>
  <si>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</si>
  <si>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</si>
  <si>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</si>
  <si>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</si>
  <si>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</si>
  <si>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</si>
  <si>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</si>
  <si>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</si>
  <si>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</si>
  <si>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</si>
  <si>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</si>
  <si>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</si>
  <si>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</si>
  <si>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</si>
  <si>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</si>
  <si>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</si>
  <si>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</si>
  <si>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</si>
  <si>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</si>
  <si>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</si>
  <si>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</si>
  <si>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</si>
  <si>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</si>
  <si>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</si>
  <si>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</si>
  <si>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</si>
  <si>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</si>
  <si>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</si>
  <si>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</si>
  <si>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</si>
  <si>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</si>
  <si>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</si>
  <si>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</si>
  <si>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</si>
  <si>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</si>
  <si>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</si>
  <si>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</si>
  <si>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</si>
  <si>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</si>
  <si>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</si>
  <si>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</si>
  <si>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</si>
  <si>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</si>
  <si>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</si>
  <si>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</si>
  <si>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</si>
  <si>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</si>
  <si>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</si>
  <si>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</si>
  <si>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</si>
  <si>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</si>
  <si>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</si>
  <si>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</si>
  <si>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</si>
  <si>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</si>
  <si>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</si>
  <si>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</si>
  <si>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</si>
  <si>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</si>
  <si>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</si>
  <si>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</si>
  <si>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</si>
  <si>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</si>
  <si>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</si>
  <si>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</si>
  <si>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</si>
  <si>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</si>
  <si>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</si>
  <si>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</si>
  <si>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</si>
  <si>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</si>
  <si>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</si>
  <si>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</si>
  <si>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</si>
  <si>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</si>
  <si>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</si>
  <si>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</si>
  <si>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</si>
  <si>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</si>
  <si>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</si>
  <si>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</si>
  <si>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</si>
  <si>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</si>
  <si>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</si>
  <si>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</si>
  <si>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</si>
  <si>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</si>
  <si>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</si>
  <si>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</si>
  <si>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</si>
  <si>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</si>
  <si>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</si>
  <si>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</si>
  <si>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</si>
  <si>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</si>
  <si>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</si>
  <si>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</si>
  <si>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</si>
  <si>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</si>
  <si>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</si>
  <si>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</si>
  <si>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</si>
  <si>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</si>
  <si>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</si>
  <si>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</si>
  <si>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</si>
  <si>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</si>
  <si>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</si>
  <si>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</si>
  <si>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</si>
  <si>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</si>
  <si>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</si>
  <si>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</si>
  <si>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</si>
  <si>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</si>
  <si>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</si>
  <si>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</si>
  <si>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</si>
  <si>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</si>
  <si>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</si>
  <si>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</si>
  <si>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</si>
  <si>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</si>
  <si>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</si>
  <si>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</si>
  <si>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</si>
  <si>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</si>
  <si>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</si>
  <si>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</si>
  <si>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</si>
  <si>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</si>
  <si>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</si>
  <si>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</si>
  <si>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</si>
  <si>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</si>
  <si>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</si>
  <si>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</si>
  <si>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</si>
  <si>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</si>
  <si>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</si>
  <si>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</si>
  <si>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</si>
  <si>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</si>
  <si>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</si>
  <si>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</si>
  <si>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</si>
  <si>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</si>
  <si>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</si>
  <si>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</si>
  <si>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</si>
  <si>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</si>
  <si>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</si>
  <si>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</si>
  <si>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</si>
  <si>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</si>
  <si>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</si>
  <si>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</si>
  <si>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</si>
  <si>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</si>
  <si>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</si>
  <si>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</si>
  <si>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</si>
  <si>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</si>
  <si>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</si>
  <si>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</si>
  <si>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</si>
  <si>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</si>
  <si>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</si>
  <si>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</si>
  <si>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</si>
  <si>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</si>
  <si>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</si>
  <si>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</si>
  <si>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</si>
  <si>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</si>
  <si>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</si>
  <si>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</si>
  <si>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</si>
  <si>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</si>
  <si>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</si>
  <si>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</si>
  <si>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</si>
  <si>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</si>
  <si>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</si>
  <si>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</si>
  <si>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</si>
  <si>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</si>
  <si>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</si>
  <si>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</si>
  <si>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</si>
  <si>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</si>
  <si>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</si>
  <si>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</si>
  <si>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</si>
  <si>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</si>
  <si>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</si>
  <si>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</si>
  <si>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</si>
  <si>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</si>
  <si>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</si>
  <si>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</si>
  <si>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</si>
  <si>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</si>
  <si>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</si>
  <si>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</si>
  <si>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</si>
  <si>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</si>
  <si>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</si>
  <si>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</si>
  <si>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</si>
  <si>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</si>
  <si>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</si>
  <si>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</si>
  <si>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</si>
  <si>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</si>
  <si>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</si>
  <si>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</si>
  <si>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</si>
  <si>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</si>
  <si>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</si>
  <si>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</si>
  <si>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</si>
  <si>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</si>
  <si>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</si>
  <si>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</si>
  <si>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</si>
  <si>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</si>
  <si>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</si>
  <si>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</si>
  <si>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</si>
  <si>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</si>
  <si>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</si>
  <si>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</si>
  <si>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</si>
  <si>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</si>
  <si>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</si>
  <si>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</si>
  <si>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</si>
  <si>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</si>
  <si>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</si>
  <si>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</si>
  <si>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</si>
  <si>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</si>
  <si>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</si>
  <si>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</si>
  <si>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</si>
  <si>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</si>
  <si>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</si>
  <si>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</si>
  <si>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</si>
  <si>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</si>
  <si>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</si>
  <si>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</si>
  <si>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</si>
  <si>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</si>
  <si>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</si>
  <si>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</si>
  <si>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</si>
  <si>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</si>
  <si>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</si>
  <si>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</si>
  <si>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</si>
  <si>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</si>
  <si>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</si>
  <si>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</si>
  <si>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</si>
  <si>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</si>
  <si>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</si>
  <si>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</si>
  <si>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</si>
  <si>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</si>
  <si>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</si>
  <si>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</si>
  <si>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</si>
  <si>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</si>
  <si>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</si>
  <si>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</si>
  <si>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</si>
  <si>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</si>
  <si>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</si>
  <si>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</si>
  <si>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</si>
  <si>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</si>
  <si>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</si>
  <si>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</si>
  <si>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</si>
  <si>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</si>
  <si>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</si>
  <si>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</si>
  <si>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</si>
  <si>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</si>
  <si>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</si>
  <si>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</si>
  <si>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</si>
  <si>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</si>
  <si>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</si>
  <si>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</si>
  <si>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</si>
  <si>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</si>
  <si>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</si>
  <si>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</si>
  <si>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</si>
  <si>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</si>
  <si>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</si>
  <si>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</si>
  <si>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</si>
  <si>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</si>
  <si>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</si>
  <si>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</si>
  <si>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</si>
  <si>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</si>
  <si>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</si>
  <si>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</si>
  <si>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</si>
  <si>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</si>
  <si>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</si>
  <si>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</si>
  <si>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</si>
  <si>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</si>
  <si>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</si>
  <si>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</si>
  <si>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</si>
  <si>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</si>
  <si>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</si>
  <si>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</si>
  <si>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</si>
  <si>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</si>
  <si>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</si>
  <si>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</si>
  <si>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</si>
  <si>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</si>
  <si>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</si>
  <si>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</si>
  <si>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</si>
  <si>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</si>
  <si>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</si>
  <si>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</si>
  <si>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</si>
  <si>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</si>
  <si>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</si>
  <si>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</si>
  <si>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</si>
  <si>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</si>
  <si>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</si>
  <si>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</si>
  <si>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</si>
  <si>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</si>
  <si>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</si>
  <si>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</si>
  <si>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</si>
  <si>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</si>
  <si>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</si>
  <si>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</si>
  <si>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</si>
  <si>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</si>
  <si>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</si>
  <si>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</si>
  <si>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</si>
  <si>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</si>
  <si>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</si>
  <si>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</si>
  <si>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</si>
  <si>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</si>
  <si>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</si>
  <si>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</si>
  <si>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</si>
  <si>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</si>
  <si>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</si>
  <si>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</si>
  <si>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</si>
  <si>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</si>
  <si>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</si>
  <si>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</si>
  <si>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</si>
  <si>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</si>
  <si>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</si>
  <si>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</si>
  <si>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</si>
  <si>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</si>
  <si>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</si>
  <si>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</si>
  <si>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</si>
  <si>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</si>
  <si>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</si>
  <si>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</si>
  <si>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</si>
  <si>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</si>
  <si>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</si>
  <si>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</si>
  <si>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</si>
  <si>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</si>
  <si>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</si>
  <si>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</si>
  <si>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</si>
  <si>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</si>
  <si>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</si>
  <si>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</si>
  <si>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</si>
  <si>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</si>
  <si>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</si>
  <si>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</si>
  <si>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</si>
  <si>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</si>
  <si>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</si>
  <si>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</si>
  <si>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</si>
  <si>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</si>
  <si>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</si>
  <si>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</si>
  <si>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</si>
  <si>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</si>
  <si>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</si>
  <si>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</si>
  <si>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</si>
  <si>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</si>
  <si>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</si>
  <si>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</si>
  <si>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</si>
  <si>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</si>
  <si>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</si>
  <si>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</si>
  <si>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</si>
  <si>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</si>
  <si>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</si>
  <si>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</si>
  <si>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</si>
  <si>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</si>
  <si>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</si>
  <si>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</si>
  <si>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</si>
  <si>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</si>
  <si>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</si>
  <si>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</si>
  <si>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</si>
  <si>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</si>
  <si>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</si>
  <si>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</si>
  <si>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</si>
  <si>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</si>
  <si>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</si>
  <si>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</si>
  <si>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</si>
  <si>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</si>
  <si>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</si>
  <si>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</si>
  <si>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</si>
  <si>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</si>
  <si>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</si>
  <si>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</si>
  <si>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</si>
  <si>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</si>
  <si>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</si>
  <si>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</si>
  <si>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</si>
  <si>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</si>
  <si>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</si>
  <si>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</si>
  <si>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</si>
  <si>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</si>
  <si>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</si>
  <si>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</si>
  <si>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</si>
  <si>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</si>
  <si>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</si>
  <si>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</si>
  <si>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</si>
  <si>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</si>
  <si>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</si>
  <si>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</si>
  <si>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</si>
  <si>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</si>
  <si>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</si>
  <si>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</si>
  <si>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</si>
  <si>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</si>
  <si>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</si>
  <si>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</si>
  <si>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</si>
  <si>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</si>
  <si>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</si>
  <si>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</si>
  <si>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</si>
  <si>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</si>
  <si>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</si>
  <si>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</si>
  <si>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</si>
  <si>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</si>
  <si>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</si>
  <si>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</si>
  <si>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</si>
  <si>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</si>
  <si>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</si>
  <si>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</si>
  <si>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</si>
  <si>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</si>
  <si>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</si>
  <si>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</si>
  <si>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</si>
  <si>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</si>
  <si>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</si>
  <si>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</si>
  <si>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</si>
  <si>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</si>
  <si>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</si>
  <si>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</si>
  <si>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</si>
  <si>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</si>
  <si>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</si>
  <si>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</si>
  <si>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</si>
  <si>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</si>
  <si>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</si>
  <si>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</si>
  <si>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</si>
  <si>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</si>
  <si>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</si>
  <si>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</si>
  <si>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</si>
  <si>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</si>
  <si>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</si>
  <si>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</si>
  <si>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</si>
  <si>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</si>
  <si>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</si>
  <si>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</si>
  <si>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</si>
  <si>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</si>
  <si>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</si>
  <si>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</si>
  <si>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</si>
  <si>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</si>
  <si>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</si>
  <si>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</si>
  <si>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</si>
  <si>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</si>
  <si>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</si>
  <si>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</si>
  <si>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</si>
  <si>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</si>
  <si>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</si>
  <si>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</si>
  <si>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</si>
  <si>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</si>
  <si>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</si>
  <si>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</si>
  <si>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</si>
  <si>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</si>
  <si>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</si>
  <si>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</si>
  <si>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</si>
  <si>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</si>
  <si>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</si>
  <si>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</si>
  <si>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</si>
  <si>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</si>
  <si>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</si>
  <si>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</si>
  <si>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</si>
  <si>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</si>
  <si>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</si>
  <si>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</si>
  <si>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</si>
  <si>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</si>
  <si>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</si>
  <si>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</si>
  <si>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</si>
  <si>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</si>
  <si>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</si>
  <si>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</si>
  <si>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</si>
  <si>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</si>
  <si>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</si>
  <si>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</si>
  <si>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</si>
  <si>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</si>
  <si>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</si>
  <si>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</si>
  <si>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</si>
  <si>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</si>
  <si>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</si>
  <si>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</si>
  <si>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</si>
  <si>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</si>
  <si>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</si>
  <si>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</si>
  <si>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</si>
  <si>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</si>
  <si>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</si>
  <si>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</si>
  <si>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</si>
  <si>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</si>
  <si>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</si>
  <si>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</si>
  <si>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</si>
  <si>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</si>
  <si>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</si>
  <si>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</si>
  <si>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</si>
  <si>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</si>
  <si>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</si>
  <si>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</si>
  <si>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</si>
  <si>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</si>
  <si>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</si>
  <si>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</si>
  <si>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</si>
  <si>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</si>
  <si>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</si>
  <si>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</si>
  <si>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</si>
  <si>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</si>
  <si>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</si>
  <si>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</si>
  <si>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</si>
  <si>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</si>
  <si>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</si>
  <si>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</si>
  <si>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</si>
  <si>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</si>
  <si>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</si>
  <si>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</si>
  <si>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</si>
  <si>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</si>
  <si>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</si>
  <si>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</si>
  <si>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</si>
  <si>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</si>
  <si>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</si>
  <si>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</si>
  <si>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</si>
  <si>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</si>
  <si>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</si>
  <si>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</si>
  <si>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</si>
  <si>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</si>
  <si>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</si>
  <si>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</si>
  <si>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</si>
  <si>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</si>
  <si>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</si>
  <si>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</si>
  <si>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</si>
  <si>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</si>
  <si>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</si>
  <si>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</si>
  <si>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</si>
  <si>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</si>
  <si>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</si>
  <si>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</si>
  <si>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</si>
  <si>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</si>
  <si>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</si>
  <si>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</si>
  <si>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</si>
  <si>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</si>
  <si>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</si>
  <si>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</si>
  <si>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</si>
  <si>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</si>
  <si>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</si>
  <si>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</si>
  <si>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</si>
  <si>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</si>
  <si>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</si>
  <si>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</si>
  <si>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</si>
  <si>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</si>
  <si>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</si>
  <si>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</si>
  <si>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</si>
  <si>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</si>
  <si>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</si>
  <si>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</si>
  <si>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</si>
  <si>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</si>
  <si>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</si>
  <si>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</si>
  <si>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</si>
  <si>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</si>
  <si>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</si>
  <si>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</si>
  <si>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</si>
  <si>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</si>
  <si>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</si>
  <si>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</si>
  <si>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</si>
  <si>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</si>
  <si>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</si>
  <si>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</si>
  <si>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</si>
  <si>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</si>
  <si>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</si>
  <si>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</si>
  <si>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</si>
  <si>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</si>
  <si>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</si>
  <si>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</si>
  <si>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</si>
  <si>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</si>
  <si>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</si>
  <si>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</si>
  <si>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</si>
  <si>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</si>
  <si>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</si>
  <si>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</si>
  <si>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</si>
  <si>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</si>
  <si>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</si>
  <si>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</si>
  <si>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</si>
  <si>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</si>
  <si>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</si>
  <si>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</si>
  <si>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</si>
  <si>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</si>
  <si>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</si>
  <si>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</si>
  <si>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</si>
  <si>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</si>
  <si>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</si>
  <si>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</si>
  <si>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</si>
  <si>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</si>
  <si>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</si>
  <si>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</si>
  <si>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</si>
  <si>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</si>
  <si>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</si>
  <si>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</si>
  <si>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</si>
  <si>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</si>
  <si>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</si>
  <si>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</si>
  <si>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</si>
  <si>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</si>
  <si>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</si>
  <si>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</si>
  <si>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</si>
  <si>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</si>
  <si>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</si>
  <si>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</si>
  <si>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</si>
  <si>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</si>
  <si>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</si>
  <si>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</si>
  <si>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</si>
  <si>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</si>
  <si>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</si>
  <si>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</si>
  <si>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</si>
  <si>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</si>
  <si>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</si>
  <si>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</si>
  <si>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</si>
  <si>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</si>
  <si>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</si>
  <si>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</si>
  <si>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</si>
  <si>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</si>
  <si>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</si>
  <si>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</si>
  <si>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</si>
  <si>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</si>
  <si>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</si>
  <si>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</si>
  <si>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</si>
  <si>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</si>
  <si>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</si>
  <si>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</si>
  <si>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</si>
  <si>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</si>
  <si>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</si>
  <si>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</si>
  <si>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</si>
  <si>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</si>
  <si>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</si>
  <si>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</si>
  <si>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</si>
  <si>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</si>
  <si>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</si>
  <si>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</si>
  <si>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</si>
  <si>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</si>
  <si>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</si>
  <si>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</si>
  <si>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</si>
  <si>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</si>
  <si>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</si>
  <si>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</si>
  <si>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</si>
  <si>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</si>
  <si>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</si>
  <si>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</si>
  <si>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</si>
  <si>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</si>
  <si>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</si>
  <si>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</si>
  <si>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</si>
  <si>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</si>
  <si>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</si>
  <si>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</si>
  <si>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</si>
  <si>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</si>
  <si>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</si>
  <si>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</si>
  <si>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</si>
  <si>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</si>
  <si>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</si>
  <si>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</si>
  <si>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</si>
  <si>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</si>
  <si>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</si>
  <si>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</si>
  <si>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</si>
  <si>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</si>
  <si>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</si>
  <si>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</si>
  <si>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</si>
  <si>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</si>
  <si>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</si>
  <si>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</si>
  <si>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</si>
  <si>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</si>
  <si>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</si>
  <si>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</si>
  <si>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</si>
  <si>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</si>
  <si>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</si>
  <si>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</si>
  <si>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</si>
  <si>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</si>
  <si>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</si>
  <si>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</si>
  <si>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</si>
  <si>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</si>
  <si>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</si>
  <si>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</si>
  <si>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</si>
  <si>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</si>
  <si>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</si>
  <si>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</si>
  <si>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</si>
  <si>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</si>
  <si>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</si>
  <si>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</si>
  <si>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</si>
  <si>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</si>
  <si>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</si>
  <si>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</si>
  <si>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</si>
  <si>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</si>
  <si>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</si>
  <si>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</si>
  <si>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</si>
  <si>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</si>
  <si>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</si>
  <si>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</si>
  <si>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</si>
  <si>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</si>
  <si>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</si>
  <si>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</si>
  <si>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</si>
  <si>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</si>
  <si>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</si>
  <si>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</si>
  <si>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</si>
  <si>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</si>
  <si>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</si>
  <si>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</si>
  <si>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</si>
  <si>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</si>
  <si>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</si>
  <si>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</si>
  <si>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</si>
  <si>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</si>
  <si>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</si>
  <si>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</si>
  <si>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</si>
  <si>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</si>
  <si>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</si>
  <si>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</si>
  <si>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</si>
  <si>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</si>
  <si>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</si>
  <si>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</si>
  <si>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</si>
  <si>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</si>
  <si>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</si>
  <si>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</si>
  <si>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</si>
  <si>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</si>
  <si>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</si>
  <si>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</si>
  <si>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</si>
  <si>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</si>
  <si>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</si>
  <si>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</si>
  <si>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</si>
  <si>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</si>
  <si>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</si>
  <si>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</si>
  <si>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</si>
  <si>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</si>
  <si>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</si>
  <si>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</si>
  <si>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</si>
  <si>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</si>
  <si>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</si>
  <si>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</si>
  <si>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</si>
  <si>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</si>
  <si>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</si>
  <si>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</si>
  <si>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</si>
  <si>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</si>
  <si>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</si>
  <si>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</si>
  <si>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</si>
  <si>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</si>
  <si>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</si>
  <si>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</si>
  <si>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</si>
  <si>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</si>
  <si>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</si>
  <si>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</si>
  <si>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</si>
  <si>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</si>
  <si>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</si>
  <si>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</si>
  <si>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</si>
  <si>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</si>
  <si>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</si>
  <si>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</si>
  <si>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</si>
  <si>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</si>
  <si>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</si>
  <si>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</si>
  <si>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</si>
  <si>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</si>
  <si>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</si>
  <si>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</si>
  <si>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</si>
  <si>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</si>
  <si>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</si>
  <si>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</si>
  <si>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</si>
  <si>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</si>
  <si>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</si>
  <si>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</si>
  <si>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</si>
  <si>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</si>
  <si>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</si>
  <si>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</si>
  <si>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</si>
  <si>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</si>
  <si>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</si>
  <si>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</si>
  <si>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</si>
  <si>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</si>
  <si>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</si>
  <si>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</si>
  <si>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</si>
  <si>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</si>
  <si>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</si>
  <si>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</si>
  <si>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</si>
  <si>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</si>
  <si>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</si>
  <si>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</si>
  <si>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</si>
  <si>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</si>
  <si>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</si>
  <si>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</si>
  <si>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</si>
  <si>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</si>
  <si>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</si>
  <si>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</si>
  <si>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</si>
  <si>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</si>
  <si>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</si>
  <si>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</si>
  <si>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</si>
  <si>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</si>
  <si>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</si>
  <si>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</si>
  <si>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</si>
  <si>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</si>
  <si>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</si>
  <si>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</si>
  <si>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</si>
  <si>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</si>
  <si>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</si>
  <si>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</si>
  <si>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</si>
  <si>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</si>
  <si>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</si>
  <si>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</si>
  <si>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</si>
  <si>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</si>
  <si>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</si>
  <si>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</si>
  <si>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</si>
  <si>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</si>
  <si>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</si>
  <si>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</si>
  <si>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</si>
  <si>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</si>
  <si>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</si>
  <si>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</si>
  <si>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</si>
  <si>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</si>
  <si>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</si>
  <si>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</si>
  <si>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</si>
  <si>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</si>
  <si>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</si>
  <si>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</si>
  <si>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</si>
  <si>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</si>
  <si>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</si>
  <si>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</si>
  <si>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</si>
  <si>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</si>
  <si>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</si>
  <si>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</si>
  <si>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</si>
  <si>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</si>
  <si>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</si>
  <si>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</si>
  <si>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</si>
  <si>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</si>
  <si>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</si>
  <si>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</si>
  <si>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</si>
  <si>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</si>
  <si>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</si>
  <si>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</si>
  <si>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</si>
  <si>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</si>
  <si>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</si>
  <si>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</si>
  <si>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</si>
  <si>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</si>
  <si>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</si>
  <si>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</si>
  <si>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</si>
  <si>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</si>
  <si>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</si>
  <si>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</si>
  <si>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</si>
  <si>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</si>
  <si>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</si>
  <si>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</si>
  <si>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</si>
  <si>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</si>
  <si>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</si>
  <si>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</si>
  <si>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</si>
  <si>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</si>
  <si>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</si>
  <si>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</si>
  <si>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</si>
  <si>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</si>
  <si>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</si>
  <si>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</si>
  <si>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</si>
  <si>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</si>
  <si>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</si>
  <si>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</si>
  <si>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</si>
  <si>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</si>
  <si>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</si>
  <si>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</si>
  <si>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</si>
  <si>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</si>
  <si>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</si>
  <si>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</si>
  <si>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</si>
  <si>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</si>
  <si>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</si>
  <si>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</si>
  <si>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</si>
  <si>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</si>
  <si>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</si>
  <si>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</si>
  <si>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</si>
  <si>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</si>
  <si>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</si>
  <si>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</si>
  <si>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</si>
  <si>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</si>
  <si>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</si>
  <si>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</si>
  <si>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</si>
  <si>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</si>
  <si>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</si>
  <si>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</si>
  <si>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</si>
  <si>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</si>
  <si>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</si>
  <si>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</si>
  <si>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</si>
  <si>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</si>
  <si>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</si>
  <si>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</si>
  <si>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</si>
  <si>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</si>
  <si>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</si>
  <si>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</si>
  <si>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</si>
  <si>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</si>
  <si>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</si>
  <si>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</si>
  <si>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</si>
  <si>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</si>
  <si>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</si>
  <si>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</si>
  <si>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</si>
  <si>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</si>
  <si>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</si>
  <si>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</si>
  <si>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</si>
  <si>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</si>
  <si>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</si>
  <si>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</si>
  <si>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</si>
  <si>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</si>
  <si>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</si>
  <si>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</si>
  <si>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</si>
  <si>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</si>
  <si>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</si>
  <si>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</si>
  <si>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</si>
  <si>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</si>
  <si>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</si>
  <si>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</si>
  <si>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</si>
  <si>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</si>
  <si>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</si>
  <si>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</si>
  <si>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</si>
  <si>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</si>
  <si>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</si>
  <si>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</si>
  <si>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</si>
  <si>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</si>
  <si>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</si>
  <si>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</si>
  <si>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</si>
  <si>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</si>
  <si>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</si>
  <si>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</si>
  <si>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</si>
  <si>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</si>
  <si>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</si>
  <si>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</si>
  <si>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</si>
  <si>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</si>
  <si>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</si>
  <si>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</si>
  <si>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</si>
  <si>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</si>
  <si>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</si>
  <si>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</si>
  <si>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</si>
  <si>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</si>
  <si>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</si>
  <si>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</si>
  <si>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</si>
  <si>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</si>
  <si>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</si>
  <si>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</si>
  <si>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</si>
  <si>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</si>
  <si>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</si>
  <si>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</si>
  <si>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</si>
  <si>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</si>
  <si>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</si>
  <si>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</si>
  <si>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</si>
  <si>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</si>
  <si>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</si>
  <si>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</si>
  <si>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</si>
  <si>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</si>
  <si>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</si>
  <si>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</si>
  <si>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</si>
  <si>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</si>
  <si>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</si>
  <si>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</si>
  <si>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</si>
  <si>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</si>
  <si>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</si>
  <si>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</si>
  <si>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</si>
  <si>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</si>
  <si>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</si>
  <si>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</si>
  <si>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</si>
  <si>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</si>
  <si>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</si>
  <si>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</si>
  <si>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</si>
  <si>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</si>
  <si>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</si>
  <si>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</si>
  <si>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</si>
  <si>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</si>
  <si>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</si>
  <si>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</si>
  <si>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</si>
  <si>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</si>
  <si>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</si>
  <si>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</si>
  <si>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</si>
  <si>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</si>
  <si>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</si>
  <si>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</si>
  <si>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</si>
  <si>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</si>
  <si>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</si>
  <si>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</si>
  <si>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</si>
  <si>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</si>
  <si>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</si>
  <si>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</si>
  <si>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</si>
  <si>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</si>
  <si>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</si>
  <si>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</si>
  <si>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</si>
  <si>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</si>
  <si>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</si>
  <si>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</si>
  <si>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</si>
  <si>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</si>
  <si>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</si>
  <si>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</si>
  <si>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</si>
  <si>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</si>
  <si>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</si>
  <si>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</si>
  <si>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</si>
  <si>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</si>
  <si>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</si>
  <si>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</si>
  <si>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</si>
  <si>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</si>
  <si>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</si>
  <si>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</si>
  <si>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</si>
  <si>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</si>
  <si>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</si>
  <si>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</si>
  <si>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</si>
  <si>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</si>
  <si>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</si>
  <si>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</si>
  <si>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</si>
  <si>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</si>
  <si>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</si>
  <si>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</si>
  <si>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</si>
  <si>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</si>
  <si>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</si>
  <si>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</si>
  <si>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</si>
  <si>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</si>
  <si>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</si>
  <si>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</si>
  <si>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</si>
  <si>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</si>
  <si>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</si>
  <si>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</si>
  <si>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</si>
  <si>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</si>
  <si>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</si>
  <si>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</si>
  <si>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</si>
  <si>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</si>
  <si>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</si>
  <si>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</si>
  <si>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</si>
  <si>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</si>
  <si>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</si>
  <si>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</si>
  <si>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</si>
  <si>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</si>
  <si>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</si>
  <si>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</si>
  <si>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</si>
  <si>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</si>
  <si>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</si>
  <si>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</si>
  <si>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</si>
  <si>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</si>
  <si>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</si>
  <si>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</si>
  <si>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</si>
  <si>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</si>
  <si>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</si>
  <si>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</si>
  <si>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</si>
  <si>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</si>
  <si>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</si>
  <si>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</si>
  <si>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</si>
  <si>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</si>
  <si>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</si>
  <si>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</si>
  <si>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</si>
  <si>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</si>
  <si>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</si>
  <si>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</si>
  <si>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</si>
  <si>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</si>
  <si>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</si>
  <si>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</si>
  <si>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</si>
  <si>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</si>
  <si>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</si>
  <si>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</si>
  <si>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</si>
  <si>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</si>
  <si>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</si>
  <si>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</si>
  <si>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</si>
  <si>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</si>
  <si>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</si>
  <si>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</si>
  <si>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</si>
  <si>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</si>
  <si>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</si>
  <si>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</si>
  <si>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</si>
  <si>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</si>
  <si>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</si>
  <si>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</si>
  <si>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</si>
  <si>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</si>
  <si>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</si>
  <si>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</si>
  <si>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</si>
  <si>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</si>
  <si>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</si>
  <si>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</si>
  <si>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</si>
  <si>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</si>
  <si>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</si>
  <si>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</si>
  <si>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</si>
  <si>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</si>
  <si>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</si>
  <si>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</si>
  <si>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</si>
  <si>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</si>
  <si>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</si>
  <si>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</si>
  <si>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</si>
  <si>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</si>
  <si>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</si>
  <si>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</si>
  <si>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</si>
  <si>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</si>
  <si>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</si>
  <si>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</si>
  <si>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</si>
  <si>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</si>
  <si>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</si>
  <si>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</si>
  <si>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</si>
  <si>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</si>
  <si>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</si>
  <si>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</si>
  <si>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</si>
  <si>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</si>
  <si>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</si>
  <si>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</si>
  <si>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</si>
  <si>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</si>
  <si>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</si>
  <si>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</si>
  <si>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</si>
  <si>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</si>
  <si>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</si>
  <si>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</si>
  <si>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</si>
  <si>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</si>
  <si>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</si>
  <si>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</si>
  <si>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</si>
  <si>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</si>
  <si>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</si>
  <si>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</si>
  <si>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</si>
  <si>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</si>
  <si>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</si>
  <si>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</si>
  <si>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</si>
  <si>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</si>
  <si>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</si>
  <si>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</si>
  <si>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</si>
  <si>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</si>
  <si>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</si>
  <si>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</si>
  <si>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</si>
  <si>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</si>
  <si>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</si>
  <si>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</si>
  <si>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</si>
  <si>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</si>
  <si>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</si>
  <si>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</si>
  <si>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</si>
  <si>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</si>
  <si>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</si>
  <si>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</si>
  <si>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</si>
  <si>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</si>
  <si>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</si>
  <si>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</si>
  <si>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</si>
  <si>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</si>
  <si>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</si>
  <si>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</si>
  <si>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</si>
  <si>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</si>
  <si>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</si>
  <si>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</si>
  <si>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</si>
  <si>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</si>
  <si>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</si>
  <si>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</si>
  <si>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</si>
  <si>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</si>
  <si>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</si>
  <si>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</si>
  <si>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</si>
  <si>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</si>
  <si>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</si>
  <si>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</si>
  <si>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</si>
  <si>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</si>
  <si>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</si>
  <si>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</si>
  <si>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</si>
  <si>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</si>
  <si>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</si>
  <si>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</si>
  <si>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</si>
  <si>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</si>
  <si>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</si>
  <si>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</si>
  <si>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</si>
  <si>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</si>
  <si>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</si>
  <si>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</si>
  <si>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</si>
  <si>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</si>
  <si>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</si>
  <si>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</si>
  <si>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</si>
  <si>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</si>
  <si>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</si>
  <si>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</si>
  <si>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</si>
  <si>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</si>
  <si>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</si>
  <si>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</si>
  <si>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</si>
  <si>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</si>
  <si>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</si>
  <si>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</si>
  <si>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</si>
  <si>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reduction wedge</t>
  </si>
  <si>
    <t>increase wedge</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</si>
  <si>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</si>
  <si>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</si>
  <si>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</si>
  <si>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</si>
  <si>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</si>
  <si>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</si>
  <si>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</si>
  <si>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</si>
  <si>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</si>
  <si>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</si>
  <si>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</si>
  <si>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</si>
  <si>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</si>
  <si>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</si>
  <si>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</si>
  <si>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</si>
  <si>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</si>
  <si>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</si>
  <si>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</si>
  <si>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</si>
  <si>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</si>
  <si>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</si>
  <si>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</si>
  <si>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</si>
  <si>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</si>
  <si>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</si>
  <si>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</si>
  <si>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</si>
  <si>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</si>
  <si>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</si>
  <si>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</si>
  <si>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</si>
  <si>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</si>
  <si>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</si>
  <si>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</si>
  <si>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</si>
  <si>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</si>
  <si>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</si>
  <si>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</si>
  <si>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</si>
  <si>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</si>
  <si>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</si>
  <si>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</si>
  <si>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</si>
  <si>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</si>
  <si>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</si>
  <si>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</si>
  <si>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</si>
  <si>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</si>
  <si>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</si>
  <si>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</si>
  <si>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</si>
  <si>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</si>
  <si>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</si>
  <si>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</si>
  <si>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</si>
  <si>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</si>
  <si>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</si>
  <si>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</si>
  <si>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</si>
  <si>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</si>
  <si>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</si>
  <si>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</si>
  <si>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</si>
  <si>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</si>
  <si>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</si>
  <si>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</si>
  <si>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</si>
  <si>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</si>
  <si>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</si>
  <si>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</si>
  <si>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</si>
  <si>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</si>
  <si>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</si>
  <si>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</si>
  <si>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</si>
  <si>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</si>
  <si>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</si>
  <si>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</si>
  <si>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</si>
  <si>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</si>
  <si>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</si>
  <si>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</si>
  <si>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</si>
  <si>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</si>
  <si>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</si>
  <si>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</si>
  <si>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</si>
  <si>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</si>
  <si>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</si>
  <si>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</si>
  <si>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</si>
  <si>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</si>
  <si>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</si>
  <si>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</si>
  <si>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</si>
  <si>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</si>
  <si>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</si>
  <si>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</si>
  <si>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</si>
  <si>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</si>
  <si>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</si>
  <si>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</si>
  <si>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</si>
  <si>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</si>
  <si>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</si>
  <si>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</si>
  <si>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</si>
  <si>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</si>
  <si>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</si>
  <si>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</si>
  <si>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</si>
  <si>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</si>
  <si>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</si>
  <si>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</si>
  <si>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</si>
  <si>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</si>
  <si>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</si>
  <si>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</si>
  <si>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</si>
  <si>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</si>
  <si>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</si>
  <si>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</si>
  <si>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</si>
  <si>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</si>
  <si>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</si>
  <si>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</si>
  <si>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</si>
  <si>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</si>
  <si>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</si>
  <si>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</si>
  <si>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</si>
  <si>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</si>
  <si>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</si>
  <si>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</si>
  <si>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</si>
  <si>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</si>
  <si>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</si>
  <si>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</si>
  <si>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</si>
  <si>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</si>
  <si>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</si>
  <si>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</si>
  <si>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</si>
  <si>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</si>
  <si>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</si>
  <si>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</si>
  <si>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</si>
  <si>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</si>
  <si>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</si>
  <si>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</si>
  <si>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</si>
  <si>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</si>
  <si>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</si>
  <si>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</si>
  <si>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</si>
  <si>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</si>
  <si>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</si>
  <si>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</si>
  <si>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</si>
  <si>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</si>
  <si>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</si>
  <si>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</si>
  <si>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</si>
  <si>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</si>
  <si>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</si>
  <si>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</si>
  <si>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</si>
  <si>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</si>
  <si>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</si>
  <si>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</si>
  <si>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</si>
  <si>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</si>
  <si>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</si>
  <si>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</si>
  <si>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</si>
  <si>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</si>
  <si>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</si>
  <si>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</si>
  <si>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</si>
  <si>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</si>
  <si>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</si>
  <si>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</si>
  <si>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</si>
  <si>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</si>
  <si>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</si>
  <si>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</si>
  <si>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</si>
  <si>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</si>
  <si>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</si>
  <si>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</si>
  <si>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</si>
  <si>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</si>
  <si>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</si>
  <si>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</si>
  <si>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</si>
  <si>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</si>
  <si>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</si>
  <si>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</si>
  <si>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</si>
  <si>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</si>
  <si>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</si>
  <si>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</si>
  <si>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</si>
  <si>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</si>
  <si>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</si>
  <si>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</si>
  <si>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</si>
  <si>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</si>
  <si>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</si>
  <si>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</si>
  <si>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</si>
  <si>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</si>
  <si>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</si>
  <si>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</si>
  <si>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</si>
  <si>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</si>
  <si>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</si>
  <si>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</si>
  <si>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</si>
  <si>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</si>
  <si>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</si>
  <si>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</si>
  <si>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</si>
  <si>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</si>
  <si>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</si>
  <si>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</si>
  <si>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</si>
  <si>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</si>
  <si>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</si>
  <si>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</si>
  <si>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</si>
  <si>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</si>
  <si>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</si>
  <si>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</si>
  <si>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</si>
  <si>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</si>
  <si>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</si>
  <si>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</si>
  <si>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</si>
  <si>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</si>
  <si>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</si>
  <si>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</si>
  <si>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</si>
  <si>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</si>
  <si>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</si>
  <si>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</si>
  <si>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</si>
  <si>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</si>
  <si>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</si>
  <si>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</si>
  <si>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</si>
  <si>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</si>
  <si>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</si>
  <si>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</si>
  <si>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</si>
  <si>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</si>
  <si>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</si>
  <si>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</si>
  <si>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</si>
  <si>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</si>
  <si>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</si>
  <si>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</si>
  <si>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</si>
  <si>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</si>
  <si>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</si>
  <si>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</si>
  <si>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</si>
  <si>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</si>
  <si>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</si>
  <si>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</si>
  <si>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</si>
  <si>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</si>
  <si>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</si>
  <si>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</si>
  <si>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</si>
  <si>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</si>
  <si>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</si>
  <si>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</si>
  <si>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</si>
  <si>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</si>
  <si>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</si>
  <si>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</si>
  <si>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</si>
  <si>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</si>
  <si>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</si>
  <si>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</si>
  <si>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</si>
  <si>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</si>
  <si>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</si>
  <si>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</si>
  <si>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</si>
  <si>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</si>
  <si>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</si>
  <si>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</si>
  <si>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</si>
  <si>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</si>
  <si>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</si>
  <si>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</si>
  <si>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</si>
  <si>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</si>
  <si>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</si>
  <si>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</si>
  <si>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</si>
  <si>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</si>
  <si>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</si>
  <si>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</si>
  <si>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</si>
  <si>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</si>
  <si>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</si>
  <si>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</si>
  <si>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</si>
  <si>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</si>
  <si>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cost of eqpt. to capture 1 metric ton CO2e/yr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</si>
  <si>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</si>
  <si>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</si>
  <si>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</si>
  <si>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</si>
  <si>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</si>
  <si>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</si>
  <si>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</si>
  <si>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</si>
  <si>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</si>
  <si>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</si>
  <si>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</si>
  <si>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</si>
  <si>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</si>
  <si>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</si>
  <si>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</si>
  <si>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</si>
  <si>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</si>
  <si>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</si>
  <si>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</si>
  <si>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</si>
  <si>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</si>
  <si>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</si>
  <si>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</si>
  <si>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</si>
  <si>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</si>
  <si>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</si>
  <si>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</si>
  <si>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</si>
  <si>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</si>
  <si>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</si>
  <si>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</si>
  <si>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</si>
  <si>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</si>
  <si>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</si>
  <si>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</si>
  <si>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</si>
  <si>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</si>
  <si>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</si>
  <si>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</si>
  <si>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</si>
  <si>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</si>
  <si>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</si>
  <si>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</si>
  <si>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</si>
  <si>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</si>
  <si>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</si>
  <si>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</si>
  <si>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</si>
  <si>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</si>
  <si>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</si>
  <si>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</si>
  <si>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</si>
  <si>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</si>
  <si>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</si>
  <si>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</si>
  <si>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</si>
  <si>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CO2 Emissions by Source Type</t>
  </si>
  <si>
    <t>Fraction of CO2 Storage Through Tillage Practices</t>
  </si>
  <si>
    <t>indst tillage</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</si>
  <si>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</si>
  <si>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</si>
  <si>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</si>
  <si>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</si>
  <si>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</si>
  <si>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</si>
  <si>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</si>
  <si>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</si>
  <si>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</si>
  <si>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</si>
  <si>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</si>
  <si>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</si>
  <si>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</si>
  <si>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</si>
  <si>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</si>
  <si>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</si>
  <si>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</si>
  <si>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</si>
  <si>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</si>
  <si>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</si>
  <si>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</si>
  <si>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</si>
  <si>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</si>
  <si>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</si>
  <si>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</si>
  <si>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</si>
  <si>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</si>
  <si>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</si>
  <si>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</si>
  <si>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</si>
  <si>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</si>
  <si>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</si>
  <si>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</si>
  <si>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</si>
  <si>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</si>
  <si>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</si>
  <si>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</si>
  <si>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</si>
  <si>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</si>
  <si>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</si>
  <si>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</si>
  <si>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</si>
  <si>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</si>
  <si>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</si>
  <si>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</si>
  <si>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</si>
  <si>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</si>
  <si>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</si>
  <si>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</si>
  <si>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</si>
  <si>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</si>
  <si>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</si>
  <si>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</si>
  <si>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</si>
  <si>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</si>
  <si>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</si>
  <si>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</si>
  <si>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</si>
  <si>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</si>
  <si>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</si>
  <si>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</si>
  <si>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</si>
  <si>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</si>
  <si>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</si>
  <si>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</si>
  <si>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</si>
  <si>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</si>
  <si>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</si>
  <si>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</si>
  <si>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</si>
  <si>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</si>
  <si>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</si>
  <si>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</si>
  <si>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</si>
  <si>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</si>
  <si>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</si>
  <si>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</si>
  <si>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</si>
  <si>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</si>
  <si>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</si>
  <si>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</si>
  <si>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</si>
  <si>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</si>
  <si>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</si>
  <si>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</si>
  <si>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</si>
  <si>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</si>
  <si>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</si>
  <si>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</si>
  <si>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</si>
  <si>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</si>
  <si>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</si>
  <si>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</si>
  <si>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</si>
  <si>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</si>
  <si>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</si>
  <si>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</si>
  <si>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</si>
  <si>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</si>
  <si>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</si>
  <si>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</si>
  <si>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</si>
  <si>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</si>
  <si>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</si>
  <si>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</si>
  <si>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</si>
  <si>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</si>
  <si>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</si>
  <si>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</si>
  <si>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</si>
  <si>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</si>
  <si>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</si>
  <si>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</si>
  <si>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</si>
  <si>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</si>
  <si>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</si>
  <si>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</si>
  <si>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</si>
  <si>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</si>
  <si>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</si>
  <si>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</si>
  <si>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</si>
  <si>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</si>
  <si>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</si>
  <si>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</si>
  <si>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</si>
  <si>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</si>
  <si>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</si>
  <si>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</si>
  <si>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</si>
  <si>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</si>
  <si>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</si>
  <si>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</si>
  <si>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</si>
  <si>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</si>
  <si>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</si>
  <si>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</si>
  <si>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</si>
  <si>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</si>
  <si>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</si>
  <si>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</si>
  <si>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</si>
  <si>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</si>
  <si>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</si>
  <si>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</si>
  <si>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</si>
  <si>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</si>
  <si>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</si>
  <si>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</si>
  <si>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</si>
  <si>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</si>
  <si>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</si>
  <si>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</si>
  <si>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</si>
  <si>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</si>
  <si>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</si>
  <si>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</si>
  <si>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</si>
  <si>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</si>
  <si>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</si>
  <si>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</si>
  <si>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</si>
  <si>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</si>
  <si>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</si>
  <si>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</si>
  <si>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</si>
  <si>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</si>
  <si>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</si>
  <si>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</si>
  <si>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</si>
  <si>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</si>
  <si>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</si>
  <si>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</si>
  <si>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</si>
  <si>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</si>
  <si>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</si>
  <si>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</si>
  <si>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</si>
  <si>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</si>
  <si>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</si>
  <si>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</si>
  <si>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</si>
  <si>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</si>
  <si>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</si>
  <si>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</si>
  <si>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</si>
  <si>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</si>
  <si>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</si>
  <si>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</si>
  <si>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</si>
  <si>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</si>
  <si>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</si>
  <si>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</si>
  <si>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</si>
  <si>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</si>
  <si>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</si>
  <si>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</si>
  <si>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</si>
  <si>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</si>
  <si>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</si>
  <si>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</si>
  <si>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</si>
  <si>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</si>
  <si>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</si>
  <si>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</si>
  <si>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</si>
  <si>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</si>
  <si>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</si>
  <si>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</si>
  <si>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</si>
  <si>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</si>
  <si>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</si>
  <si>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</si>
  <si>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</si>
  <si>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</si>
  <si>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</si>
  <si>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</si>
  <si>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</si>
  <si>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</si>
  <si>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</si>
  <si>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</si>
  <si>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</si>
  <si>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</si>
  <si>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</si>
  <si>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</si>
  <si>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</si>
  <si>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</si>
  <si>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</si>
  <si>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</si>
  <si>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</si>
  <si>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</si>
  <si>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</si>
  <si>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</si>
  <si>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</si>
  <si>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</si>
  <si>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</si>
  <si>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</si>
  <si>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</si>
  <si>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</si>
  <si>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</si>
  <si>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</si>
  <si>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</si>
  <si>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</si>
  <si>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</si>
  <si>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</si>
  <si>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</si>
  <si>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</si>
  <si>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</si>
  <si>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</si>
  <si>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</si>
  <si>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</si>
  <si>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</si>
  <si>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</si>
  <si>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</si>
  <si>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</si>
  <si>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</si>
  <si>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</si>
  <si>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</si>
  <si>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</si>
  <si>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</si>
  <si>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</si>
  <si>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</si>
  <si>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</si>
  <si>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</si>
  <si>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</si>
  <si>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</si>
  <si>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</si>
  <si>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</si>
  <si>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</si>
  <si>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</si>
  <si>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</si>
  <si>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</si>
  <si>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</si>
  <si>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</si>
  <si>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</si>
  <si>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</si>
  <si>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</si>
  <si>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</si>
  <si>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</si>
  <si>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</si>
  <si>
    <t>Output Direct Buildings CO2e Emissions by End Use[commercial,other component]; Output Direct Buildings CO2e Emissions by End Use[rural residential,other component]; Output Direct Buildings CO2e Emissions by End Use[urban residential,other component]; Output Direct Buildings CO2e Emissions by End Use[commercial,appliances]; Output Direct Buildings CO2e Emissions by End Use[rural residential,appliances]; Output Direct Buildings CO2e Emissions by End Use[urban residential,appliances]; Output Direct Buildings CO2e Emissions by End Use[commercial,lighting]; Output Direct Buildings CO2e Emissions by End Use[rural residential,lighting]; Output Direct Buildings CO2e Emissions by End Use[urban residential,lighting]; Output Direct Buildings CO2e Emissions by End Use[commercial,cooling and ventilation]; Output Direct Buildings CO2e Emissions by End Use[rural residential,cooling and ventilation]; Output Direct Buildings CO2e Emissions by End Use[urban residential,cooling and ventilation]; Output Direct Buildings CO2e Emissions by End Use[commercial,heating]; Output Direct Buildings CO2e Emissions by End Use[rural residential,heating]; Output Direct Buildings CO2e Emissions by End Use[urban residential,heating]</t>
  </si>
  <si>
    <t>Output Buildings CO2e Emissions by End Use with Reallocated Energy Carriers[commercial,other component]; Output Buildings CO2e Emissions by End Use with Reallocated Energy Carriers[rural residential,other component]; Output Buildings CO2e Emissions by End Use with Reallocated Energy Carriers[urban residential,other component]; Output Buildings CO2e Emissions by End Use with Reallocated Energy Carriers[commercial,appliances]; Output Buildings CO2e Emissions by End Use with Reallocated Energy Carriers[rural residential,appliances]; Output Buildings CO2e Emissions by End Use with Reallocated Energy Carriers[urban residential,appliances]; Output Buildings CO2e Emissions by End Use with Reallocated Energy Carriers[commercial,lighting]; Output Buildings CO2e Emissions by End Use with Reallocated Energy Carriers[rural residential,lighting]; Output Buildings CO2e Emissions by End Use with Reallocated Energy Carriers[urban residential,lighting]; Output Buildings CO2e Emissions by End Use with Reallocated Energy Carriers[commercial,cooling and ventilation]; Output Buildings CO2e Emissions by End Use with Reallocated Energy Carriers[rural residential,cooling and ventilation]; Output Buildings CO2e Emissions by End Use with Reallocated Energy Carriers[urban residential,cooling and ventilation]; Output Buildings CO2e Emissions by End Use with Reallocated Energy Carriers[commercial,heating]; Output Buildings CO2e Emissions by End Use with Reallocated Energy Carriers[rural residential,heating]; Output Buildings CO2e Emissions by End Use with Reallocated Energy Carriers[urban residential,heating]</t>
  </si>
  <si>
    <t>GRA for Vehicle Subsidy</t>
  </si>
  <si>
    <t>Vehicle Battery Subsidy</t>
  </si>
  <si>
    <t>GRA for Vehicle Battery Subsidy</t>
  </si>
  <si>
    <t>GRA trans battery subsidy</t>
  </si>
  <si>
    <t>CCS Subsidy</t>
  </si>
  <si>
    <t>GRA for CCS Subsidies</t>
  </si>
  <si>
    <t>GRA CCS subsidy</t>
  </si>
  <si>
    <t>Subsidy for Vehicle Battery Production</t>
  </si>
  <si>
    <t>Additional Subsidy for Vehicle Battery Production</t>
  </si>
  <si>
    <t>Vehicle Battery Production Subsidy</t>
  </si>
  <si>
    <t>trans battery subsidy</t>
  </si>
  <si>
    <t>**Description:**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t>
  </si>
  <si>
    <t>Additional Subsidy per Unit Electricity Supplied to the Grid by Grid Batteries</t>
  </si>
  <si>
    <t>Grid Battery Subsidy</t>
  </si>
  <si>
    <t>Subsidy for Grid Battery Output</t>
  </si>
  <si>
    <t>Subsidy for Grid Battery Capacity</t>
  </si>
  <si>
    <t>Additional Percent Subsidy per Unit Grid Battery Capacity Deployed</t>
  </si>
  <si>
    <t>elec battery subsidy per output</t>
  </si>
  <si>
    <t>elec battery construction subsidy</t>
  </si>
  <si>
    <t>**Description:**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t>
  </si>
  <si>
    <t>% of capital costs</t>
  </si>
  <si>
    <t>$ / MWh</t>
  </si>
  <si>
    <t>Electricity CCS Subsidy</t>
  </si>
  <si>
    <t>Additional Subsidy for Elec CCS</t>
  </si>
  <si>
    <t>elec CCS subsidy</t>
  </si>
  <si>
    <t>$ / metric ton CO2e</t>
  </si>
  <si>
    <t>**Description:** This policy provides a dollar per metric ton CO2e subsidy, additional to any BAU subsidies.  // **Guidance for setting values:** The 45Q tax credits provide $85 per metric ton CO2e stored, which is included in the BAU case.</t>
  </si>
  <si>
    <t>elec power plant cost of capital</t>
  </si>
  <si>
    <t>Final Energy by Source</t>
  </si>
  <si>
    <t>Final Energy by Sector</t>
  </si>
  <si>
    <t>620e7a, ff00ff, 00b050, f1bb18, c2dffd, 004185, 04ffaf, 740000, c01b00, 004d10, 969696</t>
  </si>
  <si>
    <t>Geothermal, Municipal Solid Waste, Biomass, Solar, Wind, Hydro, Nuclear, Crude Oil, Natural Gas, Lignite, Hard Coal</t>
  </si>
  <si>
    <t>Output Total Primary Energy Use by Type[geothermal];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Total Primary Energy Use by Type[crude oil]; Output Total Primary Energy Use by Type[natural gas]; Output Total Primary Energy Use by Type[lignite]; Output Total Primary Energy Use by Type[hard coal]</t>
  </si>
  <si>
    <t>Output Total Primary Energy Use by Sector[geoengineering sector]; Output Total Primary Energy Use by Sector[district heat and hydrogen sector];Output Total Primary Energy Use by Agriculture; Output Total Primary Energy Use by Buildings Sector; Output Total Primary Energy Use by Waste Management; Output Total Primary Energy Use by Sector[transportation sector]; Output Primary Energy Use by Electricity Sector; Output Total Primary Energy Use by Industry Sector Excluding Ag and Waste</t>
  </si>
  <si>
    <t>Hydrogen, Liquid Biofuels, Biomass, Refined Petroleum Fuels, Crude Oil, Natural Gas, Lignite, Hard Coal, Heat, Electricity</t>
  </si>
  <si>
    <t>620e7a, af64ff, 00b050, 000000, 740000, c01b00, 004d10, 969696, f593e0, f1bb18</t>
  </si>
  <si>
    <t>004185, 087bf1, c01b00, 969696, 620e7a, ad6600</t>
  </si>
  <si>
    <t>004185, 087bf1, f1bb18, c01b00, 969696, 620e7a, ad6600</t>
  </si>
  <si>
    <t>Geothermal, Biomass with CCS, Biomass, Solar Thermal,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</si>
  <si>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Biomass with CCS, Biomass, Municipal Solid Waste, Petroleum, Natural Gas Peaker, Natural Gas Steam Turbine, Natural Gas Combined Cycle with CCS, Natural Gas Combined Cycle, Lignite with CCS, Lignite, Hard Coal with CCS, Hard Coal</t>
  </si>
  <si>
    <t>620e7a, 65fffb, 00b050, ff6400, ffff00, c2dffd, 087bf1, 004185, e5ffcc, ff9999, ccff33, 04ffaf, ff00ff, 000000, f593e0, ff0000, 9b1cb0, c01b00, 6e8000, 004d10, 009999, 969696</t>
  </si>
  <si>
    <t>65fffb, 00b050,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</si>
  <si>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</si>
  <si>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af64ff, 620e7a, 65fffb, 00b050, ff6400, f1bb18, ffff00, c2dffd, 087bf1, 004185, e5ffcc, ff9999, ccff33, 04ffaf, bfb088, ff00ff, 000000, f593e0, ff0000, 9b1cb0, c01b00, 6e8000, 004d10, 009999, 969696, b49f00</t>
  </si>
  <si>
    <t>af64ff, 620e7a, 65fffb, 00b050, ff6400, f1bb18, ffff00, c2dffd, 087bf1, 004185, e5ffcc, ff9999, ccff33, 04ffaf, bfb088, ff00ff, 000000, f593e0, ff0000, 9b1cb0, c01b00, 6e8000, 004d10, 009999, 969696</t>
  </si>
  <si>
    <t>af64ff, 620e7a, 65fffb, 00b050, ff6400, f1bb18, ffff00, c2dffd, 087bf1, 004185, e5ffcc, ff9999, ccff33, 04ffaf, ff00ff, 000000, f593e0, ff0000, 9b1cb0, c01b00, 6e8000, 004d10, 009999, 969696</t>
  </si>
  <si>
    <t>Battery Storage, 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</si>
  <si>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Battery Storage, Geothermal, Biomass with CCS, Biomass, Solar Thermal, Distributed Solar PV, Utility Solar PV, Onshore Wind, Offshore Wind, Hydro, Hydrogen Combined Cycle, Hydrogen Combustion Turbine, Small Modular Reactors, Conventional Nuclear, Municipal Solid Waste, Petroleum, Natural Gas Peaker, Natural Gas Steam Turbine, Natural Gas Combined Cycle with CCS, Natural Gas Combined Cycle, Lignite with CCS, Lignite, Hard Coal with CCS, Hard Coal</t>
  </si>
  <si>
    <t>Output Diurnal Grid Storage Output; 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</si>
  <si>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Output Change in Diurnal Grid Storage Output; 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</si>
  <si>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Grid Battery Storage Capacity; 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</si>
  <si>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Output Change in Grid Battery Storage Capacity; 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</si>
  <si>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Total Final Energy Use by Type[hydrogen]; Output Liquid Biofuels Final Energy Use; Output Total Final Energy Use by Type[biomass]; Output Refined Petroleum Fuels Final Energy Use; Output Total Final Energy Use by Type[crude oil]; Output Total Final Energy Use by Type[natural gas]; Output Total Final Energy Use by Type[lignite]; Output Total Final Energy Use by Type[hard coal]; Output Total Final Energy Use by Type[heat]; Output Total Final Energy Use by Type[electricity]</t>
  </si>
  <si>
    <t>Output Total Final Energy Use by Sector[geoengineering sector]; Output Total Final Energy Use by Sector[district heat and hydrogen sector];Output Total Final Energy Use by Agriculture; Output Final Energy Use by Buildings Sector; Output Total Final Energy Use by Waste Management; Output Total Final Energy Use by Sector[transportation sector]; Output Total Final Energy Use by Sector[electricity sector]; Output Total Final Energy Use by Industry Sector Excluding Ag and Waste</t>
  </si>
  <si>
    <t>Subtotals, excluding biomass, excluding bunkers</t>
  </si>
  <si>
    <t xml:space="preserve">  Energy, Excluding Bunker Fuels</t>
  </si>
  <si>
    <t>TOTAL 2005 US EMISSIONS EXCLUDING BUNKERS, MMT CO2e</t>
  </si>
  <si>
    <t>Total Emissions, Excluding Bunkers</t>
  </si>
  <si>
    <t>TOTAL EXCLUDING BUNKERS</t>
  </si>
  <si>
    <t>GHGs Only</t>
  </si>
  <si>
    <t>All Gases</t>
  </si>
  <si>
    <t>other processes</t>
  </si>
  <si>
    <t>Non-BAU LCFS-Qualifying Vehicles</t>
  </si>
  <si>
    <t>Boolean Use Non BAU LCFS Vehicle Types</t>
  </si>
  <si>
    <t>trans LCFS vehicles</t>
  </si>
  <si>
    <t>**Description:** This lever changes which vehicles qualify under the low carbon fuel standard. With the lever off, LCFS-qualifying vehicles include all vehicle types except aircraft. With the lever on, only aircraft qualify.</t>
  </si>
  <si>
    <t>Output Industrial Thermal Fuel Use for Energy Purposes by Industrial Process Excluding CCS and Captured Methane[other processes];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</si>
  <si>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Output Industrial Electricity Use by Industrial Process[other processes];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</si>
  <si>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NDC Scenario</t>
  </si>
  <si>
    <t>Scenario_NDC.cin</t>
  </si>
  <si>
    <t>$/kWh</t>
  </si>
  <si>
    <t xml:space="preserve">Clean Electricity Standard Alternative Compliance Payment </t>
  </si>
  <si>
    <t>RACP RPS Alternative Compliance Payment</t>
  </si>
  <si>
    <t>**Description:** This setting caps the CES credit price. If the CES credit price hits this $/MWh amount in a given year, the model will not deploy any additional CES qualifying resources in an attempt to meet the CES.</t>
  </si>
  <si>
    <t>% of new vehicles sold</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</si>
  <si>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t>
  </si>
  <si>
    <t>**Description:**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t>
  </si>
  <si>
    <t>**Description:**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t>
  </si>
  <si>
    <t>**Description:**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</si>
  <si>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</si>
  <si>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</si>
  <si>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t>
  </si>
  <si>
    <t>**Description:**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t>
  </si>
  <si>
    <t>g CO2e / 2023 dollar</t>
  </si>
  <si>
    <t>g CO2 / 2023 dollar</t>
  </si>
  <si>
    <t>2023 dollars / metric ton CO2e abated, Annual average abatement (million metric tons CO2e)</t>
  </si>
  <si>
    <t>billion 2023 dollars / year</t>
  </si>
  <si>
    <t>billion 2023 dollars</t>
  </si>
  <si>
    <t>2023 dollars / employee-year</t>
  </si>
  <si>
    <t>kilowatt-hour / 2023 dollar</t>
  </si>
  <si>
    <t>2023 dollars / megawatt-hour (MWh)</t>
  </si>
  <si>
    <t>thousand BTU / 2023 dollar</t>
  </si>
  <si>
    <t>2023 dollars / short ton</t>
  </si>
  <si>
    <t>2023 dollars / thousand cubic feet</t>
  </si>
  <si>
    <t>2023 dollars / gallon</t>
  </si>
  <si>
    <t>2023 dollars / barrel of oil</t>
  </si>
  <si>
    <t>2023 dollars / kg</t>
  </si>
  <si>
    <t>2023 dollars / kilowatt-hour (kWh)</t>
  </si>
  <si>
    <t>million 2023 dollars / megawatt (MW)</t>
  </si>
  <si>
    <t>cost of eqpt. to produce 1 kg H2/yr (2023 dollars)</t>
  </si>
  <si>
    <t>Carbon Captured by End Use</t>
  </si>
  <si>
    <t>Output Electricity Sector Carbon Captured via CCS by Power Plant Type[hard coal w CCS es]; Output Electricity Sector Carbon Captured via CCS by Power Plant Type[lignite w CCS es]; Output Electricity Sector Carbon Captured via CCS by Power Plant Type[natural gas combined cycle w CCS es]; Output Electricity Sector Carbon Captured via CCS by Power Plant Type[biomass w CCS es]; Output Industry Sector Carbon Captured via CCS by Subsector[coal mining 05]; Output Industry Sector Carbon Captured via CCS by Subsector[oil and gas extraction 06]; Output Industry Sector Carbon Captured via CCS by Subsector[other mining and quarrying 07T08]; Output Industry Sector Carbon Captured via CCS by Subsector[food beverage and tobacco 10T12]; Output Industry Sector Carbon Captured via CCS by Subsector[textiles apparel and leather 13T15]; Output Industry Sector Carbon Captured via CCS by Subsector[wood products 16]; Output Industry Sector Carbon Captured via CCS by Subsector[pulp paper and printing 17T18]; Output Industry Sector Carbon Captured via CCS by Subsector[refined petroleum and coke 19]; Output Industry Sector Carbon Captured via CCS by Subsector[chemicals 20]; Output Industry Sector Carbon Captured via CCS by Subsector[rubber and plastic products 22]; Output Industry Sector Carbon Captured via CCS by Subsector[glass and glass products 231]; Output Industry Sector Carbon Captured via CCS by Subsector[cement and other nonmetallic minerals 239]; Output Industry Sector Carbon Captured via CCS by Subsector[iron and steel 241]; Output Industry Sector Carbon Captured via CCS by Subsector[other metals 242]; Output Industry Sector Carbon Captured via CCS by Subsector[metal products except machinery and vehicles 25]; Output Industry Sector Carbon Captured via CCS by Subsector[computers and electronics 26]; Output Industry Sector Carbon Captured via CCS by Subsector[appliances and electrical equipment 27]; Output Industry Sector Carbon Captured via CCS by Subsector[other machinery 28]; Output Industry Sector Carbon Captured via CCS by Subsector[road vehicles 29]; Output Industry Sector Carbon Captured via CCS by Subsector[nonroad vehicles 30]; Output Industry Sector Carbon Captured via CCS by Subsector[other manufacturing 31T33]; Output Industry Sector Carbon Captured via CCS by Subsector[energy pipelines and gas processing 352T353]; Output Industry Sector Carbon Captured via CCS by Subsector[construction 41T43]; Output Hydrogen Sector Carbon Captured via CCS; Output Carbon Captured via DAC</t>
  </si>
  <si>
    <t>Hard Coal Power Plants w/CCS; Lignite Power Plants w/CCS; Natural Gas CCGT Power Plants w/CCS; Biomass Power Plants w/CCS; Coal Mining; Oil and Gas Extraction; Other Mining and Quarrying; Food Beverage and Tobacco; Textiles Apparel and Leather; Wood Products; Pulp Paper and Printing; Refined Petroleum and Coke; Chemicals; Rubber and Plastic Products; Glass and Glass Products; Cement and Other Nonmetallic Minerals; Iron and Steel; Other Metals; Metal Products Except Machinery and Vehicles; Computers and Electronics; Appliances and Electrical Equipment; Other Machinery; Road Vehicles; Nonroad Vehicles; Other Manufacturing; Energy Pipelines and Gas Processing; Construction; Hydrogen Production; Direct Air Capture</t>
  </si>
  <si>
    <t>00b050, ad6600, 969696, f1bb18, 969696, c01b00, 620e7a, ff6400, ffff00, 00b050, 04ffaf, 000000, f1bb18, ff00ff, ad6600, c2dffd, 004185, 087bf1, 740000, f593e0, 004d10, af64ff, bfb088, 006363, ff9999, ccff33, 6e8000, c01b00, f593e0</t>
  </si>
  <si>
    <t>Hydrogen Production by Technology</t>
  </si>
  <si>
    <t>Hydrogen Produced by Pathway[electrolysis]; Hydrogen Produced by Pathway[natural gas reforming]; Hydrogen Produced by Pathway[coal gasification]; Hydrogen Produced by Pathway[biomass gasification]; Hydrogen Produced by Pathway[thermochemical water splitting]; Hydrogen Produced by Pathway[electrolysis with guaranteed clean electricity]; Hydrogen Produced by Pathway[natural gas reforming with CCS]</t>
  </si>
  <si>
    <t>Electrolysis with Avg. Grid Electricity; Steam Methane Reforming; Coal Gasification; Biomass Gasification; Thermochemical Water Splitting; Electrolysis with New Clean Electricity (Green H2); Steam Methane Reforming w/CCS (Blue H2)</t>
  </si>
  <si>
    <t>ad6600; c01b00; 000000; ff6400; c2dffd; 00b050; 087bf1</t>
  </si>
  <si>
    <t>**Description:**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</si>
  <si>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t>
  </si>
  <si>
    <t>**Description:**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</si>
  <si>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t>
  </si>
  <si>
    <t>**Description:**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t>
  </si>
  <si>
    <t>**Description:**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t>
  </si>
  <si>
    <t>**Description:**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t>
  </si>
  <si>
    <t>**Description:**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t>
  </si>
  <si>
    <t>**Description:** This policy reduces nitrous oxide (N2O) process emissions from the chemicals industry (primarily from the production of nitric acid and adipic acid) by destroying the N2O rather than venting it to the atmosphere. //</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</si>
  <si>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three years after funds expire in 2032.</t>
  </si>
  <si>
    <t>**Description:**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three years after funds expire in 2032.</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</si>
  <si>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t>
  </si>
  <si>
    <t xml:space="preserve">**Description:** This policy causes the specified quantity of otherwise non-retiring capacity of the selected type(s) to be retired each year. </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</si>
  <si>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</si>
  <si>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</si>
  <si>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t>
  </si>
  <si>
    <t>**Description:**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t>
  </si>
  <si>
    <t>**Description:**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</si>
</sst>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20">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
      <sz val="8"/>
      <name val="Helvetica"/>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3477">
    <xf numFmtId="0" fontId="0" fillId="0" borderId="0"/>
    <xf numFmtId="9" fontId="12" fillId="0" borderId="0" applyFont="0" applyFill="0" applyBorder="0" applyAlignment="0" applyProtection="0"/>
    <xf numFmtId="0" fontId="13" fillId="0" borderId="0" applyNumberFormat="0" applyFill="0" applyBorder="0" applyAlignment="0" applyProtection="0"/>
    <xf numFmtId="0" fontId="17" fillId="0" borderId="0"/>
    <xf numFmtId="0" fontId="18" fillId="0" borderId="2" applyNumberFormat="0" applyProtection="0">
      <alignment wrapText="1"/>
    </xf>
    <xf numFmtId="0" fontId="17" fillId="0" borderId="3" applyNumberFormat="0" applyFont="0" applyProtection="0">
      <alignment wrapText="1"/>
    </xf>
    <xf numFmtId="43" fontId="12" fillId="0" borderId="0" applyFont="0" applyFill="0" applyBorder="0" applyAlignment="0" applyProtection="0"/>
    <xf numFmtId="0" fontId="25" fillId="0" borderId="0" applyNumberFormat="0" applyFill="0" applyBorder="0" applyAlignment="0" applyProtection="0"/>
    <xf numFmtId="0" fontId="26" fillId="0" borderId="0" applyNumberFormat="0">
      <alignment horizontal="right"/>
    </xf>
    <xf numFmtId="0" fontId="28" fillId="0" borderId="0" applyNumberFormat="0" applyFill="0" applyBorder="0" applyProtection="0">
      <alignment horizontal="left" vertical="center"/>
    </xf>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5"/>
    </xf>
    <xf numFmtId="0" fontId="30" fillId="9" borderId="0" applyBorder="0">
      <alignment horizontal="right" vertical="center"/>
    </xf>
    <xf numFmtId="0" fontId="30" fillId="0" borderId="0"/>
    <xf numFmtId="0" fontId="31" fillId="16" borderId="0" applyNumberFormat="0" applyFont="0" applyBorder="0" applyAlignment="0" applyProtection="0"/>
    <xf numFmtId="0" fontId="27" fillId="0" borderId="0"/>
    <xf numFmtId="0" fontId="35" fillId="9" borderId="29">
      <alignment horizontal="right" vertical="center"/>
    </xf>
    <xf numFmtId="0" fontId="31" fillId="0" borderId="26"/>
    <xf numFmtId="0" fontId="30" fillId="0" borderId="51">
      <alignment horizontal="left" vertical="center" wrapText="1" indent="2"/>
    </xf>
    <xf numFmtId="0" fontId="58" fillId="0" borderId="0"/>
    <xf numFmtId="0" fontId="7" fillId="0" borderId="0"/>
    <xf numFmtId="0" fontId="63" fillId="7" borderId="56" applyNumberFormat="0" applyAlignment="0" applyProtection="0"/>
    <xf numFmtId="0" fontId="7" fillId="48" borderId="0" applyNumberFormat="0" applyBorder="0" applyAlignment="0" applyProtection="0"/>
    <xf numFmtId="0" fontId="26" fillId="14" borderId="91">
      <alignment horizontal="right" vertical="center"/>
    </xf>
    <xf numFmtId="0" fontId="31" fillId="0" borderId="0"/>
    <xf numFmtId="0" fontId="30" fillId="9" borderId="0" applyBorder="0">
      <alignment horizontal="right" vertical="center"/>
    </xf>
    <xf numFmtId="0" fontId="30" fillId="9" borderId="59">
      <alignment horizontal="right" vertical="center"/>
    </xf>
    <xf numFmtId="0" fontId="26" fillId="14" borderId="90">
      <alignment horizontal="right" vertical="center"/>
    </xf>
    <xf numFmtId="0" fontId="30" fillId="0" borderId="93">
      <alignment horizontal="left" vertical="center" wrapText="1" indent="2"/>
    </xf>
    <xf numFmtId="0" fontId="30" fillId="0" borderId="0" applyBorder="0">
      <alignment horizontal="right" vertical="center"/>
    </xf>
    <xf numFmtId="0" fontId="26" fillId="14" borderId="91">
      <alignment horizontal="right" vertical="center"/>
    </xf>
    <xf numFmtId="0" fontId="80" fillId="86" borderId="87" applyNumberFormat="0" applyAlignment="0" applyProtection="0"/>
    <xf numFmtId="4" fontId="26" fillId="14" borderId="92">
      <alignment horizontal="right" vertical="center"/>
    </xf>
    <xf numFmtId="0" fontId="30" fillId="0" borderId="29" applyNumberFormat="0" applyFill="0" applyAlignment="0" applyProtection="0"/>
    <xf numFmtId="0" fontId="26" fillId="0" borderId="65">
      <alignment horizontal="left" vertical="top" wrapText="1"/>
    </xf>
    <xf numFmtId="0" fontId="26" fillId="14" borderId="29">
      <alignment horizontal="right" vertical="center"/>
    </xf>
    <xf numFmtId="0" fontId="26" fillId="14" borderId="29">
      <alignment horizontal="right" vertical="center"/>
    </xf>
    <xf numFmtId="0" fontId="30" fillId="0" borderId="98">
      <alignment horizontal="right" vertical="center"/>
    </xf>
    <xf numFmtId="0" fontId="26" fillId="14" borderId="62">
      <alignment horizontal="right" vertical="center"/>
    </xf>
    <xf numFmtId="0" fontId="30" fillId="0" borderId="29">
      <alignment horizontal="right" vertical="center"/>
    </xf>
    <xf numFmtId="0" fontId="99" fillId="0" borderId="88" applyNumberFormat="0" applyFill="0" applyAlignment="0" applyProtection="0"/>
    <xf numFmtId="0" fontId="70" fillId="9" borderId="29">
      <alignment horizontal="right" vertical="center"/>
    </xf>
    <xf numFmtId="0" fontId="30" fillId="16" borderId="29"/>
    <xf numFmtId="0" fontId="31" fillId="89" borderId="89" applyNumberFormat="0" applyFont="0" applyAlignment="0" applyProtection="0"/>
    <xf numFmtId="0" fontId="26" fillId="14" borderId="90">
      <alignment horizontal="right" vertical="center"/>
    </xf>
    <xf numFmtId="0" fontId="26" fillId="9" borderId="29">
      <alignment horizontal="right" vertical="center"/>
    </xf>
    <xf numFmtId="0" fontId="26" fillId="9" borderId="60">
      <alignment horizontal="right" vertical="center"/>
    </xf>
    <xf numFmtId="0" fontId="30" fillId="0" borderId="60">
      <alignment horizontal="right" vertical="center"/>
    </xf>
    <xf numFmtId="4" fontId="31" fillId="0" borderId="0"/>
    <xf numFmtId="0" fontId="26" fillId="14" borderId="63">
      <alignment horizontal="right" vertical="center"/>
    </xf>
    <xf numFmtId="0" fontId="26" fillId="14" borderId="60">
      <alignment horizontal="right" vertical="center"/>
    </xf>
    <xf numFmtId="0" fontId="26" fillId="14" borderId="61">
      <alignment horizontal="right" vertical="center"/>
    </xf>
    <xf numFmtId="4" fontId="26" fillId="14" borderId="62">
      <alignment horizontal="right" vertical="center"/>
    </xf>
    <xf numFmtId="0" fontId="30" fillId="0" borderId="0"/>
    <xf numFmtId="0" fontId="30" fillId="67" borderId="29">
      <alignment horizontal="right" vertical="center"/>
    </xf>
    <xf numFmtId="0" fontId="30" fillId="67" borderId="0" applyBorder="0">
      <alignment horizontal="right" vertical="center"/>
    </xf>
    <xf numFmtId="0" fontId="31" fillId="0" borderId="0"/>
    <xf numFmtId="0" fontId="31" fillId="66" borderId="29"/>
    <xf numFmtId="4" fontId="31" fillId="0" borderId="0"/>
    <xf numFmtId="4" fontId="30" fillId="0" borderId="29" applyFill="0" applyBorder="0" applyProtection="0">
      <alignment horizontal="right" vertical="center"/>
    </xf>
    <xf numFmtId="0" fontId="73" fillId="0" borderId="0" applyNumberFormat="0" applyFill="0" applyBorder="0" applyAlignment="0" applyProtection="0"/>
    <xf numFmtId="4" fontId="31" fillId="0" borderId="0"/>
    <xf numFmtId="4" fontId="31" fillId="0" borderId="0"/>
    <xf numFmtId="0" fontId="7" fillId="0" borderId="0"/>
    <xf numFmtId="4" fontId="70" fillId="9" borderId="90">
      <alignment horizontal="right" vertical="center"/>
    </xf>
    <xf numFmtId="0" fontId="30" fillId="16" borderId="29"/>
    <xf numFmtId="0" fontId="26" fillId="14" borderId="62">
      <alignment horizontal="right" vertical="center"/>
    </xf>
    <xf numFmtId="0" fontId="30" fillId="0" borderId="98" applyNumberFormat="0" applyFill="0" applyAlignment="0" applyProtection="0"/>
    <xf numFmtId="4" fontId="30" fillId="16" borderId="90"/>
    <xf numFmtId="0" fontId="92" fillId="73" borderId="87" applyNumberFormat="0" applyAlignment="0" applyProtection="0"/>
    <xf numFmtId="0" fontId="99" fillId="0" borderId="88" applyNumberFormat="0" applyFill="0" applyAlignment="0" applyProtection="0"/>
    <xf numFmtId="0" fontId="70" fillId="9" borderId="90">
      <alignment horizontal="right" vertical="center"/>
    </xf>
    <xf numFmtId="0" fontId="64" fillId="46" borderId="57" applyNumberFormat="0" applyAlignment="0" applyProtection="0"/>
    <xf numFmtId="0" fontId="65" fillId="46" borderId="56"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66" fillId="0" borderId="0" applyNumberFormat="0" applyFill="0" applyBorder="0" applyAlignment="0" applyProtection="0"/>
    <xf numFmtId="0" fontId="7"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7" fillId="60" borderId="0" applyNumberFormat="0" applyBorder="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80" fillId="86" borderId="95" applyNumberFormat="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99" fillId="0" borderId="88" applyNumberFormat="0" applyFill="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0" fontId="92" fillId="73" borderId="87" applyNumberFormat="0" applyAlignment="0" applyProtection="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49" fontId="30" fillId="0" borderId="90" applyNumberFormat="0" applyFont="0" applyFill="0" applyBorder="0" applyProtection="0">
      <alignment horizontal="left" vertical="center" indent="2"/>
    </xf>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30" fillId="0" borderId="29" applyNumberFormat="0" applyFill="0" applyAlignment="0" applyProtection="0"/>
    <xf numFmtId="0" fontId="26" fillId="14" borderId="29">
      <alignment horizontal="right" vertical="center"/>
    </xf>
    <xf numFmtId="0" fontId="26" fillId="14" borderId="29">
      <alignment horizontal="right" vertical="center"/>
    </xf>
    <xf numFmtId="0" fontId="30" fillId="0" borderId="51">
      <alignment horizontal="left" vertical="center" wrapText="1" indent="2"/>
    </xf>
    <xf numFmtId="0" fontId="26" fillId="14" borderId="62">
      <alignment horizontal="right" vertical="center"/>
    </xf>
    <xf numFmtId="0" fontId="30" fillId="0" borderId="29">
      <alignment horizontal="right" vertical="center"/>
    </xf>
    <xf numFmtId="0" fontId="70" fillId="9" borderId="29">
      <alignment horizontal="right" vertical="center"/>
    </xf>
    <xf numFmtId="0" fontId="30" fillId="16" borderId="29"/>
    <xf numFmtId="0" fontId="26" fillId="9" borderId="29">
      <alignment horizontal="right" vertical="center"/>
    </xf>
    <xf numFmtId="0" fontId="26" fillId="14" borderId="61">
      <alignment horizontal="right" vertical="center"/>
    </xf>
    <xf numFmtId="0" fontId="72"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31" fillId="0" borderId="0" applyNumberFormat="0" applyFont="0" applyFill="0" applyBorder="0" applyProtection="0">
      <alignment horizontal="left" vertical="center" indent="2"/>
    </xf>
    <xf numFmtId="0" fontId="31" fillId="0" borderId="0" applyNumberFormat="0" applyFont="0" applyFill="0" applyBorder="0" applyProtection="0">
      <alignment horizontal="left" vertical="center" indent="2"/>
    </xf>
    <xf numFmtId="49" fontId="30" fillId="0" borderId="29" applyNumberFormat="0" applyFont="0" applyFill="0" applyBorder="0" applyProtection="0">
      <alignment horizontal="left" vertical="center" indent="2"/>
    </xf>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31" fillId="0" borderId="0" applyNumberFormat="0" applyFont="0" applyFill="0" applyBorder="0" applyProtection="0">
      <alignment horizontal="left" vertical="center" indent="5"/>
    </xf>
    <xf numFmtId="0" fontId="31" fillId="0" borderId="0" applyNumberFormat="0" applyFont="0" applyFill="0" applyBorder="0" applyProtection="0">
      <alignment horizontal="left" vertical="center" indent="5"/>
    </xf>
    <xf numFmtId="49" fontId="30" fillId="0" borderId="61" applyNumberFormat="0" applyFont="0" applyFill="0" applyBorder="0" applyProtection="0">
      <alignment horizontal="left" vertical="center" indent="5"/>
    </xf>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28" fillId="67" borderId="0" applyBorder="0" applyAlignment="0"/>
    <xf numFmtId="4" fontId="28" fillId="67" borderId="0" applyBorder="0" applyAlignment="0"/>
    <xf numFmtId="4" fontId="30" fillId="67" borderId="0" applyBorder="0">
      <alignment horizontal="right" vertical="center"/>
    </xf>
    <xf numFmtId="4" fontId="30" fillId="9" borderId="0" applyBorder="0">
      <alignment horizontal="right" vertical="center"/>
    </xf>
    <xf numFmtId="4" fontId="30" fillId="9" borderId="0" applyBorder="0">
      <alignment horizontal="right" vertical="center"/>
    </xf>
    <xf numFmtId="4" fontId="26" fillId="9" borderId="29">
      <alignment horizontal="right" vertical="center"/>
    </xf>
    <xf numFmtId="4" fontId="70" fillId="9" borderId="29">
      <alignment horizontal="right" vertical="center"/>
    </xf>
    <xf numFmtId="4" fontId="26" fillId="14" borderId="29">
      <alignment horizontal="right" vertical="center"/>
    </xf>
    <xf numFmtId="4" fontId="26" fillId="14" borderId="29">
      <alignment horizontal="right" vertical="center"/>
    </xf>
    <xf numFmtId="4" fontId="26" fillId="14" borderId="61">
      <alignment horizontal="right" vertical="center"/>
    </xf>
    <xf numFmtId="4" fontId="26" fillId="14" borderId="62">
      <alignment horizontal="right" vertical="center"/>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8" fillId="69" borderId="0" applyNumberFormat="0" applyBorder="0" applyAlignment="0" applyProtection="0"/>
    <xf numFmtId="4" fontId="28" fillId="0" borderId="39" applyFill="0" applyBorder="0" applyProtection="0">
      <alignment horizontal="right" vertical="center"/>
    </xf>
    <xf numFmtId="0" fontId="80" fillId="86" borderId="67" applyNumberFormat="0" applyAlignment="0" applyProtection="0"/>
    <xf numFmtId="0" fontId="81" fillId="87" borderId="68" applyNumberFormat="0" applyAlignment="0" applyProtection="0"/>
    <xf numFmtId="173" fontId="71" fillId="0" borderId="0" applyFont="0" applyFill="0" applyBorder="0" applyAlignment="0" applyProtection="0"/>
    <xf numFmtId="174" fontId="82" fillId="0" borderId="0" applyFont="0" applyFill="0" applyBorder="0" applyAlignment="0" applyProtection="0"/>
    <xf numFmtId="173" fontId="71" fillId="0" borderId="0" applyFont="0" applyFill="0" applyBorder="0" applyAlignment="0" applyProtection="0"/>
    <xf numFmtId="0" fontId="30" fillId="14" borderId="51">
      <alignment horizontal="left" vertical="center" wrapText="1" indent="2"/>
    </xf>
    <xf numFmtId="0" fontId="30" fillId="9" borderId="61">
      <alignment horizontal="left" vertical="center"/>
    </xf>
    <xf numFmtId="0" fontId="86" fillId="0" borderId="0" applyNumberFormat="0" applyFill="0" applyBorder="0" applyAlignment="0" applyProtection="0"/>
    <xf numFmtId="0" fontId="87" fillId="70" borderId="0" applyNumberFormat="0" applyBorder="0" applyAlignment="0" applyProtection="0"/>
    <xf numFmtId="0" fontId="88"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4" fontId="30" fillId="0" borderId="0" applyBorder="0">
      <alignment horizontal="right" vertical="center"/>
    </xf>
    <xf numFmtId="0" fontId="30" fillId="0" borderId="64">
      <alignment horizontal="right" vertical="center"/>
    </xf>
    <xf numFmtId="4" fontId="30" fillId="0" borderId="29">
      <alignment horizontal="right" vertical="center"/>
    </xf>
    <xf numFmtId="1" fontId="69" fillId="9" borderId="0" applyBorder="0">
      <alignment horizontal="right" vertical="center"/>
    </xf>
    <xf numFmtId="0" fontId="93" fillId="0" borderId="73" applyNumberFormat="0" applyFill="0" applyAlignment="0" applyProtection="0"/>
    <xf numFmtId="0" fontId="94" fillId="88" borderId="0" applyNumberFormat="0" applyBorder="0" applyAlignment="0" applyProtection="0"/>
    <xf numFmtId="0" fontId="31" fillId="0" borderId="0"/>
    <xf numFmtId="0" fontId="31" fillId="0" borderId="0"/>
    <xf numFmtId="0" fontId="31" fillId="0" borderId="0"/>
    <xf numFmtId="0" fontId="31" fillId="0" borderId="0"/>
    <xf numFmtId="0" fontId="82" fillId="0" borderId="0"/>
    <xf numFmtId="4" fontId="95" fillId="0" borderId="0"/>
    <xf numFmtId="0" fontId="31" fillId="0" borderId="0"/>
    <xf numFmtId="0" fontId="31" fillId="0" borderId="0"/>
    <xf numFmtId="0" fontId="31" fillId="0" borderId="0"/>
    <xf numFmtId="0" fontId="31" fillId="0" borderId="0"/>
    <xf numFmtId="0" fontId="7" fillId="0" borderId="0"/>
    <xf numFmtId="4" fontId="30" fillId="0" borderId="0" applyFill="0" applyBorder="0" applyProtection="0">
      <alignment horizontal="right" vertical="center"/>
    </xf>
    <xf numFmtId="4" fontId="30" fillId="0" borderId="0" applyFill="0" applyBorder="0" applyProtection="0">
      <alignment horizontal="right" vertical="center"/>
    </xf>
    <xf numFmtId="4" fontId="30" fillId="0" borderId="29" applyFill="0" applyBorder="0" applyProtection="0">
      <alignment horizontal="right" vertical="center"/>
    </xf>
    <xf numFmtId="0" fontId="28" fillId="0" borderId="0" applyNumberFormat="0" applyFill="0" applyBorder="0" applyProtection="0">
      <alignment horizontal="left" vertical="center"/>
    </xf>
    <xf numFmtId="49" fontId="28" fillId="0" borderId="29" applyNumberFormat="0" applyFill="0" applyBorder="0" applyProtection="0">
      <alignment horizontal="left" vertical="center"/>
    </xf>
    <xf numFmtId="0" fontId="31" fillId="16" borderId="0" applyNumberFormat="0" applyFont="0" applyBorder="0" applyAlignment="0" applyProtection="0"/>
    <xf numFmtId="4" fontId="31" fillId="16" borderId="0" applyNumberFormat="0" applyFont="0" applyBorder="0" applyAlignment="0" applyProtection="0"/>
    <xf numFmtId="4" fontId="31" fillId="16" borderId="0" applyNumberFormat="0" applyFont="0" applyBorder="0" applyAlignment="0" applyProtection="0"/>
    <xf numFmtId="0" fontId="31" fillId="16" borderId="0" applyNumberFormat="0" applyFont="0" applyBorder="0" applyAlignment="0" applyProtection="0"/>
    <xf numFmtId="0" fontId="31" fillId="16" borderId="0" applyNumberFormat="0" applyFont="0" applyBorder="0" applyAlignment="0" applyProtection="0"/>
    <xf numFmtId="0" fontId="82" fillId="65" borderId="0" applyNumberFormat="0" applyFont="0" applyBorder="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175" fontId="30" fillId="90" borderId="29" applyNumberFormat="0" applyFont="0" applyBorder="0" applyAlignment="0" applyProtection="0">
      <alignment horizontal="right" vertical="center"/>
    </xf>
    <xf numFmtId="9" fontId="82" fillId="0" borderId="0" applyFont="0" applyFill="0" applyBorder="0" applyAlignment="0" applyProtection="0"/>
    <xf numFmtId="0" fontId="97" fillId="69" borderId="0" applyNumberFormat="0" applyBorder="0" applyAlignment="0" applyProtection="0"/>
    <xf numFmtId="4" fontId="30" fillId="16" borderId="29"/>
    <xf numFmtId="0" fontId="30" fillId="16" borderId="60"/>
    <xf numFmtId="0" fontId="98" fillId="0" borderId="0" applyNumberFormat="0" applyFill="0" applyBorder="0" applyAlignment="0" applyProtection="0"/>
    <xf numFmtId="0" fontId="99" fillId="0" borderId="69" applyNumberFormat="0" applyFill="0" applyAlignment="0" applyProtection="0"/>
    <xf numFmtId="0" fontId="100" fillId="0" borderId="0" applyNumberFormat="0" applyFill="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6" fillId="0" borderId="0" applyNumberFormat="0" applyFill="0" applyBorder="0" applyAlignment="0" applyProtection="0"/>
    <xf numFmtId="0" fontId="107" fillId="87" borderId="68" applyNumberFormat="0" applyAlignment="0" applyProtection="0"/>
    <xf numFmtId="0" fontId="73" fillId="0" borderId="0" applyNumberFormat="0" applyFill="0" applyBorder="0" applyAlignment="0" applyProtection="0"/>
    <xf numFmtId="0" fontId="108" fillId="0" borderId="0" applyNumberFormat="0" applyFill="0" applyBorder="0" applyAlignment="0" applyProtection="0"/>
    <xf numFmtId="0" fontId="31" fillId="0" borderId="0" applyNumberFormat="0" applyFont="0" applyFill="0" applyBorder="0" applyProtection="0">
      <alignment horizontal="left" vertical="center"/>
    </xf>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4" fontId="31" fillId="0" borderId="0"/>
    <xf numFmtId="0" fontId="109" fillId="0" borderId="0"/>
    <xf numFmtId="0" fontId="31" fillId="16" borderId="0" applyNumberFormat="0" applyFont="0" applyBorder="0" applyAlignment="0" applyProtection="0"/>
    <xf numFmtId="0" fontId="73" fillId="0" borderId="0" applyNumberFormat="0" applyFill="0" applyBorder="0" applyAlignment="0" applyProtection="0"/>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76" fillId="82" borderId="0" applyNumberFormat="0" applyBorder="0" applyAlignment="0" applyProtection="0"/>
    <xf numFmtId="0" fontId="76" fillId="83" borderId="0" applyNumberFormat="0" applyBorder="0" applyAlignment="0" applyProtection="0"/>
    <xf numFmtId="0" fontId="76" fillId="84"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5" borderId="0" applyNumberFormat="0" applyBorder="0" applyAlignment="0" applyProtection="0"/>
    <xf numFmtId="0" fontId="78" fillId="69" borderId="0" applyNumberFormat="0" applyBorder="0" applyAlignment="0" applyProtection="0"/>
    <xf numFmtId="0" fontId="80" fillId="86" borderId="67" applyNumberFormat="0" applyAlignment="0" applyProtection="0"/>
    <xf numFmtId="0" fontId="81" fillId="87" borderId="68" applyNumberFormat="0" applyAlignment="0" applyProtection="0"/>
    <xf numFmtId="0" fontId="86" fillId="0" borderId="0" applyNumberFormat="0" applyFill="0" applyBorder="0" applyAlignment="0" applyProtection="0"/>
    <xf numFmtId="0" fontId="87" fillId="70" borderId="0" applyNumberFormat="0" applyBorder="0" applyAlignment="0" applyProtection="0"/>
    <xf numFmtId="0" fontId="89" fillId="0" borderId="70" applyNumberFormat="0" applyFill="0" applyAlignment="0" applyProtection="0"/>
    <xf numFmtId="0" fontId="90" fillId="0" borderId="71" applyNumberFormat="0" applyFill="0" applyAlignment="0" applyProtection="0"/>
    <xf numFmtId="0" fontId="91" fillId="0" borderId="72" applyNumberFormat="0" applyFill="0" applyAlignment="0" applyProtection="0"/>
    <xf numFmtId="0" fontId="91" fillId="0" borderId="0" applyNumberFormat="0" applyFill="0" applyBorder="0" applyAlignment="0" applyProtection="0"/>
    <xf numFmtId="0" fontId="92" fillId="73" borderId="67" applyNumberFormat="0" applyAlignment="0" applyProtection="0"/>
    <xf numFmtId="0" fontId="93" fillId="0" borderId="73" applyNumberFormat="0" applyFill="0" applyAlignment="0" applyProtection="0"/>
    <xf numFmtId="0" fontId="94" fillId="88" borderId="0" applyNumberFormat="0" applyBorder="0" applyAlignment="0" applyProtection="0"/>
    <xf numFmtId="0" fontId="31" fillId="0" borderId="0"/>
    <xf numFmtId="0" fontId="74" fillId="89" borderId="74" applyNumberFormat="0" applyFont="0" applyAlignment="0" applyProtection="0"/>
    <xf numFmtId="0" fontId="96" fillId="86" borderId="66" applyNumberFormat="0" applyAlignment="0" applyProtection="0"/>
    <xf numFmtId="0" fontId="98" fillId="0" borderId="0" applyNumberFormat="0" applyFill="0" applyBorder="0" applyAlignment="0" applyProtection="0"/>
    <xf numFmtId="0" fontId="99" fillId="0" borderId="69" applyNumberFormat="0" applyFill="0" applyAlignment="0" applyProtection="0"/>
    <xf numFmtId="0" fontId="106" fillId="0" borderId="0" applyNumberFormat="0" applyFill="0" applyBorder="0" applyAlignment="0" applyProtection="0"/>
    <xf numFmtId="0" fontId="110" fillId="0" borderId="0">
      <alignment horizontal="left" vertical="center" indent="1"/>
    </xf>
    <xf numFmtId="0" fontId="74" fillId="68" borderId="0" applyNumberFormat="0" applyBorder="0" applyAlignment="0" applyProtection="0"/>
    <xf numFmtId="0" fontId="74" fillId="69" borderId="0" applyNumberFormat="0" applyBorder="0" applyAlignment="0" applyProtection="0"/>
    <xf numFmtId="0" fontId="74" fillId="70" borderId="0" applyNumberFormat="0" applyBorder="0" applyAlignment="0" applyProtection="0"/>
    <xf numFmtId="0" fontId="74" fillId="71" borderId="0" applyNumberFormat="0" applyBorder="0" applyAlignment="0" applyProtection="0"/>
    <xf numFmtId="0" fontId="74" fillId="72" borderId="0" applyNumberFormat="0" applyBorder="0" applyAlignment="0" applyProtection="0"/>
    <xf numFmtId="0" fontId="74" fillId="73" borderId="0" applyNumberFormat="0" applyBorder="0" applyAlignment="0" applyProtection="0"/>
    <xf numFmtId="0" fontId="74" fillId="74"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1" borderId="0" applyNumberFormat="0" applyBorder="0" applyAlignment="0" applyProtection="0"/>
    <xf numFmtId="0" fontId="74" fillId="74" borderId="0" applyNumberFormat="0" applyBorder="0" applyAlignment="0" applyProtection="0"/>
    <xf numFmtId="0" fontId="74" fillId="77" borderId="0" applyNumberFormat="0" applyBorder="0" applyAlignment="0" applyProtection="0"/>
    <xf numFmtId="0" fontId="76" fillId="78" borderId="0" applyNumberFormat="0" applyBorder="0" applyAlignment="0" applyProtection="0"/>
    <xf numFmtId="0" fontId="76" fillId="75" borderId="0" applyNumberFormat="0" applyBorder="0" applyAlignment="0" applyProtection="0"/>
    <xf numFmtId="0" fontId="76" fillId="76" borderId="0" applyNumberFormat="0" applyBorder="0" applyAlignment="0" applyProtection="0"/>
    <xf numFmtId="0" fontId="76" fillId="79" borderId="0" applyNumberFormat="0" applyBorder="0" applyAlignment="0" applyProtection="0"/>
    <xf numFmtId="0" fontId="76" fillId="80" borderId="0" applyNumberFormat="0" applyBorder="0" applyAlignment="0" applyProtection="0"/>
    <xf numFmtId="0" fontId="76" fillId="81" borderId="0" applyNumberFormat="0" applyBorder="0" applyAlignment="0" applyProtection="0"/>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86" fillId="0" borderId="0" applyNumberFormat="0" applyFill="0" applyBorder="0" applyAlignment="0" applyProtection="0"/>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7" fillId="0" borderId="0"/>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106"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63" fillId="7" borderId="56" applyNumberFormat="0" applyAlignment="0" applyProtection="0"/>
    <xf numFmtId="0" fontId="30" fillId="9" borderId="0" applyBorder="0">
      <alignment horizontal="right" vertical="center"/>
    </xf>
    <xf numFmtId="0" fontId="30" fillId="9" borderId="0" applyBorder="0">
      <alignment horizontal="right" vertical="center"/>
    </xf>
    <xf numFmtId="0" fontId="30" fillId="0" borderId="0" applyBorder="0">
      <alignment horizontal="right" vertical="center"/>
    </xf>
    <xf numFmtId="0" fontId="31" fillId="0" borderId="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88" fillId="70" borderId="0" applyNumberFormat="0" applyBorder="0" applyAlignment="0" applyProtection="0"/>
    <xf numFmtId="4" fontId="31" fillId="0" borderId="0"/>
    <xf numFmtId="0" fontId="31" fillId="0" borderId="0"/>
    <xf numFmtId="0" fontId="7" fillId="0" borderId="0"/>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1" fillId="16" borderId="0" applyNumberFormat="0" applyFont="0" applyBorder="0" applyAlignment="0" applyProtection="0"/>
    <xf numFmtId="0" fontId="97" fillId="69" borderId="0" applyNumberFormat="0" applyBorder="0" applyAlignment="0" applyProtection="0"/>
    <xf numFmtId="0" fontId="101" fillId="0" borderId="70" applyNumberFormat="0" applyFill="0" applyAlignment="0" applyProtection="0"/>
    <xf numFmtId="0" fontId="102" fillId="0" borderId="71" applyNumberFormat="0" applyFill="0" applyAlignment="0" applyProtection="0"/>
    <xf numFmtId="0" fontId="103" fillId="0" borderId="72" applyNumberFormat="0" applyFill="0" applyAlignment="0" applyProtection="0"/>
    <xf numFmtId="0" fontId="103" fillId="0" borderId="0" applyNumberFormat="0" applyFill="0" applyBorder="0" applyAlignment="0" applyProtection="0"/>
    <xf numFmtId="0" fontId="104" fillId="0" borderId="73" applyNumberFormat="0" applyFill="0" applyAlignment="0" applyProtection="0"/>
    <xf numFmtId="0" fontId="107" fillId="87" borderId="68" applyNumberFormat="0" applyAlignment="0" applyProtection="0"/>
    <xf numFmtId="0" fontId="73" fillId="0" borderId="0" applyNumberFormat="0" applyFill="0" applyBorder="0" applyAlignment="0" applyProtection="0"/>
    <xf numFmtId="0" fontId="7" fillId="0" borderId="0"/>
    <xf numFmtId="0" fontId="63" fillId="7" borderId="56" applyNumberFormat="0" applyAlignment="0" applyProtection="0"/>
    <xf numFmtId="0" fontId="71" fillId="68" borderId="0" applyNumberFormat="0" applyBorder="0" applyAlignment="0" applyProtection="0"/>
    <xf numFmtId="0" fontId="71" fillId="69" borderId="0" applyNumberFormat="0" applyBorder="0" applyAlignment="0" applyProtection="0"/>
    <xf numFmtId="0" fontId="71" fillId="70" borderId="0" applyNumberFormat="0" applyBorder="0" applyAlignment="0" applyProtection="0"/>
    <xf numFmtId="0" fontId="71" fillId="71" borderId="0" applyNumberFormat="0" applyBorder="0" applyAlignment="0" applyProtection="0"/>
    <xf numFmtId="0" fontId="71" fillId="72" borderId="0" applyNumberFormat="0" applyBorder="0" applyAlignment="0" applyProtection="0"/>
    <xf numFmtId="0" fontId="71" fillId="73" borderId="0" applyNumberFormat="0" applyBorder="0" applyAlignment="0" applyProtection="0"/>
    <xf numFmtId="0" fontId="71" fillId="74"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1" borderId="0" applyNumberFormat="0" applyBorder="0" applyAlignment="0" applyProtection="0"/>
    <xf numFmtId="0" fontId="71" fillId="74" borderId="0" applyNumberFormat="0" applyBorder="0" applyAlignment="0" applyProtection="0"/>
    <xf numFmtId="0" fontId="71"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85" fillId="0" borderId="0" applyNumberFormat="0" applyFill="0" applyBorder="0" applyAlignment="0" applyProtection="0"/>
    <xf numFmtId="0" fontId="7" fillId="0" borderId="0"/>
    <xf numFmtId="0" fontId="105" fillId="0" borderId="0" applyNumberFormat="0" applyFill="0" applyBorder="0" applyAlignment="0" applyProtection="0"/>
    <xf numFmtId="0" fontId="7" fillId="0" borderId="0"/>
    <xf numFmtId="0" fontId="7" fillId="0" borderId="0"/>
    <xf numFmtId="0" fontId="7" fillId="0" borderId="0"/>
    <xf numFmtId="49" fontId="30" fillId="0" borderId="29" applyNumberFormat="0" applyFont="0" applyFill="0" applyBorder="0" applyProtection="0">
      <alignment horizontal="left" vertical="center" indent="2"/>
    </xf>
    <xf numFmtId="49" fontId="30" fillId="0" borderId="61" applyNumberFormat="0" applyFont="0" applyFill="0" applyBorder="0" applyProtection="0">
      <alignment horizontal="left" vertical="center" indent="5"/>
    </xf>
    <xf numFmtId="0" fontId="26" fillId="9" borderId="29">
      <alignment horizontal="right" vertical="center"/>
    </xf>
    <xf numFmtId="4" fontId="26" fillId="9" borderId="29">
      <alignment horizontal="right" vertical="center"/>
    </xf>
    <xf numFmtId="0" fontId="70" fillId="9" borderId="29">
      <alignment horizontal="right" vertical="center"/>
    </xf>
    <xf numFmtId="4" fontId="70" fillId="9" borderId="29">
      <alignment horizontal="right" vertical="center"/>
    </xf>
    <xf numFmtId="0" fontId="26" fillId="14" borderId="29">
      <alignment horizontal="right" vertical="center"/>
    </xf>
    <xf numFmtId="4" fontId="26" fillId="14" borderId="29">
      <alignment horizontal="right" vertical="center"/>
    </xf>
    <xf numFmtId="0" fontId="26" fillId="14" borderId="29">
      <alignment horizontal="right" vertical="center"/>
    </xf>
    <xf numFmtId="4" fontId="26" fillId="14" borderId="29">
      <alignment horizontal="right" vertical="center"/>
    </xf>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174" fontId="111" fillId="0" borderId="0" applyFont="0" applyFill="0" applyBorder="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83" fillId="73" borderId="67" applyNumberFormat="0" applyAlignment="0" applyProtection="0"/>
    <xf numFmtId="0" fontId="30" fillId="0" borderId="29">
      <alignment horizontal="right" vertical="center"/>
    </xf>
    <xf numFmtId="4" fontId="30" fillId="0" borderId="29">
      <alignment horizontal="right" vertical="center"/>
    </xf>
    <xf numFmtId="0" fontId="111" fillId="0" borderId="0"/>
    <xf numFmtId="0" fontId="109" fillId="0" borderId="0"/>
    <xf numFmtId="0" fontId="109" fillId="0" borderId="0"/>
    <xf numFmtId="0" fontId="7" fillId="0" borderId="0"/>
    <xf numFmtId="0" fontId="7" fillId="0" borderId="0"/>
    <xf numFmtId="0" fontId="7" fillId="0" borderId="0"/>
    <xf numFmtId="0" fontId="7" fillId="0" borderId="0"/>
    <xf numFmtId="0" fontId="109" fillId="0" borderId="0"/>
    <xf numFmtId="0" fontId="31" fillId="0" borderId="0"/>
    <xf numFmtId="4" fontId="30" fillId="0" borderId="29" applyFill="0" applyBorder="0" applyProtection="0">
      <alignment horizontal="right" vertical="center"/>
    </xf>
    <xf numFmtId="49" fontId="28" fillId="0" borderId="29" applyNumberFormat="0" applyFill="0" applyBorder="0" applyProtection="0">
      <alignment horizontal="left" vertical="center"/>
    </xf>
    <xf numFmtId="0" fontId="30" fillId="0" borderId="29" applyNumberFormat="0" applyFill="0" applyAlignment="0" applyProtection="0"/>
    <xf numFmtId="0" fontId="111" fillId="65" borderId="0" applyNumberFormat="0" applyFont="0" applyBorder="0" applyAlignment="0" applyProtection="0"/>
    <xf numFmtId="175" fontId="30" fillId="90" borderId="29" applyNumberFormat="0" applyFont="0" applyBorder="0" applyAlignment="0" applyProtection="0">
      <alignment horizontal="right" vertical="center"/>
    </xf>
    <xf numFmtId="9" fontId="111" fillId="0" borderId="0" applyFont="0" applyFill="0" applyBorder="0" applyAlignment="0" applyProtection="0"/>
    <xf numFmtId="0" fontId="30" fillId="16" borderId="29"/>
    <xf numFmtId="4" fontId="30" fillId="16" borderId="29"/>
    <xf numFmtId="0" fontId="30" fillId="14" borderId="78">
      <alignment horizontal="left" vertical="center" wrapText="1" indent="2"/>
    </xf>
    <xf numFmtId="0" fontId="30" fillId="0" borderId="78">
      <alignment horizontal="left" vertical="center" wrapText="1" indent="2"/>
    </xf>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30" fillId="14" borderId="51">
      <alignment horizontal="left" vertical="center" wrapText="1" indent="2"/>
    </xf>
    <xf numFmtId="0" fontId="30" fillId="0" borderId="51">
      <alignment horizontal="left" vertical="center" wrapText="1" indent="2"/>
    </xf>
    <xf numFmtId="0" fontId="31" fillId="0" borderId="0"/>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31" fillId="0" borderId="0"/>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30" fillId="0" borderId="78">
      <alignment horizontal="left" vertical="center" wrapText="1" indent="2"/>
    </xf>
    <xf numFmtId="0" fontId="77" fillId="86" borderId="66" applyNumberFormat="0" applyAlignment="0" applyProtection="0"/>
    <xf numFmtId="0" fontId="79" fillId="86" borderId="67" applyNumberFormat="0" applyAlignment="0" applyProtection="0"/>
    <xf numFmtId="0" fontId="80" fillId="86" borderId="67" applyNumberFormat="0" applyAlignment="0" applyProtection="0"/>
    <xf numFmtId="0" fontId="83" fillId="73" borderId="67" applyNumberFormat="0" applyAlignment="0" applyProtection="0"/>
    <xf numFmtId="0" fontId="84" fillId="0" borderId="69" applyNumberFormat="0" applyFill="0" applyAlignment="0" applyProtection="0"/>
    <xf numFmtId="0" fontId="92" fillId="73" borderId="67" applyNumberFormat="0" applyAlignment="0" applyProtection="0"/>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80" fillId="86"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61">
      <alignment horizontal="right" vertical="center"/>
    </xf>
    <xf numFmtId="4" fontId="26" fillId="14" borderId="61">
      <alignment horizontal="right" vertical="center"/>
    </xf>
    <xf numFmtId="0" fontId="26" fillId="14" borderId="62">
      <alignment horizontal="right" vertical="center"/>
    </xf>
    <xf numFmtId="4" fontId="26" fillId="14" borderId="62">
      <alignment horizontal="right" vertical="center"/>
    </xf>
    <xf numFmtId="0" fontId="80" fillId="86" borderId="67" applyNumberFormat="0" applyAlignment="0" applyProtection="0"/>
    <xf numFmtId="0" fontId="30" fillId="14" borderId="51">
      <alignment horizontal="left" vertical="center" wrapText="1" indent="2"/>
    </xf>
    <xf numFmtId="0" fontId="30" fillId="0" borderId="51">
      <alignment horizontal="left" vertical="center" wrapText="1" indent="2"/>
    </xf>
    <xf numFmtId="0" fontId="30" fillId="9" borderId="61">
      <alignment horizontal="left" vertical="center"/>
    </xf>
    <xf numFmtId="0" fontId="92" fillId="73" borderId="67" applyNumberFormat="0" applyAlignment="0" applyProtection="0"/>
    <xf numFmtId="0" fontId="96" fillId="86" borderId="66" applyNumberFormat="0" applyAlignment="0" applyProtection="0"/>
    <xf numFmtId="0" fontId="99" fillId="0" borderId="69" applyNumberFormat="0" applyFill="0" applyAlignment="0" applyProtection="0"/>
    <xf numFmtId="49" fontId="30" fillId="0" borderId="61" applyNumberFormat="0" applyFont="0" applyFill="0" applyBorder="0" applyProtection="0">
      <alignment horizontal="left" vertical="center" indent="5"/>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83" fillId="73" borderId="67" applyNumberFormat="0" applyAlignment="0" applyProtection="0"/>
    <xf numFmtId="0" fontId="30" fillId="0" borderId="75">
      <alignment horizontal="right" vertical="center"/>
    </xf>
    <xf numFmtId="4" fontId="30" fillId="0" borderId="75">
      <alignment horizontal="right" vertical="center"/>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5" applyNumberFormat="0" applyFill="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4" fontId="26" fillId="14" borderId="75">
      <alignment horizontal="right" vertical="center"/>
    </xf>
    <xf numFmtId="0" fontId="30" fillId="16" borderId="75"/>
    <xf numFmtId="0" fontId="79" fillId="86" borderId="67" applyNumberFormat="0" applyAlignment="0" applyProtection="0"/>
    <xf numFmtId="0" fontId="26" fillId="9" borderId="75">
      <alignment horizontal="right" vertical="center"/>
    </xf>
    <xf numFmtId="0" fontId="30" fillId="0" borderId="75">
      <alignment horizontal="right" vertical="center"/>
    </xf>
    <xf numFmtId="0" fontId="99" fillId="0" borderId="69" applyNumberFormat="0" applyFill="0" applyAlignment="0" applyProtection="0"/>
    <xf numFmtId="0" fontId="30" fillId="9" borderId="76">
      <alignment horizontal="left" vertical="center"/>
    </xf>
    <xf numFmtId="0" fontId="92" fillId="73" borderId="67" applyNumberFormat="0" applyAlignment="0" applyProtection="0"/>
    <xf numFmtId="175" fontId="30" fillId="90" borderId="75" applyNumberFormat="0" applyFont="0" applyBorder="0" applyAlignment="0" applyProtection="0">
      <alignment horizontal="right" vertical="center"/>
    </xf>
    <xf numFmtId="0" fontId="74" fillId="89" borderId="74" applyNumberFormat="0" applyFont="0" applyAlignment="0" applyProtection="0"/>
    <xf numFmtId="0" fontId="30" fillId="0" borderId="78">
      <alignment horizontal="left" vertical="center" wrapText="1" indent="2"/>
    </xf>
    <xf numFmtId="4" fontId="30" fillId="16" borderId="75"/>
    <xf numFmtId="49" fontId="28" fillId="0" borderId="75" applyNumberFormat="0" applyFill="0" applyBorder="0" applyProtection="0">
      <alignment horizontal="left" vertical="center"/>
    </xf>
    <xf numFmtId="0" fontId="30" fillId="0" borderId="75">
      <alignment horizontal="right" vertical="center"/>
    </xf>
    <xf numFmtId="4" fontId="26" fillId="14" borderId="77">
      <alignment horizontal="right" vertical="center"/>
    </xf>
    <xf numFmtId="4" fontId="26" fillId="14" borderId="75">
      <alignment horizontal="right" vertical="center"/>
    </xf>
    <xf numFmtId="4" fontId="26" fillId="14" borderId="75">
      <alignment horizontal="right" vertical="center"/>
    </xf>
    <xf numFmtId="0" fontId="70" fillId="9" borderId="75">
      <alignment horizontal="right" vertical="center"/>
    </xf>
    <xf numFmtId="0" fontId="26" fillId="9" borderId="75">
      <alignment horizontal="right" vertical="center"/>
    </xf>
    <xf numFmtId="49" fontId="30" fillId="0" borderId="75" applyNumberFormat="0" applyFont="0" applyFill="0" applyBorder="0" applyProtection="0">
      <alignment horizontal="left" vertical="center" indent="2"/>
    </xf>
    <xf numFmtId="0" fontId="92" fillId="73" borderId="67" applyNumberFormat="0" applyAlignment="0" applyProtection="0"/>
    <xf numFmtId="0" fontId="77" fillId="86" borderId="66" applyNumberFormat="0" applyAlignment="0" applyProtection="0"/>
    <xf numFmtId="49" fontId="30" fillId="0" borderId="75" applyNumberFormat="0" applyFont="0" applyFill="0" applyBorder="0" applyProtection="0">
      <alignment horizontal="left" vertical="center" indent="2"/>
    </xf>
    <xf numFmtId="0" fontId="83" fillId="73" borderId="67" applyNumberFormat="0" applyAlignment="0" applyProtection="0"/>
    <xf numFmtId="4" fontId="30" fillId="0" borderId="75" applyFill="0" applyBorder="0" applyProtection="0">
      <alignment horizontal="right" vertical="center"/>
    </xf>
    <xf numFmtId="0" fontId="80" fillId="86" borderId="67" applyNumberFormat="0" applyAlignment="0" applyProtection="0"/>
    <xf numFmtId="0" fontId="99" fillId="0" borderId="69" applyNumberFormat="0" applyFill="0" applyAlignment="0" applyProtection="0"/>
    <xf numFmtId="0" fontId="96" fillId="86" borderId="66" applyNumberFormat="0" applyAlignment="0" applyProtection="0"/>
    <xf numFmtId="0" fontId="30" fillId="0" borderId="75" applyNumberFormat="0" applyFill="0" applyAlignment="0" applyProtection="0"/>
    <xf numFmtId="4" fontId="30" fillId="0" borderId="75">
      <alignment horizontal="right" vertical="center"/>
    </xf>
    <xf numFmtId="0" fontId="30" fillId="0" borderId="75">
      <alignment horizontal="right" vertical="center"/>
    </xf>
    <xf numFmtId="0" fontId="92" fillId="73" borderId="67" applyNumberFormat="0" applyAlignment="0" applyProtection="0"/>
    <xf numFmtId="0" fontId="77" fillId="86" borderId="66" applyNumberFormat="0" applyAlignment="0" applyProtection="0"/>
    <xf numFmtId="0" fontId="79" fillId="86" borderId="67" applyNumberFormat="0" applyAlignment="0" applyProtection="0"/>
    <xf numFmtId="0" fontId="30" fillId="14" borderId="78">
      <alignment horizontal="left" vertical="center" wrapText="1" indent="2"/>
    </xf>
    <xf numFmtId="0" fontId="80" fillId="86" borderId="67" applyNumberFormat="0" applyAlignment="0" applyProtection="0"/>
    <xf numFmtId="0" fontId="80" fillId="86" borderId="67" applyNumberFormat="0" applyAlignment="0" applyProtection="0"/>
    <xf numFmtId="4" fontId="26" fillId="14" borderId="76">
      <alignment horizontal="right" vertical="center"/>
    </xf>
    <xf numFmtId="0" fontId="26" fillId="14" borderId="76">
      <alignment horizontal="right" vertical="center"/>
    </xf>
    <xf numFmtId="0" fontId="26" fillId="14" borderId="75">
      <alignment horizontal="right" vertical="center"/>
    </xf>
    <xf numFmtId="4" fontId="70" fillId="9" borderId="75">
      <alignment horizontal="right" vertical="center"/>
    </xf>
    <xf numFmtId="0" fontId="83" fillId="73" borderId="67" applyNumberFormat="0" applyAlignment="0" applyProtection="0"/>
    <xf numFmtId="0" fontId="84" fillId="0" borderId="69" applyNumberFormat="0" applyFill="0" applyAlignment="0" applyProtection="0"/>
    <xf numFmtId="0" fontId="99" fillId="0" borderId="69" applyNumberFormat="0" applyFill="0" applyAlignment="0" applyProtection="0"/>
    <xf numFmtId="0" fontId="74" fillId="89" borderId="74" applyNumberFormat="0" applyFont="0" applyAlignment="0" applyProtection="0"/>
    <xf numFmtId="0" fontId="92" fillId="73" borderId="67" applyNumberFormat="0" applyAlignment="0" applyProtection="0"/>
    <xf numFmtId="49" fontId="28" fillId="0" borderId="75" applyNumberFormat="0" applyFill="0" applyBorder="0" applyProtection="0">
      <alignment horizontal="left" vertical="center"/>
    </xf>
    <xf numFmtId="0" fontId="30" fillId="14" borderId="78">
      <alignment horizontal="left" vertical="center" wrapText="1" indent="2"/>
    </xf>
    <xf numFmtId="0" fontId="80" fillId="86" borderId="67" applyNumberFormat="0" applyAlignment="0" applyProtection="0"/>
    <xf numFmtId="0" fontId="30" fillId="0" borderId="78">
      <alignment horizontal="left" vertical="center" wrapText="1" indent="2"/>
    </xf>
    <xf numFmtId="0" fontId="74" fillId="89" borderId="74" applyNumberFormat="0" applyFont="0" applyAlignment="0" applyProtection="0"/>
    <xf numFmtId="0" fontId="31"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4" fontId="30" fillId="16" borderId="75"/>
    <xf numFmtId="0" fontId="26" fillId="14" borderId="75">
      <alignment horizontal="right" vertical="center"/>
    </xf>
    <xf numFmtId="0" fontId="99" fillId="0" borderId="69" applyNumberFormat="0" applyFill="0" applyAlignment="0" applyProtection="0"/>
    <xf numFmtId="4" fontId="26" fillId="14" borderId="77">
      <alignment horizontal="right" vertical="center"/>
    </xf>
    <xf numFmtId="0" fontId="79" fillId="86" borderId="67" applyNumberFormat="0" applyAlignment="0" applyProtection="0"/>
    <xf numFmtId="0" fontId="26" fillId="14" borderId="76">
      <alignment horizontal="right" vertical="center"/>
    </xf>
    <xf numFmtId="0" fontId="80" fillId="86" borderId="67" applyNumberFormat="0" applyAlignment="0" applyProtection="0"/>
    <xf numFmtId="0" fontId="84" fillId="0" borderId="69" applyNumberFormat="0" applyFill="0" applyAlignment="0" applyProtection="0"/>
    <xf numFmtId="0" fontId="74" fillId="89" borderId="74" applyNumberFormat="0" applyFont="0" applyAlignment="0" applyProtection="0"/>
    <xf numFmtId="4" fontId="26" fillId="14" borderId="76">
      <alignment horizontal="right" vertical="center"/>
    </xf>
    <xf numFmtId="0" fontId="30" fillId="14" borderId="78">
      <alignment horizontal="left" vertical="center" wrapText="1" indent="2"/>
    </xf>
    <xf numFmtId="0" fontId="30" fillId="16" borderId="75"/>
    <xf numFmtId="175" fontId="30" fillId="90" borderId="75" applyNumberFormat="0" applyFont="0" applyBorder="0" applyAlignment="0" applyProtection="0">
      <alignment horizontal="right" vertical="center"/>
    </xf>
    <xf numFmtId="0" fontId="30" fillId="0" borderId="75" applyNumberFormat="0" applyFill="0" applyAlignment="0" applyProtection="0"/>
    <xf numFmtId="4" fontId="30" fillId="0" borderId="75" applyFill="0" applyBorder="0" applyProtection="0">
      <alignment horizontal="right" vertical="center"/>
    </xf>
    <xf numFmtId="4" fontId="26" fillId="9" borderId="75">
      <alignment horizontal="right" vertical="center"/>
    </xf>
    <xf numFmtId="0" fontId="84" fillId="0" borderId="69" applyNumberFormat="0" applyFill="0" applyAlignment="0" applyProtection="0"/>
    <xf numFmtId="49" fontId="28" fillId="0" borderId="75" applyNumberFormat="0" applyFill="0" applyBorder="0" applyProtection="0">
      <alignment horizontal="left" vertical="center"/>
    </xf>
    <xf numFmtId="49" fontId="30" fillId="0" borderId="76" applyNumberFormat="0" applyFont="0" applyFill="0" applyBorder="0" applyProtection="0">
      <alignment horizontal="left" vertical="center" indent="5"/>
    </xf>
    <xf numFmtId="0" fontId="30" fillId="9" borderId="76">
      <alignment horizontal="left" vertical="center"/>
    </xf>
    <xf numFmtId="0" fontId="80" fillId="86" borderId="67" applyNumberFormat="0" applyAlignment="0" applyProtection="0"/>
    <xf numFmtId="4" fontId="26" fillId="14" borderId="77">
      <alignment horizontal="right" vertical="center"/>
    </xf>
    <xf numFmtId="0" fontId="92" fillId="73" borderId="67" applyNumberFormat="0" applyAlignment="0" applyProtection="0"/>
    <xf numFmtId="0" fontId="92" fillId="73" borderId="67" applyNumberFormat="0" applyAlignment="0" applyProtection="0"/>
    <xf numFmtId="0" fontId="74" fillId="89" borderId="74" applyNumberFormat="0" applyFont="0" applyAlignment="0" applyProtection="0"/>
    <xf numFmtId="0" fontId="96" fillId="86" borderId="66" applyNumberFormat="0" applyAlignment="0" applyProtection="0"/>
    <xf numFmtId="0" fontId="99" fillId="0" borderId="69" applyNumberFormat="0" applyFill="0" applyAlignment="0" applyProtection="0"/>
    <xf numFmtId="0" fontId="26" fillId="14" borderId="75">
      <alignment horizontal="right" vertical="center"/>
    </xf>
    <xf numFmtId="0" fontId="31" fillId="89" borderId="74" applyNumberFormat="0" applyFont="0" applyAlignment="0" applyProtection="0"/>
    <xf numFmtId="4" fontId="30" fillId="0" borderId="75">
      <alignment horizontal="right" vertical="center"/>
    </xf>
    <xf numFmtId="0" fontId="99" fillId="0" borderId="69" applyNumberFormat="0" applyFill="0" applyAlignment="0" applyProtection="0"/>
    <xf numFmtId="0" fontId="26" fillId="14" borderId="75">
      <alignment horizontal="right" vertical="center"/>
    </xf>
    <xf numFmtId="0" fontId="26" fillId="14" borderId="75">
      <alignment horizontal="right" vertical="center"/>
    </xf>
    <xf numFmtId="4" fontId="70" fillId="9" borderId="75">
      <alignment horizontal="right" vertical="center"/>
    </xf>
    <xf numFmtId="0" fontId="26" fillId="9" borderId="75">
      <alignment horizontal="right" vertical="center"/>
    </xf>
    <xf numFmtId="4" fontId="26" fillId="9" borderId="75">
      <alignment horizontal="right" vertical="center"/>
    </xf>
    <xf numFmtId="0" fontId="70" fillId="9" borderId="75">
      <alignment horizontal="right" vertical="center"/>
    </xf>
    <xf numFmtId="4" fontId="70" fillId="9" borderId="75">
      <alignment horizontal="right" vertical="center"/>
    </xf>
    <xf numFmtId="0" fontId="26" fillId="14" borderId="75">
      <alignment horizontal="right" vertical="center"/>
    </xf>
    <xf numFmtId="4" fontId="26" fillId="14" borderId="75">
      <alignment horizontal="right" vertical="center"/>
    </xf>
    <xf numFmtId="0" fontId="26" fillId="14" borderId="75">
      <alignment horizontal="right" vertical="center"/>
    </xf>
    <xf numFmtId="4" fontId="26" fillId="14" borderId="75">
      <alignment horizontal="right" vertical="center"/>
    </xf>
    <xf numFmtId="0" fontId="26" fillId="14" borderId="76">
      <alignment horizontal="right" vertical="center"/>
    </xf>
    <xf numFmtId="4" fontId="26" fillId="14" borderId="76">
      <alignment horizontal="right" vertical="center"/>
    </xf>
    <xf numFmtId="0" fontId="26" fillId="14" borderId="77">
      <alignment horizontal="right" vertical="center"/>
    </xf>
    <xf numFmtId="4" fontId="26" fillId="14" borderId="77">
      <alignment horizontal="right" vertical="center"/>
    </xf>
    <xf numFmtId="0" fontId="80"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9" borderId="76">
      <alignment horizontal="left" vertical="center"/>
    </xf>
    <xf numFmtId="0" fontId="92" fillId="73" borderId="67" applyNumberFormat="0" applyAlignment="0" applyProtection="0"/>
    <xf numFmtId="0" fontId="30" fillId="0" borderId="75">
      <alignment horizontal="right" vertical="center"/>
    </xf>
    <xf numFmtId="4" fontId="30" fillId="0" borderId="75">
      <alignment horizontal="right" vertical="center"/>
    </xf>
    <xf numFmtId="0" fontId="30" fillId="0" borderId="75" applyNumberFormat="0" applyFill="0" applyAlignment="0" applyProtection="0"/>
    <xf numFmtId="0" fontId="96" fillId="86" borderId="66" applyNumberFormat="0" applyAlignment="0" applyProtection="0"/>
    <xf numFmtId="175" fontId="30" fillId="90" borderId="75" applyNumberFormat="0" applyFont="0" applyBorder="0" applyAlignment="0" applyProtection="0">
      <alignment horizontal="right" vertical="center"/>
    </xf>
    <xf numFmtId="0" fontId="30" fillId="16" borderId="75"/>
    <xf numFmtId="4" fontId="30" fillId="16" borderId="75"/>
    <xf numFmtId="0" fontId="99" fillId="0" borderId="69" applyNumberFormat="0" applyFill="0" applyAlignment="0" applyProtection="0"/>
    <xf numFmtId="0" fontId="31" fillId="89" borderId="74" applyNumberFormat="0" applyFont="0" applyAlignment="0" applyProtection="0"/>
    <xf numFmtId="0" fontId="74" fillId="89" borderId="74" applyNumberFormat="0" applyFont="0" applyAlignment="0" applyProtection="0"/>
    <xf numFmtId="0" fontId="30" fillId="0" borderId="75" applyNumberFormat="0" applyFill="0" applyAlignment="0" applyProtection="0"/>
    <xf numFmtId="0" fontId="84" fillId="0" borderId="69" applyNumberFormat="0" applyFill="0" applyAlignment="0" applyProtection="0"/>
    <xf numFmtId="0" fontId="99" fillId="0" borderId="69" applyNumberFormat="0" applyFill="0" applyAlignment="0" applyProtection="0"/>
    <xf numFmtId="0" fontId="83" fillId="73" borderId="67" applyNumberFormat="0" applyAlignment="0" applyProtection="0"/>
    <xf numFmtId="0" fontId="80" fillId="86" borderId="67" applyNumberFormat="0" applyAlignment="0" applyProtection="0"/>
    <xf numFmtId="4" fontId="70" fillId="9" borderId="75">
      <alignment horizontal="right" vertical="center"/>
    </xf>
    <xf numFmtId="0" fontId="26" fillId="9" borderId="75">
      <alignment horizontal="right" vertical="center"/>
    </xf>
    <xf numFmtId="175" fontId="30" fillId="90" borderId="75" applyNumberFormat="0" applyFont="0" applyBorder="0" applyAlignment="0" applyProtection="0">
      <alignment horizontal="right" vertical="center"/>
    </xf>
    <xf numFmtId="0" fontId="84" fillId="0" borderId="69" applyNumberFormat="0" applyFill="0" applyAlignment="0" applyProtection="0"/>
    <xf numFmtId="49" fontId="30" fillId="0" borderId="75" applyNumberFormat="0" applyFont="0" applyFill="0" applyBorder="0" applyProtection="0">
      <alignment horizontal="left" vertical="center" indent="2"/>
    </xf>
    <xf numFmtId="49" fontId="30" fillId="0" borderId="76" applyNumberFormat="0" applyFont="0" applyFill="0" applyBorder="0" applyProtection="0">
      <alignment horizontal="left" vertical="center" indent="5"/>
    </xf>
    <xf numFmtId="49" fontId="30" fillId="0" borderId="75" applyNumberFormat="0" applyFont="0" applyFill="0" applyBorder="0" applyProtection="0">
      <alignment horizontal="left" vertical="center" indent="2"/>
    </xf>
    <xf numFmtId="4" fontId="30" fillId="0" borderId="75" applyFill="0" applyBorder="0" applyProtection="0">
      <alignment horizontal="right" vertical="center"/>
    </xf>
    <xf numFmtId="49" fontId="28" fillId="0" borderId="75" applyNumberFormat="0" applyFill="0" applyBorder="0" applyProtection="0">
      <alignment horizontal="left" vertical="center"/>
    </xf>
    <xf numFmtId="0" fontId="30" fillId="0" borderId="78">
      <alignment horizontal="left" vertical="center" wrapText="1" indent="2"/>
    </xf>
    <xf numFmtId="0" fontId="96" fillId="86" borderId="66" applyNumberFormat="0" applyAlignment="0" applyProtection="0"/>
    <xf numFmtId="0" fontId="26" fillId="14" borderId="77">
      <alignment horizontal="right" vertical="center"/>
    </xf>
    <xf numFmtId="0" fontId="83" fillId="73" borderId="67" applyNumberFormat="0" applyAlignment="0" applyProtection="0"/>
    <xf numFmtId="0" fontId="26" fillId="14" borderId="77">
      <alignment horizontal="right" vertical="center"/>
    </xf>
    <xf numFmtId="4" fontId="26" fillId="14" borderId="75">
      <alignment horizontal="right" vertical="center"/>
    </xf>
    <xf numFmtId="0" fontId="26" fillId="14" borderId="75">
      <alignment horizontal="right" vertical="center"/>
    </xf>
    <xf numFmtId="0" fontId="77" fillId="86" borderId="66" applyNumberFormat="0" applyAlignment="0" applyProtection="0"/>
    <xf numFmtId="0" fontId="79" fillId="86" borderId="67" applyNumberFormat="0" applyAlignment="0" applyProtection="0"/>
    <xf numFmtId="0" fontId="84" fillId="0" borderId="69" applyNumberFormat="0" applyFill="0" applyAlignment="0" applyProtection="0"/>
    <xf numFmtId="0" fontId="30" fillId="16" borderId="75"/>
    <xf numFmtId="4" fontId="30" fillId="16" borderId="75"/>
    <xf numFmtId="4" fontId="26" fillId="14" borderId="75">
      <alignment horizontal="right" vertical="center"/>
    </xf>
    <xf numFmtId="0" fontId="70" fillId="9" borderId="75">
      <alignment horizontal="right" vertical="center"/>
    </xf>
    <xf numFmtId="0" fontId="83" fillId="73" borderId="67" applyNumberFormat="0" applyAlignment="0" applyProtection="0"/>
    <xf numFmtId="0" fontId="80" fillId="86" borderId="67" applyNumberFormat="0" applyAlignment="0" applyProtection="0"/>
    <xf numFmtId="4" fontId="30" fillId="0" borderId="75">
      <alignment horizontal="right" vertical="center"/>
    </xf>
    <xf numFmtId="0" fontId="30" fillId="14" borderId="78">
      <alignment horizontal="left" vertical="center" wrapText="1" indent="2"/>
    </xf>
    <xf numFmtId="0" fontId="30" fillId="0" borderId="78">
      <alignment horizontal="left" vertical="center" wrapText="1" indent="2"/>
    </xf>
    <xf numFmtId="0" fontId="96" fillId="86" borderId="66" applyNumberFormat="0" applyAlignment="0" applyProtection="0"/>
    <xf numFmtId="0" fontId="92" fillId="73" borderId="67" applyNumberFormat="0" applyAlignment="0" applyProtection="0"/>
    <xf numFmtId="0" fontId="79" fillId="86" borderId="67" applyNumberFormat="0" applyAlignment="0" applyProtection="0"/>
    <xf numFmtId="0" fontId="77" fillId="86" borderId="66" applyNumberFormat="0" applyAlignment="0" applyProtection="0"/>
    <xf numFmtId="0" fontId="26" fillId="14" borderId="77">
      <alignment horizontal="right" vertical="center"/>
    </xf>
    <xf numFmtId="0" fontId="70" fillId="9" borderId="75">
      <alignment horizontal="right" vertical="center"/>
    </xf>
    <xf numFmtId="4" fontId="26" fillId="9" borderId="75">
      <alignment horizontal="right" vertical="center"/>
    </xf>
    <xf numFmtId="4" fontId="26" fillId="14" borderId="75">
      <alignment horizontal="right" vertical="center"/>
    </xf>
    <xf numFmtId="49" fontId="30" fillId="0" borderId="76" applyNumberFormat="0" applyFont="0" applyFill="0" applyBorder="0" applyProtection="0">
      <alignment horizontal="left" vertical="center" indent="5"/>
    </xf>
    <xf numFmtId="4" fontId="30" fillId="0" borderId="75" applyFill="0" applyBorder="0" applyProtection="0">
      <alignment horizontal="right" vertical="center"/>
    </xf>
    <xf numFmtId="4" fontId="26" fillId="9" borderId="75">
      <alignment horizontal="right" vertical="center"/>
    </xf>
    <xf numFmtId="0" fontId="92" fillId="73" borderId="67" applyNumberFormat="0" applyAlignment="0" applyProtection="0"/>
    <xf numFmtId="0" fontId="83" fillId="73" borderId="67" applyNumberFormat="0" applyAlignment="0" applyProtection="0"/>
    <xf numFmtId="0" fontId="79" fillId="86" borderId="67" applyNumberFormat="0" applyAlignment="0" applyProtection="0"/>
    <xf numFmtId="0" fontId="30" fillId="14" borderId="78">
      <alignment horizontal="left" vertical="center" wrapText="1" indent="2"/>
    </xf>
    <xf numFmtId="0" fontId="30" fillId="0" borderId="78">
      <alignment horizontal="left" vertical="center" wrapText="1" indent="2"/>
    </xf>
    <xf numFmtId="0" fontId="30" fillId="14" borderId="78">
      <alignment horizontal="left" vertical="center" wrapText="1" indent="2"/>
    </xf>
    <xf numFmtId="0" fontId="7" fillId="0" borderId="0"/>
    <xf numFmtId="0" fontId="30" fillId="0" borderId="93">
      <alignment horizontal="left" vertical="center" wrapText="1" indent="2"/>
    </xf>
    <xf numFmtId="0" fontId="74" fillId="89" borderId="89" applyNumberFormat="0" applyFont="0" applyAlignment="0" applyProtection="0"/>
    <xf numFmtId="0" fontId="96" fillId="86" borderId="94" applyNumberFormat="0" applyAlignment="0" applyProtection="0"/>
    <xf numFmtId="0" fontId="92" fillId="73" borderId="87" applyNumberFormat="0" applyAlignment="0" applyProtection="0"/>
    <xf numFmtId="0" fontId="84" fillId="0" borderId="88" applyNumberFormat="0" applyFill="0" applyAlignment="0" applyProtection="0"/>
    <xf numFmtId="4" fontId="30" fillId="0" borderId="98" applyFill="0" applyBorder="0" applyProtection="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4" fontId="26" fillId="14" borderId="92">
      <alignment horizontal="right" vertical="center"/>
    </xf>
    <xf numFmtId="0" fontId="30" fillId="16" borderId="90"/>
    <xf numFmtId="0" fontId="67" fillId="0" borderId="0" applyNumberFormat="0" applyFill="0" applyBorder="0" applyAlignment="0" applyProtection="0"/>
    <xf numFmtId="0" fontId="83" fillId="73" borderId="87" applyNumberFormat="0" applyAlignment="0" applyProtection="0"/>
    <xf numFmtId="0" fontId="80" fillId="86" borderId="87" applyNumberFormat="0" applyAlignment="0" applyProtection="0"/>
    <xf numFmtId="0" fontId="26" fillId="14" borderId="90">
      <alignment horizontal="right" vertical="center"/>
    </xf>
    <xf numFmtId="0" fontId="26" fillId="14" borderId="90">
      <alignment horizontal="right" vertical="center"/>
    </xf>
    <xf numFmtId="4" fontId="30" fillId="0" borderId="98">
      <alignment horizontal="right" vertical="center"/>
    </xf>
    <xf numFmtId="0" fontId="74" fillId="89" borderId="89"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1" applyNumberFormat="0" applyFont="0" applyFill="0" applyBorder="0" applyProtection="0">
      <alignment horizontal="left" vertical="center" indent="5"/>
    </xf>
    <xf numFmtId="0" fontId="66" fillId="0" borderId="0" applyNumberFormat="0" applyFill="0" applyBorder="0" applyAlignment="0" applyProtection="0"/>
    <xf numFmtId="0" fontId="26" fillId="14" borderId="90">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7" fillId="47" borderId="0" applyNumberFormat="0" applyBorder="0" applyAlignment="0" applyProtection="0"/>
    <xf numFmtId="0" fontId="7" fillId="48" borderId="0" applyNumberFormat="0" applyBorder="0" applyAlignment="0" applyProtection="0"/>
    <xf numFmtId="0" fontId="68" fillId="49" borderId="0" applyNumberFormat="0" applyBorder="0" applyAlignment="0" applyProtection="0"/>
    <xf numFmtId="0" fontId="7" fillId="50" borderId="0" applyNumberFormat="0" applyBorder="0" applyAlignment="0" applyProtection="0"/>
    <xf numFmtId="0" fontId="7" fillId="51" borderId="0" applyNumberFormat="0" applyBorder="0" applyAlignment="0" applyProtection="0"/>
    <xf numFmtId="0" fontId="68" fillId="52" borderId="0" applyNumberFormat="0" applyBorder="0" applyAlignment="0" applyProtection="0"/>
    <xf numFmtId="0" fontId="7" fillId="53"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77" fillId="86" borderId="94" applyNumberFormat="0" applyAlignment="0" applyProtection="0"/>
    <xf numFmtId="0" fontId="7" fillId="56" borderId="0" applyNumberFormat="0" applyBorder="0" applyAlignment="0" applyProtection="0"/>
    <xf numFmtId="0" fontId="7" fillId="57" borderId="0" applyNumberFormat="0" applyBorder="0" applyAlignment="0" applyProtection="0"/>
    <xf numFmtId="0" fontId="68" fillId="58" borderId="0" applyNumberFormat="0" applyBorder="0" applyAlignment="0" applyProtection="0"/>
    <xf numFmtId="4" fontId="30" fillId="16" borderId="90"/>
    <xf numFmtId="0" fontId="7" fillId="59" borderId="0" applyNumberFormat="0" applyBorder="0" applyAlignment="0" applyProtection="0"/>
    <xf numFmtId="0" fontId="7" fillId="60" borderId="0" applyNumberFormat="0" applyBorder="0" applyAlignment="0" applyProtection="0"/>
    <xf numFmtId="0" fontId="68" fillId="61" borderId="0" applyNumberFormat="0" applyBorder="0" applyAlignment="0" applyProtection="0"/>
    <xf numFmtId="0" fontId="7" fillId="62" borderId="0" applyNumberFormat="0" applyBorder="0" applyAlignment="0" applyProtection="0"/>
    <xf numFmtId="0" fontId="7" fillId="63" borderId="0" applyNumberFormat="0" applyBorder="0" applyAlignment="0" applyProtection="0"/>
    <xf numFmtId="0" fontId="68" fillId="64" borderId="0" applyNumberFormat="0" applyBorder="0" applyAlignment="0" applyProtection="0"/>
    <xf numFmtId="0" fontId="26" fillId="14" borderId="98">
      <alignment horizontal="right" vertical="center"/>
    </xf>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0" fontId="77" fillId="86" borderId="94" applyNumberFormat="0" applyAlignment="0" applyProtection="0"/>
    <xf numFmtId="0" fontId="64" fillId="46" borderId="57" applyNumberFormat="0" applyAlignment="0" applyProtection="0"/>
    <xf numFmtId="0" fontId="92" fillId="73" borderId="87"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87" applyNumberFormat="0" applyAlignment="0" applyProtection="0"/>
    <xf numFmtId="0" fontId="79" fillId="86" borderId="95" applyNumberFormat="0" applyAlignment="0" applyProtection="0"/>
    <xf numFmtId="49" fontId="30" fillId="0" borderId="99" applyNumberFormat="0" applyFont="0" applyFill="0" applyBorder="0" applyProtection="0">
      <alignment horizontal="left" vertical="center" indent="5"/>
    </xf>
    <xf numFmtId="0" fontId="80" fillId="86" borderId="95" applyNumberFormat="0" applyAlignment="0" applyProtection="0"/>
    <xf numFmtId="4" fontId="26" fillId="14" borderId="92">
      <alignment horizontal="right" vertical="center"/>
    </xf>
    <xf numFmtId="49" fontId="30" fillId="0" borderId="91" applyNumberFormat="0" applyFont="0" applyFill="0" applyBorder="0" applyProtection="0">
      <alignment horizontal="left" vertical="center" indent="5"/>
    </xf>
    <xf numFmtId="0" fontId="7" fillId="60" borderId="0" applyNumberFormat="0" applyBorder="0" applyAlignment="0" applyProtection="0"/>
    <xf numFmtId="49" fontId="30" fillId="0" borderId="91" applyNumberFormat="0" applyFont="0" applyFill="0" applyBorder="0" applyProtection="0">
      <alignment horizontal="left" vertical="center" indent="5"/>
    </xf>
    <xf numFmtId="0" fontId="30" fillId="14" borderId="101">
      <alignment horizontal="left" vertical="center" wrapText="1" indent="2"/>
    </xf>
    <xf numFmtId="0" fontId="74" fillId="89" borderId="97" applyNumberFormat="0" applyFont="0" applyAlignment="0" applyProtection="0"/>
    <xf numFmtId="4" fontId="30" fillId="16" borderId="90"/>
    <xf numFmtId="4" fontId="26" fillId="14" borderId="90">
      <alignment horizontal="right" vertical="center"/>
    </xf>
    <xf numFmtId="4" fontId="26" fillId="14" borderId="90">
      <alignment horizontal="right" vertical="center"/>
    </xf>
    <xf numFmtId="4" fontId="30" fillId="0" borderId="90" applyFill="0" applyBorder="0" applyProtection="0">
      <alignment horizontal="right" vertical="center"/>
    </xf>
    <xf numFmtId="0" fontId="26" fillId="9" borderId="90">
      <alignment horizontal="right" vertical="center"/>
    </xf>
    <xf numFmtId="0" fontId="26" fillId="14" borderId="90">
      <alignment horizontal="right" vertical="center"/>
    </xf>
    <xf numFmtId="0" fontId="68" fillId="58" borderId="0" applyNumberFormat="0" applyBorder="0" applyAlignment="0" applyProtection="0"/>
    <xf numFmtId="0" fontId="30" fillId="9" borderId="91">
      <alignment horizontal="left" vertical="center"/>
    </xf>
    <xf numFmtId="0" fontId="30" fillId="0" borderId="90" applyNumberFormat="0" applyFill="0" applyAlignment="0" applyProtection="0"/>
    <xf numFmtId="0" fontId="83" fillId="73" borderId="87" applyNumberFormat="0" applyAlignment="0" applyProtection="0"/>
    <xf numFmtId="0" fontId="68" fillId="64" borderId="0" applyNumberFormat="0" applyBorder="0" applyAlignment="0" applyProtection="0"/>
    <xf numFmtId="0" fontId="80" fillId="86" borderId="87" applyNumberFormat="0" applyAlignment="0" applyProtection="0"/>
    <xf numFmtId="4" fontId="26" fillId="14" borderId="98">
      <alignment horizontal="right" vertical="center"/>
    </xf>
    <xf numFmtId="0" fontId="99" fillId="0" borderId="88" applyNumberFormat="0" applyFill="0" applyAlignment="0" applyProtection="0"/>
    <xf numFmtId="0" fontId="84" fillId="0" borderId="88" applyNumberFormat="0" applyFill="0" applyAlignment="0" applyProtection="0"/>
    <xf numFmtId="0" fontId="80" fillId="86" borderId="87" applyNumberFormat="0" applyAlignment="0" applyProtection="0"/>
    <xf numFmtId="0" fontId="92" fillId="73" borderId="87" applyNumberFormat="0" applyAlignment="0" applyProtection="0"/>
    <xf numFmtId="0" fontId="80" fillId="86" borderId="80" applyNumberFormat="0" applyAlignment="0" applyProtection="0"/>
    <xf numFmtId="4" fontId="26" fillId="14" borderId="90">
      <alignment horizontal="right" vertical="center"/>
    </xf>
    <xf numFmtId="0" fontId="74" fillId="89" borderId="89" applyNumberFormat="0" applyFont="0" applyAlignment="0" applyProtection="0"/>
    <xf numFmtId="0" fontId="30" fillId="0" borderId="90">
      <alignment horizontal="right" vertical="center"/>
    </xf>
    <xf numFmtId="0" fontId="30" fillId="9" borderId="91">
      <alignment horizontal="left" vertical="center"/>
    </xf>
    <xf numFmtId="0" fontId="30" fillId="14" borderId="93">
      <alignment horizontal="left" vertical="center" wrapText="1" indent="2"/>
    </xf>
    <xf numFmtId="0" fontId="7" fillId="47" borderId="0" applyNumberFormat="0" applyBorder="0" applyAlignment="0" applyProtection="0"/>
    <xf numFmtId="0" fontId="30" fillId="16" borderId="90"/>
    <xf numFmtId="4" fontId="70" fillId="9" borderId="90">
      <alignment horizontal="right" vertical="center"/>
    </xf>
    <xf numFmtId="4" fontId="26" fillId="14" borderId="91">
      <alignment horizontal="right" vertical="center"/>
    </xf>
    <xf numFmtId="4" fontId="26" fillId="14" borderId="92">
      <alignment horizontal="right" vertical="center"/>
    </xf>
    <xf numFmtId="0" fontId="92" fillId="73" borderId="80" applyNumberFormat="0" applyAlignment="0" applyProtection="0"/>
    <xf numFmtId="4" fontId="26" fillId="14" borderId="90">
      <alignment horizontal="right" vertical="center"/>
    </xf>
    <xf numFmtId="0" fontId="7" fillId="57" borderId="0" applyNumberFormat="0" applyBorder="0" applyAlignment="0" applyProtection="0"/>
    <xf numFmtId="0" fontId="30" fillId="0" borderId="93">
      <alignment horizontal="left" vertical="center" wrapText="1" indent="2"/>
    </xf>
    <xf numFmtId="49" fontId="30" fillId="0" borderId="90" applyNumberFormat="0" applyFont="0" applyFill="0" applyBorder="0" applyProtection="0">
      <alignment horizontal="left" vertical="center" indent="2"/>
    </xf>
    <xf numFmtId="0" fontId="26" fillId="9" borderId="90">
      <alignment horizontal="right" vertical="center"/>
    </xf>
    <xf numFmtId="175" fontId="30" fillId="90" borderId="90" applyNumberFormat="0" applyFont="0" applyBorder="0" applyAlignment="0" applyProtection="0">
      <alignment horizontal="right" vertical="center"/>
    </xf>
    <xf numFmtId="0" fontId="80" fillId="86" borderId="87" applyNumberFormat="0" applyAlignment="0" applyProtection="0"/>
    <xf numFmtId="0" fontId="79" fillId="86" borderId="87" applyNumberFormat="0" applyAlignment="0" applyProtection="0"/>
    <xf numFmtId="4" fontId="30" fillId="16" borderId="90"/>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93">
      <alignment horizontal="left" vertical="center" wrapText="1" indent="2"/>
    </xf>
    <xf numFmtId="0" fontId="84" fillId="0" borderId="88" applyNumberFormat="0" applyFill="0" applyAlignment="0" applyProtection="0"/>
    <xf numFmtId="0" fontId="84" fillId="0" borderId="88" applyNumberFormat="0" applyFill="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49" fontId="30" fillId="0" borderId="91" applyNumberFormat="0" applyFont="0" applyFill="0" applyBorder="0" applyProtection="0">
      <alignment horizontal="left" vertical="center" indent="5"/>
    </xf>
    <xf numFmtId="0" fontId="31" fillId="89" borderId="97" applyNumberFormat="0" applyFont="0" applyAlignment="0" applyProtection="0"/>
    <xf numFmtId="4" fontId="26" fillId="9" borderId="90">
      <alignment horizontal="right" vertical="center"/>
    </xf>
    <xf numFmtId="0" fontId="99" fillId="0" borderId="88" applyNumberFormat="0" applyFill="0" applyAlignment="0" applyProtection="0"/>
    <xf numFmtId="0" fontId="30" fillId="0" borderId="93">
      <alignment horizontal="left" vertical="center" wrapText="1" indent="2"/>
    </xf>
    <xf numFmtId="0" fontId="99" fillId="0" borderId="81" applyNumberFormat="0" applyFill="0" applyAlignment="0" applyProtection="0"/>
    <xf numFmtId="0" fontId="30" fillId="14" borderId="93">
      <alignment horizontal="left" vertical="center" wrapText="1" indent="2"/>
    </xf>
    <xf numFmtId="0" fontId="92" fillId="73" borderId="87" applyNumberFormat="0" applyAlignment="0" applyProtection="0"/>
    <xf numFmtId="4" fontId="30" fillId="0" borderId="90">
      <alignment horizontal="right" vertical="center"/>
    </xf>
    <xf numFmtId="0" fontId="31" fillId="89" borderId="89" applyNumberFormat="0" applyFont="0" applyAlignment="0" applyProtection="0"/>
    <xf numFmtId="0" fontId="79" fillId="86" borderId="87" applyNumberFormat="0" applyAlignment="0" applyProtection="0"/>
    <xf numFmtId="0" fontId="30" fillId="16" borderId="90"/>
    <xf numFmtId="0" fontId="7" fillId="47" borderId="0" applyNumberFormat="0" applyBorder="0" applyAlignment="0" applyProtection="0"/>
    <xf numFmtId="0" fontId="30" fillId="14" borderId="93">
      <alignment horizontal="left" vertical="center" wrapText="1" indent="2"/>
    </xf>
    <xf numFmtId="0" fontId="77" fillId="86" borderId="94" applyNumberFormat="0" applyAlignment="0" applyProtection="0"/>
    <xf numFmtId="49" fontId="30" fillId="0" borderId="90" applyNumberFormat="0" applyFont="0" applyFill="0" applyBorder="0" applyProtection="0">
      <alignment horizontal="left" vertical="center" indent="2"/>
    </xf>
    <xf numFmtId="0" fontId="26" fillId="14" borderId="90">
      <alignment horizontal="right" vertical="center"/>
    </xf>
    <xf numFmtId="0" fontId="30" fillId="14" borderId="93">
      <alignment horizontal="left" vertical="center" wrapText="1" indent="2"/>
    </xf>
    <xf numFmtId="4" fontId="26" fillId="14" borderId="92">
      <alignment horizontal="right" vertical="center"/>
    </xf>
    <xf numFmtId="0" fontId="7" fillId="47" borderId="0" applyNumberFormat="0" applyBorder="0" applyAlignment="0" applyProtection="0"/>
    <xf numFmtId="0" fontId="92" fillId="73" borderId="87" applyNumberFormat="0" applyAlignment="0" applyProtection="0"/>
    <xf numFmtId="4" fontId="26" fillId="9" borderId="90">
      <alignment horizontal="right" vertical="center"/>
    </xf>
    <xf numFmtId="0" fontId="83" fillId="73" borderId="87" applyNumberFormat="0" applyAlignment="0" applyProtection="0"/>
    <xf numFmtId="4" fontId="70" fillId="9" borderId="98">
      <alignment horizontal="right" vertical="center"/>
    </xf>
    <xf numFmtId="0" fontId="30" fillId="16" borderId="90"/>
    <xf numFmtId="0" fontId="70" fillId="9" borderId="90">
      <alignment horizontal="right" vertical="center"/>
    </xf>
    <xf numFmtId="0" fontId="26" fillId="14" borderId="90">
      <alignment horizontal="right" vertical="center"/>
    </xf>
    <xf numFmtId="0" fontId="30" fillId="14" borderId="93">
      <alignment horizontal="left" vertical="center" wrapText="1" indent="2"/>
    </xf>
    <xf numFmtId="4" fontId="26" fillId="14" borderId="91">
      <alignment horizontal="right" vertical="center"/>
    </xf>
    <xf numFmtId="0" fontId="99" fillId="0" borderId="88" applyNumberFormat="0" applyFill="0" applyAlignment="0" applyProtection="0"/>
    <xf numFmtId="0" fontId="30" fillId="0" borderId="93">
      <alignment horizontal="left" vertical="center" wrapText="1" indent="2"/>
    </xf>
    <xf numFmtId="4" fontId="30" fillId="0" borderId="90" applyFill="0" applyBorder="0" applyProtection="0">
      <alignment horizontal="right" vertical="center"/>
    </xf>
    <xf numFmtId="0" fontId="80" fillId="86" borderId="80" applyNumberFormat="0" applyAlignment="0" applyProtection="0"/>
    <xf numFmtId="0" fontId="70" fillId="9" borderId="90">
      <alignment horizontal="right" vertical="center"/>
    </xf>
    <xf numFmtId="0" fontId="83" fillId="73" borderId="95" applyNumberFormat="0" applyAlignment="0" applyProtection="0"/>
    <xf numFmtId="4" fontId="26" fillId="14" borderId="90">
      <alignment horizontal="right" vertical="center"/>
    </xf>
    <xf numFmtId="0" fontId="92" fillId="73" borderId="80" applyNumberFormat="0" applyAlignment="0" applyProtection="0"/>
    <xf numFmtId="4" fontId="70" fillId="9" borderId="90">
      <alignment horizontal="right" vertical="center"/>
    </xf>
    <xf numFmtId="0" fontId="30" fillId="9" borderId="91">
      <alignment horizontal="left" vertical="center"/>
    </xf>
    <xf numFmtId="0" fontId="74" fillId="89" borderId="82" applyNumberFormat="0" applyFont="0" applyAlignment="0" applyProtection="0"/>
    <xf numFmtId="0" fontId="96" fillId="86" borderId="79" applyNumberFormat="0" applyAlignment="0" applyProtection="0"/>
    <xf numFmtId="0" fontId="67" fillId="0" borderId="0" applyNumberFormat="0" applyFill="0" applyBorder="0" applyAlignment="0" applyProtection="0"/>
    <xf numFmtId="0" fontId="99" fillId="0" borderId="81" applyNumberFormat="0" applyFill="0" applyAlignment="0" applyProtection="0"/>
    <xf numFmtId="0" fontId="7" fillId="47" borderId="0" applyNumberFormat="0" applyBorder="0" applyAlignment="0" applyProtection="0"/>
    <xf numFmtId="0" fontId="68" fillId="52" borderId="0" applyNumberFormat="0" applyBorder="0" applyAlignment="0" applyProtection="0"/>
    <xf numFmtId="0" fontId="79" fillId="86" borderId="87" applyNumberFormat="0" applyAlignment="0" applyProtection="0"/>
    <xf numFmtId="0" fontId="26" fillId="9" borderId="90">
      <alignment horizontal="right" vertical="center"/>
    </xf>
    <xf numFmtId="0" fontId="92" fillId="73" borderId="87" applyNumberFormat="0" applyAlignment="0" applyProtection="0"/>
    <xf numFmtId="0" fontId="30" fillId="0" borderId="93">
      <alignment horizontal="left" vertical="center" wrapText="1" indent="2"/>
    </xf>
    <xf numFmtId="0" fontId="26" fillId="14" borderId="92">
      <alignment horizontal="right" vertical="center"/>
    </xf>
    <xf numFmtId="0" fontId="74" fillId="89" borderId="89" applyNumberFormat="0" applyFont="0" applyAlignment="0" applyProtection="0"/>
    <xf numFmtId="0" fontId="68" fillId="64" borderId="0" applyNumberFormat="0" applyBorder="0" applyAlignment="0" applyProtection="0"/>
    <xf numFmtId="49" fontId="28" fillId="0" borderId="90" applyNumberFormat="0" applyFill="0" applyBorder="0" applyProtection="0">
      <alignment horizontal="left" vertical="center"/>
    </xf>
    <xf numFmtId="0" fontId="31" fillId="89" borderId="89" applyNumberFormat="0" applyFont="0" applyAlignment="0" applyProtection="0"/>
    <xf numFmtId="0" fontId="68" fillId="61" borderId="0" applyNumberFormat="0" applyBorder="0" applyAlignment="0" applyProtection="0"/>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4" fontId="30" fillId="0" borderId="90" applyFill="0" applyBorder="0" applyProtection="0">
      <alignment horizontal="righ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49" fontId="30" fillId="0" borderId="90" applyNumberFormat="0" applyFont="0" applyFill="0" applyBorder="0" applyProtection="0">
      <alignment horizontal="left" vertical="center" indent="2"/>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77" fillId="86" borderId="94" applyNumberFormat="0" applyAlignment="0" applyProtection="0"/>
    <xf numFmtId="0" fontId="7" fillId="50" borderId="0" applyNumberFormat="0" applyBorder="0" applyAlignment="0" applyProtection="0"/>
    <xf numFmtId="0" fontId="7" fillId="62" borderId="0" applyNumberFormat="0" applyBorder="0" applyAlignment="0" applyProtection="0"/>
    <xf numFmtId="0" fontId="26" fillId="14" borderId="91">
      <alignment horizontal="right" vertical="center"/>
    </xf>
    <xf numFmtId="0" fontId="99" fillId="0" borderId="88" applyNumberFormat="0" applyFill="0" applyAlignment="0" applyProtection="0"/>
    <xf numFmtId="0" fontId="65" fillId="46" borderId="56" applyNumberFormat="0" applyAlignment="0" applyProtection="0"/>
    <xf numFmtId="0" fontId="74" fillId="89" borderId="89" applyNumberFormat="0" applyFont="0" applyAlignment="0" applyProtection="0"/>
    <xf numFmtId="4" fontId="30" fillId="0" borderId="90" applyFill="0" applyBorder="0" applyProtection="0">
      <alignment horizontal="right" vertical="center"/>
    </xf>
    <xf numFmtId="0" fontId="7" fillId="62" borderId="0" applyNumberFormat="0" applyBorder="0" applyAlignment="0" applyProtection="0"/>
    <xf numFmtId="0" fontId="7" fillId="48" borderId="0" applyNumberFormat="0" applyBorder="0" applyAlignment="0" applyProtection="0"/>
    <xf numFmtId="4" fontId="26" fillId="14" borderId="92">
      <alignment horizontal="right" vertical="center"/>
    </xf>
    <xf numFmtId="0" fontId="7" fillId="51" borderId="0" applyNumberFormat="0" applyBorder="0" applyAlignment="0" applyProtection="0"/>
    <xf numFmtId="0" fontId="26" fillId="14" borderId="90">
      <alignment horizontal="right" vertical="center"/>
    </xf>
    <xf numFmtId="0" fontId="96" fillId="86" borderId="94" applyNumberFormat="0" applyAlignment="0" applyProtection="0"/>
    <xf numFmtId="0" fontId="7" fillId="50" borderId="0" applyNumberFormat="0" applyBorder="0" applyAlignment="0" applyProtection="0"/>
    <xf numFmtId="0" fontId="79" fillId="86" borderId="87" applyNumberFormat="0" applyAlignment="0" applyProtection="0"/>
    <xf numFmtId="0" fontId="99" fillId="0" borderId="88" applyNumberFormat="0" applyFill="0" applyAlignment="0" applyProtection="0"/>
    <xf numFmtId="4" fontId="26" fillId="14" borderId="90">
      <alignment horizontal="right" vertical="center"/>
    </xf>
    <xf numFmtId="0" fontId="68" fillId="55" borderId="0" applyNumberFormat="0" applyBorder="0" applyAlignment="0" applyProtection="0"/>
    <xf numFmtId="0" fontId="30" fillId="0" borderId="90" applyNumberFormat="0" applyFill="0" applyAlignment="0" applyProtection="0"/>
    <xf numFmtId="0" fontId="7" fillId="56" borderId="0" applyNumberFormat="0" applyBorder="0" applyAlignment="0" applyProtection="0"/>
    <xf numFmtId="0" fontId="99" fillId="0" borderId="88" applyNumberFormat="0" applyFill="0" applyAlignment="0" applyProtection="0"/>
    <xf numFmtId="4" fontId="30" fillId="0" borderId="90">
      <alignment horizontal="right" vertical="center"/>
    </xf>
    <xf numFmtId="4" fontId="26" fillId="14" borderId="92">
      <alignment horizontal="right" vertical="center"/>
    </xf>
    <xf numFmtId="0" fontId="70" fillId="9" borderId="90">
      <alignment horizontal="right" vertical="center"/>
    </xf>
    <xf numFmtId="0" fontId="31" fillId="89" borderId="89" applyNumberFormat="0" applyFont="0" applyAlignment="0" applyProtection="0"/>
    <xf numFmtId="0" fontId="7" fillId="59" borderId="0" applyNumberFormat="0" applyBorder="0" applyAlignment="0" applyProtection="0"/>
    <xf numFmtId="0" fontId="92" fillId="73" borderId="87" applyNumberFormat="0" applyAlignment="0" applyProtection="0"/>
    <xf numFmtId="4" fontId="70" fillId="9" borderId="90">
      <alignment horizontal="right" vertical="center"/>
    </xf>
    <xf numFmtId="0" fontId="30" fillId="0" borderId="93">
      <alignment horizontal="left" vertical="center" wrapText="1" indent="2"/>
    </xf>
    <xf numFmtId="0" fontId="96" fillId="86" borderId="94" applyNumberFormat="0" applyAlignment="0" applyProtection="0"/>
    <xf numFmtId="0" fontId="74" fillId="89" borderId="89" applyNumberFormat="0" applyFont="0" applyAlignment="0" applyProtection="0"/>
    <xf numFmtId="0" fontId="83" fillId="73" borderId="87" applyNumberFormat="0" applyAlignment="0" applyProtection="0"/>
    <xf numFmtId="49" fontId="28" fillId="0" borderId="90" applyNumberFormat="0" applyFill="0" applyBorder="0" applyProtection="0">
      <alignment horizontal="left" vertical="center"/>
    </xf>
    <xf numFmtId="4" fontId="26" fillId="9" borderId="90">
      <alignment horizontal="right" vertical="center"/>
    </xf>
    <xf numFmtId="0" fontId="99" fillId="0" borderId="88" applyNumberFormat="0" applyFill="0" applyAlignment="0" applyProtection="0"/>
    <xf numFmtId="0" fontId="7" fillId="53" borderId="0" applyNumberFormat="0" applyBorder="0" applyAlignment="0" applyProtection="0"/>
    <xf numFmtId="0" fontId="96" fillId="86" borderId="94" applyNumberFormat="0" applyAlignment="0" applyProtection="0"/>
    <xf numFmtId="0" fontId="92" fillId="73" borderId="87" applyNumberFormat="0" applyAlignment="0" applyProtection="0"/>
    <xf numFmtId="0" fontId="7" fillId="51" borderId="0" applyNumberFormat="0" applyBorder="0" applyAlignment="0" applyProtection="0"/>
    <xf numFmtId="0" fontId="68" fillId="61" borderId="0" applyNumberFormat="0" applyBorder="0" applyAlignment="0" applyProtection="0"/>
    <xf numFmtId="0" fontId="7" fillId="47" borderId="0" applyNumberFormat="0" applyBorder="0" applyAlignment="0" applyProtection="0"/>
    <xf numFmtId="49" fontId="28" fillId="0" borderId="90" applyNumberFormat="0" applyFill="0" applyBorder="0" applyProtection="0">
      <alignment horizontal="left" vertical="center"/>
    </xf>
    <xf numFmtId="0" fontId="99" fillId="0" borderId="88" applyNumberFormat="0" applyFill="0" applyAlignment="0" applyProtection="0"/>
    <xf numFmtId="0" fontId="68" fillId="52" borderId="0" applyNumberFormat="0" applyBorder="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0" fontId="92" fillId="73" borderId="87" applyNumberFormat="0" applyAlignment="0" applyProtection="0"/>
    <xf numFmtId="0" fontId="30" fillId="9" borderId="91">
      <alignment horizontal="left" vertical="center"/>
    </xf>
    <xf numFmtId="0" fontId="80" fillId="86" borderId="87" applyNumberFormat="0" applyAlignment="0" applyProtection="0"/>
    <xf numFmtId="0" fontId="99" fillId="0" borderId="88" applyNumberFormat="0" applyFill="0" applyAlignment="0" applyProtection="0"/>
    <xf numFmtId="4" fontId="26" fillId="14" borderId="91">
      <alignment horizontal="right" vertical="center"/>
    </xf>
    <xf numFmtId="0" fontId="31" fillId="89" borderId="89" applyNumberFormat="0" applyFont="0" applyAlignment="0" applyProtection="0"/>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4" fontId="26" fillId="14" borderId="92">
      <alignment horizontal="right" vertical="center"/>
    </xf>
    <xf numFmtId="0" fontId="68" fillId="64" borderId="0" applyNumberFormat="0" applyBorder="0" applyAlignment="0" applyProtection="0"/>
    <xf numFmtId="0" fontId="99" fillId="0" borderId="88" applyNumberFormat="0" applyFill="0" applyAlignment="0" applyProtection="0"/>
    <xf numFmtId="0" fontId="83" fillId="73" borderId="87" applyNumberFormat="0" applyAlignment="0" applyProtection="0"/>
    <xf numFmtId="0" fontId="84" fillId="0" borderId="88" applyNumberFormat="0" applyFill="0" applyAlignment="0" applyProtection="0"/>
    <xf numFmtId="0" fontId="74" fillId="89" borderId="89" applyNumberFormat="0" applyFont="0" applyAlignment="0" applyProtection="0"/>
    <xf numFmtId="0" fontId="99" fillId="0" borderId="88" applyNumberFormat="0" applyFill="0" applyAlignment="0" applyProtection="0"/>
    <xf numFmtId="0" fontId="68" fillId="55" borderId="0" applyNumberFormat="0" applyBorder="0" applyAlignment="0" applyProtection="0"/>
    <xf numFmtId="0" fontId="74" fillId="89" borderId="89" applyNumberFormat="0" applyFont="0" applyAlignment="0" applyProtection="0"/>
    <xf numFmtId="0" fontId="30" fillId="0" borderId="90" applyNumberFormat="0" applyFill="0" applyAlignment="0" applyProtection="0"/>
    <xf numFmtId="49" fontId="30" fillId="0" borderId="91" applyNumberFormat="0" applyFont="0" applyFill="0" applyBorder="0" applyProtection="0">
      <alignment horizontal="left" vertical="center" indent="5"/>
    </xf>
    <xf numFmtId="0" fontId="30" fillId="0" borderId="90" applyNumberFormat="0" applyFill="0" applyAlignment="0" applyProtection="0"/>
    <xf numFmtId="4" fontId="30" fillId="0" borderId="90">
      <alignment horizontal="right" vertical="center"/>
    </xf>
    <xf numFmtId="4" fontId="30" fillId="0" borderId="90">
      <alignment horizontal="right" vertical="center"/>
    </xf>
    <xf numFmtId="0" fontId="26" fillId="14" borderId="90">
      <alignment horizontal="right" vertical="center"/>
    </xf>
    <xf numFmtId="0" fontId="30" fillId="14" borderId="93">
      <alignment horizontal="left" vertical="center" wrapText="1" indent="2"/>
    </xf>
    <xf numFmtId="0" fontId="92" fillId="73" borderId="87" applyNumberFormat="0" applyAlignment="0" applyProtection="0"/>
    <xf numFmtId="0" fontId="30" fillId="0" borderId="90">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175" fontId="30" fillId="90" borderId="90" applyNumberFormat="0" applyFont="0" applyBorder="0" applyAlignment="0" applyProtection="0">
      <alignment horizontal="right" vertical="center"/>
    </xf>
    <xf numFmtId="0" fontId="64" fillId="46" borderId="57" applyNumberFormat="0" applyAlignment="0" applyProtection="0"/>
    <xf numFmtId="0" fontId="26" fillId="14" borderId="92">
      <alignment horizontal="right" vertical="center"/>
    </xf>
    <xf numFmtId="0" fontId="80" fillId="86" borderId="87" applyNumberFormat="0" applyAlignment="0" applyProtection="0"/>
    <xf numFmtId="0" fontId="79" fillId="86" borderId="87" applyNumberFormat="0" applyAlignment="0" applyProtection="0"/>
    <xf numFmtId="0" fontId="99" fillId="0" borderId="88" applyNumberFormat="0" applyFill="0" applyAlignment="0" applyProtection="0"/>
    <xf numFmtId="0" fontId="99" fillId="0" borderId="88" applyNumberFormat="0" applyFill="0" applyAlignment="0" applyProtection="0"/>
    <xf numFmtId="0" fontId="31" fillId="89" borderId="89" applyNumberFormat="0" applyFont="0" applyAlignment="0" applyProtection="0"/>
    <xf numFmtId="0" fontId="68" fillId="61" borderId="0" applyNumberFormat="0" applyBorder="0" applyAlignment="0" applyProtection="0"/>
    <xf numFmtId="0" fontId="26" fillId="14" borderId="92">
      <alignment horizontal="right" vertical="center"/>
    </xf>
    <xf numFmtId="0" fontId="7" fillId="59" borderId="0" applyNumberFormat="0" applyBorder="0" applyAlignment="0" applyProtection="0"/>
    <xf numFmtId="0" fontId="26" fillId="14" borderId="91">
      <alignment horizontal="right" vertical="center"/>
    </xf>
    <xf numFmtId="0" fontId="74" fillId="89" borderId="97" applyNumberFormat="0" applyFont="0" applyAlignment="0" applyProtection="0"/>
    <xf numFmtId="4" fontId="26" fillId="9" borderId="90">
      <alignment horizontal="right" vertical="center"/>
    </xf>
    <xf numFmtId="4" fontId="26" fillId="14" borderId="90">
      <alignment horizontal="right" vertical="center"/>
    </xf>
    <xf numFmtId="0" fontId="66" fillId="0" borderId="0" applyNumberFormat="0" applyFill="0" applyBorder="0" applyAlignment="0" applyProtection="0"/>
    <xf numFmtId="4" fontId="26" fillId="14" borderId="90">
      <alignment horizontal="right" vertical="center"/>
    </xf>
    <xf numFmtId="0" fontId="83" fillId="73" borderId="80" applyNumberFormat="0" applyAlignment="0" applyProtection="0"/>
    <xf numFmtId="0" fontId="26" fillId="14" borderId="90">
      <alignment horizontal="right" vertical="center"/>
    </xf>
    <xf numFmtId="4" fontId="26" fillId="14" borderId="90">
      <alignment horizontal="right" vertical="center"/>
    </xf>
    <xf numFmtId="0" fontId="96" fillId="86" borderId="94" applyNumberFormat="0" applyAlignment="0" applyProtection="0"/>
    <xf numFmtId="4" fontId="26" fillId="14" borderId="90">
      <alignment horizontal="right" vertical="center"/>
    </xf>
    <xf numFmtId="0" fontId="30" fillId="0" borderId="90">
      <alignment horizontal="right" vertical="center"/>
    </xf>
    <xf numFmtId="0" fontId="7"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93">
      <alignment horizontal="left" vertical="center" wrapText="1" indent="2"/>
    </xf>
    <xf numFmtId="0" fontId="30" fillId="16" borderId="90"/>
    <xf numFmtId="4" fontId="30" fillId="0" borderId="90" applyFill="0" applyBorder="0" applyProtection="0">
      <alignment horizontal="right" vertical="center"/>
    </xf>
    <xf numFmtId="0" fontId="80" fillId="86" borderId="87" applyNumberFormat="0" applyAlignment="0" applyProtection="0"/>
    <xf numFmtId="0" fontId="30" fillId="14" borderId="86">
      <alignment horizontal="left" vertical="center" wrapText="1" indent="2"/>
    </xf>
    <xf numFmtId="0" fontId="30" fillId="0" borderId="86">
      <alignment horizontal="left" vertical="center" wrapText="1" indent="2"/>
    </xf>
    <xf numFmtId="0" fontId="84" fillId="0" borderId="88" applyNumberFormat="0" applyFill="0" applyAlignment="0" applyProtection="0"/>
    <xf numFmtId="0" fontId="92" fillId="73" borderId="87" applyNumberFormat="0" applyAlignment="0" applyProtection="0"/>
    <xf numFmtId="0" fontId="30" fillId="0" borderId="90">
      <alignment horizontal="right" vertical="center"/>
    </xf>
    <xf numFmtId="49" fontId="30" fillId="0" borderId="90" applyNumberFormat="0" applyFont="0" applyFill="0" applyBorder="0" applyProtection="0">
      <alignment horizontal="left" vertical="center" indent="2"/>
    </xf>
    <xf numFmtId="0" fontId="79" fillId="86" borderId="87" applyNumberFormat="0" applyAlignment="0" applyProtection="0"/>
    <xf numFmtId="0" fontId="30" fillId="0" borderId="90">
      <alignment horizontal="right" vertical="center"/>
    </xf>
    <xf numFmtId="0" fontId="26" fillId="9" borderId="90">
      <alignment horizontal="right" vertical="center"/>
    </xf>
    <xf numFmtId="4" fontId="26" fillId="14" borderId="99">
      <alignment horizontal="right" vertical="center"/>
    </xf>
    <xf numFmtId="0" fontId="68" fillId="52" borderId="0" applyNumberFormat="0" applyBorder="0" applyAlignment="0" applyProtection="0"/>
    <xf numFmtId="4" fontId="30" fillId="0" borderId="90">
      <alignment horizontal="right" vertical="center"/>
    </xf>
    <xf numFmtId="175" fontId="30" fillId="90" borderId="90" applyNumberFormat="0" applyFont="0" applyBorder="0" applyAlignment="0" applyProtection="0">
      <alignment horizontal="right" vertical="center"/>
    </xf>
    <xf numFmtId="4" fontId="70" fillId="9" borderId="90">
      <alignment horizontal="right" vertical="center"/>
    </xf>
    <xf numFmtId="4" fontId="26" fillId="14" borderId="91">
      <alignment horizontal="right" vertical="center"/>
    </xf>
    <xf numFmtId="4" fontId="26" fillId="9" borderId="90">
      <alignment horizontal="right" vertical="center"/>
    </xf>
    <xf numFmtId="0" fontId="84" fillId="0" borderId="88" applyNumberFormat="0" applyFill="0" applyAlignment="0" applyProtection="0"/>
    <xf numFmtId="0" fontId="92" fillId="73" borderId="87" applyNumberFormat="0" applyAlignment="0" applyProtection="0"/>
    <xf numFmtId="0" fontId="30" fillId="16" borderId="90"/>
    <xf numFmtId="49" fontId="30" fillId="0" borderId="90" applyNumberFormat="0" applyFont="0" applyFill="0" applyBorder="0" applyProtection="0">
      <alignment horizontal="left" vertical="center" indent="2"/>
    </xf>
    <xf numFmtId="4" fontId="70" fillId="9" borderId="90">
      <alignment horizontal="right" vertical="center"/>
    </xf>
    <xf numFmtId="0" fontId="96" fillId="86" borderId="94" applyNumberFormat="0" applyAlignment="0" applyProtection="0"/>
    <xf numFmtId="0" fontId="92" fillId="73" borderId="95" applyNumberFormat="0" applyAlignment="0" applyProtection="0"/>
    <xf numFmtId="0" fontId="7" fillId="62" borderId="0" applyNumberFormat="0" applyBorder="0" applyAlignment="0" applyProtection="0"/>
    <xf numFmtId="49" fontId="28" fillId="0" borderId="90" applyNumberFormat="0" applyFill="0" applyBorder="0" applyProtection="0">
      <alignment horizontal="left" vertical="center"/>
    </xf>
    <xf numFmtId="0" fontId="7" fillId="53" borderId="0" applyNumberFormat="0" applyBorder="0" applyAlignment="0" applyProtection="0"/>
    <xf numFmtId="0" fontId="7" fillId="51" borderId="0" applyNumberFormat="0" applyBorder="0" applyAlignment="0" applyProtection="0"/>
    <xf numFmtId="0" fontId="7" fillId="63" borderId="0" applyNumberFormat="0" applyBorder="0" applyAlignment="0" applyProtection="0"/>
    <xf numFmtId="0" fontId="70" fillId="9" borderId="90">
      <alignment horizontal="right" vertical="center"/>
    </xf>
    <xf numFmtId="0" fontId="68" fillId="49" borderId="0" applyNumberFormat="0" applyBorder="0" applyAlignment="0" applyProtection="0"/>
    <xf numFmtId="0" fontId="30" fillId="14" borderId="101">
      <alignment horizontal="left" vertical="center" wrapText="1" indent="2"/>
    </xf>
    <xf numFmtId="0" fontId="68" fillId="64" borderId="0" applyNumberFormat="0" applyBorder="0" applyAlignment="0" applyProtection="0"/>
    <xf numFmtId="0" fontId="7" fillId="57" borderId="0" applyNumberFormat="0" applyBorder="0" applyAlignment="0" applyProtection="0"/>
    <xf numFmtId="0" fontId="7" fillId="59" borderId="0" applyNumberFormat="0" applyBorder="0" applyAlignment="0" applyProtection="0"/>
    <xf numFmtId="0" fontId="7" fillId="60" borderId="0" applyNumberFormat="0" applyBorder="0" applyAlignment="0" applyProtection="0"/>
    <xf numFmtId="0" fontId="68" fillId="58" borderId="0" applyNumberFormat="0" applyBorder="0" applyAlignment="0" applyProtection="0"/>
    <xf numFmtId="0" fontId="7" fillId="54" borderId="0" applyNumberFormat="0" applyBorder="0" applyAlignment="0" applyProtection="0"/>
    <xf numFmtId="0" fontId="68" fillId="55" borderId="0" applyNumberFormat="0" applyBorder="0" applyAlignment="0" applyProtection="0"/>
    <xf numFmtId="0" fontId="84" fillId="0" borderId="88" applyNumberFormat="0" applyFill="0" applyAlignment="0" applyProtection="0"/>
    <xf numFmtId="0" fontId="30" fillId="14" borderId="93">
      <alignment horizontal="left" vertical="center" wrapText="1" indent="2"/>
    </xf>
    <xf numFmtId="0" fontId="77" fillId="86" borderId="94" applyNumberFormat="0" applyAlignment="0" applyProtection="0"/>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7" applyNumberFormat="0" applyAlignment="0" applyProtection="0"/>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30" fillId="0" borderId="86">
      <alignment horizontal="left" vertical="center" wrapText="1" indent="2"/>
    </xf>
    <xf numFmtId="0" fontId="77" fillId="86" borderId="79" applyNumberFormat="0" applyAlignment="0" applyProtection="0"/>
    <xf numFmtId="0" fontId="79" fillId="86" borderId="80" applyNumberFormat="0" applyAlignment="0" applyProtection="0"/>
    <xf numFmtId="0" fontId="80" fillId="86" borderId="80" applyNumberFormat="0" applyAlignment="0" applyProtection="0"/>
    <xf numFmtId="0" fontId="83" fillId="73" borderId="80" applyNumberFormat="0" applyAlignment="0" applyProtection="0"/>
    <xf numFmtId="0" fontId="84" fillId="0" borderId="81" applyNumberFormat="0" applyFill="0" applyAlignment="0" applyProtection="0"/>
    <xf numFmtId="0" fontId="92" fillId="73" borderId="80" applyNumberFormat="0" applyAlignment="0" applyProtection="0"/>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80" fillId="86" borderId="80" applyNumberFormat="0" applyAlignment="0" applyProtection="0"/>
    <xf numFmtId="0" fontId="92" fillId="73" borderId="80" applyNumberFormat="0" applyAlignment="0" applyProtection="0"/>
    <xf numFmtId="0" fontId="96" fillId="86" borderId="79" applyNumberFormat="0" applyAlignment="0" applyProtection="0"/>
    <xf numFmtId="0" fontId="99" fillId="0" borderId="81" applyNumberFormat="0" applyFill="0" applyAlignment="0" applyProtection="0"/>
    <xf numFmtId="0" fontId="7" fillId="53" borderId="0" applyNumberFormat="0" applyBorder="0" applyAlignment="0" applyProtection="0"/>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83" fillId="73" borderId="80" applyNumberFormat="0" applyAlignment="0" applyProtection="0"/>
    <xf numFmtId="0" fontId="30" fillId="0" borderId="83">
      <alignment horizontal="right" vertical="center"/>
    </xf>
    <xf numFmtId="4" fontId="30" fillId="0" borderId="83">
      <alignment horizontal="right" vertical="center"/>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3" applyNumberFormat="0" applyFill="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4" fontId="26" fillId="14" borderId="83">
      <alignment horizontal="right" vertical="center"/>
    </xf>
    <xf numFmtId="0" fontId="30" fillId="16" borderId="83"/>
    <xf numFmtId="0" fontId="79" fillId="86" borderId="80" applyNumberFormat="0" applyAlignment="0" applyProtection="0"/>
    <xf numFmtId="0" fontId="26" fillId="9" borderId="83">
      <alignment horizontal="right" vertical="center"/>
    </xf>
    <xf numFmtId="0" fontId="30" fillId="0" borderId="83">
      <alignment horizontal="right" vertical="center"/>
    </xf>
    <xf numFmtId="0" fontId="99" fillId="0" borderId="81" applyNumberFormat="0" applyFill="0" applyAlignment="0" applyProtection="0"/>
    <xf numFmtId="0" fontId="30" fillId="9" borderId="84">
      <alignment horizontal="left" vertical="center"/>
    </xf>
    <xf numFmtId="0" fontId="92" fillId="73" borderId="80" applyNumberFormat="0" applyAlignment="0" applyProtection="0"/>
    <xf numFmtId="175" fontId="30" fillId="90" borderId="83" applyNumberFormat="0" applyFont="0" applyBorder="0" applyAlignment="0" applyProtection="0">
      <alignment horizontal="right" vertical="center"/>
    </xf>
    <xf numFmtId="0" fontId="74" fillId="89" borderId="82" applyNumberFormat="0" applyFont="0" applyAlignment="0" applyProtection="0"/>
    <xf numFmtId="0" fontId="30" fillId="0" borderId="86">
      <alignment horizontal="left" vertical="center" wrapText="1" indent="2"/>
    </xf>
    <xf numFmtId="4" fontId="30" fillId="16" borderId="83"/>
    <xf numFmtId="49" fontId="28" fillId="0" borderId="83" applyNumberFormat="0" applyFill="0" applyBorder="0" applyProtection="0">
      <alignment horizontal="left" vertical="center"/>
    </xf>
    <xf numFmtId="0" fontId="30" fillId="0" borderId="83">
      <alignment horizontal="right" vertical="center"/>
    </xf>
    <xf numFmtId="4" fontId="26" fillId="14" borderId="85">
      <alignment horizontal="right" vertical="center"/>
    </xf>
    <xf numFmtId="4" fontId="26" fillId="14" borderId="83">
      <alignment horizontal="right" vertical="center"/>
    </xf>
    <xf numFmtId="4" fontId="26" fillId="14" borderId="83">
      <alignment horizontal="right" vertical="center"/>
    </xf>
    <xf numFmtId="0" fontId="70" fillId="9" borderId="83">
      <alignment horizontal="right" vertical="center"/>
    </xf>
    <xf numFmtId="0" fontId="26" fillId="9" borderId="83">
      <alignment horizontal="right" vertical="center"/>
    </xf>
    <xf numFmtId="49" fontId="30" fillId="0" borderId="83" applyNumberFormat="0" applyFont="0" applyFill="0" applyBorder="0" applyProtection="0">
      <alignment horizontal="left" vertical="center" indent="2"/>
    </xf>
    <xf numFmtId="0" fontId="92" fillId="73" borderId="80" applyNumberFormat="0" applyAlignment="0" applyProtection="0"/>
    <xf numFmtId="0" fontId="77" fillId="86" borderId="79" applyNumberFormat="0" applyAlignment="0" applyProtection="0"/>
    <xf numFmtId="49" fontId="30" fillId="0" borderId="83" applyNumberFormat="0" applyFont="0" applyFill="0" applyBorder="0" applyProtection="0">
      <alignment horizontal="left" vertical="center" indent="2"/>
    </xf>
    <xf numFmtId="0" fontId="83" fillId="73" borderId="80" applyNumberFormat="0" applyAlignment="0" applyProtection="0"/>
    <xf numFmtId="4" fontId="30" fillId="0" borderId="83" applyFill="0" applyBorder="0" applyProtection="0">
      <alignment horizontal="right" vertical="center"/>
    </xf>
    <xf numFmtId="0" fontId="80" fillId="86" borderId="80" applyNumberFormat="0" applyAlignment="0" applyProtection="0"/>
    <xf numFmtId="0" fontId="99" fillId="0" borderId="81" applyNumberFormat="0" applyFill="0" applyAlignment="0" applyProtection="0"/>
    <xf numFmtId="0" fontId="96" fillId="86" borderId="79" applyNumberFormat="0" applyAlignment="0" applyProtection="0"/>
    <xf numFmtId="0" fontId="30" fillId="0" borderId="83" applyNumberFormat="0" applyFill="0" applyAlignment="0" applyProtection="0"/>
    <xf numFmtId="4" fontId="30" fillId="0" borderId="83">
      <alignment horizontal="right" vertical="center"/>
    </xf>
    <xf numFmtId="0" fontId="30" fillId="0" borderId="83">
      <alignment horizontal="right" vertical="center"/>
    </xf>
    <xf numFmtId="0" fontId="92" fillId="73" borderId="80" applyNumberFormat="0" applyAlignment="0" applyProtection="0"/>
    <xf numFmtId="0" fontId="77" fillId="86" borderId="79" applyNumberFormat="0" applyAlignment="0" applyProtection="0"/>
    <xf numFmtId="0" fontId="79" fillId="86" borderId="80" applyNumberFormat="0" applyAlignment="0" applyProtection="0"/>
    <xf numFmtId="0" fontId="30" fillId="14" borderId="86">
      <alignment horizontal="left" vertical="center" wrapText="1" indent="2"/>
    </xf>
    <xf numFmtId="0" fontId="80" fillId="86" borderId="80" applyNumberFormat="0" applyAlignment="0" applyProtection="0"/>
    <xf numFmtId="0" fontId="80" fillId="86" borderId="80" applyNumberFormat="0" applyAlignment="0" applyProtection="0"/>
    <xf numFmtId="4" fontId="26" fillId="14" borderId="84">
      <alignment horizontal="right" vertical="center"/>
    </xf>
    <xf numFmtId="0" fontId="26" fillId="14" borderId="84">
      <alignment horizontal="right" vertical="center"/>
    </xf>
    <xf numFmtId="0" fontId="26" fillId="14" borderId="83">
      <alignment horizontal="right" vertical="center"/>
    </xf>
    <xf numFmtId="4" fontId="70" fillId="9" borderId="83">
      <alignment horizontal="right" vertical="center"/>
    </xf>
    <xf numFmtId="0" fontId="83" fillId="73" borderId="80" applyNumberFormat="0" applyAlignment="0" applyProtection="0"/>
    <xf numFmtId="0" fontId="84" fillId="0" borderId="81" applyNumberFormat="0" applyFill="0" applyAlignment="0" applyProtection="0"/>
    <xf numFmtId="0" fontId="99" fillId="0" borderId="81" applyNumberFormat="0" applyFill="0" applyAlignment="0" applyProtection="0"/>
    <xf numFmtId="0" fontId="74" fillId="89" borderId="82" applyNumberFormat="0" applyFont="0" applyAlignment="0" applyProtection="0"/>
    <xf numFmtId="0" fontId="92" fillId="73" borderId="80" applyNumberFormat="0" applyAlignment="0" applyProtection="0"/>
    <xf numFmtId="49" fontId="28" fillId="0" borderId="83" applyNumberFormat="0" applyFill="0" applyBorder="0" applyProtection="0">
      <alignment horizontal="left" vertical="center"/>
    </xf>
    <xf numFmtId="0" fontId="30" fillId="14" borderId="86">
      <alignment horizontal="left" vertical="center" wrapText="1" indent="2"/>
    </xf>
    <xf numFmtId="0" fontId="80" fillId="86" borderId="80" applyNumberFormat="0" applyAlignment="0" applyProtection="0"/>
    <xf numFmtId="0" fontId="30" fillId="0" borderId="86">
      <alignment horizontal="left" vertical="center" wrapText="1" indent="2"/>
    </xf>
    <xf numFmtId="0" fontId="74" fillId="89" borderId="82" applyNumberFormat="0" applyFont="0" applyAlignment="0" applyProtection="0"/>
    <xf numFmtId="0" fontId="31"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4" fontId="30" fillId="16" borderId="83"/>
    <xf numFmtId="0" fontId="26" fillId="14" borderId="83">
      <alignment horizontal="right" vertical="center"/>
    </xf>
    <xf numFmtId="0" fontId="99" fillId="0" borderId="81" applyNumberFormat="0" applyFill="0" applyAlignment="0" applyProtection="0"/>
    <xf numFmtId="4" fontId="26" fillId="14" borderId="85">
      <alignment horizontal="right" vertical="center"/>
    </xf>
    <xf numFmtId="0" fontId="79" fillId="86" borderId="80" applyNumberFormat="0" applyAlignment="0" applyProtection="0"/>
    <xf numFmtId="0" fontId="26" fillId="14" borderId="84">
      <alignment horizontal="right" vertical="center"/>
    </xf>
    <xf numFmtId="0" fontId="80" fillId="86" borderId="80" applyNumberFormat="0" applyAlignment="0" applyProtection="0"/>
    <xf numFmtId="0" fontId="84" fillId="0" borderId="81" applyNumberFormat="0" applyFill="0" applyAlignment="0" applyProtection="0"/>
    <xf numFmtId="0" fontId="74" fillId="89" borderId="82" applyNumberFormat="0" applyFont="0" applyAlignment="0" applyProtection="0"/>
    <xf numFmtId="4" fontId="26" fillId="14" borderId="84">
      <alignment horizontal="right" vertical="center"/>
    </xf>
    <xf numFmtId="0" fontId="30" fillId="14" borderId="86">
      <alignment horizontal="left" vertical="center" wrapText="1" indent="2"/>
    </xf>
    <xf numFmtId="0" fontId="30" fillId="16" borderId="83"/>
    <xf numFmtId="175" fontId="30" fillId="90" borderId="83" applyNumberFormat="0" applyFont="0" applyBorder="0" applyAlignment="0" applyProtection="0">
      <alignment horizontal="right" vertical="center"/>
    </xf>
    <xf numFmtId="0" fontId="30" fillId="0" borderId="83" applyNumberFormat="0" applyFill="0" applyAlignment="0" applyProtection="0"/>
    <xf numFmtId="4" fontId="30" fillId="0" borderId="83" applyFill="0" applyBorder="0" applyProtection="0">
      <alignment horizontal="right" vertical="center"/>
    </xf>
    <xf numFmtId="4" fontId="26" fillId="9" borderId="83">
      <alignment horizontal="right" vertical="center"/>
    </xf>
    <xf numFmtId="0" fontId="84" fillId="0" borderId="81" applyNumberFormat="0" applyFill="0" applyAlignment="0" applyProtection="0"/>
    <xf numFmtId="49" fontId="28" fillId="0" borderId="83" applyNumberFormat="0" applyFill="0" applyBorder="0" applyProtection="0">
      <alignment horizontal="left" vertical="center"/>
    </xf>
    <xf numFmtId="49" fontId="30" fillId="0" borderId="84" applyNumberFormat="0" applyFont="0" applyFill="0" applyBorder="0" applyProtection="0">
      <alignment horizontal="left" vertical="center" indent="5"/>
    </xf>
    <xf numFmtId="0" fontId="30" fillId="9" borderId="84">
      <alignment horizontal="left" vertical="center"/>
    </xf>
    <xf numFmtId="0" fontId="80" fillId="86" borderId="80" applyNumberFormat="0" applyAlignment="0" applyProtection="0"/>
    <xf numFmtId="4" fontId="26" fillId="14" borderId="85">
      <alignment horizontal="right" vertical="center"/>
    </xf>
    <xf numFmtId="0" fontId="92" fillId="73" borderId="80" applyNumberFormat="0" applyAlignment="0" applyProtection="0"/>
    <xf numFmtId="0" fontId="92" fillId="73" borderId="80" applyNumberFormat="0" applyAlignment="0" applyProtection="0"/>
    <xf numFmtId="0" fontId="74" fillId="89" borderId="82" applyNumberFormat="0" applyFont="0" applyAlignment="0" applyProtection="0"/>
    <xf numFmtId="0" fontId="96" fillId="86" borderId="79" applyNumberFormat="0" applyAlignment="0" applyProtection="0"/>
    <xf numFmtId="0" fontId="99" fillId="0" borderId="81" applyNumberFormat="0" applyFill="0" applyAlignment="0" applyProtection="0"/>
    <xf numFmtId="0" fontId="26" fillId="14" borderId="83">
      <alignment horizontal="right" vertical="center"/>
    </xf>
    <xf numFmtId="0" fontId="31" fillId="89" borderId="82" applyNumberFormat="0" applyFont="0" applyAlignment="0" applyProtection="0"/>
    <xf numFmtId="4" fontId="30" fillId="0" borderId="83">
      <alignment horizontal="right" vertical="center"/>
    </xf>
    <xf numFmtId="0" fontId="99" fillId="0" borderId="81" applyNumberFormat="0" applyFill="0" applyAlignment="0" applyProtection="0"/>
    <xf numFmtId="0" fontId="26" fillId="14" borderId="83">
      <alignment horizontal="right" vertical="center"/>
    </xf>
    <xf numFmtId="0" fontId="26" fillId="14" borderId="83">
      <alignment horizontal="right" vertical="center"/>
    </xf>
    <xf numFmtId="4" fontId="70" fillId="9" borderId="83">
      <alignment horizontal="right" vertical="center"/>
    </xf>
    <xf numFmtId="0" fontId="26" fillId="9" borderId="83">
      <alignment horizontal="right" vertical="center"/>
    </xf>
    <xf numFmtId="4" fontId="26" fillId="9" borderId="83">
      <alignment horizontal="right" vertical="center"/>
    </xf>
    <xf numFmtId="0" fontId="70" fillId="9" borderId="83">
      <alignment horizontal="right" vertical="center"/>
    </xf>
    <xf numFmtId="4" fontId="70" fillId="9" borderId="83">
      <alignment horizontal="right" vertical="center"/>
    </xf>
    <xf numFmtId="0" fontId="26" fillId="14" borderId="83">
      <alignment horizontal="right" vertical="center"/>
    </xf>
    <xf numFmtId="4" fontId="26" fillId="14" borderId="83">
      <alignment horizontal="right" vertical="center"/>
    </xf>
    <xf numFmtId="0" fontId="26" fillId="14" borderId="83">
      <alignment horizontal="right" vertical="center"/>
    </xf>
    <xf numFmtId="4" fontId="26" fillId="14" borderId="83">
      <alignment horizontal="right" vertical="center"/>
    </xf>
    <xf numFmtId="0" fontId="26" fillId="14" borderId="84">
      <alignment horizontal="right" vertical="center"/>
    </xf>
    <xf numFmtId="4" fontId="26" fillId="14" borderId="84">
      <alignment horizontal="right" vertical="center"/>
    </xf>
    <xf numFmtId="0" fontId="26" fillId="14" borderId="85">
      <alignment horizontal="right" vertical="center"/>
    </xf>
    <xf numFmtId="4" fontId="26" fillId="14" borderId="85">
      <alignment horizontal="right" vertical="center"/>
    </xf>
    <xf numFmtId="0" fontId="80"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9" borderId="84">
      <alignment horizontal="left" vertical="center"/>
    </xf>
    <xf numFmtId="0" fontId="92" fillId="73" borderId="80" applyNumberFormat="0" applyAlignment="0" applyProtection="0"/>
    <xf numFmtId="0" fontId="30" fillId="0" borderId="83">
      <alignment horizontal="right" vertical="center"/>
    </xf>
    <xf numFmtId="4" fontId="30" fillId="0" borderId="83">
      <alignment horizontal="right" vertical="center"/>
    </xf>
    <xf numFmtId="0" fontId="30" fillId="0" borderId="83" applyNumberFormat="0" applyFill="0" applyAlignment="0" applyProtection="0"/>
    <xf numFmtId="0" fontId="96" fillId="86" borderId="79" applyNumberFormat="0" applyAlignment="0" applyProtection="0"/>
    <xf numFmtId="175" fontId="30" fillId="90" borderId="83" applyNumberFormat="0" applyFont="0" applyBorder="0" applyAlignment="0" applyProtection="0">
      <alignment horizontal="right" vertical="center"/>
    </xf>
    <xf numFmtId="0" fontId="30" fillId="16" borderId="83"/>
    <xf numFmtId="4" fontId="30" fillId="16" borderId="83"/>
    <xf numFmtId="0" fontId="99" fillId="0" borderId="81" applyNumberFormat="0" applyFill="0" applyAlignment="0" applyProtection="0"/>
    <xf numFmtId="0" fontId="31" fillId="89" borderId="82" applyNumberFormat="0" applyFont="0" applyAlignment="0" applyProtection="0"/>
    <xf numFmtId="0" fontId="74" fillId="89" borderId="82" applyNumberFormat="0" applyFont="0" applyAlignment="0" applyProtection="0"/>
    <xf numFmtId="0" fontId="30" fillId="0" borderId="83" applyNumberFormat="0" applyFill="0" applyAlignment="0" applyProtection="0"/>
    <xf numFmtId="0" fontId="84" fillId="0" borderId="81" applyNumberFormat="0" applyFill="0" applyAlignment="0" applyProtection="0"/>
    <xf numFmtId="0" fontId="99" fillId="0" borderId="81" applyNumberFormat="0" applyFill="0" applyAlignment="0" applyProtection="0"/>
    <xf numFmtId="0" fontId="83" fillId="73" borderId="80" applyNumberFormat="0" applyAlignment="0" applyProtection="0"/>
    <xf numFmtId="0" fontId="80" fillId="86" borderId="80" applyNumberFormat="0" applyAlignment="0" applyProtection="0"/>
    <xf numFmtId="4" fontId="70" fillId="9" borderId="83">
      <alignment horizontal="right" vertical="center"/>
    </xf>
    <xf numFmtId="0" fontId="26" fillId="9" borderId="83">
      <alignment horizontal="right" vertical="center"/>
    </xf>
    <xf numFmtId="175" fontId="30" fillId="90" borderId="83" applyNumberFormat="0" applyFont="0" applyBorder="0" applyAlignment="0" applyProtection="0">
      <alignment horizontal="right" vertical="center"/>
    </xf>
    <xf numFmtId="0" fontId="84" fillId="0" borderId="81" applyNumberFormat="0" applyFill="0" applyAlignment="0" applyProtection="0"/>
    <xf numFmtId="49" fontId="30" fillId="0" borderId="83" applyNumberFormat="0" applyFont="0" applyFill="0" applyBorder="0" applyProtection="0">
      <alignment horizontal="left" vertical="center" indent="2"/>
    </xf>
    <xf numFmtId="49" fontId="30" fillId="0" borderId="84" applyNumberFormat="0" applyFont="0" applyFill="0" applyBorder="0" applyProtection="0">
      <alignment horizontal="left" vertical="center" indent="5"/>
    </xf>
    <xf numFmtId="49" fontId="30" fillId="0" borderId="83" applyNumberFormat="0" applyFont="0" applyFill="0" applyBorder="0" applyProtection="0">
      <alignment horizontal="left" vertical="center" indent="2"/>
    </xf>
    <xf numFmtId="4" fontId="30" fillId="0" borderId="83" applyFill="0" applyBorder="0" applyProtection="0">
      <alignment horizontal="right" vertical="center"/>
    </xf>
    <xf numFmtId="49" fontId="28" fillId="0" borderId="83" applyNumberFormat="0" applyFill="0" applyBorder="0" applyProtection="0">
      <alignment horizontal="left" vertical="center"/>
    </xf>
    <xf numFmtId="0" fontId="30" fillId="0" borderId="86">
      <alignment horizontal="left" vertical="center" wrapText="1" indent="2"/>
    </xf>
    <xf numFmtId="0" fontId="96" fillId="86" borderId="79" applyNumberFormat="0" applyAlignment="0" applyProtection="0"/>
    <xf numFmtId="0" fontId="26" fillId="14" borderId="85">
      <alignment horizontal="right" vertical="center"/>
    </xf>
    <xf numFmtId="0" fontId="83" fillId="73" borderId="80" applyNumberFormat="0" applyAlignment="0" applyProtection="0"/>
    <xf numFmtId="0" fontId="26" fillId="14" borderId="85">
      <alignment horizontal="right" vertical="center"/>
    </xf>
    <xf numFmtId="4" fontId="26" fillId="14" borderId="83">
      <alignment horizontal="right" vertical="center"/>
    </xf>
    <xf numFmtId="0" fontId="26" fillId="14" borderId="83">
      <alignment horizontal="right" vertical="center"/>
    </xf>
    <xf numFmtId="0" fontId="77" fillId="86" borderId="79" applyNumberFormat="0" applyAlignment="0" applyProtection="0"/>
    <xf numFmtId="0" fontId="79" fillId="86" borderId="80" applyNumberFormat="0" applyAlignment="0" applyProtection="0"/>
    <xf numFmtId="0" fontId="84" fillId="0" borderId="81" applyNumberFormat="0" applyFill="0" applyAlignment="0" applyProtection="0"/>
    <xf numFmtId="0" fontId="30" fillId="16" borderId="83"/>
    <xf numFmtId="4" fontId="30" fillId="16" borderId="83"/>
    <xf numFmtId="4" fontId="26" fillId="14" borderId="83">
      <alignment horizontal="right" vertical="center"/>
    </xf>
    <xf numFmtId="0" fontId="70" fillId="9" borderId="83">
      <alignment horizontal="right" vertical="center"/>
    </xf>
    <xf numFmtId="0" fontId="83" fillId="73" borderId="80" applyNumberFormat="0" applyAlignment="0" applyProtection="0"/>
    <xf numFmtId="0" fontId="80" fillId="86" borderId="80" applyNumberFormat="0" applyAlignment="0" applyProtection="0"/>
    <xf numFmtId="4" fontId="30" fillId="0" borderId="83">
      <alignment horizontal="right" vertical="center"/>
    </xf>
    <xf numFmtId="0" fontId="30" fillId="14" borderId="86">
      <alignment horizontal="left" vertical="center" wrapText="1" indent="2"/>
    </xf>
    <xf numFmtId="0" fontId="30" fillId="0" borderId="86">
      <alignment horizontal="left" vertical="center" wrapText="1" indent="2"/>
    </xf>
    <xf numFmtId="0" fontId="96" fillId="86" borderId="79" applyNumberFormat="0" applyAlignment="0" applyProtection="0"/>
    <xf numFmtId="0" fontId="92" fillId="73" borderId="80" applyNumberFormat="0" applyAlignment="0" applyProtection="0"/>
    <xf numFmtId="0" fontId="79" fillId="86" borderId="80" applyNumberFormat="0" applyAlignment="0" applyProtection="0"/>
    <xf numFmtId="0" fontId="77" fillId="86" borderId="79" applyNumberFormat="0" applyAlignment="0" applyProtection="0"/>
    <xf numFmtId="0" fontId="26" fillId="14" borderId="85">
      <alignment horizontal="right" vertical="center"/>
    </xf>
    <xf numFmtId="0" fontId="70" fillId="9" borderId="83">
      <alignment horizontal="right" vertical="center"/>
    </xf>
    <xf numFmtId="4" fontId="26" fillId="9" borderId="83">
      <alignment horizontal="right" vertical="center"/>
    </xf>
    <xf numFmtId="4" fontId="26" fillId="14" borderId="83">
      <alignment horizontal="right" vertical="center"/>
    </xf>
    <xf numFmtId="49" fontId="30" fillId="0" borderId="84" applyNumberFormat="0" applyFont="0" applyFill="0" applyBorder="0" applyProtection="0">
      <alignment horizontal="left" vertical="center" indent="5"/>
    </xf>
    <xf numFmtId="4" fontId="30" fillId="0" borderId="83" applyFill="0" applyBorder="0" applyProtection="0">
      <alignment horizontal="right" vertical="center"/>
    </xf>
    <xf numFmtId="4" fontId="26" fillId="9" borderId="83">
      <alignment horizontal="right" vertical="center"/>
    </xf>
    <xf numFmtId="0" fontId="92" fillId="73" borderId="80" applyNumberFormat="0" applyAlignment="0" applyProtection="0"/>
    <xf numFmtId="0" fontId="83" fillId="73" borderId="80" applyNumberFormat="0" applyAlignment="0" applyProtection="0"/>
    <xf numFmtId="0" fontId="79" fillId="86" borderId="80" applyNumberFormat="0" applyAlignment="0" applyProtection="0"/>
    <xf numFmtId="0" fontId="30" fillId="14" borderId="86">
      <alignment horizontal="left" vertical="center" wrapText="1" indent="2"/>
    </xf>
    <xf numFmtId="0" fontId="30" fillId="0" borderId="86">
      <alignment horizontal="left" vertical="center" wrapText="1" indent="2"/>
    </xf>
    <xf numFmtId="0" fontId="30" fillId="14" borderId="86">
      <alignment horizontal="left" vertical="center" wrapText="1" indent="2"/>
    </xf>
    <xf numFmtId="0" fontId="77" fillId="86" borderId="94" applyNumberFormat="0" applyAlignment="0" applyProtection="0"/>
    <xf numFmtId="0" fontId="96" fillId="86" borderId="94" applyNumberFormat="0" applyAlignment="0" applyProtection="0"/>
    <xf numFmtId="0" fontId="26" fillId="14" borderId="92">
      <alignment horizontal="right" vertical="center"/>
    </xf>
    <xf numFmtId="0" fontId="79" fillId="86" borderId="87" applyNumberFormat="0" applyAlignment="0" applyProtection="0"/>
    <xf numFmtId="4" fontId="26" fillId="14" borderId="90">
      <alignment horizontal="right" vertical="center"/>
    </xf>
    <xf numFmtId="4" fontId="30" fillId="16" borderId="90"/>
    <xf numFmtId="4" fontId="30" fillId="16" borderId="90"/>
    <xf numFmtId="0" fontId="26" fillId="14" borderId="90">
      <alignment horizontal="right" vertical="center"/>
    </xf>
    <xf numFmtId="0" fontId="26" fillId="14" borderId="90">
      <alignment horizontal="right" vertical="center"/>
    </xf>
    <xf numFmtId="0" fontId="30" fillId="16" borderId="90"/>
    <xf numFmtId="0" fontId="26" fillId="14" borderId="92">
      <alignment horizontal="right" vertical="center"/>
    </xf>
    <xf numFmtId="0" fontId="26" fillId="14" borderId="92">
      <alignment horizontal="right" vertical="center"/>
    </xf>
    <xf numFmtId="0" fontId="79" fillId="86" borderId="87" applyNumberFormat="0" applyAlignment="0" applyProtection="0"/>
    <xf numFmtId="0" fontId="26" fillId="14" borderId="91">
      <alignment horizontal="right" vertical="center"/>
    </xf>
    <xf numFmtId="0" fontId="30" fillId="0" borderId="90">
      <alignment horizontal="right" vertical="center"/>
    </xf>
    <xf numFmtId="4" fontId="30" fillId="0" borderId="90">
      <alignment horizontal="right" vertical="center"/>
    </xf>
    <xf numFmtId="0" fontId="99" fillId="0" borderId="88" applyNumberFormat="0" applyFill="0" applyAlignment="0" applyProtection="0"/>
    <xf numFmtId="0" fontId="80" fillId="86" borderId="87" applyNumberFormat="0" applyAlignment="0" applyProtection="0"/>
    <xf numFmtId="0" fontId="99" fillId="0" borderId="88" applyNumberFormat="0" applyFill="0" applyAlignment="0" applyProtection="0"/>
    <xf numFmtId="0" fontId="80" fillId="86" borderId="87" applyNumberFormat="0" applyAlignment="0" applyProtection="0"/>
    <xf numFmtId="49" fontId="28" fillId="0" borderId="90" applyNumberFormat="0" applyFill="0" applyBorder="0" applyProtection="0">
      <alignment horizontal="left" vertical="center"/>
    </xf>
    <xf numFmtId="0" fontId="74" fillId="89" borderId="89" applyNumberFormat="0" applyFont="0" applyAlignment="0" applyProtection="0"/>
    <xf numFmtId="0" fontId="26" fillId="9" borderId="90">
      <alignment horizontal="right" vertical="center"/>
    </xf>
    <xf numFmtId="0" fontId="26" fillId="14" borderId="90">
      <alignment horizontal="right" vertical="center"/>
    </xf>
    <xf numFmtId="0" fontId="80" fillId="86" borderId="87" applyNumberFormat="0" applyAlignment="0" applyProtection="0"/>
    <xf numFmtId="0" fontId="84" fillId="0" borderId="88" applyNumberFormat="0" applyFill="0" applyAlignment="0" applyProtection="0"/>
    <xf numFmtId="4" fontId="30" fillId="0" borderId="90" applyFill="0" applyBorder="0" applyProtection="0">
      <alignment horizontal="right" vertical="center"/>
    </xf>
    <xf numFmtId="0" fontId="92" fillId="73" borderId="95" applyNumberFormat="0" applyAlignment="0" applyProtection="0"/>
    <xf numFmtId="0" fontId="9" fillId="0" borderId="58" applyNumberFormat="0" applyFill="0" applyAlignment="0" applyProtection="0"/>
    <xf numFmtId="0" fontId="30" fillId="14" borderId="93">
      <alignment horizontal="left" vertical="center" wrapText="1" indent="2"/>
    </xf>
    <xf numFmtId="0" fontId="9" fillId="0" borderId="58" applyNumberFormat="0" applyFill="0" applyAlignment="0" applyProtection="0"/>
    <xf numFmtId="0" fontId="7" fillId="59" borderId="0" applyNumberFormat="0" applyBorder="0" applyAlignment="0" applyProtection="0"/>
    <xf numFmtId="49" fontId="30" fillId="0" borderId="98" applyNumberFormat="0" applyFont="0" applyFill="0" applyBorder="0" applyProtection="0">
      <alignment horizontal="left" vertical="center" indent="2"/>
    </xf>
    <xf numFmtId="0" fontId="68" fillId="64" borderId="0" applyNumberFormat="0" applyBorder="0" applyAlignment="0" applyProtection="0"/>
    <xf numFmtId="4" fontId="26" fillId="14" borderId="90">
      <alignment horizontal="right" vertical="center"/>
    </xf>
    <xf numFmtId="0" fontId="92" fillId="73" borderId="87" applyNumberFormat="0" applyAlignment="0" applyProtection="0"/>
    <xf numFmtId="0" fontId="80" fillId="86" borderId="87" applyNumberFormat="0" applyAlignment="0" applyProtection="0"/>
    <xf numFmtId="0" fontId="79" fillId="86" borderId="87" applyNumberFormat="0" applyAlignment="0" applyProtection="0"/>
    <xf numFmtId="0" fontId="30" fillId="9" borderId="91">
      <alignment horizontal="left" vertical="center"/>
    </xf>
    <xf numFmtId="0" fontId="7" fillId="53" borderId="0" applyNumberFormat="0" applyBorder="0" applyAlignment="0" applyProtection="0"/>
    <xf numFmtId="0" fontId="26" fillId="14" borderId="90">
      <alignment horizontal="right" vertical="center"/>
    </xf>
    <xf numFmtId="0" fontId="67" fillId="0" borderId="0" applyNumberFormat="0" applyFill="0" applyBorder="0" applyAlignment="0" applyProtection="0"/>
    <xf numFmtId="175" fontId="30" fillId="90" borderId="98" applyNumberFormat="0" applyFont="0" applyBorder="0" applyAlignment="0" applyProtection="0">
      <alignment horizontal="right" vertical="center"/>
    </xf>
    <xf numFmtId="0" fontId="68" fillId="49" borderId="0" applyNumberFormat="0" applyBorder="0" applyAlignment="0" applyProtection="0"/>
    <xf numFmtId="175" fontId="30" fillId="90" borderId="90"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93">
      <alignment horizontal="left" vertical="center" wrapText="1" indent="2"/>
    </xf>
    <xf numFmtId="175" fontId="30" fillId="90" borderId="90" applyNumberFormat="0" applyFont="0" applyBorder="0" applyAlignment="0" applyProtection="0">
      <alignment horizontal="right" vertical="center"/>
    </xf>
    <xf numFmtId="4" fontId="30" fillId="0" borderId="90" applyFill="0" applyBorder="0" applyProtection="0">
      <alignment horizontal="right" vertical="center"/>
    </xf>
    <xf numFmtId="0" fontId="67" fillId="0" borderId="0" applyNumberFormat="0" applyFill="0" applyBorder="0" applyAlignment="0" applyProtection="0"/>
    <xf numFmtId="0" fontId="92" fillId="73" borderId="87" applyNumberFormat="0" applyAlignment="0" applyProtection="0"/>
    <xf numFmtId="0" fontId="30" fillId="0" borderId="93">
      <alignment horizontal="left" vertical="center" wrapText="1" indent="2"/>
    </xf>
    <xf numFmtId="0" fontId="30" fillId="16" borderId="90"/>
    <xf numFmtId="0" fontId="99" fillId="0" borderId="96" applyNumberFormat="0" applyFill="0" applyAlignment="0" applyProtection="0"/>
    <xf numFmtId="0" fontId="30" fillId="0" borderId="90">
      <alignment horizontal="right" vertical="center"/>
    </xf>
    <xf numFmtId="0" fontId="30" fillId="16" borderId="90"/>
    <xf numFmtId="0" fontId="74" fillId="89" borderId="89" applyNumberFormat="0" applyFont="0" applyAlignment="0" applyProtection="0"/>
    <xf numFmtId="49" fontId="28" fillId="0" borderId="90" applyNumberFormat="0" applyFill="0" applyBorder="0" applyProtection="0">
      <alignment horizontal="left" vertical="center"/>
    </xf>
    <xf numFmtId="0" fontId="30" fillId="0" borderId="93">
      <alignment horizontal="left" vertical="center" wrapText="1" indent="2"/>
    </xf>
    <xf numFmtId="0" fontId="80" fillId="86" borderId="87" applyNumberFormat="0" applyAlignment="0" applyProtection="0"/>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96" fillId="86" borderId="94" applyNumberFormat="0" applyAlignment="0" applyProtection="0"/>
    <xf numFmtId="0" fontId="7" fillId="50" borderId="0" applyNumberFormat="0" applyBorder="0" applyAlignment="0" applyProtection="0"/>
    <xf numFmtId="0" fontId="9" fillId="0" borderId="58" applyNumberFormat="0" applyFill="0" applyAlignment="0" applyProtection="0"/>
    <xf numFmtId="0" fontId="70" fillId="9" borderId="90">
      <alignment horizontal="right" vertical="center"/>
    </xf>
    <xf numFmtId="0" fontId="7" fillId="63" borderId="0" applyNumberFormat="0" applyBorder="0" applyAlignment="0" applyProtection="0"/>
    <xf numFmtId="0" fontId="83" fillId="73" borderId="87" applyNumberFormat="0" applyAlignment="0" applyProtection="0"/>
    <xf numFmtId="4" fontId="70" fillId="9" borderId="90">
      <alignment horizontal="right" vertical="center"/>
    </xf>
    <xf numFmtId="0" fontId="83" fillId="73" borderId="87" applyNumberFormat="0" applyAlignment="0" applyProtection="0"/>
    <xf numFmtId="0" fontId="68" fillId="58" borderId="0" applyNumberFormat="0" applyBorder="0" applyAlignment="0" applyProtection="0"/>
    <xf numFmtId="0" fontId="79" fillId="86" borderId="87" applyNumberFormat="0" applyAlignment="0" applyProtection="0"/>
    <xf numFmtId="0" fontId="77" fillId="86" borderId="94" applyNumberFormat="0" applyAlignment="0" applyProtection="0"/>
    <xf numFmtId="0" fontId="7" fillId="54" borderId="0" applyNumberFormat="0" applyBorder="0" applyAlignment="0" applyProtection="0"/>
    <xf numFmtId="0" fontId="30" fillId="16" borderId="90"/>
    <xf numFmtId="0" fontId="26" fillId="14" borderId="90">
      <alignment horizontal="right" vertical="center"/>
    </xf>
    <xf numFmtId="0" fontId="70" fillId="9" borderId="90">
      <alignment horizontal="right" vertical="center"/>
    </xf>
    <xf numFmtId="0" fontId="96" fillId="86" borderId="94" applyNumberFormat="0" applyAlignment="0" applyProtection="0"/>
    <xf numFmtId="0" fontId="84" fillId="0" borderId="96" applyNumberFormat="0" applyFill="0" applyAlignment="0" applyProtection="0"/>
    <xf numFmtId="4" fontId="26" fillId="9" borderId="90">
      <alignment horizontal="right" vertical="center"/>
    </xf>
    <xf numFmtId="0" fontId="7" fillId="63" borderId="0" applyNumberFormat="0" applyBorder="0" applyAlignment="0" applyProtection="0"/>
    <xf numFmtId="0" fontId="84" fillId="0" borderId="88" applyNumberFormat="0" applyFill="0" applyAlignment="0" applyProtection="0"/>
    <xf numFmtId="0" fontId="84" fillId="0" borderId="88" applyNumberFormat="0" applyFill="0" applyAlignment="0" applyProtection="0"/>
    <xf numFmtId="0" fontId="96" fillId="86" borderId="94" applyNumberFormat="0" applyAlignment="0" applyProtection="0"/>
    <xf numFmtId="4" fontId="30" fillId="16" borderId="90"/>
    <xf numFmtId="0" fontId="68" fillId="52" borderId="0" applyNumberFormat="0" applyBorder="0" applyAlignment="0" applyProtection="0"/>
    <xf numFmtId="0" fontId="7" fillId="50" borderId="0" applyNumberFormat="0" applyBorder="0" applyAlignment="0" applyProtection="0"/>
    <xf numFmtId="0" fontId="26" fillId="14" borderId="92">
      <alignment horizontal="right" vertical="center"/>
    </xf>
    <xf numFmtId="0" fontId="66" fillId="0" borderId="0" applyNumberFormat="0" applyFill="0" applyBorder="0" applyAlignment="0" applyProtection="0"/>
    <xf numFmtId="0" fontId="77" fillId="86" borderId="94" applyNumberFormat="0" applyAlignment="0" applyProtection="0"/>
    <xf numFmtId="0" fontId="26" fillId="9" borderId="90">
      <alignment horizontal="right" vertical="center"/>
    </xf>
    <xf numFmtId="4" fontId="30" fillId="0" borderId="90">
      <alignment horizontal="right" vertical="center"/>
    </xf>
    <xf numFmtId="0" fontId="7" fillId="57" borderId="0" applyNumberFormat="0" applyBorder="0" applyAlignment="0" applyProtection="0"/>
    <xf numFmtId="0" fontId="30" fillId="0" borderId="101">
      <alignment horizontal="left" vertical="center" wrapText="1" indent="2"/>
    </xf>
    <xf numFmtId="49" fontId="30" fillId="0" borderId="90" applyNumberFormat="0" applyFont="0" applyFill="0" applyBorder="0" applyProtection="0">
      <alignment horizontal="left" vertical="center" indent="2"/>
    </xf>
    <xf numFmtId="0" fontId="30" fillId="14" borderId="93">
      <alignment horizontal="left" vertical="center" wrapText="1" indent="2"/>
    </xf>
    <xf numFmtId="0" fontId="26" fillId="14" borderId="91">
      <alignment horizontal="right" vertical="center"/>
    </xf>
    <xf numFmtId="4" fontId="30" fillId="16" borderId="90"/>
    <xf numFmtId="0" fontId="74" fillId="89" borderId="89" applyNumberFormat="0" applyFont="0" applyAlignment="0" applyProtection="0"/>
    <xf numFmtId="0" fontId="68" fillId="55" borderId="0" applyNumberFormat="0" applyBorder="0" applyAlignment="0" applyProtection="0"/>
    <xf numFmtId="4" fontId="26" fillId="14" borderId="90">
      <alignment horizontal="right" vertical="center"/>
    </xf>
    <xf numFmtId="0" fontId="68" fillId="49" borderId="0" applyNumberFormat="0" applyBorder="0" applyAlignment="0" applyProtection="0"/>
    <xf numFmtId="0" fontId="92" fillId="73" borderId="87" applyNumberFormat="0" applyAlignment="0" applyProtection="0"/>
    <xf numFmtId="0" fontId="77" fillId="86" borderId="94" applyNumberFormat="0" applyAlignment="0" applyProtection="0"/>
    <xf numFmtId="0" fontId="99" fillId="0" borderId="88" applyNumberFormat="0" applyFill="0" applyAlignment="0" applyProtection="0"/>
    <xf numFmtId="4" fontId="26" fillId="14" borderId="91">
      <alignment horizontal="right" vertical="center"/>
    </xf>
    <xf numFmtId="0" fontId="7" fillId="51" borderId="0" applyNumberFormat="0" applyBorder="0" applyAlignment="0" applyProtection="0"/>
    <xf numFmtId="4" fontId="70" fillId="9" borderId="90">
      <alignment horizontal="right" vertical="center"/>
    </xf>
    <xf numFmtId="0" fontId="26" fillId="14" borderId="90">
      <alignment horizontal="right" vertical="center"/>
    </xf>
    <xf numFmtId="0" fontId="68" fillId="52" borderId="0" applyNumberFormat="0" applyBorder="0" applyAlignment="0" applyProtection="0"/>
    <xf numFmtId="0" fontId="92" fillId="73" borderId="95" applyNumberFormat="0" applyAlignment="0" applyProtection="0"/>
    <xf numFmtId="0" fontId="7" fillId="59" borderId="0" applyNumberFormat="0" applyBorder="0" applyAlignment="0" applyProtection="0"/>
    <xf numFmtId="0" fontId="7" fillId="50" borderId="0" applyNumberFormat="0" applyBorder="0" applyAlignment="0" applyProtection="0"/>
    <xf numFmtId="0" fontId="79" fillId="86" borderId="87" applyNumberFormat="0" applyAlignment="0" applyProtection="0"/>
    <xf numFmtId="0" fontId="68" fillId="58" borderId="0" applyNumberFormat="0" applyBorder="0" applyAlignment="0" applyProtection="0"/>
    <xf numFmtId="0" fontId="26" fillId="9" borderId="90">
      <alignment horizontal="right" vertical="center"/>
    </xf>
    <xf numFmtId="0" fontId="80" fillId="86" borderId="87" applyNumberFormat="0" applyAlignment="0" applyProtection="0"/>
    <xf numFmtId="4" fontId="30" fillId="0" borderId="90" applyFill="0" applyBorder="0" applyProtection="0">
      <alignment horizontal="right" vertical="center"/>
    </xf>
    <xf numFmtId="0" fontId="30" fillId="14" borderId="93">
      <alignment horizontal="left" vertical="center" wrapText="1" indent="2"/>
    </xf>
    <xf numFmtId="4" fontId="30" fillId="16" borderId="90"/>
    <xf numFmtId="0" fontId="64" fillId="46" borderId="57" applyNumberFormat="0" applyAlignment="0" applyProtection="0"/>
    <xf numFmtId="0" fontId="80" fillId="86" borderId="87" applyNumberFormat="0" applyAlignment="0" applyProtection="0"/>
    <xf numFmtId="0" fontId="80" fillId="86" borderId="87" applyNumberFormat="0" applyAlignment="0" applyProtection="0"/>
    <xf numFmtId="0" fontId="7" fillId="48" borderId="0" applyNumberFormat="0" applyBorder="0" applyAlignment="0" applyProtection="0"/>
    <xf numFmtId="0" fontId="83" fillId="73" borderId="87" applyNumberFormat="0" applyAlignment="0" applyProtection="0"/>
    <xf numFmtId="4" fontId="30" fillId="16" borderId="98"/>
    <xf numFmtId="49" fontId="28" fillId="0" borderId="90" applyNumberFormat="0" applyFill="0" applyBorder="0" applyProtection="0">
      <alignment horizontal="left" vertical="center"/>
    </xf>
    <xf numFmtId="0" fontId="99" fillId="0" borderId="96" applyNumberFormat="0" applyFill="0" applyAlignment="0" applyProtection="0"/>
    <xf numFmtId="0" fontId="30" fillId="0" borderId="93">
      <alignment horizontal="left" vertical="center" wrapText="1" indent="2"/>
    </xf>
    <xf numFmtId="0" fontId="30" fillId="14" borderId="93">
      <alignment horizontal="left" vertical="center" wrapText="1" indent="2"/>
    </xf>
    <xf numFmtId="0" fontId="74" fillId="89" borderId="89" applyNumberFormat="0" applyFont="0" applyAlignment="0" applyProtection="0"/>
    <xf numFmtId="0" fontId="26" fillId="14" borderId="90">
      <alignment horizontal="right" vertical="center"/>
    </xf>
    <xf numFmtId="0" fontId="26" fillId="14" borderId="90">
      <alignment horizontal="right" vertical="center"/>
    </xf>
    <xf numFmtId="0" fontId="80" fillId="86" borderId="87" applyNumberFormat="0" applyAlignment="0" applyProtection="0"/>
    <xf numFmtId="0" fontId="68" fillId="55" borderId="0" applyNumberFormat="0" applyBorder="0" applyAlignment="0" applyProtection="0"/>
    <xf numFmtId="175" fontId="30" fillId="90" borderId="90" applyNumberFormat="0" applyFont="0" applyBorder="0" applyAlignment="0" applyProtection="0">
      <alignment horizontal="right" vertical="center"/>
    </xf>
    <xf numFmtId="0" fontId="7" fillId="60" borderId="0" applyNumberFormat="0" applyBorder="0" applyAlignment="0" applyProtection="0"/>
    <xf numFmtId="0" fontId="80" fillId="86" borderId="87" applyNumberFormat="0" applyAlignment="0" applyProtection="0"/>
    <xf numFmtId="0" fontId="96" fillId="86" borderId="94" applyNumberFormat="0" applyAlignment="0" applyProtection="0"/>
    <xf numFmtId="0" fontId="99" fillId="0" borderId="96" applyNumberFormat="0" applyFill="0" applyAlignment="0" applyProtection="0"/>
    <xf numFmtId="0" fontId="99" fillId="0" borderId="88" applyNumberFormat="0" applyFill="0" applyAlignment="0" applyProtection="0"/>
    <xf numFmtId="0" fontId="92" fillId="73" borderId="87" applyNumberFormat="0" applyAlignment="0" applyProtection="0"/>
    <xf numFmtId="0" fontId="26" fillId="9" borderId="90">
      <alignment horizontal="right" vertical="center"/>
    </xf>
    <xf numFmtId="0" fontId="30" fillId="0" borderId="101">
      <alignment horizontal="left" vertical="center" wrapText="1" indent="2"/>
    </xf>
    <xf numFmtId="0" fontId="68" fillId="49" borderId="0" applyNumberFormat="0" applyBorder="0" applyAlignment="0" applyProtection="0"/>
    <xf numFmtId="0" fontId="96" fillId="86" borderId="94" applyNumberFormat="0" applyAlignment="0" applyProtection="0"/>
    <xf numFmtId="0" fontId="7" fillId="54" borderId="0" applyNumberFormat="0" applyBorder="0" applyAlignment="0" applyProtection="0"/>
    <xf numFmtId="4" fontId="70" fillId="9" borderId="90">
      <alignment horizontal="right" vertical="center"/>
    </xf>
    <xf numFmtId="4" fontId="26" fillId="9" borderId="90">
      <alignment horizontal="right" vertical="center"/>
    </xf>
    <xf numFmtId="0" fontId="26" fillId="14" borderId="98">
      <alignment horizontal="right" vertical="center"/>
    </xf>
    <xf numFmtId="0" fontId="30" fillId="0" borderId="90" applyNumberFormat="0" applyFill="0" applyAlignment="0" applyProtection="0"/>
    <xf numFmtId="4" fontId="26" fillId="9" borderId="90">
      <alignment horizontal="right" vertical="center"/>
    </xf>
    <xf numFmtId="0" fontId="9" fillId="0" borderId="58" applyNumberFormat="0" applyFill="0" applyAlignment="0" applyProtection="0"/>
    <xf numFmtId="0" fontId="80" fillId="86" borderId="87" applyNumberFormat="0" applyAlignment="0" applyProtection="0"/>
    <xf numFmtId="0" fontId="7"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0" applyNumberFormat="0" applyFill="0" applyAlignment="0" applyProtection="0"/>
    <xf numFmtId="4" fontId="26" fillId="14" borderId="90">
      <alignment horizontal="right" vertical="center"/>
    </xf>
    <xf numFmtId="0" fontId="74" fillId="89" borderId="89" applyNumberFormat="0" applyFont="0" applyAlignment="0" applyProtection="0"/>
    <xf numFmtId="4" fontId="26" fillId="14" borderId="90">
      <alignment horizontal="right" vertical="center"/>
    </xf>
    <xf numFmtId="4" fontId="26" fillId="14" borderId="90">
      <alignment horizontal="right" vertical="center"/>
    </xf>
    <xf numFmtId="0" fontId="30" fillId="0" borderId="90">
      <alignment horizontal="right" vertical="center"/>
    </xf>
    <xf numFmtId="4" fontId="30" fillId="0" borderId="90">
      <alignment horizontal="right" vertical="center"/>
    </xf>
    <xf numFmtId="0" fontId="26" fillId="14" borderId="100">
      <alignment horizontal="right" vertical="center"/>
    </xf>
    <xf numFmtId="0" fontId="84" fillId="0" borderId="88" applyNumberFormat="0" applyFill="0" applyAlignment="0" applyProtection="0"/>
    <xf numFmtId="0" fontId="74" fillId="89" borderId="89" applyNumberFormat="0" applyFont="0" applyAlignment="0" applyProtection="0"/>
    <xf numFmtId="0" fontId="30" fillId="0" borderId="90" applyNumberFormat="0" applyFill="0" applyAlignment="0" applyProtection="0"/>
    <xf numFmtId="0" fontId="26" fillId="14" borderId="92">
      <alignment horizontal="right" vertical="center"/>
    </xf>
    <xf numFmtId="49" fontId="28" fillId="0" borderId="98" applyNumberFormat="0" applyFill="0" applyBorder="0" applyProtection="0">
      <alignment horizontal="left" vertical="center"/>
    </xf>
    <xf numFmtId="4" fontId="26" fillId="14" borderId="90">
      <alignment horizontal="right" vertical="center"/>
    </xf>
    <xf numFmtId="0" fontId="80" fillId="86" borderId="87" applyNumberFormat="0" applyAlignment="0" applyProtection="0"/>
    <xf numFmtId="0" fontId="26" fillId="14" borderId="90">
      <alignment horizontal="right" vertical="center"/>
    </xf>
    <xf numFmtId="0" fontId="30" fillId="16" borderId="98"/>
    <xf numFmtId="4" fontId="30" fillId="16" borderId="90"/>
    <xf numFmtId="0" fontId="83" fillId="73" borderId="87" applyNumberFormat="0" applyAlignment="0" applyProtection="0"/>
    <xf numFmtId="0" fontId="80" fillId="86" borderId="87" applyNumberFormat="0" applyAlignment="0" applyProtection="0"/>
    <xf numFmtId="0" fontId="99" fillId="0" borderId="88" applyNumberFormat="0" applyFill="0" applyAlignment="0" applyProtection="0"/>
    <xf numFmtId="0" fontId="30" fillId="9" borderId="91">
      <alignment horizontal="left" vertical="center"/>
    </xf>
    <xf numFmtId="0" fontId="83" fillId="73" borderId="87" applyNumberFormat="0" applyAlignment="0" applyProtection="0"/>
    <xf numFmtId="0" fontId="30" fillId="0" borderId="90" applyNumberFormat="0" applyFill="0" applyAlignment="0" applyProtection="0"/>
    <xf numFmtId="0" fontId="7" fillId="63" borderId="0" applyNumberFormat="0" applyBorder="0" applyAlignment="0" applyProtection="0"/>
    <xf numFmtId="0" fontId="30" fillId="0" borderId="90">
      <alignment horizontal="right" vertical="center"/>
    </xf>
    <xf numFmtId="0" fontId="30" fillId="9" borderId="91">
      <alignment horizontal="left" vertical="center"/>
    </xf>
    <xf numFmtId="4" fontId="26" fillId="14" borderId="92">
      <alignment horizontal="right" vertical="center"/>
    </xf>
    <xf numFmtId="49" fontId="28" fillId="0" borderId="90" applyNumberFormat="0" applyFill="0" applyBorder="0" applyProtection="0">
      <alignment horizontal="left" vertical="center"/>
    </xf>
    <xf numFmtId="0" fontId="96" fillId="86" borderId="94" applyNumberFormat="0" applyAlignment="0" applyProtection="0"/>
    <xf numFmtId="0" fontId="68" fillId="64" borderId="0" applyNumberFormat="0" applyBorder="0" applyAlignment="0" applyProtection="0"/>
    <xf numFmtId="0" fontId="7" fillId="62" borderId="0" applyNumberFormat="0" applyBorder="0" applyAlignment="0" applyProtection="0"/>
    <xf numFmtId="0" fontId="79" fillId="86" borderId="87" applyNumberFormat="0" applyAlignment="0" applyProtection="0"/>
    <xf numFmtId="0" fontId="92" fillId="73" borderId="87" applyNumberFormat="0" applyAlignment="0" applyProtection="0"/>
    <xf numFmtId="4" fontId="70" fillId="9" borderId="90">
      <alignment horizontal="right" vertical="center"/>
    </xf>
    <xf numFmtId="0" fontId="7" fillId="57" borderId="0" applyNumberFormat="0" applyBorder="0" applyAlignment="0" applyProtection="0"/>
    <xf numFmtId="0" fontId="26" fillId="14" borderId="91">
      <alignment horizontal="right" vertical="center"/>
    </xf>
    <xf numFmtId="0" fontId="30" fillId="14" borderId="93">
      <alignment horizontal="left" vertical="center" wrapText="1" indent="2"/>
    </xf>
    <xf numFmtId="0" fontId="79" fillId="86" borderId="87" applyNumberFormat="0" applyAlignment="0" applyProtection="0"/>
    <xf numFmtId="0" fontId="7" fillId="63" borderId="0" applyNumberFormat="0" applyBorder="0" applyAlignment="0" applyProtection="0"/>
    <xf numFmtId="0" fontId="26" fillId="14" borderId="99">
      <alignment horizontal="right" vertical="center"/>
    </xf>
    <xf numFmtId="4" fontId="26" fillId="14" borderId="91">
      <alignment horizontal="right" vertical="center"/>
    </xf>
    <xf numFmtId="0" fontId="31" fillId="89" borderId="89" applyNumberFormat="0" applyFont="0" applyAlignment="0" applyProtection="0"/>
    <xf numFmtId="0" fontId="7" fillId="62" borderId="0" applyNumberFormat="0" applyBorder="0" applyAlignment="0" applyProtection="0"/>
    <xf numFmtId="0" fontId="26" fillId="9" borderId="90">
      <alignment horizontal="right" vertical="center"/>
    </xf>
    <xf numFmtId="0" fontId="26" fillId="9" borderId="98">
      <alignment horizontal="right" vertical="center"/>
    </xf>
    <xf numFmtId="0" fontId="7" fillId="56" borderId="0" applyNumberFormat="0" applyBorder="0" applyAlignment="0" applyProtection="0"/>
    <xf numFmtId="0" fontId="92" fillId="73" borderId="87" applyNumberFormat="0" applyAlignment="0" applyProtection="0"/>
    <xf numFmtId="4" fontId="26" fillId="14" borderId="100">
      <alignment horizontal="right" vertical="center"/>
    </xf>
    <xf numFmtId="4" fontId="26" fillId="14" borderId="91">
      <alignment horizontal="right" vertical="center"/>
    </xf>
    <xf numFmtId="4" fontId="26" fillId="14" borderId="98">
      <alignment horizontal="right" vertical="center"/>
    </xf>
    <xf numFmtId="4" fontId="26" fillId="14" borderId="90">
      <alignment horizontal="right" vertical="center"/>
    </xf>
    <xf numFmtId="0" fontId="26" fillId="9" borderId="90">
      <alignment horizontal="right" vertical="center"/>
    </xf>
    <xf numFmtId="0" fontId="83" fillId="73" borderId="87" applyNumberFormat="0" applyAlignment="0" applyProtection="0"/>
    <xf numFmtId="0" fontId="7" fillId="54" borderId="0" applyNumberFormat="0" applyBorder="0" applyAlignment="0" applyProtection="0"/>
    <xf numFmtId="0" fontId="65" fillId="46" borderId="56" applyNumberFormat="0" applyAlignment="0" applyProtection="0"/>
    <xf numFmtId="0" fontId="84" fillId="0" borderId="88" applyNumberFormat="0" applyFill="0" applyAlignment="0" applyProtection="0"/>
    <xf numFmtId="0" fontId="70" fillId="9" borderId="90">
      <alignment horizontal="right" vertical="center"/>
    </xf>
    <xf numFmtId="0" fontId="96" fillId="86" borderId="94" applyNumberFormat="0" applyAlignment="0" applyProtection="0"/>
    <xf numFmtId="0" fontId="99" fillId="0" borderId="88" applyNumberFormat="0" applyFill="0" applyAlignment="0" applyProtection="0"/>
    <xf numFmtId="0" fontId="7" fillId="53" borderId="0" applyNumberFormat="0" applyBorder="0" applyAlignment="0" applyProtection="0"/>
    <xf numFmtId="175" fontId="30" fillId="90" borderId="90" applyNumberFormat="0" applyFont="0" applyBorder="0" applyAlignment="0" applyProtection="0">
      <alignment horizontal="right" vertical="center"/>
    </xf>
    <xf numFmtId="0" fontId="7" fillId="51" borderId="0" applyNumberFormat="0" applyBorder="0" applyAlignment="0" applyProtection="0"/>
    <xf numFmtId="0" fontId="80" fillId="86" borderId="95" applyNumberFormat="0" applyAlignment="0" applyProtection="0"/>
    <xf numFmtId="0" fontId="7" fillId="56" borderId="0" applyNumberFormat="0" applyBorder="0" applyAlignment="0" applyProtection="0"/>
    <xf numFmtId="0" fontId="68" fillId="61" borderId="0" applyNumberFormat="0" applyBorder="0" applyAlignment="0" applyProtection="0"/>
    <xf numFmtId="0" fontId="84" fillId="0" borderId="88" applyNumberFormat="0" applyFill="0" applyAlignment="0" applyProtection="0"/>
    <xf numFmtId="0" fontId="30" fillId="0" borderId="90">
      <alignment horizontal="right" vertical="center"/>
    </xf>
    <xf numFmtId="0" fontId="31" fillId="89" borderId="89" applyNumberFormat="0" applyFont="0" applyAlignment="0" applyProtection="0"/>
    <xf numFmtId="0" fontId="80" fillId="86" borderId="87" applyNumberFormat="0" applyAlignment="0" applyProtection="0"/>
    <xf numFmtId="0" fontId="99" fillId="0" borderId="88" applyNumberFormat="0" applyFill="0" applyAlignment="0" applyProtection="0"/>
    <xf numFmtId="0" fontId="7" fillId="48" borderId="0" applyNumberFormat="0" applyBorder="0" applyAlignment="0" applyProtection="0"/>
    <xf numFmtId="0" fontId="74" fillId="89" borderId="89" applyNumberFormat="0" applyFont="0" applyAlignment="0" applyProtection="0"/>
    <xf numFmtId="0" fontId="68" fillId="58" borderId="0" applyNumberFormat="0" applyBorder="0" applyAlignment="0" applyProtection="0"/>
    <xf numFmtId="0" fontId="30" fillId="0" borderId="90" applyNumberFormat="0" applyFill="0" applyAlignment="0" applyProtection="0"/>
    <xf numFmtId="0" fontId="7" fillId="57" borderId="0" applyNumberFormat="0" applyBorder="0" applyAlignment="0" applyProtection="0"/>
    <xf numFmtId="4" fontId="30" fillId="0" borderId="90" applyFill="0" applyBorder="0" applyProtection="0">
      <alignment horizontal="right" vertical="center"/>
    </xf>
    <xf numFmtId="0" fontId="7" fillId="47" borderId="0" applyNumberFormat="0" applyBorder="0" applyAlignment="0" applyProtection="0"/>
    <xf numFmtId="0" fontId="99" fillId="0" borderId="88" applyNumberFormat="0" applyFill="0" applyAlignment="0" applyProtection="0"/>
    <xf numFmtId="0" fontId="70" fillId="9" borderId="98">
      <alignment horizontal="right" vertical="center"/>
    </xf>
    <xf numFmtId="0" fontId="7" fillId="60" borderId="0" applyNumberFormat="0" applyBorder="0" applyAlignment="0" applyProtection="0"/>
    <xf numFmtId="0" fontId="30" fillId="9" borderId="99">
      <alignment horizontal="left" vertical="center"/>
    </xf>
    <xf numFmtId="0" fontId="70" fillId="9" borderId="90">
      <alignment horizontal="right" vertical="center"/>
    </xf>
    <xf numFmtId="0" fontId="83" fillId="73" borderId="87" applyNumberFormat="0" applyAlignment="0" applyProtection="0"/>
    <xf numFmtId="175" fontId="30" fillId="90" borderId="90" applyNumberFormat="0" applyFont="0" applyBorder="0" applyAlignment="0" applyProtection="0">
      <alignment horizontal="right" vertical="center"/>
    </xf>
    <xf numFmtId="0" fontId="83" fillId="73" borderId="87" applyNumberFormat="0" applyAlignment="0" applyProtection="0"/>
    <xf numFmtId="4" fontId="30" fillId="0" borderId="90">
      <alignment horizontal="right" vertical="center"/>
    </xf>
    <xf numFmtId="49" fontId="30" fillId="0" borderId="90" applyNumberFormat="0" applyFont="0" applyFill="0" applyBorder="0" applyProtection="0">
      <alignment horizontal="left" vertical="center" indent="2"/>
    </xf>
    <xf numFmtId="175" fontId="30" fillId="90" borderId="90" applyNumberFormat="0" applyFont="0" applyBorder="0" applyAlignment="0" applyProtection="0">
      <alignment horizontal="right" vertical="center"/>
    </xf>
    <xf numFmtId="0" fontId="92" fillId="73" borderId="87" applyNumberFormat="0" applyAlignment="0" applyProtection="0"/>
    <xf numFmtId="49" fontId="28" fillId="0" borderId="90" applyNumberFormat="0" applyFill="0" applyBorder="0" applyProtection="0">
      <alignment horizontal="left" vertical="center"/>
    </xf>
    <xf numFmtId="4" fontId="26" fillId="14" borderId="90">
      <alignment horizontal="right" vertical="center"/>
    </xf>
    <xf numFmtId="0" fontId="83" fillId="73" borderId="87" applyNumberFormat="0" applyAlignment="0" applyProtection="0"/>
    <xf numFmtId="0" fontId="80" fillId="86" borderId="87" applyNumberFormat="0" applyAlignment="0" applyProtection="0"/>
    <xf numFmtId="4" fontId="30" fillId="0" borderId="90">
      <alignment horizontal="right" vertical="center"/>
    </xf>
    <xf numFmtId="0" fontId="30" fillId="14" borderId="93">
      <alignment horizontal="left" vertical="center" wrapText="1" indent="2"/>
    </xf>
    <xf numFmtId="0" fontId="30" fillId="0" borderId="93">
      <alignment horizontal="left" vertical="center" wrapText="1" indent="2"/>
    </xf>
    <xf numFmtId="0" fontId="96" fillId="86" borderId="94" applyNumberFormat="0" applyAlignment="0" applyProtection="0"/>
    <xf numFmtId="0" fontId="92" fillId="73" borderId="87" applyNumberFormat="0" applyAlignment="0" applyProtection="0"/>
    <xf numFmtId="0" fontId="79" fillId="86" borderId="87" applyNumberFormat="0" applyAlignment="0" applyProtection="0"/>
    <xf numFmtId="0" fontId="77" fillId="86" borderId="94" applyNumberFormat="0" applyAlignment="0" applyProtection="0"/>
    <xf numFmtId="0" fontId="26" fillId="14" borderId="92">
      <alignment horizontal="right" vertical="center"/>
    </xf>
    <xf numFmtId="0" fontId="70" fillId="9" borderId="90">
      <alignment horizontal="right" vertical="center"/>
    </xf>
    <xf numFmtId="4" fontId="26" fillId="9" borderId="90">
      <alignment horizontal="right" vertical="center"/>
    </xf>
    <xf numFmtId="4" fontId="26" fillId="14" borderId="90">
      <alignment horizontal="right" vertical="center"/>
    </xf>
    <xf numFmtId="49" fontId="30" fillId="0" borderId="91" applyNumberFormat="0" applyFont="0" applyFill="0" applyBorder="0" applyProtection="0">
      <alignment horizontal="left" vertical="center" indent="5"/>
    </xf>
    <xf numFmtId="4" fontId="30" fillId="0" borderId="90" applyFill="0" applyBorder="0" applyProtection="0">
      <alignment horizontal="right" vertical="center"/>
    </xf>
    <xf numFmtId="4" fontId="26" fillId="9" borderId="90">
      <alignment horizontal="right" vertical="center"/>
    </xf>
    <xf numFmtId="0" fontId="92" fillId="73" borderId="87" applyNumberFormat="0" applyAlignment="0" applyProtection="0"/>
    <xf numFmtId="0" fontId="83" fillId="73" borderId="87" applyNumberFormat="0" applyAlignment="0" applyProtection="0"/>
    <xf numFmtId="0" fontId="79" fillId="86" borderId="87" applyNumberFormat="0" applyAlignment="0" applyProtection="0"/>
    <xf numFmtId="0" fontId="30" fillId="14" borderId="93">
      <alignment horizontal="left" vertical="center" wrapText="1" indent="2"/>
    </xf>
    <xf numFmtId="0" fontId="30" fillId="0" borderId="93">
      <alignment horizontal="left" vertical="center" wrapText="1" indent="2"/>
    </xf>
    <xf numFmtId="0" fontId="30" fillId="14" borderId="93">
      <alignment horizontal="left" vertical="center" wrapText="1" indent="2"/>
    </xf>
    <xf numFmtId="4" fontId="26" fillId="9" borderId="98">
      <alignment horizontal="right" vertical="center"/>
    </xf>
    <xf numFmtId="0" fontId="68" fillId="49" borderId="0" applyNumberFormat="0" applyBorder="0" applyAlignment="0" applyProtection="0"/>
    <xf numFmtId="0" fontId="68" fillId="61" borderId="0" applyNumberFormat="0" applyBorder="0" applyAlignment="0" applyProtection="0"/>
    <xf numFmtId="0" fontId="7" fillId="59" borderId="0" applyNumberFormat="0" applyBorder="0" applyAlignment="0" applyProtection="0"/>
    <xf numFmtId="0" fontId="7" fillId="56" borderId="0" applyNumberFormat="0" applyBorder="0" applyAlignment="0" applyProtection="0"/>
    <xf numFmtId="0" fontId="7" fillId="54" borderId="0" applyNumberFormat="0" applyBorder="0" applyAlignment="0" applyProtection="0"/>
    <xf numFmtId="0" fontId="7" fillId="48" borderId="0" applyNumberFormat="0" applyBorder="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7"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7" fillId="60" borderId="0" applyNumberFormat="0" applyBorder="0" applyAlignment="0" applyProtection="0"/>
    <xf numFmtId="0" fontId="7" fillId="56" borderId="0" applyNumberFormat="0" applyBorder="0" applyAlignment="0" applyProtection="0"/>
    <xf numFmtId="0" fontId="66" fillId="0" borderId="0" applyNumberFormat="0" applyFill="0" applyBorder="0" applyAlignment="0" applyProtection="0"/>
    <xf numFmtId="0" fontId="7" fillId="57" borderId="0" applyNumberFormat="0" applyBorder="0" applyAlignment="0" applyProtection="0"/>
    <xf numFmtId="0" fontId="7" fillId="62" borderId="0" applyNumberFormat="0" applyBorder="0" applyAlignment="0" applyProtection="0"/>
    <xf numFmtId="0" fontId="7" fillId="54" borderId="0" applyNumberFormat="0" applyBorder="0" applyAlignment="0" applyProtection="0"/>
    <xf numFmtId="0" fontId="65" fillId="46" borderId="56" applyNumberFormat="0" applyAlignment="0" applyProtection="0"/>
    <xf numFmtId="0" fontId="7" fillId="51" borderId="0" applyNumberFormat="0" applyBorder="0" applyAlignment="0" applyProtection="0"/>
    <xf numFmtId="0" fontId="68" fillId="61" borderId="0" applyNumberFormat="0" applyBorder="0" applyAlignment="0" applyProtection="0"/>
    <xf numFmtId="43" fontId="10"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xf numFmtId="0" fontId="1" fillId="0" borderId="0"/>
    <xf numFmtId="0" fontId="1" fillId="48" borderId="0" applyNumberFormat="0" applyBorder="0" applyAlignment="0" applyProtection="0"/>
    <xf numFmtId="0" fontId="26" fillId="14" borderId="99">
      <alignment horizontal="right" vertical="center"/>
    </xf>
    <xf numFmtId="0" fontId="26" fillId="14" borderId="98">
      <alignment horizontal="right" vertical="center"/>
    </xf>
    <xf numFmtId="0" fontId="30" fillId="0" borderId="101">
      <alignment horizontal="left" vertical="center" wrapText="1" indent="2"/>
    </xf>
    <xf numFmtId="0" fontId="26" fillId="14" borderId="99">
      <alignment horizontal="right" vertical="center"/>
    </xf>
    <xf numFmtId="0" fontId="80" fillId="86" borderId="95" applyNumberFormat="0" applyAlignment="0" applyProtection="0"/>
    <xf numFmtId="4" fontId="26" fillId="14" borderId="100">
      <alignment horizontal="right" vertical="center"/>
    </xf>
    <xf numFmtId="0" fontId="99" fillId="0" borderId="96" applyNumberFormat="0" applyFill="0" applyAlignment="0" applyProtection="0"/>
    <xf numFmtId="0" fontId="31" fillId="89" borderId="97" applyNumberFormat="0" applyFont="0" applyAlignment="0" applyProtection="0"/>
    <xf numFmtId="0" fontId="26" fillId="14" borderId="98">
      <alignment horizontal="right" vertical="center"/>
    </xf>
    <xf numFmtId="0" fontId="1" fillId="0" borderId="0"/>
    <xf numFmtId="4" fontId="70" fillId="9" borderId="98">
      <alignment horizontal="right" vertical="center"/>
    </xf>
    <xf numFmtId="4" fontId="30" fillId="16" borderId="98"/>
    <xf numFmtId="0" fontId="92" fillId="73" borderId="95" applyNumberFormat="0" applyAlignment="0" applyProtection="0"/>
    <xf numFmtId="0" fontId="99" fillId="0" borderId="96" applyNumberFormat="0" applyFill="0" applyAlignment="0" applyProtection="0"/>
    <xf numFmtId="0" fontId="70" fillId="9" borderId="98">
      <alignment horizontal="right" vertical="center"/>
    </xf>
    <xf numFmtId="0" fontId="64" fillId="46" borderId="57" applyNumberFormat="0" applyAlignment="0" applyProtection="0"/>
    <xf numFmtId="0" fontId="65" fillId="46" borderId="56"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66" fillId="0" borderId="0" applyNumberFormat="0" applyFill="0" applyBorder="0" applyAlignment="0" applyProtection="0"/>
    <xf numFmtId="0" fontId="1" fillId="50" borderId="0" applyNumberFormat="0" applyBorder="0" applyAlignment="0" applyProtection="0"/>
    <xf numFmtId="0" fontId="67" fillId="0" borderId="0" applyNumberFormat="0" applyFill="0" applyBorder="0" applyAlignment="0" applyProtection="0"/>
    <xf numFmtId="0" fontId="9" fillId="0" borderId="58" applyNumberFormat="0" applyFill="0" applyAlignment="0" applyProtection="0"/>
    <xf numFmtId="0" fontId="1" fillId="60" borderId="0" applyNumberFormat="0" applyBorder="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99" fillId="0" borderId="96" applyNumberFormat="0" applyFill="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0" fontId="92" fillId="73" borderId="95" applyNumberFormat="0" applyAlignment="0" applyProtection="0"/>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49" fontId="30" fillId="0" borderId="98" applyNumberFormat="0" applyFont="0" applyFill="0" applyBorder="0" applyProtection="0">
      <alignment horizontal="left" vertical="center" indent="2"/>
    </xf>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0" fontId="30" fillId="0" borderId="98" applyNumberFormat="0" applyFill="0" applyAlignment="0" applyProtection="0"/>
    <xf numFmtId="0" fontId="26" fillId="14" borderId="98">
      <alignment horizontal="right" vertical="center"/>
    </xf>
    <xf numFmtId="0" fontId="26" fillId="14" borderId="98">
      <alignment horizontal="right" vertical="center"/>
    </xf>
    <xf numFmtId="0" fontId="30" fillId="0" borderId="98">
      <alignment horizontal="right" vertical="center"/>
    </xf>
    <xf numFmtId="0" fontId="70" fillId="9" borderId="98">
      <alignment horizontal="right" vertical="center"/>
    </xf>
    <xf numFmtId="0" fontId="30" fillId="16" borderId="98"/>
    <xf numFmtId="0" fontId="26" fillId="9" borderId="98">
      <alignment horizontal="right" vertical="center"/>
    </xf>
    <xf numFmtId="174" fontId="119" fillId="0" borderId="0" applyFont="0" applyFill="0" applyBorder="0" applyAlignment="0" applyProtection="0"/>
    <xf numFmtId="0" fontId="119" fillId="0" borderId="0"/>
    <xf numFmtId="0" fontId="1" fillId="0" borderId="0"/>
    <xf numFmtId="4" fontId="30" fillId="0" borderId="98" applyFill="0" applyBorder="0" applyProtection="0">
      <alignment horizontal="right" vertical="center"/>
    </xf>
    <xf numFmtId="0" fontId="119" fillId="65" borderId="0" applyNumberFormat="0" applyFont="0" applyBorder="0" applyAlignment="0" applyProtection="0"/>
    <xf numFmtId="9" fontId="119"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4" fontId="82" fillId="0" borderId="0" applyFont="0" applyFill="0" applyBorder="0" applyAlignment="0" applyProtection="0"/>
    <xf numFmtId="0" fontId="82" fillId="0" borderId="0"/>
    <xf numFmtId="0" fontId="1" fillId="0" borderId="0"/>
    <xf numFmtId="0" fontId="1" fillId="0" borderId="0"/>
    <xf numFmtId="0" fontId="1" fillId="0" borderId="0"/>
    <xf numFmtId="0" fontId="1" fillId="0" borderId="0"/>
    <xf numFmtId="0" fontId="82" fillId="65" borderId="0" applyNumberFormat="0" applyFont="0" applyBorder="0" applyAlignment="0" applyProtection="0"/>
    <xf numFmtId="9" fontId="82"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0" fillId="0" borderId="101">
      <alignment horizontal="left" vertical="center" wrapText="1" indent="2"/>
    </xf>
    <xf numFmtId="0" fontId="74" fillId="89" borderId="97" applyNumberFormat="0" applyFont="0" applyAlignment="0" applyProtection="0"/>
    <xf numFmtId="0" fontId="96" fillId="86" borderId="102" applyNumberFormat="0" applyAlignment="0" applyProtection="0"/>
    <xf numFmtId="0" fontId="92" fillId="73"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4" fontId="26" fillId="14" borderId="100">
      <alignment horizontal="right" vertical="center"/>
    </xf>
    <xf numFmtId="0" fontId="30" fillId="16" borderId="98"/>
    <xf numFmtId="0" fontId="67" fillId="0" borderId="0" applyNumberFormat="0" applyFill="0" applyBorder="0" applyAlignment="0" applyProtection="0"/>
    <xf numFmtId="0" fontId="83" fillId="73" borderId="95" applyNumberFormat="0" applyAlignment="0" applyProtection="0"/>
    <xf numFmtId="0" fontId="80" fillId="86" borderId="95" applyNumberFormat="0" applyAlignment="0" applyProtection="0"/>
    <xf numFmtId="0" fontId="26" fillId="14" borderId="98">
      <alignment horizontal="right" vertical="center"/>
    </xf>
    <xf numFmtId="0" fontId="26" fillId="14" borderId="98">
      <alignment horizontal="right" vertical="center"/>
    </xf>
    <xf numFmtId="0" fontId="74" fillId="89" borderId="97" applyNumberFormat="0" applyFont="0" applyAlignment="0" applyProtection="0"/>
    <xf numFmtId="0" fontId="64" fillId="46" borderId="57" applyNumberFormat="0" applyAlignment="0" applyProtection="0"/>
    <xf numFmtId="0" fontId="65" fillId="46" borderId="56" applyNumberFormat="0" applyAlignment="0" applyProtection="0"/>
    <xf numFmtId="49" fontId="30" fillId="0" borderId="99" applyNumberFormat="0" applyFont="0" applyFill="0" applyBorder="0" applyProtection="0">
      <alignment horizontal="left" vertical="center" indent="5"/>
    </xf>
    <xf numFmtId="0" fontId="66" fillId="0" borderId="0" applyNumberFormat="0" applyFill="0" applyBorder="0" applyAlignment="0" applyProtection="0"/>
    <xf numFmtId="0" fontId="26" fillId="14" borderId="98">
      <alignment horizontal="right" vertical="center"/>
    </xf>
    <xf numFmtId="0" fontId="67" fillId="0" borderId="0" applyNumberFormat="0" applyFill="0" applyBorder="0" applyAlignment="0" applyProtection="0"/>
    <xf numFmtId="0" fontId="9" fillId="0" borderId="58" applyNumberFormat="0" applyFill="0" applyAlignment="0" applyProtection="0"/>
    <xf numFmtId="0" fontId="1" fillId="47" borderId="0" applyNumberFormat="0" applyBorder="0" applyAlignment="0" applyProtection="0"/>
    <xf numFmtId="0" fontId="1" fillId="48" borderId="0" applyNumberFormat="0" applyBorder="0" applyAlignment="0" applyProtection="0"/>
    <xf numFmtId="0" fontId="68" fillId="49" borderId="0" applyNumberFormat="0" applyBorder="0" applyAlignment="0" applyProtection="0"/>
    <xf numFmtId="0" fontId="1" fillId="50" borderId="0" applyNumberFormat="0" applyBorder="0" applyAlignment="0" applyProtection="0"/>
    <xf numFmtId="0" fontId="1" fillId="51" borderId="0" applyNumberFormat="0" applyBorder="0" applyAlignment="0" applyProtection="0"/>
    <xf numFmtId="0" fontId="68" fillId="52" borderId="0" applyNumberFormat="0" applyBorder="0" applyAlignment="0" applyProtection="0"/>
    <xf numFmtId="0" fontId="1" fillId="53"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77" fillId="86" borderId="102" applyNumberFormat="0" applyAlignment="0" applyProtection="0"/>
    <xf numFmtId="0" fontId="1" fillId="56" borderId="0" applyNumberFormat="0" applyBorder="0" applyAlignment="0" applyProtection="0"/>
    <xf numFmtId="0" fontId="1" fillId="57" borderId="0" applyNumberFormat="0" applyBorder="0" applyAlignment="0" applyProtection="0"/>
    <xf numFmtId="0" fontId="68" fillId="58" borderId="0" applyNumberFormat="0" applyBorder="0" applyAlignment="0" applyProtection="0"/>
    <xf numFmtId="4" fontId="30" fillId="16" borderId="98"/>
    <xf numFmtId="0" fontId="1" fillId="59" borderId="0" applyNumberFormat="0" applyBorder="0" applyAlignment="0" applyProtection="0"/>
    <xf numFmtId="0" fontId="1" fillId="60" borderId="0" applyNumberFormat="0" applyBorder="0" applyAlignment="0" applyProtection="0"/>
    <xf numFmtId="0" fontId="68" fillId="61" borderId="0" applyNumberFormat="0" applyBorder="0" applyAlignment="0" applyProtection="0"/>
    <xf numFmtId="0" fontId="1" fillId="62" borderId="0" applyNumberFormat="0" applyBorder="0" applyAlignment="0" applyProtection="0"/>
    <xf numFmtId="0" fontId="1" fillId="63" borderId="0" applyNumberFormat="0" applyBorder="0" applyAlignment="0" applyProtection="0"/>
    <xf numFmtId="0" fontId="68" fillId="64" borderId="0" applyNumberFormat="0" applyBorder="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0" fontId="77" fillId="86" borderId="102" applyNumberFormat="0" applyAlignment="0" applyProtection="0"/>
    <xf numFmtId="0" fontId="64" fillId="46" borderId="57" applyNumberFormat="0" applyAlignment="0" applyProtection="0"/>
    <xf numFmtId="0" fontId="92" fillId="73" borderId="95" applyNumberFormat="0" applyAlignment="0" applyProtection="0"/>
    <xf numFmtId="0" fontId="9" fillId="0" borderId="58" applyNumberFormat="0" applyFill="0" applyAlignment="0" applyProtection="0"/>
    <xf numFmtId="0" fontId="64" fillId="46" borderId="57" applyNumberFormat="0" applyAlignment="0" applyProtection="0"/>
    <xf numFmtId="0" fontId="80" fillId="86" borderId="95" applyNumberFormat="0" applyAlignment="0" applyProtection="0"/>
    <xf numFmtId="4" fontId="26" fillId="14" borderId="100">
      <alignment horizontal="right" vertical="center"/>
    </xf>
    <xf numFmtId="49" fontId="30" fillId="0" borderId="99" applyNumberFormat="0" applyFont="0" applyFill="0" applyBorder="0" applyProtection="0">
      <alignment horizontal="left" vertical="center" indent="5"/>
    </xf>
    <xf numFmtId="0" fontId="1" fillId="60" borderId="0" applyNumberFormat="0" applyBorder="0" applyAlignment="0" applyProtection="0"/>
    <xf numFmtId="49" fontId="30" fillId="0" borderId="99" applyNumberFormat="0" applyFont="0" applyFill="0" applyBorder="0" applyProtection="0">
      <alignment horizontal="left" vertical="center" indent="5"/>
    </xf>
    <xf numFmtId="4" fontId="30" fillId="16" borderId="98"/>
    <xf numFmtId="4" fontId="26" fillId="14" borderId="98">
      <alignment horizontal="right" vertical="center"/>
    </xf>
    <xf numFmtId="4" fontId="26" fillId="14" borderId="98">
      <alignment horizontal="right" vertical="center"/>
    </xf>
    <xf numFmtId="4" fontId="30" fillId="0" borderId="98" applyFill="0" applyBorder="0" applyProtection="0">
      <alignment horizontal="right" vertical="center"/>
    </xf>
    <xf numFmtId="0" fontId="26" fillId="9" borderId="98">
      <alignment horizontal="right" vertical="center"/>
    </xf>
    <xf numFmtId="0" fontId="26" fillId="14" borderId="98">
      <alignment horizontal="right" vertical="center"/>
    </xf>
    <xf numFmtId="0" fontId="68" fillId="58" borderId="0" applyNumberFormat="0" applyBorder="0" applyAlignment="0" applyProtection="0"/>
    <xf numFmtId="0" fontId="30" fillId="9" borderId="99">
      <alignment horizontal="left" vertical="center"/>
    </xf>
    <xf numFmtId="0" fontId="30" fillId="0" borderId="98" applyNumberFormat="0" applyFill="0" applyAlignment="0" applyProtection="0"/>
    <xf numFmtId="0" fontId="83" fillId="73" borderId="95" applyNumberFormat="0" applyAlignment="0" applyProtection="0"/>
    <xf numFmtId="0" fontId="68" fillId="64" borderId="0" applyNumberFormat="0" applyBorder="0" applyAlignment="0" applyProtection="0"/>
    <xf numFmtId="0" fontId="80" fillId="86" borderId="95" applyNumberFormat="0" applyAlignment="0" applyProtection="0"/>
    <xf numFmtId="0" fontId="99" fillId="0" borderId="96" applyNumberFormat="0" applyFill="0" applyAlignment="0" applyProtection="0"/>
    <xf numFmtId="0" fontId="84"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80" fillId="86" borderId="95" applyNumberFormat="0" applyAlignment="0" applyProtection="0"/>
    <xf numFmtId="4" fontId="26" fillId="14" borderId="98">
      <alignment horizontal="right" vertical="center"/>
    </xf>
    <xf numFmtId="0" fontId="74" fillId="89" borderId="97" applyNumberFormat="0" applyFont="0" applyAlignment="0" applyProtection="0"/>
    <xf numFmtId="0" fontId="30" fillId="0" borderId="98">
      <alignment horizontal="right" vertical="center"/>
    </xf>
    <xf numFmtId="0" fontId="30" fillId="9" borderId="99">
      <alignment horizontal="left" vertical="center"/>
    </xf>
    <xf numFmtId="0" fontId="30" fillId="14" borderId="101">
      <alignment horizontal="left" vertical="center" wrapText="1" indent="2"/>
    </xf>
    <xf numFmtId="0" fontId="1" fillId="47" borderId="0" applyNumberFormat="0" applyBorder="0" applyAlignment="0" applyProtection="0"/>
    <xf numFmtId="0" fontId="30" fillId="16" borderId="98"/>
    <xf numFmtId="4" fontId="70" fillId="9" borderId="98">
      <alignment horizontal="right" vertical="center"/>
    </xf>
    <xf numFmtId="4" fontId="26" fillId="14" borderId="99">
      <alignment horizontal="right" vertical="center"/>
    </xf>
    <xf numFmtId="4" fontId="26" fillId="14" borderId="100">
      <alignment horizontal="right" vertical="center"/>
    </xf>
    <xf numFmtId="0" fontId="92" fillId="73" borderId="95" applyNumberFormat="0" applyAlignment="0" applyProtection="0"/>
    <xf numFmtId="4" fontId="26" fillId="14" borderId="98">
      <alignment horizontal="right" vertical="center"/>
    </xf>
    <xf numFmtId="0" fontId="1" fillId="57" borderId="0" applyNumberFormat="0" applyBorder="0" applyAlignment="0" applyProtection="0"/>
    <xf numFmtId="0" fontId="30" fillId="0" borderId="101">
      <alignment horizontal="left" vertical="center" wrapText="1" indent="2"/>
    </xf>
    <xf numFmtId="49" fontId="30" fillId="0" borderId="98" applyNumberFormat="0" applyFont="0" applyFill="0" applyBorder="0" applyProtection="0">
      <alignment horizontal="left" vertical="center" indent="2"/>
    </xf>
    <xf numFmtId="0" fontId="26" fillId="9" borderId="98">
      <alignment horizontal="right" vertical="center"/>
    </xf>
    <xf numFmtId="175" fontId="30" fillId="90" borderId="98" applyNumberFormat="0" applyFont="0" applyBorder="0" applyAlignment="0" applyProtection="0">
      <alignment horizontal="right" vertical="center"/>
    </xf>
    <xf numFmtId="0" fontId="80" fillId="86" borderId="95" applyNumberFormat="0" applyAlignment="0" applyProtection="0"/>
    <xf numFmtId="0" fontId="79" fillId="86" borderId="95" applyNumberFormat="0" applyAlignment="0" applyProtection="0"/>
    <xf numFmtId="4" fontId="30" fillId="16" borderId="98"/>
    <xf numFmtId="0" fontId="9" fillId="0" borderId="58" applyNumberFormat="0" applyFill="0" applyAlignment="0" applyProtection="0"/>
    <xf numFmtId="0" fontId="67" fillId="0" borderId="0" applyNumberFormat="0" applyFill="0" applyBorder="0" applyAlignment="0" applyProtection="0"/>
    <xf numFmtId="0" fontId="65" fillId="46" borderId="56" applyNumberFormat="0" applyAlignment="0" applyProtection="0"/>
    <xf numFmtId="0" fontId="64" fillId="46" borderId="57" applyNumberFormat="0" applyAlignment="0" applyProtection="0"/>
    <xf numFmtId="0" fontId="30" fillId="0" borderId="101">
      <alignment horizontal="left" vertical="center" wrapText="1" indent="2"/>
    </xf>
    <xf numFmtId="0" fontId="84" fillId="0" borderId="96" applyNumberFormat="0" applyFill="0" applyAlignment="0" applyProtection="0"/>
    <xf numFmtId="0" fontId="84" fillId="0" borderId="96" applyNumberFormat="0" applyFill="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49" fontId="30" fillId="0" borderId="99" applyNumberFormat="0" applyFont="0" applyFill="0" applyBorder="0" applyProtection="0">
      <alignment horizontal="left" vertical="center" indent="5"/>
    </xf>
    <xf numFmtId="4" fontId="26" fillId="9" borderId="98">
      <alignment horizontal="right" vertical="center"/>
    </xf>
    <xf numFmtId="0" fontId="99" fillId="0" borderId="96" applyNumberFormat="0" applyFill="0" applyAlignment="0" applyProtection="0"/>
    <xf numFmtId="0" fontId="30" fillId="0" borderId="101">
      <alignment horizontal="left" vertical="center" wrapText="1" indent="2"/>
    </xf>
    <xf numFmtId="0" fontId="99" fillId="0" borderId="96" applyNumberFormat="0" applyFill="0" applyAlignment="0" applyProtection="0"/>
    <xf numFmtId="0" fontId="30" fillId="14" borderId="101">
      <alignment horizontal="left" vertical="center" wrapText="1" indent="2"/>
    </xf>
    <xf numFmtId="0" fontId="92" fillId="73" borderId="95" applyNumberFormat="0" applyAlignment="0" applyProtection="0"/>
    <xf numFmtId="4" fontId="30" fillId="0" borderId="98">
      <alignment horizontal="right" vertical="center"/>
    </xf>
    <xf numFmtId="0" fontId="31" fillId="89" borderId="97" applyNumberFormat="0" applyFont="0" applyAlignment="0" applyProtection="0"/>
    <xf numFmtId="0" fontId="79" fillId="86" borderId="95" applyNumberFormat="0" applyAlignment="0" applyProtection="0"/>
    <xf numFmtId="0" fontId="30" fillId="16" borderId="98"/>
    <xf numFmtId="0" fontId="1" fillId="47" borderId="0" applyNumberFormat="0" applyBorder="0" applyAlignment="0" applyProtection="0"/>
    <xf numFmtId="0" fontId="30" fillId="14" borderId="101">
      <alignment horizontal="left" vertical="center" wrapText="1" indent="2"/>
    </xf>
    <xf numFmtId="0" fontId="77" fillId="86" borderId="102" applyNumberFormat="0" applyAlignment="0" applyProtection="0"/>
    <xf numFmtId="49" fontId="30" fillId="0" borderId="98" applyNumberFormat="0" applyFont="0" applyFill="0" applyBorder="0" applyProtection="0">
      <alignment horizontal="left" vertical="center" indent="2"/>
    </xf>
    <xf numFmtId="0" fontId="26" fillId="14" borderId="98">
      <alignment horizontal="right" vertical="center"/>
    </xf>
    <xf numFmtId="0" fontId="30" fillId="14" borderId="101">
      <alignment horizontal="left" vertical="center" wrapText="1" indent="2"/>
    </xf>
    <xf numFmtId="4" fontId="26" fillId="14" borderId="100">
      <alignment horizontal="right" vertical="center"/>
    </xf>
    <xf numFmtId="0" fontId="1" fillId="47" borderId="0" applyNumberFormat="0" applyBorder="0" applyAlignment="0" applyProtection="0"/>
    <xf numFmtId="0" fontId="92" fillId="73" borderId="95" applyNumberFormat="0" applyAlignment="0" applyProtection="0"/>
    <xf numFmtId="4" fontId="26" fillId="9" borderId="98">
      <alignment horizontal="right" vertical="center"/>
    </xf>
    <xf numFmtId="0" fontId="83" fillId="73" borderId="95" applyNumberFormat="0" applyAlignment="0" applyProtection="0"/>
    <xf numFmtId="0" fontId="30" fillId="16" borderId="98"/>
    <xf numFmtId="0" fontId="70" fillId="9" borderId="98">
      <alignment horizontal="right" vertical="center"/>
    </xf>
    <xf numFmtId="0" fontId="26" fillId="14" borderId="98">
      <alignment horizontal="right" vertical="center"/>
    </xf>
    <xf numFmtId="0" fontId="30" fillId="14" borderId="101">
      <alignment horizontal="left" vertical="center" wrapText="1" indent="2"/>
    </xf>
    <xf numFmtId="4" fontId="26" fillId="14" borderId="99">
      <alignment horizontal="right" vertical="center"/>
    </xf>
    <xf numFmtId="0" fontId="99" fillId="0" borderId="96" applyNumberFormat="0" applyFill="0" applyAlignment="0" applyProtection="0"/>
    <xf numFmtId="0" fontId="30" fillId="0" borderId="101">
      <alignment horizontal="left" vertical="center" wrapText="1" indent="2"/>
    </xf>
    <xf numFmtId="4" fontId="30" fillId="0" borderId="98" applyFill="0" applyBorder="0" applyProtection="0">
      <alignment horizontal="right" vertical="center"/>
    </xf>
    <xf numFmtId="0" fontId="80" fillId="86" borderId="95" applyNumberFormat="0" applyAlignment="0" applyProtection="0"/>
    <xf numFmtId="0" fontId="70" fillId="9" borderId="98">
      <alignment horizontal="right" vertical="center"/>
    </xf>
    <xf numFmtId="4" fontId="26" fillId="14" borderId="98">
      <alignment horizontal="right" vertical="center"/>
    </xf>
    <xf numFmtId="0" fontId="92" fillId="73" borderId="95" applyNumberFormat="0" applyAlignment="0" applyProtection="0"/>
    <xf numFmtId="4" fontId="70" fillId="9" borderId="98">
      <alignment horizontal="right" vertical="center"/>
    </xf>
    <xf numFmtId="0" fontId="30" fillId="9" borderId="99">
      <alignment horizontal="left" vertical="center"/>
    </xf>
    <xf numFmtId="0" fontId="74" fillId="89" borderId="97" applyNumberFormat="0" applyFont="0" applyAlignment="0" applyProtection="0"/>
    <xf numFmtId="0" fontId="96" fillId="86" borderId="102" applyNumberFormat="0" applyAlignment="0" applyProtection="0"/>
    <xf numFmtId="0" fontId="67" fillId="0" borderId="0" applyNumberFormat="0" applyFill="0" applyBorder="0" applyAlignment="0" applyProtection="0"/>
    <xf numFmtId="0" fontId="99" fillId="0" borderId="96" applyNumberFormat="0" applyFill="0" applyAlignment="0" applyProtection="0"/>
    <xf numFmtId="0" fontId="1" fillId="47" borderId="0" applyNumberFormat="0" applyBorder="0" applyAlignment="0" applyProtection="0"/>
    <xf numFmtId="0" fontId="68" fillId="52" borderId="0" applyNumberFormat="0" applyBorder="0" applyAlignment="0" applyProtection="0"/>
    <xf numFmtId="0" fontId="79" fillId="86" borderId="95" applyNumberFormat="0" applyAlignment="0" applyProtection="0"/>
    <xf numFmtId="0" fontId="26" fillId="9" borderId="98">
      <alignment horizontal="right" vertical="center"/>
    </xf>
    <xf numFmtId="0" fontId="92" fillId="73" borderId="95" applyNumberFormat="0" applyAlignment="0" applyProtection="0"/>
    <xf numFmtId="0" fontId="30" fillId="0" borderId="101">
      <alignment horizontal="left" vertical="center" wrapText="1" indent="2"/>
    </xf>
    <xf numFmtId="0" fontId="26" fillId="14" borderId="100">
      <alignment horizontal="right" vertical="center"/>
    </xf>
    <xf numFmtId="0" fontId="74" fillId="89" borderId="97" applyNumberFormat="0" applyFont="0" applyAlignment="0" applyProtection="0"/>
    <xf numFmtId="0" fontId="68" fillId="64" borderId="0" applyNumberFormat="0" applyBorder="0" applyAlignment="0" applyProtection="0"/>
    <xf numFmtId="49" fontId="28" fillId="0" borderId="98" applyNumberFormat="0" applyFill="0" applyBorder="0" applyProtection="0">
      <alignment horizontal="left" vertical="center"/>
    </xf>
    <xf numFmtId="0" fontId="31" fillId="89" borderId="97" applyNumberFormat="0" applyFont="0" applyAlignment="0" applyProtection="0"/>
    <xf numFmtId="0" fontId="68" fillId="61" borderId="0" applyNumberFormat="0" applyBorder="0" applyAlignment="0" applyProtection="0"/>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4" fontId="30" fillId="0" borderId="98" applyFill="0" applyBorder="0" applyProtection="0">
      <alignment horizontal="righ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49" fontId="30" fillId="0" borderId="98" applyNumberFormat="0" applyFont="0" applyFill="0" applyBorder="0" applyProtection="0">
      <alignment horizontal="left" vertical="center" indent="2"/>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77" fillId="86" borderId="102" applyNumberFormat="0" applyAlignment="0" applyProtection="0"/>
    <xf numFmtId="0" fontId="1" fillId="50" borderId="0" applyNumberFormat="0" applyBorder="0" applyAlignment="0" applyProtection="0"/>
    <xf numFmtId="0" fontId="1" fillId="62" borderId="0" applyNumberFormat="0" applyBorder="0" applyAlignment="0" applyProtection="0"/>
    <xf numFmtId="0" fontId="26" fillId="14" borderId="99">
      <alignment horizontal="right" vertical="center"/>
    </xf>
    <xf numFmtId="0" fontId="99" fillId="0" borderId="96" applyNumberFormat="0" applyFill="0" applyAlignment="0" applyProtection="0"/>
    <xf numFmtId="0" fontId="65" fillId="46" borderId="56" applyNumberFormat="0" applyAlignment="0" applyProtection="0"/>
    <xf numFmtId="0" fontId="74" fillId="89" borderId="97" applyNumberFormat="0" applyFont="0" applyAlignment="0" applyProtection="0"/>
    <xf numFmtId="4" fontId="30" fillId="0" borderId="98" applyFill="0" applyBorder="0" applyProtection="0">
      <alignment horizontal="right" vertical="center"/>
    </xf>
    <xf numFmtId="0" fontId="1" fillId="62" borderId="0" applyNumberFormat="0" applyBorder="0" applyAlignment="0" applyProtection="0"/>
    <xf numFmtId="0" fontId="1" fillId="48" borderId="0" applyNumberFormat="0" applyBorder="0" applyAlignment="0" applyProtection="0"/>
    <xf numFmtId="4" fontId="26" fillId="14" borderId="100">
      <alignment horizontal="right" vertical="center"/>
    </xf>
    <xf numFmtId="0" fontId="1" fillId="51" borderId="0" applyNumberFormat="0" applyBorder="0" applyAlignment="0" applyProtection="0"/>
    <xf numFmtId="0" fontId="26" fillId="14" borderId="98">
      <alignment horizontal="right" vertical="center"/>
    </xf>
    <xf numFmtId="0" fontId="96" fillId="86" borderId="102" applyNumberFormat="0" applyAlignment="0" applyProtection="0"/>
    <xf numFmtId="0" fontId="1" fillId="50" borderId="0" applyNumberFormat="0" applyBorder="0" applyAlignment="0" applyProtection="0"/>
    <xf numFmtId="0" fontId="79" fillId="86" borderId="95" applyNumberFormat="0" applyAlignment="0" applyProtection="0"/>
    <xf numFmtId="0" fontId="99" fillId="0" borderId="96" applyNumberFormat="0" applyFill="0" applyAlignment="0" applyProtection="0"/>
    <xf numFmtId="4" fontId="26" fillId="14" borderId="98">
      <alignment horizontal="right" vertical="center"/>
    </xf>
    <xf numFmtId="0" fontId="68" fillId="55" borderId="0" applyNumberFormat="0" applyBorder="0" applyAlignment="0" applyProtection="0"/>
    <xf numFmtId="0" fontId="30" fillId="0" borderId="98" applyNumberFormat="0" applyFill="0" applyAlignment="0" applyProtection="0"/>
    <xf numFmtId="0" fontId="1" fillId="56" borderId="0" applyNumberFormat="0" applyBorder="0" applyAlignment="0" applyProtection="0"/>
    <xf numFmtId="0" fontId="99" fillId="0" borderId="96" applyNumberFormat="0" applyFill="0" applyAlignment="0" applyProtection="0"/>
    <xf numFmtId="4" fontId="30" fillId="0" borderId="98">
      <alignment horizontal="right" vertical="center"/>
    </xf>
    <xf numFmtId="4" fontId="26" fillId="14" borderId="100">
      <alignment horizontal="right" vertical="center"/>
    </xf>
    <xf numFmtId="0" fontId="70" fillId="9" borderId="98">
      <alignment horizontal="right" vertical="center"/>
    </xf>
    <xf numFmtId="0" fontId="31" fillId="89" borderId="97" applyNumberFormat="0" applyFont="0" applyAlignment="0" applyProtection="0"/>
    <xf numFmtId="0" fontId="1" fillId="59" borderId="0" applyNumberFormat="0" applyBorder="0" applyAlignment="0" applyProtection="0"/>
    <xf numFmtId="0" fontId="92" fillId="73" borderId="95" applyNumberFormat="0" applyAlignment="0" applyProtection="0"/>
    <xf numFmtId="4" fontId="70" fillId="9" borderId="98">
      <alignment horizontal="right" vertical="center"/>
    </xf>
    <xf numFmtId="0" fontId="30" fillId="0" borderId="101">
      <alignment horizontal="left" vertical="center" wrapText="1" indent="2"/>
    </xf>
    <xf numFmtId="0" fontId="96" fillId="86" borderId="102" applyNumberFormat="0" applyAlignment="0" applyProtection="0"/>
    <xf numFmtId="0" fontId="74" fillId="89" borderId="97" applyNumberFormat="0" applyFont="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4" fontId="26" fillId="9" borderId="98">
      <alignment horizontal="right" vertical="center"/>
    </xf>
    <xf numFmtId="0" fontId="99" fillId="0" borderId="96" applyNumberFormat="0" applyFill="0" applyAlignment="0" applyProtection="0"/>
    <xf numFmtId="0" fontId="1" fillId="53" borderId="0" applyNumberFormat="0" applyBorder="0" applyAlignment="0" applyProtection="0"/>
    <xf numFmtId="0" fontId="96" fillId="86" borderId="102" applyNumberFormat="0" applyAlignment="0" applyProtection="0"/>
    <xf numFmtId="0" fontId="92" fillId="73" borderId="95" applyNumberFormat="0" applyAlignment="0" applyProtection="0"/>
    <xf numFmtId="0" fontId="1" fillId="51" borderId="0" applyNumberFormat="0" applyBorder="0" applyAlignment="0" applyProtection="0"/>
    <xf numFmtId="0" fontId="68" fillId="61" borderId="0" applyNumberFormat="0" applyBorder="0" applyAlignment="0" applyProtection="0"/>
    <xf numFmtId="0" fontId="1" fillId="47" borderId="0" applyNumberFormat="0" applyBorder="0" applyAlignment="0" applyProtection="0"/>
    <xf numFmtId="49" fontId="28" fillId="0" borderId="98" applyNumberFormat="0" applyFill="0" applyBorder="0" applyProtection="0">
      <alignment horizontal="left" vertical="center"/>
    </xf>
    <xf numFmtId="0" fontId="99" fillId="0" borderId="96" applyNumberFormat="0" applyFill="0" applyAlignment="0" applyProtection="0"/>
    <xf numFmtId="0" fontId="68" fillId="52" borderId="0" applyNumberFormat="0" applyBorder="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0" fontId="92" fillId="73" borderId="95" applyNumberFormat="0" applyAlignment="0" applyProtection="0"/>
    <xf numFmtId="0" fontId="30" fillId="9" borderId="99">
      <alignment horizontal="left" vertical="center"/>
    </xf>
    <xf numFmtId="0" fontId="80" fillId="86" borderId="95" applyNumberFormat="0" applyAlignment="0" applyProtection="0"/>
    <xf numFmtId="0" fontId="99" fillId="0" borderId="96" applyNumberFormat="0" applyFill="0" applyAlignment="0" applyProtection="0"/>
    <xf numFmtId="4" fontId="26" fillId="14" borderId="99">
      <alignment horizontal="right" vertical="center"/>
    </xf>
    <xf numFmtId="0" fontId="31" fillId="89" borderId="97" applyNumberFormat="0" applyFont="0" applyAlignment="0" applyProtection="0"/>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4" fontId="26" fillId="14" borderId="100">
      <alignment horizontal="right" vertical="center"/>
    </xf>
    <xf numFmtId="0" fontId="68" fillId="64" borderId="0" applyNumberFormat="0" applyBorder="0" applyAlignment="0" applyProtection="0"/>
    <xf numFmtId="0" fontId="99" fillId="0" borderId="96" applyNumberFormat="0" applyFill="0" applyAlignment="0" applyProtection="0"/>
    <xf numFmtId="0" fontId="83" fillId="73"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0" fontId="99" fillId="0" borderId="96" applyNumberFormat="0" applyFill="0" applyAlignment="0" applyProtection="0"/>
    <xf numFmtId="0" fontId="68" fillId="55" borderId="0" applyNumberFormat="0" applyBorder="0" applyAlignment="0" applyProtection="0"/>
    <xf numFmtId="0" fontId="74" fillId="89" borderId="97" applyNumberFormat="0" applyFont="0" applyAlignment="0" applyProtection="0"/>
    <xf numFmtId="0" fontId="30" fillId="0" borderId="98" applyNumberFormat="0" applyFill="0" applyAlignment="0" applyProtection="0"/>
    <xf numFmtId="49" fontId="30" fillId="0" borderId="99" applyNumberFormat="0" applyFont="0" applyFill="0" applyBorder="0" applyProtection="0">
      <alignment horizontal="left" vertical="center" indent="5"/>
    </xf>
    <xf numFmtId="0" fontId="30" fillId="0" borderId="98" applyNumberFormat="0" applyFill="0" applyAlignment="0" applyProtection="0"/>
    <xf numFmtId="4" fontId="30" fillId="0" borderId="98">
      <alignment horizontal="right" vertical="center"/>
    </xf>
    <xf numFmtId="4" fontId="30" fillId="0" borderId="98">
      <alignment horizontal="right" vertical="center"/>
    </xf>
    <xf numFmtId="0" fontId="26" fillId="14" borderId="98">
      <alignment horizontal="right" vertical="center"/>
    </xf>
    <xf numFmtId="0" fontId="30" fillId="14" borderId="101">
      <alignment horizontal="left" vertical="center" wrapText="1" indent="2"/>
    </xf>
    <xf numFmtId="0" fontId="92" fillId="73" borderId="95" applyNumberFormat="0" applyAlignment="0" applyProtection="0"/>
    <xf numFmtId="0" fontId="30" fillId="0"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175" fontId="30" fillId="90" borderId="98" applyNumberFormat="0" applyFont="0" applyBorder="0" applyAlignment="0" applyProtection="0">
      <alignment horizontal="right" vertical="center"/>
    </xf>
    <xf numFmtId="0" fontId="64" fillId="46" borderId="57" applyNumberFormat="0" applyAlignment="0" applyProtection="0"/>
    <xf numFmtId="0" fontId="26" fillId="14" borderId="100">
      <alignment horizontal="right" vertical="center"/>
    </xf>
    <xf numFmtId="0" fontId="80" fillId="86" borderId="95" applyNumberFormat="0" applyAlignment="0" applyProtection="0"/>
    <xf numFmtId="0" fontId="79" fillId="86" borderId="95" applyNumberFormat="0" applyAlignment="0" applyProtection="0"/>
    <xf numFmtId="0" fontId="99" fillId="0" borderId="96" applyNumberFormat="0" applyFill="0" applyAlignment="0" applyProtection="0"/>
    <xf numFmtId="0" fontId="99" fillId="0" borderId="96" applyNumberFormat="0" applyFill="0" applyAlignment="0" applyProtection="0"/>
    <xf numFmtId="0" fontId="31" fillId="89" borderId="97" applyNumberFormat="0" applyFont="0" applyAlignment="0" applyProtection="0"/>
    <xf numFmtId="0" fontId="68" fillId="61" borderId="0" applyNumberFormat="0" applyBorder="0" applyAlignment="0" applyProtection="0"/>
    <xf numFmtId="0" fontId="26" fillId="14" borderId="100">
      <alignment horizontal="right" vertical="center"/>
    </xf>
    <xf numFmtId="0" fontId="1" fillId="59" borderId="0" applyNumberFormat="0" applyBorder="0" applyAlignment="0" applyProtection="0"/>
    <xf numFmtId="0" fontId="26" fillId="14" borderId="99">
      <alignment horizontal="right" vertical="center"/>
    </xf>
    <xf numFmtId="4" fontId="26" fillId="9" borderId="98">
      <alignment horizontal="right" vertical="center"/>
    </xf>
    <xf numFmtId="4" fontId="26" fillId="14" borderId="98">
      <alignment horizontal="right" vertical="center"/>
    </xf>
    <xf numFmtId="0" fontId="66" fillId="0" borderId="0" applyNumberFormat="0" applyFill="0" applyBorder="0" applyAlignment="0" applyProtection="0"/>
    <xf numFmtId="4" fontId="26" fillId="14" borderId="98">
      <alignment horizontal="right" vertical="center"/>
    </xf>
    <xf numFmtId="0" fontId="83" fillId="73" borderId="95" applyNumberFormat="0" applyAlignment="0" applyProtection="0"/>
    <xf numFmtId="0" fontId="26" fillId="14" borderId="98">
      <alignment horizontal="right" vertical="center"/>
    </xf>
    <xf numFmtId="4" fontId="26" fillId="14" borderId="98">
      <alignment horizontal="right" vertical="center"/>
    </xf>
    <xf numFmtId="0" fontId="96" fillId="86" borderId="102" applyNumberFormat="0" applyAlignment="0" applyProtection="0"/>
    <xf numFmtId="4" fontId="26" fillId="14" borderId="98">
      <alignment horizontal="right" vertical="center"/>
    </xf>
    <xf numFmtId="0" fontId="30" fillId="0" borderId="98">
      <alignment horizontal="right" vertical="center"/>
    </xf>
    <xf numFmtId="0" fontId="1" fillId="48" borderId="0" applyNumberFormat="0" applyBorder="0" applyAlignment="0" applyProtection="0"/>
    <xf numFmtId="0" fontId="68" fillId="49" borderId="0" applyNumberFormat="0" applyBorder="0" applyAlignment="0" applyProtection="0"/>
    <xf numFmtId="0" fontId="66" fillId="0" borderId="0" applyNumberFormat="0" applyFill="0" applyBorder="0" applyAlignment="0" applyProtection="0"/>
    <xf numFmtId="0" fontId="30" fillId="0" borderId="101">
      <alignment horizontal="left" vertical="center" wrapText="1" indent="2"/>
    </xf>
    <xf numFmtId="0" fontId="30" fillId="16" borderId="98"/>
    <xf numFmtId="4" fontId="30" fillId="0" borderId="98" applyFill="0" applyBorder="0" applyProtection="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84" fillId="0" borderId="96" applyNumberFormat="0" applyFill="0" applyAlignment="0" applyProtection="0"/>
    <xf numFmtId="0" fontId="92" fillId="73" borderId="95" applyNumberFormat="0" applyAlignment="0" applyProtection="0"/>
    <xf numFmtId="0" fontId="30" fillId="0" borderId="98">
      <alignment horizontal="right" vertical="center"/>
    </xf>
    <xf numFmtId="49" fontId="30" fillId="0" borderId="98" applyNumberFormat="0" applyFont="0" applyFill="0" applyBorder="0" applyProtection="0">
      <alignment horizontal="left" vertical="center" indent="2"/>
    </xf>
    <xf numFmtId="0" fontId="79" fillId="86" borderId="95" applyNumberFormat="0" applyAlignment="0" applyProtection="0"/>
    <xf numFmtId="0" fontId="30" fillId="0" borderId="98">
      <alignment horizontal="right" vertical="center"/>
    </xf>
    <xf numFmtId="0" fontId="26" fillId="9" borderId="98">
      <alignment horizontal="right" vertical="center"/>
    </xf>
    <xf numFmtId="0" fontId="68" fillId="52" borderId="0" applyNumberFormat="0" applyBorder="0" applyAlignment="0" applyProtection="0"/>
    <xf numFmtId="4" fontId="30" fillId="0" borderId="98">
      <alignment horizontal="right" vertical="center"/>
    </xf>
    <xf numFmtId="175" fontId="30" fillId="90" borderId="98" applyNumberFormat="0" applyFont="0" applyBorder="0" applyAlignment="0" applyProtection="0">
      <alignment horizontal="right" vertical="center"/>
    </xf>
    <xf numFmtId="4" fontId="70" fillId="9" borderId="98">
      <alignment horizontal="right" vertical="center"/>
    </xf>
    <xf numFmtId="4" fontId="26" fillId="14" borderId="99">
      <alignment horizontal="right" vertical="center"/>
    </xf>
    <xf numFmtId="4" fontId="26" fillId="9" borderId="98">
      <alignment horizontal="right" vertical="center"/>
    </xf>
    <xf numFmtId="0" fontId="84" fillId="0" borderId="96" applyNumberFormat="0" applyFill="0" applyAlignment="0" applyProtection="0"/>
    <xf numFmtId="0" fontId="92" fillId="73" borderId="95" applyNumberFormat="0" applyAlignment="0" applyProtection="0"/>
    <xf numFmtId="0" fontId="30" fillId="16" borderId="98"/>
    <xf numFmtId="49" fontId="30" fillId="0" borderId="98" applyNumberFormat="0" applyFont="0" applyFill="0" applyBorder="0" applyProtection="0">
      <alignment horizontal="left" vertical="center" indent="2"/>
    </xf>
    <xf numFmtId="4" fontId="70" fillId="9" borderId="98">
      <alignment horizontal="right" vertical="center"/>
    </xf>
    <xf numFmtId="0" fontId="96" fillId="86" borderId="102" applyNumberFormat="0" applyAlignment="0" applyProtection="0"/>
    <xf numFmtId="0" fontId="1" fillId="62" borderId="0" applyNumberFormat="0" applyBorder="0" applyAlignment="0" applyProtection="0"/>
    <xf numFmtId="49" fontId="28" fillId="0" borderId="98" applyNumberFormat="0" applyFill="0" applyBorder="0" applyProtection="0">
      <alignment horizontal="left" vertical="center"/>
    </xf>
    <xf numFmtId="0" fontId="1" fillId="53" borderId="0" applyNumberFormat="0" applyBorder="0" applyAlignment="0" applyProtection="0"/>
    <xf numFmtId="0" fontId="1" fillId="51" borderId="0" applyNumberFormat="0" applyBorder="0" applyAlignment="0" applyProtection="0"/>
    <xf numFmtId="0" fontId="1" fillId="63" borderId="0" applyNumberFormat="0" applyBorder="0" applyAlignment="0" applyProtection="0"/>
    <xf numFmtId="0" fontId="70" fillId="9" borderId="98">
      <alignment horizontal="right" vertical="center"/>
    </xf>
    <xf numFmtId="0" fontId="68" fillId="49" borderId="0" applyNumberFormat="0" applyBorder="0" applyAlignment="0" applyProtection="0"/>
    <xf numFmtId="0" fontId="68" fillId="64" borderId="0" applyNumberFormat="0" applyBorder="0" applyAlignment="0" applyProtection="0"/>
    <xf numFmtId="0" fontId="1" fillId="57" borderId="0" applyNumberFormat="0" applyBorder="0" applyAlignment="0" applyProtection="0"/>
    <xf numFmtId="0" fontId="1" fillId="59" borderId="0" applyNumberFormat="0" applyBorder="0" applyAlignment="0" applyProtection="0"/>
    <xf numFmtId="0" fontId="1" fillId="60" borderId="0" applyNumberFormat="0" applyBorder="0" applyAlignment="0" applyProtection="0"/>
    <xf numFmtId="0" fontId="68" fillId="58" borderId="0" applyNumberFormat="0" applyBorder="0" applyAlignment="0" applyProtection="0"/>
    <xf numFmtId="0" fontId="1" fillId="54" borderId="0" applyNumberFormat="0" applyBorder="0" applyAlignment="0" applyProtection="0"/>
    <xf numFmtId="0" fontId="68" fillId="55" borderId="0" applyNumberFormat="0" applyBorder="0" applyAlignment="0" applyProtection="0"/>
    <xf numFmtId="0" fontId="84" fillId="0" borderId="96" applyNumberFormat="0" applyFill="0" applyAlignment="0" applyProtection="0"/>
    <xf numFmtId="0" fontId="30" fillId="14" borderId="101">
      <alignment horizontal="left" vertical="center" wrapText="1" indent="2"/>
    </xf>
    <xf numFmtId="0" fontId="77" fillId="86" borderId="102" applyNumberFormat="0" applyAlignment="0" applyProtection="0"/>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30" fillId="0" borderId="101">
      <alignment horizontal="left" vertical="center" wrapText="1" indent="2"/>
    </xf>
    <xf numFmtId="0" fontId="77" fillId="86" borderId="102" applyNumberFormat="0" applyAlignment="0" applyProtection="0"/>
    <xf numFmtId="0" fontId="79" fillId="86" borderId="95" applyNumberFormat="0" applyAlignment="0" applyProtection="0"/>
    <xf numFmtId="0" fontId="80" fillId="86" borderId="95" applyNumberFormat="0" applyAlignment="0" applyProtection="0"/>
    <xf numFmtId="0" fontId="83" fillId="73" borderId="95" applyNumberFormat="0" applyAlignment="0" applyProtection="0"/>
    <xf numFmtId="0" fontId="84" fillId="0" borderId="96" applyNumberFormat="0" applyFill="0" applyAlignment="0" applyProtection="0"/>
    <xf numFmtId="0" fontId="92" fillId="73" borderId="95" applyNumberFormat="0" applyAlignment="0" applyProtection="0"/>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80" fillId="86" borderId="95" applyNumberFormat="0" applyAlignment="0" applyProtection="0"/>
    <xf numFmtId="0" fontId="92" fillId="73"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83" fillId="73" borderId="95" applyNumberFormat="0" applyAlignment="0" applyProtection="0"/>
    <xf numFmtId="0" fontId="30" fillId="0" borderId="98">
      <alignment horizontal="right" vertical="center"/>
    </xf>
    <xf numFmtId="4" fontId="30" fillId="0" borderId="98">
      <alignment horizontal="right" vertical="center"/>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98" applyNumberFormat="0" applyFill="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4" fontId="26" fillId="14" borderId="98">
      <alignment horizontal="right" vertical="center"/>
    </xf>
    <xf numFmtId="0" fontId="30" fillId="16" borderId="98"/>
    <xf numFmtId="0" fontId="79" fillId="86" borderId="95" applyNumberFormat="0" applyAlignment="0" applyProtection="0"/>
    <xf numFmtId="0" fontId="26" fillId="9" borderId="98">
      <alignment horizontal="right" vertical="center"/>
    </xf>
    <xf numFmtId="0" fontId="30" fillId="0" borderId="98">
      <alignment horizontal="right" vertical="center"/>
    </xf>
    <xf numFmtId="0" fontId="99" fillId="0" borderId="96" applyNumberFormat="0" applyFill="0" applyAlignment="0" applyProtection="0"/>
    <xf numFmtId="0" fontId="30" fillId="9" borderId="99">
      <alignment horizontal="left" vertical="center"/>
    </xf>
    <xf numFmtId="0" fontId="92" fillId="73" borderId="95" applyNumberFormat="0" applyAlignment="0" applyProtection="0"/>
    <xf numFmtId="175" fontId="30" fillId="90" borderId="98" applyNumberFormat="0" applyFont="0" applyBorder="0" applyAlignment="0" applyProtection="0">
      <alignment horizontal="right" vertical="center"/>
    </xf>
    <xf numFmtId="0" fontId="74" fillId="89" borderId="97" applyNumberFormat="0" applyFont="0" applyAlignment="0" applyProtection="0"/>
    <xf numFmtId="0" fontId="30" fillId="0" borderId="101">
      <alignment horizontal="left" vertical="center" wrapText="1" indent="2"/>
    </xf>
    <xf numFmtId="4" fontId="30" fillId="16" borderId="98"/>
    <xf numFmtId="49" fontId="28" fillId="0" borderId="98" applyNumberFormat="0" applyFill="0" applyBorder="0" applyProtection="0">
      <alignment horizontal="left" vertical="center"/>
    </xf>
    <xf numFmtId="0" fontId="30" fillId="0" borderId="98">
      <alignment horizontal="right" vertical="center"/>
    </xf>
    <xf numFmtId="4" fontId="26" fillId="14" borderId="100">
      <alignment horizontal="right" vertical="center"/>
    </xf>
    <xf numFmtId="4" fontId="26" fillId="14" borderId="98">
      <alignment horizontal="right" vertical="center"/>
    </xf>
    <xf numFmtId="4" fontId="26" fillId="14" borderId="98">
      <alignment horizontal="right" vertical="center"/>
    </xf>
    <xf numFmtId="0" fontId="70" fillId="9" borderId="98">
      <alignment horizontal="right" vertical="center"/>
    </xf>
    <xf numFmtId="0" fontId="26" fillId="9" borderId="98">
      <alignment horizontal="right" vertical="center"/>
    </xf>
    <xf numFmtId="49" fontId="30" fillId="0" borderId="98" applyNumberFormat="0" applyFont="0" applyFill="0" applyBorder="0" applyProtection="0">
      <alignment horizontal="left" vertical="center" indent="2"/>
    </xf>
    <xf numFmtId="0" fontId="92" fillId="73" borderId="95" applyNumberFormat="0" applyAlignment="0" applyProtection="0"/>
    <xf numFmtId="0" fontId="77" fillId="86" borderId="102" applyNumberFormat="0" applyAlignment="0" applyProtection="0"/>
    <xf numFmtId="49" fontId="30" fillId="0" borderId="98" applyNumberFormat="0" applyFont="0" applyFill="0" applyBorder="0" applyProtection="0">
      <alignment horizontal="left" vertical="center" indent="2"/>
    </xf>
    <xf numFmtId="0" fontId="83" fillId="73" borderId="95" applyNumberFormat="0" applyAlignment="0" applyProtection="0"/>
    <xf numFmtId="4" fontId="30" fillId="0" borderId="98" applyFill="0" applyBorder="0" applyProtection="0">
      <alignment horizontal="right" vertical="center"/>
    </xf>
    <xf numFmtId="0" fontId="80" fillId="86" borderId="95" applyNumberFormat="0" applyAlignment="0" applyProtection="0"/>
    <xf numFmtId="0" fontId="99" fillId="0" borderId="96" applyNumberFormat="0" applyFill="0" applyAlignment="0" applyProtection="0"/>
    <xf numFmtId="0" fontId="96" fillId="86" borderId="102" applyNumberFormat="0" applyAlignment="0" applyProtection="0"/>
    <xf numFmtId="0" fontId="30" fillId="0" borderId="98" applyNumberFormat="0" applyFill="0" applyAlignment="0" applyProtection="0"/>
    <xf numFmtId="4" fontId="30" fillId="0" borderId="98">
      <alignment horizontal="right" vertical="center"/>
    </xf>
    <xf numFmtId="0" fontId="30" fillId="0" borderId="98">
      <alignment horizontal="right" vertical="center"/>
    </xf>
    <xf numFmtId="0" fontId="92" fillId="73" borderId="95" applyNumberFormat="0" applyAlignment="0" applyProtection="0"/>
    <xf numFmtId="0" fontId="77" fillId="86" borderId="102" applyNumberFormat="0" applyAlignment="0" applyProtection="0"/>
    <xf numFmtId="0" fontId="79" fillId="86" borderId="95" applyNumberFormat="0" applyAlignment="0" applyProtection="0"/>
    <xf numFmtId="0" fontId="30" fillId="14" borderId="101">
      <alignment horizontal="left" vertical="center" wrapText="1" indent="2"/>
    </xf>
    <xf numFmtId="0" fontId="80" fillId="86" borderId="95" applyNumberFormat="0" applyAlignment="0" applyProtection="0"/>
    <xf numFmtId="0" fontId="80" fillId="86" borderId="95" applyNumberFormat="0" applyAlignment="0" applyProtection="0"/>
    <xf numFmtId="4" fontId="26" fillId="14" borderId="99">
      <alignment horizontal="right" vertical="center"/>
    </xf>
    <xf numFmtId="0" fontId="26" fillId="14" borderId="99">
      <alignment horizontal="right" vertical="center"/>
    </xf>
    <xf numFmtId="0" fontId="26" fillId="14" borderId="98">
      <alignment horizontal="right" vertical="center"/>
    </xf>
    <xf numFmtId="4" fontId="70" fillId="9" borderId="98">
      <alignment horizontal="right" vertical="center"/>
    </xf>
    <xf numFmtId="0" fontId="83" fillId="73" borderId="95" applyNumberFormat="0" applyAlignment="0" applyProtection="0"/>
    <xf numFmtId="0" fontId="84" fillId="0" borderId="96" applyNumberFormat="0" applyFill="0" applyAlignment="0" applyProtection="0"/>
    <xf numFmtId="0" fontId="99" fillId="0" borderId="96" applyNumberFormat="0" applyFill="0" applyAlignment="0" applyProtection="0"/>
    <xf numFmtId="0" fontId="74" fillId="89" borderId="97" applyNumberFormat="0" applyFont="0" applyAlignment="0" applyProtection="0"/>
    <xf numFmtId="0" fontId="92" fillId="73" borderId="95" applyNumberFormat="0" applyAlignment="0" applyProtection="0"/>
    <xf numFmtId="49" fontId="28" fillId="0" borderId="98" applyNumberFormat="0" applyFill="0" applyBorder="0" applyProtection="0">
      <alignment horizontal="left" vertical="center"/>
    </xf>
    <xf numFmtId="0" fontId="30" fillId="14" borderId="101">
      <alignment horizontal="left" vertical="center" wrapText="1" indent="2"/>
    </xf>
    <xf numFmtId="0" fontId="80" fillId="86" borderId="95" applyNumberFormat="0" applyAlignment="0" applyProtection="0"/>
    <xf numFmtId="0" fontId="30" fillId="0" borderId="101">
      <alignment horizontal="left" vertical="center" wrapText="1" indent="2"/>
    </xf>
    <xf numFmtId="0" fontId="74" fillId="89" borderId="97" applyNumberFormat="0" applyFont="0" applyAlignment="0" applyProtection="0"/>
    <xf numFmtId="0" fontId="31"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4" fontId="30" fillId="16" borderId="98"/>
    <xf numFmtId="0" fontId="26" fillId="14" borderId="98">
      <alignment horizontal="right" vertical="center"/>
    </xf>
    <xf numFmtId="0" fontId="99" fillId="0" borderId="96" applyNumberFormat="0" applyFill="0" applyAlignment="0" applyProtection="0"/>
    <xf numFmtId="4" fontId="26" fillId="14" borderId="100">
      <alignment horizontal="right" vertical="center"/>
    </xf>
    <xf numFmtId="0" fontId="79" fillId="86" borderId="95" applyNumberFormat="0" applyAlignment="0" applyProtection="0"/>
    <xf numFmtId="0" fontId="26" fillId="14" borderId="99">
      <alignment horizontal="right" vertical="center"/>
    </xf>
    <xf numFmtId="0" fontId="80" fillId="86" borderId="95" applyNumberFormat="0" applyAlignment="0" applyProtection="0"/>
    <xf numFmtId="0" fontId="84" fillId="0" borderId="96" applyNumberFormat="0" applyFill="0" applyAlignment="0" applyProtection="0"/>
    <xf numFmtId="0" fontId="74" fillId="89" borderId="97" applyNumberFormat="0" applyFont="0" applyAlignment="0" applyProtection="0"/>
    <xf numFmtId="4" fontId="26" fillId="14" borderId="99">
      <alignment horizontal="right" vertical="center"/>
    </xf>
    <xf numFmtId="0" fontId="30" fillId="14" borderId="101">
      <alignment horizontal="left" vertical="center" wrapText="1" indent="2"/>
    </xf>
    <xf numFmtId="0" fontId="30" fillId="16" borderId="98"/>
    <xf numFmtId="175" fontId="30" fillId="90" borderId="98" applyNumberFormat="0" applyFont="0" applyBorder="0" applyAlignment="0" applyProtection="0">
      <alignment horizontal="right" vertical="center"/>
    </xf>
    <xf numFmtId="0" fontId="30" fillId="0" borderId="98" applyNumberFormat="0" applyFill="0" applyAlignment="0" applyProtection="0"/>
    <xf numFmtId="4" fontId="30" fillId="0" borderId="98" applyFill="0" applyBorder="0" applyProtection="0">
      <alignment horizontal="right" vertical="center"/>
    </xf>
    <xf numFmtId="4" fontId="26" fillId="9" borderId="98">
      <alignment horizontal="right" vertical="center"/>
    </xf>
    <xf numFmtId="0" fontId="84" fillId="0" borderId="96" applyNumberFormat="0" applyFill="0" applyAlignment="0" applyProtection="0"/>
    <xf numFmtId="49" fontId="28" fillId="0" borderId="98" applyNumberFormat="0" applyFill="0" applyBorder="0" applyProtection="0">
      <alignment horizontal="left" vertical="center"/>
    </xf>
    <xf numFmtId="49" fontId="30" fillId="0" borderId="99" applyNumberFormat="0" applyFont="0" applyFill="0" applyBorder="0" applyProtection="0">
      <alignment horizontal="left" vertical="center" indent="5"/>
    </xf>
    <xf numFmtId="0" fontId="30" fillId="9" borderId="99">
      <alignment horizontal="left" vertical="center"/>
    </xf>
    <xf numFmtId="0" fontId="80" fillId="86" borderId="95" applyNumberFormat="0" applyAlignment="0" applyProtection="0"/>
    <xf numFmtId="4" fontId="26" fillId="14" borderId="100">
      <alignment horizontal="right" vertical="center"/>
    </xf>
    <xf numFmtId="0" fontId="92" fillId="73" borderId="95" applyNumberFormat="0" applyAlignment="0" applyProtection="0"/>
    <xf numFmtId="0" fontId="92" fillId="73" borderId="95" applyNumberFormat="0" applyAlignment="0" applyProtection="0"/>
    <xf numFmtId="0" fontId="74" fillId="89" borderId="97" applyNumberFormat="0" applyFont="0" applyAlignment="0" applyProtection="0"/>
    <xf numFmtId="0" fontId="96" fillId="86" borderId="102" applyNumberFormat="0" applyAlignment="0" applyProtection="0"/>
    <xf numFmtId="0" fontId="99" fillId="0" borderId="96" applyNumberFormat="0" applyFill="0" applyAlignment="0" applyProtection="0"/>
    <xf numFmtId="0" fontId="26" fillId="14" borderId="98">
      <alignment horizontal="right" vertical="center"/>
    </xf>
    <xf numFmtId="0" fontId="31" fillId="89" borderId="97" applyNumberFormat="0" applyFont="0" applyAlignment="0" applyProtection="0"/>
    <xf numFmtId="4" fontId="30" fillId="0" borderId="98">
      <alignment horizontal="right" vertical="center"/>
    </xf>
    <xf numFmtId="0" fontId="99" fillId="0" borderId="96" applyNumberFormat="0" applyFill="0" applyAlignment="0" applyProtection="0"/>
    <xf numFmtId="0" fontId="26" fillId="14" borderId="98">
      <alignment horizontal="right" vertical="center"/>
    </xf>
    <xf numFmtId="0" fontId="26" fillId="14" borderId="98">
      <alignment horizontal="right" vertical="center"/>
    </xf>
    <xf numFmtId="4" fontId="70" fillId="9" borderId="98">
      <alignment horizontal="right" vertical="center"/>
    </xf>
    <xf numFmtId="0" fontId="26" fillId="9" borderId="98">
      <alignment horizontal="right" vertical="center"/>
    </xf>
    <xf numFmtId="4" fontId="26" fillId="9" borderId="98">
      <alignment horizontal="right" vertical="center"/>
    </xf>
    <xf numFmtId="0" fontId="70" fillId="9" borderId="98">
      <alignment horizontal="right" vertical="center"/>
    </xf>
    <xf numFmtId="4" fontId="70" fillId="9" borderId="98">
      <alignment horizontal="right" vertical="center"/>
    </xf>
    <xf numFmtId="0" fontId="26" fillId="14" borderId="98">
      <alignment horizontal="right" vertical="center"/>
    </xf>
    <xf numFmtId="4" fontId="26" fillId="14" borderId="98">
      <alignment horizontal="right" vertical="center"/>
    </xf>
    <xf numFmtId="0" fontId="26" fillId="14" borderId="98">
      <alignment horizontal="right" vertical="center"/>
    </xf>
    <xf numFmtId="4" fontId="26" fillId="14" borderId="98">
      <alignment horizontal="right" vertical="center"/>
    </xf>
    <xf numFmtId="0" fontId="26" fillId="14" borderId="99">
      <alignment horizontal="right" vertical="center"/>
    </xf>
    <xf numFmtId="4" fontId="26" fillId="14" borderId="99">
      <alignment horizontal="right" vertical="center"/>
    </xf>
    <xf numFmtId="0" fontId="26" fillId="14" borderId="100">
      <alignment horizontal="right" vertical="center"/>
    </xf>
    <xf numFmtId="4" fontId="26" fillId="14" borderId="100">
      <alignment horizontal="right" vertical="center"/>
    </xf>
    <xf numFmtId="0" fontId="80"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9" borderId="99">
      <alignment horizontal="left" vertical="center"/>
    </xf>
    <xf numFmtId="0" fontId="92" fillId="73" borderId="95" applyNumberFormat="0" applyAlignment="0" applyProtection="0"/>
    <xf numFmtId="0" fontId="30" fillId="0" borderId="98">
      <alignment horizontal="right" vertical="center"/>
    </xf>
    <xf numFmtId="4" fontId="30" fillId="0" borderId="98">
      <alignment horizontal="right" vertical="center"/>
    </xf>
    <xf numFmtId="0" fontId="30" fillId="0" borderId="98" applyNumberFormat="0" applyFill="0" applyAlignment="0" applyProtection="0"/>
    <xf numFmtId="0" fontId="96" fillId="86" borderId="102" applyNumberFormat="0" applyAlignment="0" applyProtection="0"/>
    <xf numFmtId="175" fontId="30" fillId="90" borderId="98" applyNumberFormat="0" applyFont="0" applyBorder="0" applyAlignment="0" applyProtection="0">
      <alignment horizontal="right" vertical="center"/>
    </xf>
    <xf numFmtId="0" fontId="30" fillId="16" borderId="98"/>
    <xf numFmtId="4" fontId="30" fillId="16" borderId="98"/>
    <xf numFmtId="0" fontId="99" fillId="0" borderId="96" applyNumberFormat="0" applyFill="0" applyAlignment="0" applyProtection="0"/>
    <xf numFmtId="0" fontId="31" fillId="89" borderId="97" applyNumberFormat="0" applyFont="0" applyAlignment="0" applyProtection="0"/>
    <xf numFmtId="0" fontId="74" fillId="89" borderId="97" applyNumberFormat="0" applyFont="0" applyAlignment="0" applyProtection="0"/>
    <xf numFmtId="0" fontId="30" fillId="0" borderId="98" applyNumberFormat="0" applyFill="0" applyAlignment="0" applyProtection="0"/>
    <xf numFmtId="0" fontId="84" fillId="0" borderId="96" applyNumberFormat="0" applyFill="0" applyAlignment="0" applyProtection="0"/>
    <xf numFmtId="0" fontId="99" fillId="0" borderId="96" applyNumberFormat="0" applyFill="0" applyAlignment="0" applyProtection="0"/>
    <xf numFmtId="0" fontId="83" fillId="73" borderId="95" applyNumberFormat="0" applyAlignment="0" applyProtection="0"/>
    <xf numFmtId="0" fontId="80" fillId="86" borderId="95" applyNumberFormat="0" applyAlignment="0" applyProtection="0"/>
    <xf numFmtId="4" fontId="70" fillId="9" borderId="98">
      <alignment horizontal="right" vertical="center"/>
    </xf>
    <xf numFmtId="0" fontId="26" fillId="9" borderId="98">
      <alignment horizontal="right" vertical="center"/>
    </xf>
    <xf numFmtId="175" fontId="30" fillId="90" borderId="98" applyNumberFormat="0" applyFont="0" applyBorder="0" applyAlignment="0" applyProtection="0">
      <alignment horizontal="right" vertical="center"/>
    </xf>
    <xf numFmtId="0" fontId="84" fillId="0" borderId="96" applyNumberFormat="0" applyFill="0" applyAlignment="0" applyProtection="0"/>
    <xf numFmtId="49" fontId="30" fillId="0" borderId="98" applyNumberFormat="0" applyFont="0" applyFill="0" applyBorder="0" applyProtection="0">
      <alignment horizontal="left" vertical="center" indent="2"/>
    </xf>
    <xf numFmtId="49" fontId="30" fillId="0" borderId="99" applyNumberFormat="0" applyFont="0" applyFill="0" applyBorder="0" applyProtection="0">
      <alignment horizontal="left" vertical="center" indent="5"/>
    </xf>
    <xf numFmtId="49" fontId="30" fillId="0" borderId="98" applyNumberFormat="0" applyFont="0" applyFill="0" applyBorder="0" applyProtection="0">
      <alignment horizontal="left" vertical="center" indent="2"/>
    </xf>
    <xf numFmtId="4" fontId="30" fillId="0" borderId="98" applyFill="0" applyBorder="0" applyProtection="0">
      <alignment horizontal="right" vertical="center"/>
    </xf>
    <xf numFmtId="49" fontId="28" fillId="0" borderId="98" applyNumberFormat="0" applyFill="0" applyBorder="0" applyProtection="0">
      <alignment horizontal="left" vertical="center"/>
    </xf>
    <xf numFmtId="0" fontId="30" fillId="0" borderId="101">
      <alignment horizontal="left" vertical="center" wrapText="1" indent="2"/>
    </xf>
    <xf numFmtId="0" fontId="96" fillId="86" borderId="102" applyNumberFormat="0" applyAlignment="0" applyProtection="0"/>
    <xf numFmtId="0" fontId="26" fillId="14" borderId="100">
      <alignment horizontal="right" vertical="center"/>
    </xf>
    <xf numFmtId="0" fontId="83" fillId="73" borderId="95" applyNumberFormat="0" applyAlignment="0" applyProtection="0"/>
    <xf numFmtId="0" fontId="26" fillId="14" borderId="100">
      <alignment horizontal="right" vertical="center"/>
    </xf>
    <xf numFmtId="4" fontId="26" fillId="14" borderId="98">
      <alignment horizontal="right" vertical="center"/>
    </xf>
    <xf numFmtId="0" fontId="26" fillId="14" borderId="98">
      <alignment horizontal="right" vertical="center"/>
    </xf>
    <xf numFmtId="0" fontId="77" fillId="86" borderId="102" applyNumberFormat="0" applyAlignment="0" applyProtection="0"/>
    <xf numFmtId="0" fontId="79" fillId="86" borderId="95" applyNumberFormat="0" applyAlignment="0" applyProtection="0"/>
    <xf numFmtId="0" fontId="84" fillId="0" borderId="96" applyNumberFormat="0" applyFill="0" applyAlignment="0" applyProtection="0"/>
    <xf numFmtId="0" fontId="30" fillId="16" borderId="98"/>
    <xf numFmtId="4" fontId="30" fillId="16" borderId="98"/>
    <xf numFmtId="4" fontId="26" fillId="14" borderId="98">
      <alignment horizontal="right" vertical="center"/>
    </xf>
    <xf numFmtId="0" fontId="70" fillId="9"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77" fillId="86" borderId="102" applyNumberFormat="0" applyAlignment="0" applyProtection="0"/>
    <xf numFmtId="0" fontId="96" fillId="86" borderId="102" applyNumberFormat="0" applyAlignment="0" applyProtection="0"/>
    <xf numFmtId="0" fontId="26" fillId="14" borderId="100">
      <alignment horizontal="right" vertical="center"/>
    </xf>
    <xf numFmtId="0" fontId="79" fillId="86" borderId="95" applyNumberFormat="0" applyAlignment="0" applyProtection="0"/>
    <xf numFmtId="4" fontId="26" fillId="14" borderId="98">
      <alignment horizontal="right" vertical="center"/>
    </xf>
    <xf numFmtId="4" fontId="30" fillId="16" borderId="98"/>
    <xf numFmtId="4" fontId="30" fillId="16" borderId="98"/>
    <xf numFmtId="0" fontId="26" fillId="14" borderId="98">
      <alignment horizontal="right" vertical="center"/>
    </xf>
    <xf numFmtId="0" fontId="26" fillId="14" borderId="98">
      <alignment horizontal="right" vertical="center"/>
    </xf>
    <xf numFmtId="0" fontId="30" fillId="16" borderId="98"/>
    <xf numFmtId="0" fontId="26" fillId="14" borderId="100">
      <alignment horizontal="right" vertical="center"/>
    </xf>
    <xf numFmtId="0" fontId="26" fillId="14" borderId="100">
      <alignment horizontal="right" vertical="center"/>
    </xf>
    <xf numFmtId="0" fontId="79" fillId="86" borderId="95" applyNumberFormat="0" applyAlignment="0" applyProtection="0"/>
    <xf numFmtId="0" fontId="26" fillId="14" borderId="99">
      <alignment horizontal="right" vertical="center"/>
    </xf>
    <xf numFmtId="0" fontId="30" fillId="0" borderId="98">
      <alignment horizontal="right" vertical="center"/>
    </xf>
    <xf numFmtId="4" fontId="30" fillId="0" borderId="98">
      <alignment horizontal="right" vertical="center"/>
    </xf>
    <xf numFmtId="0" fontId="99" fillId="0" borderId="96" applyNumberFormat="0" applyFill="0" applyAlignment="0" applyProtection="0"/>
    <xf numFmtId="0" fontId="80" fillId="86" borderId="95" applyNumberFormat="0" applyAlignment="0" applyProtection="0"/>
    <xf numFmtId="0" fontId="99" fillId="0" borderId="96" applyNumberFormat="0" applyFill="0" applyAlignment="0" applyProtection="0"/>
    <xf numFmtId="0" fontId="80" fillId="86" borderId="95" applyNumberFormat="0" applyAlignment="0" applyProtection="0"/>
    <xf numFmtId="49" fontId="28" fillId="0" borderId="98" applyNumberFormat="0" applyFill="0" applyBorder="0" applyProtection="0">
      <alignment horizontal="left" vertical="center"/>
    </xf>
    <xf numFmtId="0" fontId="74" fillId="89" borderId="97" applyNumberFormat="0" applyFont="0" applyAlignment="0" applyProtection="0"/>
    <xf numFmtId="0" fontId="26" fillId="9" borderId="98">
      <alignment horizontal="right" vertical="center"/>
    </xf>
    <xf numFmtId="0" fontId="26" fillId="14" borderId="98">
      <alignment horizontal="right" vertical="center"/>
    </xf>
    <xf numFmtId="0" fontId="80" fillId="86" borderId="95" applyNumberFormat="0" applyAlignment="0" applyProtection="0"/>
    <xf numFmtId="0" fontId="84" fillId="0" borderId="96" applyNumberFormat="0" applyFill="0" applyAlignment="0" applyProtection="0"/>
    <xf numFmtId="4" fontId="30" fillId="0" borderId="98" applyFill="0" applyBorder="0" applyProtection="0">
      <alignment horizontal="right" vertical="center"/>
    </xf>
    <xf numFmtId="0" fontId="9" fillId="0" borderId="58" applyNumberFormat="0" applyFill="0" applyAlignment="0" applyProtection="0"/>
    <xf numFmtId="0" fontId="30" fillId="14" borderId="101">
      <alignment horizontal="left" vertical="center" wrapText="1" indent="2"/>
    </xf>
    <xf numFmtId="0" fontId="9" fillId="0" borderId="58" applyNumberFormat="0" applyFill="0" applyAlignment="0" applyProtection="0"/>
    <xf numFmtId="0" fontId="1" fillId="59" borderId="0" applyNumberFormat="0" applyBorder="0" applyAlignment="0" applyProtection="0"/>
    <xf numFmtId="0" fontId="68" fillId="64" borderId="0" applyNumberFormat="0" applyBorder="0" applyAlignment="0" applyProtection="0"/>
    <xf numFmtId="4" fontId="26" fillId="14" borderId="98">
      <alignment horizontal="right" vertical="center"/>
    </xf>
    <xf numFmtId="0" fontId="92" fillId="73" borderId="95" applyNumberFormat="0" applyAlignment="0" applyProtection="0"/>
    <xf numFmtId="0" fontId="80" fillId="86" borderId="95" applyNumberFormat="0" applyAlignment="0" applyProtection="0"/>
    <xf numFmtId="0" fontId="79" fillId="86" borderId="95" applyNumberFormat="0" applyAlignment="0" applyProtection="0"/>
    <xf numFmtId="0" fontId="30" fillId="9" borderId="99">
      <alignment horizontal="left" vertical="center"/>
    </xf>
    <xf numFmtId="0" fontId="1" fillId="53" borderId="0" applyNumberFormat="0" applyBorder="0" applyAlignment="0" applyProtection="0"/>
    <xf numFmtId="0" fontId="26" fillId="14" borderId="98">
      <alignment horizontal="right" vertical="center"/>
    </xf>
    <xf numFmtId="0" fontId="67" fillId="0" borderId="0" applyNumberFormat="0" applyFill="0" applyBorder="0" applyAlignment="0" applyProtection="0"/>
    <xf numFmtId="0" fontId="68" fillId="49" borderId="0" applyNumberFormat="0" applyBorder="0" applyAlignment="0" applyProtection="0"/>
    <xf numFmtId="175" fontId="30" fillId="90" borderId="98" applyNumberFormat="0" applyFont="0" applyBorder="0" applyAlignment="0" applyProtection="0">
      <alignment horizontal="right" vertical="center"/>
    </xf>
    <xf numFmtId="0" fontId="65" fillId="46" borderId="56" applyNumberFormat="0" applyAlignment="0" applyProtection="0"/>
    <xf numFmtId="0" fontId="65" fillId="46" borderId="56" applyNumberFormat="0" applyAlignment="0" applyProtection="0"/>
    <xf numFmtId="0" fontId="30" fillId="0" borderId="101">
      <alignment horizontal="left" vertical="center" wrapText="1" indent="2"/>
    </xf>
    <xf numFmtId="175" fontId="30" fillId="90" borderId="98" applyNumberFormat="0" applyFont="0" applyBorder="0" applyAlignment="0" applyProtection="0">
      <alignment horizontal="right" vertical="center"/>
    </xf>
    <xf numFmtId="4" fontId="30" fillId="0" borderId="98" applyFill="0" applyBorder="0" applyProtection="0">
      <alignment horizontal="right" vertical="center"/>
    </xf>
    <xf numFmtId="0" fontId="67" fillId="0" borderId="0" applyNumberFormat="0" applyFill="0" applyBorder="0" applyAlignment="0" applyProtection="0"/>
    <xf numFmtId="0" fontId="92" fillId="73" borderId="95" applyNumberFormat="0" applyAlignment="0" applyProtection="0"/>
    <xf numFmtId="0" fontId="30" fillId="0" borderId="101">
      <alignment horizontal="left" vertical="center" wrapText="1" indent="2"/>
    </xf>
    <xf numFmtId="0" fontId="30" fillId="16" borderId="98"/>
    <xf numFmtId="0" fontId="30" fillId="0" borderId="98">
      <alignment horizontal="right" vertical="center"/>
    </xf>
    <xf numFmtId="0" fontId="30" fillId="16" borderId="98"/>
    <xf numFmtId="0" fontId="74" fillId="89" borderId="97" applyNumberFormat="0" applyFon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80" fillId="86" borderId="95" applyNumberFormat="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96" fillId="86" borderId="102" applyNumberFormat="0" applyAlignment="0" applyProtection="0"/>
    <xf numFmtId="0" fontId="1" fillId="50" borderId="0" applyNumberFormat="0" applyBorder="0" applyAlignment="0" applyProtection="0"/>
    <xf numFmtId="0" fontId="9" fillId="0" borderId="58" applyNumberFormat="0" applyFill="0" applyAlignment="0" applyProtection="0"/>
    <xf numFmtId="0" fontId="70" fillId="9" borderId="98">
      <alignment horizontal="right" vertical="center"/>
    </xf>
    <xf numFmtId="0" fontId="1" fillId="63" borderId="0" applyNumberFormat="0" applyBorder="0" applyAlignment="0" applyProtection="0"/>
    <xf numFmtId="0" fontId="83" fillId="73" borderId="95" applyNumberFormat="0" applyAlignment="0" applyProtection="0"/>
    <xf numFmtId="4" fontId="70" fillId="9" borderId="98">
      <alignment horizontal="right" vertical="center"/>
    </xf>
    <xf numFmtId="0" fontId="83" fillId="73" borderId="95" applyNumberFormat="0" applyAlignment="0" applyProtection="0"/>
    <xf numFmtId="0" fontId="68" fillId="58" borderId="0" applyNumberFormat="0" applyBorder="0" applyAlignment="0" applyProtection="0"/>
    <xf numFmtId="0" fontId="79" fillId="86" borderId="95" applyNumberFormat="0" applyAlignment="0" applyProtection="0"/>
    <xf numFmtId="0" fontId="77" fillId="86" borderId="102" applyNumberFormat="0" applyAlignment="0" applyProtection="0"/>
    <xf numFmtId="0" fontId="1" fillId="54" borderId="0" applyNumberFormat="0" applyBorder="0" applyAlignment="0" applyProtection="0"/>
    <xf numFmtId="0" fontId="30" fillId="16" borderId="98"/>
    <xf numFmtId="0" fontId="26" fillId="14" borderId="98">
      <alignment horizontal="right" vertical="center"/>
    </xf>
    <xf numFmtId="0" fontId="70" fillId="9" borderId="98">
      <alignment horizontal="right" vertical="center"/>
    </xf>
    <xf numFmtId="0" fontId="96" fillId="86" borderId="102" applyNumberFormat="0" applyAlignment="0" applyProtection="0"/>
    <xf numFmtId="4" fontId="26" fillId="9" borderId="98">
      <alignment horizontal="right" vertical="center"/>
    </xf>
    <xf numFmtId="0" fontId="1" fillId="63" borderId="0" applyNumberFormat="0" applyBorder="0" applyAlignment="0" applyProtection="0"/>
    <xf numFmtId="0" fontId="84" fillId="0" borderId="96" applyNumberFormat="0" applyFill="0" applyAlignment="0" applyProtection="0"/>
    <xf numFmtId="0" fontId="84" fillId="0" borderId="96" applyNumberFormat="0" applyFill="0" applyAlignment="0" applyProtection="0"/>
    <xf numFmtId="0" fontId="96" fillId="86" borderId="102" applyNumberFormat="0" applyAlignment="0" applyProtection="0"/>
    <xf numFmtId="4" fontId="30" fillId="16" borderId="98"/>
    <xf numFmtId="0" fontId="68" fillId="52" borderId="0" applyNumberFormat="0" applyBorder="0" applyAlignment="0" applyProtection="0"/>
    <xf numFmtId="0" fontId="1" fillId="50" borderId="0" applyNumberFormat="0" applyBorder="0" applyAlignment="0" applyProtection="0"/>
    <xf numFmtId="0" fontId="26" fillId="14" borderId="100">
      <alignment horizontal="right" vertical="center"/>
    </xf>
    <xf numFmtId="0" fontId="66" fillId="0" borderId="0" applyNumberFormat="0" applyFill="0" applyBorder="0" applyAlignment="0" applyProtection="0"/>
    <xf numFmtId="0" fontId="77" fillId="86" borderId="102" applyNumberFormat="0" applyAlignment="0" applyProtection="0"/>
    <xf numFmtId="0" fontId="26" fillId="9" borderId="98">
      <alignment horizontal="right" vertical="center"/>
    </xf>
    <xf numFmtId="4" fontId="30" fillId="0" borderId="98">
      <alignment horizontal="right" vertical="center"/>
    </xf>
    <xf numFmtId="0" fontId="1" fillId="57" borderId="0" applyNumberFormat="0" applyBorder="0" applyAlignment="0" applyProtection="0"/>
    <xf numFmtId="49" fontId="30" fillId="0" borderId="98" applyNumberFormat="0" applyFont="0" applyFill="0" applyBorder="0" applyProtection="0">
      <alignment horizontal="left" vertical="center" indent="2"/>
    </xf>
    <xf numFmtId="0" fontId="30" fillId="14" borderId="101">
      <alignment horizontal="left" vertical="center" wrapText="1" indent="2"/>
    </xf>
    <xf numFmtId="0" fontId="26" fillId="14" borderId="99">
      <alignment horizontal="right" vertical="center"/>
    </xf>
    <xf numFmtId="4" fontId="30" fillId="16" borderId="98"/>
    <xf numFmtId="0" fontId="74" fillId="89" borderId="97" applyNumberFormat="0" applyFont="0" applyAlignment="0" applyProtection="0"/>
    <xf numFmtId="0" fontId="68" fillId="55" borderId="0" applyNumberFormat="0" applyBorder="0" applyAlignment="0" applyProtection="0"/>
    <xf numFmtId="4" fontId="26" fillId="14" borderId="98">
      <alignment horizontal="right" vertical="center"/>
    </xf>
    <xf numFmtId="0" fontId="68" fillId="49" borderId="0" applyNumberFormat="0" applyBorder="0" applyAlignment="0" applyProtection="0"/>
    <xf numFmtId="0" fontId="92" fillId="73" borderId="95" applyNumberFormat="0" applyAlignment="0" applyProtection="0"/>
    <xf numFmtId="0" fontId="77" fillId="86" borderId="102" applyNumberFormat="0" applyAlignment="0" applyProtection="0"/>
    <xf numFmtId="0" fontId="99" fillId="0" borderId="96" applyNumberFormat="0" applyFill="0" applyAlignment="0" applyProtection="0"/>
    <xf numFmtId="4" fontId="26" fillId="14" borderId="99">
      <alignment horizontal="right" vertical="center"/>
    </xf>
    <xf numFmtId="0" fontId="1" fillId="51" borderId="0" applyNumberFormat="0" applyBorder="0" applyAlignment="0" applyProtection="0"/>
    <xf numFmtId="4" fontId="70" fillId="9" borderId="98">
      <alignment horizontal="right" vertical="center"/>
    </xf>
    <xf numFmtId="0" fontId="26" fillId="14" borderId="98">
      <alignment horizontal="right" vertical="center"/>
    </xf>
    <xf numFmtId="0" fontId="68" fillId="52" borderId="0" applyNumberFormat="0" applyBorder="0" applyAlignment="0" applyProtection="0"/>
    <xf numFmtId="0" fontId="1" fillId="59" borderId="0" applyNumberFormat="0" applyBorder="0" applyAlignment="0" applyProtection="0"/>
    <xf numFmtId="0" fontId="1" fillId="50" borderId="0" applyNumberFormat="0" applyBorder="0" applyAlignment="0" applyProtection="0"/>
    <xf numFmtId="0" fontId="79" fillId="86" borderId="95" applyNumberFormat="0" applyAlignment="0" applyProtection="0"/>
    <xf numFmtId="0" fontId="68" fillId="58" borderId="0" applyNumberFormat="0" applyBorder="0" applyAlignment="0" applyProtection="0"/>
    <xf numFmtId="0" fontId="26" fillId="9" borderId="98">
      <alignment horizontal="right" vertical="center"/>
    </xf>
    <xf numFmtId="0" fontId="80" fillId="86" borderId="95" applyNumberFormat="0" applyAlignment="0" applyProtection="0"/>
    <xf numFmtId="4" fontId="30" fillId="0" borderId="98" applyFill="0" applyBorder="0" applyProtection="0">
      <alignment horizontal="right" vertical="center"/>
    </xf>
    <xf numFmtId="0" fontId="30" fillId="14" borderId="101">
      <alignment horizontal="left" vertical="center" wrapText="1" indent="2"/>
    </xf>
    <xf numFmtId="4" fontId="30" fillId="16" borderId="98"/>
    <xf numFmtId="0" fontId="64" fillId="46" borderId="57" applyNumberFormat="0" applyAlignment="0" applyProtection="0"/>
    <xf numFmtId="0" fontId="80" fillId="86" borderId="95" applyNumberFormat="0" applyAlignment="0" applyProtection="0"/>
    <xf numFmtId="0" fontId="80" fillId="86" borderId="95" applyNumberFormat="0" applyAlignment="0" applyProtection="0"/>
    <xf numFmtId="0" fontId="1" fillId="48" borderId="0" applyNumberFormat="0" applyBorder="0" applyAlignment="0" applyProtection="0"/>
    <xf numFmtId="0" fontId="83" fillId="73" borderId="95" applyNumberFormat="0" applyAlignment="0" applyProtection="0"/>
    <xf numFmtId="49" fontId="28" fillId="0" borderId="98" applyNumberFormat="0" applyFill="0" applyBorder="0" applyProtection="0">
      <alignment horizontal="left" vertical="center"/>
    </xf>
    <xf numFmtId="0" fontId="30" fillId="0" borderId="101">
      <alignment horizontal="left" vertical="center" wrapText="1" indent="2"/>
    </xf>
    <xf numFmtId="0" fontId="30" fillId="14" borderId="101">
      <alignment horizontal="left" vertical="center" wrapText="1" indent="2"/>
    </xf>
    <xf numFmtId="0" fontId="74" fillId="89" borderId="97" applyNumberFormat="0" applyFont="0" applyAlignment="0" applyProtection="0"/>
    <xf numFmtId="0" fontId="26" fillId="14" borderId="98">
      <alignment horizontal="right" vertical="center"/>
    </xf>
    <xf numFmtId="0" fontId="26" fillId="14" borderId="98">
      <alignment horizontal="right" vertical="center"/>
    </xf>
    <xf numFmtId="0" fontId="80" fillId="86" borderId="95" applyNumberFormat="0" applyAlignment="0" applyProtection="0"/>
    <xf numFmtId="0" fontId="68" fillId="55" borderId="0" applyNumberFormat="0" applyBorder="0" applyAlignment="0" applyProtection="0"/>
    <xf numFmtId="175" fontId="30" fillId="90" borderId="98" applyNumberFormat="0" applyFont="0" applyBorder="0" applyAlignment="0" applyProtection="0">
      <alignment horizontal="right" vertical="center"/>
    </xf>
    <xf numFmtId="0" fontId="1" fillId="60" borderId="0" applyNumberFormat="0" applyBorder="0" applyAlignment="0" applyProtection="0"/>
    <xf numFmtId="0" fontId="80" fillId="86" borderId="95" applyNumberFormat="0" applyAlignment="0" applyProtection="0"/>
    <xf numFmtId="0" fontId="96" fillId="86" borderId="102" applyNumberFormat="0" applyAlignment="0" applyProtection="0"/>
    <xf numFmtId="0" fontId="99" fillId="0" borderId="96" applyNumberFormat="0" applyFill="0" applyAlignment="0" applyProtection="0"/>
    <xf numFmtId="0" fontId="92" fillId="73" borderId="95" applyNumberFormat="0" applyAlignment="0" applyProtection="0"/>
    <xf numFmtId="0" fontId="26" fillId="9" borderId="98">
      <alignment horizontal="right" vertical="center"/>
    </xf>
    <xf numFmtId="0" fontId="68" fillId="49" borderId="0" applyNumberFormat="0" applyBorder="0" applyAlignment="0" applyProtection="0"/>
    <xf numFmtId="0" fontId="96" fillId="86" borderId="102" applyNumberFormat="0" applyAlignment="0" applyProtection="0"/>
    <xf numFmtId="0" fontId="1" fillId="54" borderId="0" applyNumberFormat="0" applyBorder="0" applyAlignment="0" applyProtection="0"/>
    <xf numFmtId="4" fontId="70" fillId="9" borderId="98">
      <alignment horizontal="right" vertical="center"/>
    </xf>
    <xf numFmtId="4" fontId="26" fillId="9" borderId="98">
      <alignment horizontal="right" vertical="center"/>
    </xf>
    <xf numFmtId="0" fontId="30" fillId="0" borderId="98" applyNumberFormat="0" applyFill="0" applyAlignment="0" applyProtection="0"/>
    <xf numFmtId="4" fontId="26" fillId="9" borderId="98">
      <alignment horizontal="right" vertical="center"/>
    </xf>
    <xf numFmtId="0" fontId="9" fillId="0" borderId="58" applyNumberFormat="0" applyFill="0" applyAlignment="0" applyProtection="0"/>
    <xf numFmtId="0" fontId="80" fillId="86" borderId="95" applyNumberFormat="0" applyAlignment="0" applyProtection="0"/>
    <xf numFmtId="0" fontId="1" fillId="56" borderId="0" applyNumberFormat="0" applyBorder="0" applyAlignment="0" applyProtection="0"/>
    <xf numFmtId="0" fontId="66" fillId="0" borderId="0" applyNumberFormat="0" applyFill="0" applyBorder="0" applyAlignment="0" applyProtection="0"/>
    <xf numFmtId="0" fontId="66" fillId="0" borderId="0" applyNumberFormat="0" applyFill="0" applyBorder="0" applyAlignment="0" applyProtection="0"/>
    <xf numFmtId="0" fontId="30" fillId="0" borderId="98" applyNumberFormat="0" applyFill="0" applyAlignment="0" applyProtection="0"/>
    <xf numFmtId="4" fontId="26" fillId="14" borderId="98">
      <alignment horizontal="right" vertical="center"/>
    </xf>
    <xf numFmtId="0" fontId="74" fillId="89" borderId="97" applyNumberFormat="0" applyFont="0" applyAlignment="0" applyProtection="0"/>
    <xf numFmtId="4" fontId="26" fillId="14" borderId="98">
      <alignment horizontal="right" vertical="center"/>
    </xf>
    <xf numFmtId="4" fontId="26" fillId="14" borderId="98">
      <alignment horizontal="right" vertical="center"/>
    </xf>
    <xf numFmtId="0" fontId="30" fillId="0" borderId="98">
      <alignment horizontal="right" vertical="center"/>
    </xf>
    <xf numFmtId="4" fontId="30" fillId="0" borderId="98">
      <alignment horizontal="right" vertical="center"/>
    </xf>
    <xf numFmtId="0" fontId="84" fillId="0" borderId="96" applyNumberFormat="0" applyFill="0" applyAlignment="0" applyProtection="0"/>
    <xf numFmtId="0" fontId="74" fillId="89" borderId="97" applyNumberFormat="0" applyFont="0" applyAlignment="0" applyProtection="0"/>
    <xf numFmtId="0" fontId="30" fillId="0" borderId="98" applyNumberFormat="0" applyFill="0" applyAlignment="0" applyProtection="0"/>
    <xf numFmtId="0" fontId="26" fillId="14" borderId="100">
      <alignment horizontal="right" vertical="center"/>
    </xf>
    <xf numFmtId="4" fontId="26" fillId="14" borderId="98">
      <alignment horizontal="right" vertical="center"/>
    </xf>
    <xf numFmtId="0" fontId="80" fillId="86" borderId="95" applyNumberFormat="0" applyAlignment="0" applyProtection="0"/>
    <xf numFmtId="0" fontId="26" fillId="14" borderId="98">
      <alignment horizontal="right" vertical="center"/>
    </xf>
    <xf numFmtId="4" fontId="30" fillId="16" borderId="98"/>
    <xf numFmtId="0" fontId="83" fillId="73" borderId="95" applyNumberFormat="0" applyAlignment="0" applyProtection="0"/>
    <xf numFmtId="0" fontId="80" fillId="86" borderId="95" applyNumberFormat="0" applyAlignment="0" applyProtection="0"/>
    <xf numFmtId="0" fontId="99" fillId="0" borderId="96" applyNumberFormat="0" applyFill="0" applyAlignment="0" applyProtection="0"/>
    <xf numFmtId="0" fontId="30" fillId="9" borderId="99">
      <alignment horizontal="left" vertical="center"/>
    </xf>
    <xf numFmtId="0" fontId="83" fillId="73" borderId="95" applyNumberFormat="0" applyAlignment="0" applyProtection="0"/>
    <xf numFmtId="0" fontId="30" fillId="0" borderId="98" applyNumberFormat="0" applyFill="0" applyAlignment="0" applyProtection="0"/>
    <xf numFmtId="0" fontId="1" fillId="63" borderId="0" applyNumberFormat="0" applyBorder="0" applyAlignment="0" applyProtection="0"/>
    <xf numFmtId="0" fontId="30" fillId="0" borderId="98">
      <alignment horizontal="right" vertical="center"/>
    </xf>
    <xf numFmtId="0" fontId="30" fillId="9" borderId="99">
      <alignment horizontal="left" vertical="center"/>
    </xf>
    <xf numFmtId="4" fontId="26" fillId="14" borderId="100">
      <alignment horizontal="right" vertical="center"/>
    </xf>
    <xf numFmtId="49" fontId="28" fillId="0" borderId="98" applyNumberFormat="0" applyFill="0" applyBorder="0" applyProtection="0">
      <alignment horizontal="left" vertical="center"/>
    </xf>
    <xf numFmtId="0" fontId="96" fillId="86" borderId="102" applyNumberFormat="0" applyAlignment="0" applyProtection="0"/>
    <xf numFmtId="0" fontId="68" fillId="64" borderId="0" applyNumberFormat="0" applyBorder="0" applyAlignment="0" applyProtection="0"/>
    <xf numFmtId="0" fontId="1" fillId="62" borderId="0" applyNumberFormat="0" applyBorder="0" applyAlignment="0" applyProtection="0"/>
    <xf numFmtId="0" fontId="79" fillId="86" borderId="95" applyNumberFormat="0" applyAlignment="0" applyProtection="0"/>
    <xf numFmtId="0" fontId="92" fillId="73" borderId="95" applyNumberFormat="0" applyAlignment="0" applyProtection="0"/>
    <xf numFmtId="4" fontId="70" fillId="9" borderId="98">
      <alignment horizontal="right" vertical="center"/>
    </xf>
    <xf numFmtId="0" fontId="1" fillId="57" borderId="0" applyNumberFormat="0" applyBorder="0" applyAlignment="0" applyProtection="0"/>
    <xf numFmtId="0" fontId="26" fillId="14" borderId="99">
      <alignment horizontal="right" vertical="center"/>
    </xf>
    <xf numFmtId="0" fontId="30" fillId="14" borderId="101">
      <alignment horizontal="left" vertical="center" wrapText="1" indent="2"/>
    </xf>
    <xf numFmtId="0" fontId="79" fillId="86" borderId="95" applyNumberFormat="0" applyAlignment="0" applyProtection="0"/>
    <xf numFmtId="0" fontId="1" fillId="63" borderId="0" applyNumberFormat="0" applyBorder="0" applyAlignment="0" applyProtection="0"/>
    <xf numFmtId="4" fontId="26" fillId="14" borderId="99">
      <alignment horizontal="right" vertical="center"/>
    </xf>
    <xf numFmtId="0" fontId="31" fillId="89" borderId="97" applyNumberFormat="0" applyFont="0" applyAlignment="0" applyProtection="0"/>
    <xf numFmtId="0" fontId="1" fillId="62" borderId="0" applyNumberFormat="0" applyBorder="0" applyAlignment="0" applyProtection="0"/>
    <xf numFmtId="0" fontId="26" fillId="9" borderId="98">
      <alignment horizontal="right" vertical="center"/>
    </xf>
    <xf numFmtId="0" fontId="1" fillId="56" borderId="0" applyNumberFormat="0" applyBorder="0" applyAlignment="0" applyProtection="0"/>
    <xf numFmtId="0" fontId="92" fillId="73" borderId="95" applyNumberFormat="0" applyAlignment="0" applyProtection="0"/>
    <xf numFmtId="4" fontId="26" fillId="14" borderId="99">
      <alignment horizontal="right" vertical="center"/>
    </xf>
    <xf numFmtId="4" fontId="26" fillId="14" borderId="98">
      <alignment horizontal="right" vertical="center"/>
    </xf>
    <xf numFmtId="0" fontId="26" fillId="9" borderId="98">
      <alignment horizontal="right" vertical="center"/>
    </xf>
    <xf numFmtId="0" fontId="83" fillId="73" borderId="95" applyNumberFormat="0" applyAlignment="0" applyProtection="0"/>
    <xf numFmtId="0" fontId="1" fillId="54" borderId="0" applyNumberFormat="0" applyBorder="0" applyAlignment="0" applyProtection="0"/>
    <xf numFmtId="0" fontId="65" fillId="46" borderId="56" applyNumberFormat="0" applyAlignment="0" applyProtection="0"/>
    <xf numFmtId="0" fontId="84" fillId="0" borderId="96" applyNumberFormat="0" applyFill="0" applyAlignment="0" applyProtection="0"/>
    <xf numFmtId="0" fontId="70" fillId="9" borderId="98">
      <alignment horizontal="right" vertical="center"/>
    </xf>
    <xf numFmtId="0" fontId="96" fillId="86" borderId="102" applyNumberFormat="0" applyAlignment="0" applyProtection="0"/>
    <xf numFmtId="0" fontId="99" fillId="0" borderId="96" applyNumberFormat="0" applyFill="0" applyAlignment="0" applyProtection="0"/>
    <xf numFmtId="0" fontId="1" fillId="53" borderId="0" applyNumberFormat="0" applyBorder="0" applyAlignment="0" applyProtection="0"/>
    <xf numFmtId="175" fontId="30" fillId="90" borderId="98" applyNumberFormat="0" applyFont="0" applyBorder="0" applyAlignment="0" applyProtection="0">
      <alignment horizontal="right" vertical="center"/>
    </xf>
    <xf numFmtId="0" fontId="1" fillId="51" borderId="0" applyNumberFormat="0" applyBorder="0" applyAlignment="0" applyProtection="0"/>
    <xf numFmtId="0" fontId="1" fillId="56" borderId="0" applyNumberFormat="0" applyBorder="0" applyAlignment="0" applyProtection="0"/>
    <xf numFmtId="0" fontId="68" fillId="61" borderId="0" applyNumberFormat="0" applyBorder="0" applyAlignment="0" applyProtection="0"/>
    <xf numFmtId="0" fontId="84" fillId="0" borderId="96" applyNumberFormat="0" applyFill="0" applyAlignment="0" applyProtection="0"/>
    <xf numFmtId="0" fontId="30" fillId="0" borderId="98">
      <alignment horizontal="right" vertical="center"/>
    </xf>
    <xf numFmtId="0" fontId="31" fillId="89" borderId="97" applyNumberFormat="0" applyFont="0" applyAlignment="0" applyProtection="0"/>
    <xf numFmtId="0" fontId="80" fillId="86" borderId="95" applyNumberFormat="0" applyAlignment="0" applyProtection="0"/>
    <xf numFmtId="0" fontId="99" fillId="0" borderId="96" applyNumberFormat="0" applyFill="0" applyAlignment="0" applyProtection="0"/>
    <xf numFmtId="0" fontId="1" fillId="48" borderId="0" applyNumberFormat="0" applyBorder="0" applyAlignment="0" applyProtection="0"/>
    <xf numFmtId="0" fontId="74" fillId="89" borderId="97" applyNumberFormat="0" applyFont="0" applyAlignment="0" applyProtection="0"/>
    <xf numFmtId="0" fontId="68" fillId="58" borderId="0" applyNumberFormat="0" applyBorder="0" applyAlignment="0" applyProtection="0"/>
    <xf numFmtId="0" fontId="30" fillId="0" borderId="98" applyNumberFormat="0" applyFill="0" applyAlignment="0" applyProtection="0"/>
    <xf numFmtId="0" fontId="1" fillId="57" borderId="0" applyNumberFormat="0" applyBorder="0" applyAlignment="0" applyProtection="0"/>
    <xf numFmtId="4" fontId="30" fillId="0" borderId="98" applyFill="0" applyBorder="0" applyProtection="0">
      <alignment horizontal="right" vertical="center"/>
    </xf>
    <xf numFmtId="0" fontId="1" fillId="47" borderId="0" applyNumberFormat="0" applyBorder="0" applyAlignment="0" applyProtection="0"/>
    <xf numFmtId="0" fontId="99" fillId="0" borderId="96" applyNumberFormat="0" applyFill="0" applyAlignment="0" applyProtection="0"/>
    <xf numFmtId="0" fontId="1" fillId="60" borderId="0" applyNumberFormat="0" applyBorder="0" applyAlignment="0" applyProtection="0"/>
    <xf numFmtId="0" fontId="70" fillId="9" borderId="98">
      <alignment horizontal="right" vertical="center"/>
    </xf>
    <xf numFmtId="0" fontId="83" fillId="73" borderId="95" applyNumberFormat="0" applyAlignment="0" applyProtection="0"/>
    <xf numFmtId="175" fontId="30" fillId="90" borderId="98" applyNumberFormat="0" applyFont="0" applyBorder="0" applyAlignment="0" applyProtection="0">
      <alignment horizontal="right" vertical="center"/>
    </xf>
    <xf numFmtId="0" fontId="83" fillId="73" borderId="95" applyNumberFormat="0" applyAlignment="0" applyProtection="0"/>
    <xf numFmtId="4" fontId="30" fillId="0" borderId="98">
      <alignment horizontal="right" vertical="center"/>
    </xf>
    <xf numFmtId="49" fontId="30" fillId="0" borderId="98" applyNumberFormat="0" applyFont="0" applyFill="0" applyBorder="0" applyProtection="0">
      <alignment horizontal="left" vertical="center" indent="2"/>
    </xf>
    <xf numFmtId="175" fontId="30" fillId="90" borderId="98" applyNumberFormat="0" applyFont="0" applyBorder="0" applyAlignment="0" applyProtection="0">
      <alignment horizontal="right" vertical="center"/>
    </xf>
    <xf numFmtId="0" fontId="92" fillId="73" borderId="95" applyNumberFormat="0" applyAlignment="0" applyProtection="0"/>
    <xf numFmtId="49" fontId="28" fillId="0" borderId="98" applyNumberFormat="0" applyFill="0" applyBorder="0" applyProtection="0">
      <alignment horizontal="left" vertical="center"/>
    </xf>
    <xf numFmtId="4" fontId="26" fillId="14" borderId="98">
      <alignment horizontal="right" vertical="center"/>
    </xf>
    <xf numFmtId="0" fontId="83" fillId="73" borderId="95" applyNumberFormat="0" applyAlignment="0" applyProtection="0"/>
    <xf numFmtId="0" fontId="80" fillId="86" borderId="95" applyNumberFormat="0" applyAlignment="0" applyProtection="0"/>
    <xf numFmtId="4" fontId="30" fillId="0" borderId="98">
      <alignment horizontal="right" vertical="center"/>
    </xf>
    <xf numFmtId="0" fontId="30" fillId="14" borderId="101">
      <alignment horizontal="left" vertical="center" wrapText="1" indent="2"/>
    </xf>
    <xf numFmtId="0" fontId="30" fillId="0" borderId="101">
      <alignment horizontal="left" vertical="center" wrapText="1" indent="2"/>
    </xf>
    <xf numFmtId="0" fontId="96" fillId="86" borderId="102" applyNumberFormat="0" applyAlignment="0" applyProtection="0"/>
    <xf numFmtId="0" fontId="92" fillId="73" borderId="95" applyNumberFormat="0" applyAlignment="0" applyProtection="0"/>
    <xf numFmtId="0" fontId="79" fillId="86" borderId="95" applyNumberFormat="0" applyAlignment="0" applyProtection="0"/>
    <xf numFmtId="0" fontId="77" fillId="86" borderId="102" applyNumberFormat="0" applyAlignment="0" applyProtection="0"/>
    <xf numFmtId="0" fontId="26" fillId="14" borderId="100">
      <alignment horizontal="right" vertical="center"/>
    </xf>
    <xf numFmtId="0" fontId="70" fillId="9" borderId="98">
      <alignment horizontal="right" vertical="center"/>
    </xf>
    <xf numFmtId="4" fontId="26" fillId="9" borderId="98">
      <alignment horizontal="right" vertical="center"/>
    </xf>
    <xf numFmtId="4" fontId="26" fillId="14" borderId="98">
      <alignment horizontal="right" vertical="center"/>
    </xf>
    <xf numFmtId="49" fontId="30" fillId="0" borderId="99" applyNumberFormat="0" applyFont="0" applyFill="0" applyBorder="0" applyProtection="0">
      <alignment horizontal="left" vertical="center" indent="5"/>
    </xf>
    <xf numFmtId="4" fontId="30" fillId="0" borderId="98" applyFill="0" applyBorder="0" applyProtection="0">
      <alignment horizontal="right" vertical="center"/>
    </xf>
    <xf numFmtId="4" fontId="26" fillId="9" borderId="98">
      <alignment horizontal="right" vertical="center"/>
    </xf>
    <xf numFmtId="0" fontId="92" fillId="73" borderId="95" applyNumberFormat="0" applyAlignment="0" applyProtection="0"/>
    <xf numFmtId="0" fontId="83" fillId="73" borderId="95" applyNumberFormat="0" applyAlignment="0" applyProtection="0"/>
    <xf numFmtId="0" fontId="79" fillId="86" borderId="95" applyNumberFormat="0" applyAlignment="0" applyProtection="0"/>
    <xf numFmtId="0" fontId="30" fillId="14" borderId="101">
      <alignment horizontal="left" vertical="center" wrapText="1" indent="2"/>
    </xf>
    <xf numFmtId="0" fontId="30" fillId="0" borderId="101">
      <alignment horizontal="left" vertical="center" wrapText="1" indent="2"/>
    </xf>
    <xf numFmtId="0" fontId="30" fillId="14" borderId="101">
      <alignment horizontal="left" vertical="center" wrapText="1" indent="2"/>
    </xf>
    <xf numFmtId="0" fontId="68" fillId="49" borderId="0" applyNumberFormat="0" applyBorder="0" applyAlignment="0" applyProtection="0"/>
    <xf numFmtId="0" fontId="68" fillId="61" borderId="0" applyNumberFormat="0" applyBorder="0" applyAlignment="0" applyProtection="0"/>
    <xf numFmtId="0" fontId="1" fillId="59" borderId="0" applyNumberFormat="0" applyBorder="0" applyAlignment="0" applyProtection="0"/>
    <xf numFmtId="0" fontId="1" fillId="56" borderId="0" applyNumberFormat="0" applyBorder="0" applyAlignment="0" applyProtection="0"/>
    <xf numFmtId="0" fontId="1" fillId="54" borderId="0" applyNumberFormat="0" applyBorder="0" applyAlignment="0" applyProtection="0"/>
    <xf numFmtId="0" fontId="1" fillId="48" borderId="0" applyNumberFormat="0" applyBorder="0" applyAlignment="0" applyProtection="0"/>
    <xf numFmtId="0" fontId="1" fillId="53" borderId="0" applyNumberFormat="0" applyBorder="0" applyAlignment="0" applyProtection="0"/>
    <xf numFmtId="0" fontId="67" fillId="0" borderId="0" applyNumberFormat="0" applyFill="0" applyBorder="0" applyAlignment="0" applyProtection="0"/>
    <xf numFmtId="0" fontId="68" fillId="58" borderId="0" applyNumberFormat="0" applyBorder="0" applyAlignment="0" applyProtection="0"/>
    <xf numFmtId="0" fontId="1" fillId="63" borderId="0" applyNumberFormat="0" applyBorder="0" applyAlignment="0" applyProtection="0"/>
    <xf numFmtId="0" fontId="68" fillId="55" borderId="0" applyNumberFormat="0" applyBorder="0" applyAlignment="0" applyProtection="0"/>
    <xf numFmtId="0" fontId="68" fillId="52" borderId="0" applyNumberFormat="0" applyBorder="0" applyAlignment="0" applyProtection="0"/>
    <xf numFmtId="0" fontId="64" fillId="46" borderId="57" applyNumberFormat="0" applyAlignment="0" applyProtection="0"/>
    <xf numFmtId="0" fontId="1" fillId="60" borderId="0" applyNumberFormat="0" applyBorder="0" applyAlignment="0" applyProtection="0"/>
    <xf numFmtId="0" fontId="1" fillId="56" borderId="0" applyNumberFormat="0" applyBorder="0" applyAlignment="0" applyProtection="0"/>
    <xf numFmtId="0" fontId="66" fillId="0" borderId="0" applyNumberFormat="0" applyFill="0" applyBorder="0" applyAlignment="0" applyProtection="0"/>
    <xf numFmtId="0" fontId="1" fillId="57" borderId="0" applyNumberFormat="0" applyBorder="0" applyAlignment="0" applyProtection="0"/>
    <xf numFmtId="0" fontId="1" fillId="62" borderId="0" applyNumberFormat="0" applyBorder="0" applyAlignment="0" applyProtection="0"/>
    <xf numFmtId="0" fontId="1" fillId="54" borderId="0" applyNumberFormat="0" applyBorder="0" applyAlignment="0" applyProtection="0"/>
    <xf numFmtId="0" fontId="65" fillId="46" borderId="56" applyNumberFormat="0" applyAlignment="0" applyProtection="0"/>
    <xf numFmtId="0" fontId="1" fillId="51" borderId="0" applyNumberFormat="0" applyBorder="0" applyAlignment="0" applyProtection="0"/>
    <xf numFmtId="0" fontId="68" fillId="61" borderId="0" applyNumberFormat="0" applyBorder="0" applyAlignment="0" applyProtection="0"/>
  </cellStyleXfs>
  <cellXfs count="460">
    <xf numFmtId="0" fontId="0" fillId="0" borderId="0" xfId="0"/>
    <xf numFmtId="0" fontId="0" fillId="0" borderId="0" xfId="0" applyAlignment="1">
      <alignment wrapText="1"/>
    </xf>
    <xf numFmtId="0" fontId="10" fillId="0" borderId="0" xfId="0" applyFont="1" applyAlignment="1">
      <alignment wrapText="1"/>
    </xf>
    <xf numFmtId="0" fontId="9" fillId="0" borderId="0" xfId="0" applyFont="1" applyAlignment="1">
      <alignment wrapText="1"/>
    </xf>
    <xf numFmtId="0" fontId="11" fillId="0" borderId="0" xfId="0" applyFont="1" applyAlignment="1">
      <alignment wrapText="1"/>
    </xf>
    <xf numFmtId="1" fontId="0" fillId="0" borderId="0" xfId="0" applyNumberFormat="1" applyAlignment="1">
      <alignment wrapText="1"/>
    </xf>
    <xf numFmtId="49" fontId="10" fillId="0" borderId="0" xfId="0" applyNumberFormat="1" applyFont="1" applyAlignment="1">
      <alignment wrapText="1"/>
    </xf>
    <xf numFmtId="0" fontId="0" fillId="0" borderId="1" xfId="0" applyBorder="1"/>
    <xf numFmtId="0" fontId="17" fillId="0" borderId="0" xfId="3"/>
    <xf numFmtId="0" fontId="9" fillId="0" borderId="0" xfId="0" applyFont="1"/>
    <xf numFmtId="0" fontId="9"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5" fillId="0" borderId="0" xfId="0" applyFont="1"/>
    <xf numFmtId="11" fontId="0" fillId="0" borderId="0" xfId="0" applyNumberFormat="1"/>
    <xf numFmtId="166" fontId="0" fillId="0" borderId="0" xfId="0" applyNumberFormat="1"/>
    <xf numFmtId="0" fontId="19"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20" fillId="6" borderId="9" xfId="0" applyFont="1" applyFill="1" applyBorder="1" applyAlignment="1">
      <alignment horizontal="left" wrapText="1"/>
    </xf>
    <xf numFmtId="0" fontId="20" fillId="6" borderId="10" xfId="0" applyFont="1" applyFill="1" applyBorder="1" applyAlignment="1">
      <alignment horizontal="left" wrapText="1"/>
    </xf>
    <xf numFmtId="0" fontId="21" fillId="0" borderId="0" xfId="0" applyFont="1" applyAlignment="1">
      <alignment horizontal="left"/>
    </xf>
    <xf numFmtId="0" fontId="22" fillId="0" borderId="11" xfId="0" applyFont="1" applyBorder="1" applyAlignment="1">
      <alignment horizontal="left" wrapText="1"/>
    </xf>
    <xf numFmtId="167" fontId="23" fillId="0" borderId="12" xfId="0" applyNumberFormat="1" applyFont="1" applyBorder="1" applyAlignment="1">
      <alignment horizontal="center" wrapText="1"/>
    </xf>
    <xf numFmtId="167" fontId="23" fillId="0" borderId="13" xfId="0" applyNumberFormat="1" applyFont="1" applyBorder="1" applyAlignment="1">
      <alignment horizontal="center" wrapText="1"/>
    </xf>
    <xf numFmtId="0" fontId="22" fillId="0" borderId="14" xfId="0" applyFont="1" applyBorder="1" applyAlignment="1">
      <alignment horizontal="left" wrapText="1"/>
    </xf>
    <xf numFmtId="167" fontId="23" fillId="0" borderId="15" xfId="0" applyNumberFormat="1" applyFont="1" applyBorder="1" applyAlignment="1">
      <alignment horizontal="center" wrapText="1"/>
    </xf>
    <xf numFmtId="167" fontId="23" fillId="0" borderId="16" xfId="0" applyNumberFormat="1" applyFont="1" applyBorder="1" applyAlignment="1">
      <alignment horizontal="center" wrapText="1"/>
    </xf>
    <xf numFmtId="0" fontId="24" fillId="0" borderId="0" xfId="0" applyFont="1" applyAlignment="1">
      <alignment horizontal="left"/>
    </xf>
    <xf numFmtId="16" fontId="0" fillId="0" borderId="0" xfId="0" applyNumberFormat="1"/>
    <xf numFmtId="0" fontId="22" fillId="0" borderId="17" xfId="0" applyFont="1" applyBorder="1" applyAlignment="1">
      <alignment horizontal="left" wrapText="1"/>
    </xf>
    <xf numFmtId="167" fontId="23" fillId="0" borderId="18" xfId="0" applyNumberFormat="1" applyFont="1" applyBorder="1" applyAlignment="1">
      <alignment horizontal="center" wrapText="1"/>
    </xf>
    <xf numFmtId="167" fontId="23"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3" fillId="0" borderId="0" xfId="2" applyAlignment="1"/>
    <xf numFmtId="0" fontId="9" fillId="2" borderId="0" xfId="0" applyFont="1" applyFill="1"/>
    <xf numFmtId="0" fontId="0" fillId="0" borderId="0" xfId="0" applyAlignment="1">
      <alignment horizontal="left" wrapText="1"/>
    </xf>
    <xf numFmtId="0" fontId="16" fillId="2" borderId="0" xfId="0" applyFont="1" applyFill="1" applyAlignment="1">
      <alignment wrapText="1"/>
    </xf>
    <xf numFmtId="49" fontId="0" fillId="0" borderId="0" xfId="0" applyNumberFormat="1" applyAlignment="1">
      <alignment wrapText="1"/>
    </xf>
    <xf numFmtId="49" fontId="11" fillId="0" borderId="0" xfId="0" applyNumberFormat="1" applyFont="1" applyAlignment="1">
      <alignment wrapText="1"/>
    </xf>
    <xf numFmtId="0" fontId="10" fillId="0" borderId="0" xfId="0" applyFont="1" applyAlignment="1">
      <alignment horizontal="left" wrapText="1"/>
    </xf>
    <xf numFmtId="0" fontId="25" fillId="8" borderId="25" xfId="7" applyFill="1" applyBorder="1" applyAlignment="1"/>
    <xf numFmtId="0" fontId="26" fillId="8" borderId="0" xfId="8" applyNumberFormat="1" applyFill="1">
      <alignment horizontal="right"/>
    </xf>
    <xf numFmtId="0" fontId="9" fillId="13" borderId="0" xfId="0" applyFont="1" applyFill="1" applyAlignment="1">
      <alignment wrapText="1"/>
    </xf>
    <xf numFmtId="1" fontId="9" fillId="13" borderId="0" xfId="0" applyNumberFormat="1" applyFont="1" applyFill="1" applyAlignment="1">
      <alignment wrapText="1"/>
    </xf>
    <xf numFmtId="0" fontId="32" fillId="8" borderId="0" xfId="3" applyFont="1" applyFill="1"/>
    <xf numFmtId="0" fontId="31" fillId="8" borderId="0" xfId="3" applyFont="1" applyFill="1"/>
    <xf numFmtId="0" fontId="17" fillId="8" borderId="0" xfId="3" applyFill="1"/>
    <xf numFmtId="0" fontId="28" fillId="14" borderId="42" xfId="13" applyFont="1" applyFill="1" applyBorder="1" applyAlignment="1">
      <alignment horizontal="center" vertical="center"/>
    </xf>
    <xf numFmtId="0" fontId="28" fillId="14" borderId="29" xfId="13" applyFont="1" applyFill="1" applyBorder="1" applyAlignment="1">
      <alignment vertical="center"/>
    </xf>
    <xf numFmtId="2" fontId="34" fillId="7" borderId="29" xfId="0" applyNumberFormat="1" applyFont="1" applyFill="1" applyBorder="1" applyAlignment="1">
      <alignment horizontal="right"/>
    </xf>
    <xf numFmtId="0" fontId="28" fillId="14" borderId="39" xfId="13" applyFont="1" applyFill="1" applyBorder="1" applyAlignment="1">
      <alignment vertical="center"/>
    </xf>
    <xf numFmtId="0" fontId="28" fillId="14" borderId="29" xfId="13" applyFont="1" applyFill="1" applyBorder="1" applyAlignment="1">
      <alignment horizontal="left" vertical="center" indent="1"/>
    </xf>
    <xf numFmtId="0" fontId="28" fillId="14" borderId="39" xfId="13" applyFont="1" applyFill="1" applyBorder="1" applyAlignment="1">
      <alignment horizontal="left" vertical="center"/>
    </xf>
    <xf numFmtId="0" fontId="28" fillId="14" borderId="29" xfId="13" applyFont="1" applyFill="1" applyBorder="1" applyAlignment="1">
      <alignment horizontal="left" vertical="center"/>
    </xf>
    <xf numFmtId="2" fontId="9" fillId="13" borderId="0" xfId="0" applyNumberFormat="1" applyFont="1" applyFill="1" applyAlignment="1">
      <alignment wrapText="1"/>
    </xf>
    <xf numFmtId="4" fontId="28" fillId="9" borderId="29" xfId="14" applyNumberFormat="1" applyFont="1" applyFill="1" applyBorder="1" applyAlignment="1">
      <alignment horizontal="center" vertical="center"/>
    </xf>
    <xf numFmtId="0" fontId="32" fillId="8" borderId="0" xfId="13" applyFont="1" applyFill="1" applyAlignment="1">
      <alignment vertical="center"/>
    </xf>
    <xf numFmtId="0" fontId="28" fillId="8" borderId="0" xfId="7" applyFont="1" applyFill="1" applyAlignment="1">
      <alignment vertical="center"/>
    </xf>
    <xf numFmtId="4" fontId="28" fillId="9" borderId="29" xfId="14" applyNumberFormat="1" applyFont="1" applyFill="1" applyBorder="1" applyAlignment="1">
      <alignment horizontal="center" vertical="center" textRotation="90"/>
    </xf>
    <xf numFmtId="2" fontId="28" fillId="9" borderId="44" xfId="13" applyNumberFormat="1" applyFont="1" applyFill="1" applyBorder="1" applyAlignment="1">
      <alignment horizontal="left" vertical="center"/>
    </xf>
    <xf numFmtId="2" fontId="28" fillId="9" borderId="29" xfId="13" applyNumberFormat="1" applyFont="1" applyFill="1" applyBorder="1" applyAlignment="1">
      <alignment horizontal="left" vertical="center"/>
    </xf>
    <xf numFmtId="2" fontId="28" fillId="9" borderId="39" xfId="13" applyNumberFormat="1" applyFont="1" applyFill="1" applyBorder="1" applyAlignment="1">
      <alignment horizontal="left" vertical="center"/>
    </xf>
    <xf numFmtId="0" fontId="28" fillId="13" borderId="0" xfId="9" applyFill="1" applyBorder="1" applyProtection="1">
      <alignment horizontal="left" vertical="center"/>
    </xf>
    <xf numFmtId="2" fontId="9" fillId="13" borderId="0" xfId="0" applyNumberFormat="1" applyFont="1" applyFill="1"/>
    <xf numFmtId="0" fontId="28" fillId="9" borderId="32" xfId="15" applyFont="1" applyFill="1" applyBorder="1" applyAlignment="1">
      <alignment horizontal="center" vertical="center" wrapText="1"/>
    </xf>
    <xf numFmtId="0" fontId="28" fillId="9" borderId="44" xfId="15" applyFont="1" applyFill="1" applyBorder="1" applyAlignment="1">
      <alignment vertical="top" wrapText="1"/>
    </xf>
    <xf numFmtId="0" fontId="28" fillId="9" borderId="39" xfId="15" applyFont="1" applyFill="1" applyBorder="1" applyAlignment="1">
      <alignment horizontal="left" vertical="top" wrapText="1"/>
    </xf>
    <xf numFmtId="0" fontId="16" fillId="13" borderId="0" xfId="9" applyNumberFormat="1" applyFont="1" applyFill="1" applyBorder="1" applyAlignment="1">
      <alignment horizontal="center" vertical="center"/>
    </xf>
    <xf numFmtId="1" fontId="15" fillId="0" borderId="0" xfId="0" applyNumberFormat="1" applyFont="1" applyAlignment="1">
      <alignment horizontal="right" wrapText="1"/>
    </xf>
    <xf numFmtId="1" fontId="15" fillId="0" borderId="0" xfId="0" applyNumberFormat="1" applyFont="1" applyAlignment="1">
      <alignment horizontal="right"/>
    </xf>
    <xf numFmtId="2" fontId="15" fillId="0" borderId="0" xfId="0" applyNumberFormat="1" applyFont="1" applyAlignment="1">
      <alignment wrapText="1"/>
    </xf>
    <xf numFmtId="1" fontId="9" fillId="0" borderId="0" xfId="0" applyNumberFormat="1" applyFont="1" applyAlignment="1">
      <alignment wrapText="1"/>
    </xf>
    <xf numFmtId="0" fontId="9" fillId="13" borderId="0" xfId="0" applyFont="1" applyFill="1"/>
    <xf numFmtId="2" fontId="0" fillId="0" borderId="0" xfId="0" applyNumberFormat="1" applyAlignment="1">
      <alignment wrapText="1"/>
    </xf>
    <xf numFmtId="0" fontId="9" fillId="0" borderId="45" xfId="0" applyFont="1" applyBorder="1" applyAlignment="1">
      <alignment wrapText="1"/>
    </xf>
    <xf numFmtId="1" fontId="9" fillId="0" borderId="46" xfId="0" applyNumberFormat="1" applyFont="1" applyBorder="1" applyAlignment="1">
      <alignment wrapText="1"/>
    </xf>
    <xf numFmtId="0" fontId="41" fillId="0" borderId="0" xfId="0" applyFont="1" applyAlignment="1">
      <alignment horizontal="left" vertical="top"/>
    </xf>
    <xf numFmtId="0" fontId="0" fillId="0" borderId="0" xfId="0" applyAlignment="1">
      <alignment horizontal="left" vertical="top"/>
    </xf>
    <xf numFmtId="0" fontId="47" fillId="18" borderId="47" xfId="0" applyFont="1" applyFill="1" applyBorder="1" applyAlignment="1">
      <alignment horizontal="center" vertical="top" wrapText="1"/>
    </xf>
    <xf numFmtId="0" fontId="47" fillId="18" borderId="47" xfId="0" applyFont="1" applyFill="1" applyBorder="1" applyAlignment="1">
      <alignment horizontal="left" vertical="top" wrapText="1"/>
    </xf>
    <xf numFmtId="0" fontId="49"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51"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51" fillId="19" borderId="48" xfId="0" applyFont="1" applyFill="1" applyBorder="1" applyAlignment="1">
      <alignment horizontal="center" vertical="top" wrapText="1"/>
    </xf>
    <xf numFmtId="167" fontId="54" fillId="19" borderId="48" xfId="0" applyNumberFormat="1" applyFont="1" applyFill="1" applyBorder="1" applyAlignment="1">
      <alignment horizontal="center" vertical="top" wrapText="1"/>
    </xf>
    <xf numFmtId="0" fontId="51" fillId="0" borderId="49" xfId="0" applyFont="1" applyBorder="1" applyAlignment="1">
      <alignment horizontal="left" vertical="top" wrapText="1"/>
    </xf>
    <xf numFmtId="0" fontId="0" fillId="0" borderId="49" xfId="0" applyBorder="1" applyAlignment="1">
      <alignment horizontal="center" vertical="top" wrapText="1"/>
    </xf>
    <xf numFmtId="167" fontId="54" fillId="0" borderId="49" xfId="0" applyNumberFormat="1" applyFont="1" applyBorder="1" applyAlignment="1">
      <alignment horizontal="center" vertical="top" wrapText="1"/>
    </xf>
    <xf numFmtId="0" fontId="51"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4" fillId="19" borderId="49" xfId="0" applyNumberFormat="1" applyFont="1" applyFill="1" applyBorder="1" applyAlignment="1">
      <alignment horizontal="center" vertical="top" wrapText="1"/>
    </xf>
    <xf numFmtId="0" fontId="51" fillId="0" borderId="50" xfId="0" applyFont="1" applyBorder="1" applyAlignment="1">
      <alignment horizontal="left" vertical="top" wrapText="1"/>
    </xf>
    <xf numFmtId="0" fontId="0" fillId="0" borderId="50" xfId="0" applyBorder="1" applyAlignment="1">
      <alignment horizontal="center" vertical="top" wrapText="1"/>
    </xf>
    <xf numFmtId="167" fontId="54" fillId="0" borderId="50" xfId="0" applyNumberFormat="1" applyFont="1" applyBorder="1" applyAlignment="1">
      <alignment horizontal="center" vertical="top" wrapText="1"/>
    </xf>
    <xf numFmtId="168" fontId="52" fillId="19" borderId="48" xfId="0" applyNumberFormat="1" applyFont="1" applyFill="1" applyBorder="1" applyAlignment="1">
      <alignment horizontal="center" vertical="top" wrapText="1"/>
    </xf>
    <xf numFmtId="169" fontId="52" fillId="19" borderId="48" xfId="0" applyNumberFormat="1" applyFont="1" applyFill="1" applyBorder="1" applyAlignment="1">
      <alignment horizontal="center" vertical="top" wrapText="1"/>
    </xf>
    <xf numFmtId="168" fontId="52" fillId="0" borderId="49" xfId="0" applyNumberFormat="1" applyFont="1" applyBorder="1" applyAlignment="1">
      <alignment horizontal="left" vertical="top" wrapText="1"/>
    </xf>
    <xf numFmtId="169" fontId="52" fillId="0" borderId="49" xfId="0" applyNumberFormat="1" applyFont="1" applyBorder="1" applyAlignment="1">
      <alignment horizontal="center" vertical="top" wrapText="1"/>
    </xf>
    <xf numFmtId="170" fontId="54" fillId="0" borderId="49" xfId="0" applyNumberFormat="1" applyFont="1" applyBorder="1" applyAlignment="1">
      <alignment horizontal="left" vertical="top" wrapText="1"/>
    </xf>
    <xf numFmtId="168" fontId="52" fillId="19" borderId="49" xfId="0" applyNumberFormat="1" applyFont="1" applyFill="1" applyBorder="1" applyAlignment="1">
      <alignment horizontal="left" vertical="top" wrapText="1"/>
    </xf>
    <xf numFmtId="169" fontId="52" fillId="19" borderId="49" xfId="0" applyNumberFormat="1" applyFont="1" applyFill="1" applyBorder="1" applyAlignment="1">
      <alignment horizontal="center" vertical="top" wrapText="1"/>
    </xf>
    <xf numFmtId="170" fontId="54"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2"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2" fillId="0" borderId="50" xfId="0" applyNumberFormat="1" applyFont="1" applyBorder="1" applyAlignment="1">
      <alignment horizontal="left" vertical="top" wrapText="1"/>
    </xf>
    <xf numFmtId="169" fontId="52" fillId="0" borderId="50" xfId="0" applyNumberFormat="1" applyFont="1" applyBorder="1" applyAlignment="1">
      <alignment horizontal="center" vertical="top" wrapText="1"/>
    </xf>
    <xf numFmtId="168" fontId="52"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51" fillId="19" borderId="50" xfId="0" applyFont="1" applyFill="1" applyBorder="1" applyAlignment="1">
      <alignment horizontal="left" vertical="top" wrapText="1"/>
    </xf>
    <xf numFmtId="169" fontId="52" fillId="19" borderId="50" xfId="0" applyNumberFormat="1" applyFont="1" applyFill="1" applyBorder="1" applyAlignment="1">
      <alignment horizontal="center" vertical="top" wrapText="1"/>
    </xf>
    <xf numFmtId="167" fontId="54" fillId="19" borderId="50" xfId="0" applyNumberFormat="1" applyFont="1" applyFill="1" applyBorder="1" applyAlignment="1">
      <alignment horizontal="center" vertical="top" wrapText="1"/>
    </xf>
    <xf numFmtId="0" fontId="55" fillId="19" borderId="50" xfId="0" applyFont="1" applyFill="1" applyBorder="1" applyAlignment="1">
      <alignment horizontal="center" vertical="top" wrapText="1"/>
    </xf>
    <xf numFmtId="168" fontId="52" fillId="19" borderId="48" xfId="0" applyNumberFormat="1" applyFont="1" applyFill="1" applyBorder="1" applyAlignment="1">
      <alignment horizontal="left" vertical="top" wrapText="1"/>
    </xf>
    <xf numFmtId="170" fontId="56" fillId="19" borderId="48" xfId="0" applyNumberFormat="1" applyFont="1" applyFill="1" applyBorder="1" applyAlignment="1">
      <alignment horizontal="left" vertical="top" wrapText="1"/>
    </xf>
    <xf numFmtId="167" fontId="56" fillId="0" borderId="49" xfId="0" applyNumberFormat="1" applyFont="1" applyBorder="1" applyAlignment="1">
      <alignment horizontal="center" vertical="top" wrapText="1"/>
    </xf>
    <xf numFmtId="167" fontId="56" fillId="0" borderId="49" xfId="0" applyNumberFormat="1" applyFont="1" applyBorder="1" applyAlignment="1">
      <alignment horizontal="left" vertical="top" wrapText="1"/>
    </xf>
    <xf numFmtId="167" fontId="56" fillId="19" borderId="49" xfId="0" applyNumberFormat="1" applyFont="1" applyFill="1" applyBorder="1" applyAlignment="1">
      <alignment horizontal="center" vertical="top" wrapText="1"/>
    </xf>
    <xf numFmtId="167" fontId="56" fillId="19" borderId="49" xfId="0" applyNumberFormat="1" applyFont="1" applyFill="1" applyBorder="1" applyAlignment="1">
      <alignment horizontal="left" vertical="top" wrapText="1"/>
    </xf>
    <xf numFmtId="0" fontId="57" fillId="19" borderId="49" xfId="0" applyFont="1" applyFill="1" applyBorder="1" applyAlignment="1">
      <alignment horizontal="center" vertical="top" wrapText="1"/>
    </xf>
    <xf numFmtId="0" fontId="57" fillId="0" borderId="49" xfId="0" applyFont="1" applyBorder="1" applyAlignment="1">
      <alignment horizontal="center" vertical="top" wrapText="1"/>
    </xf>
    <xf numFmtId="167" fontId="56" fillId="0" borderId="50" xfId="0" applyNumberFormat="1" applyFont="1" applyBorder="1" applyAlignment="1">
      <alignment horizontal="center" vertical="top" wrapText="1"/>
    </xf>
    <xf numFmtId="0" fontId="57" fillId="0" borderId="50" xfId="0" applyFont="1" applyBorder="1" applyAlignment="1">
      <alignment horizontal="center" vertical="top" wrapText="1"/>
    </xf>
    <xf numFmtId="0" fontId="0" fillId="19" borderId="48" xfId="0" applyFill="1" applyBorder="1" applyAlignment="1">
      <alignment horizontal="left" vertical="top" wrapText="1"/>
    </xf>
    <xf numFmtId="169"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center" vertical="top" wrapText="1"/>
    </xf>
    <xf numFmtId="0" fontId="57" fillId="19" borderId="48" xfId="0" applyFont="1" applyFill="1" applyBorder="1" applyAlignment="1">
      <alignment horizontal="center" vertical="top" wrapText="1"/>
    </xf>
    <xf numFmtId="169" fontId="52" fillId="0" borderId="49" xfId="0" applyNumberFormat="1" applyFont="1" applyBorder="1" applyAlignment="1">
      <alignment horizontal="left" vertical="top" wrapText="1"/>
    </xf>
    <xf numFmtId="169" fontId="52" fillId="19" borderId="49" xfId="0" applyNumberFormat="1" applyFont="1" applyFill="1" applyBorder="1" applyAlignment="1">
      <alignment horizontal="left" vertical="top" wrapText="1"/>
    </xf>
    <xf numFmtId="169" fontId="52" fillId="19" borderId="50" xfId="0" applyNumberFormat="1" applyFont="1" applyFill="1" applyBorder="1" applyAlignment="1">
      <alignment horizontal="left" vertical="top" wrapText="1"/>
    </xf>
    <xf numFmtId="0" fontId="57" fillId="19" borderId="50" xfId="0" applyFont="1" applyFill="1" applyBorder="1" applyAlignment="1">
      <alignment horizontal="center" vertical="top" wrapText="1"/>
    </xf>
    <xf numFmtId="169" fontId="52" fillId="0" borderId="50" xfId="0" applyNumberFormat="1" applyFont="1" applyBorder="1" applyAlignment="1">
      <alignment horizontal="left" vertical="top" wrapText="1"/>
    </xf>
    <xf numFmtId="172" fontId="52" fillId="19" borderId="48" xfId="0" applyNumberFormat="1" applyFont="1" applyFill="1" applyBorder="1" applyAlignment="1">
      <alignment horizontal="left" vertical="top" wrapText="1"/>
    </xf>
    <xf numFmtId="168" fontId="52" fillId="0" borderId="50" xfId="0" applyNumberFormat="1" applyFont="1" applyBorder="1" applyAlignment="1">
      <alignment horizontal="left" vertical="top" wrapText="1"/>
    </xf>
    <xf numFmtId="167" fontId="56" fillId="0" borderId="50" xfId="0" applyNumberFormat="1" applyFont="1" applyBorder="1" applyAlignment="1">
      <alignment horizontal="left" vertical="top" wrapText="1"/>
    </xf>
    <xf numFmtId="171" fontId="52" fillId="0" borderId="49" xfId="0" applyNumberFormat="1" applyFont="1" applyBorder="1" applyAlignment="1">
      <alignment horizontal="left" vertical="top" wrapText="1"/>
    </xf>
    <xf numFmtId="170" fontId="56" fillId="0" borderId="49" xfId="0" applyNumberFormat="1" applyFont="1" applyBorder="1" applyAlignment="1">
      <alignment horizontal="left" vertical="top" wrapText="1"/>
    </xf>
    <xf numFmtId="170" fontId="56" fillId="19" borderId="49" xfId="0" applyNumberFormat="1" applyFont="1" applyFill="1" applyBorder="1" applyAlignment="1">
      <alignment horizontal="left" vertical="top" wrapText="1"/>
    </xf>
    <xf numFmtId="171" fontId="52"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left" vertical="top" wrapText="1"/>
    </xf>
    <xf numFmtId="170" fontId="56" fillId="19" borderId="50" xfId="0" applyNumberFormat="1" applyFont="1" applyFill="1" applyBorder="1" applyAlignment="1">
      <alignment horizontal="left" vertical="top" wrapText="1"/>
    </xf>
    <xf numFmtId="171" fontId="52" fillId="19" borderId="48" xfId="0" applyNumberFormat="1" applyFont="1" applyFill="1" applyBorder="1" applyAlignment="1">
      <alignment horizontal="left" vertical="top" wrapText="1"/>
    </xf>
    <xf numFmtId="167" fontId="56" fillId="19" borderId="48" xfId="0" applyNumberFormat="1" applyFont="1" applyFill="1" applyBorder="1" applyAlignment="1">
      <alignment horizontal="left" vertical="top" wrapText="1"/>
    </xf>
    <xf numFmtId="172" fontId="52" fillId="0" borderId="49" xfId="0" applyNumberFormat="1" applyFont="1" applyBorder="1" applyAlignment="1">
      <alignment horizontal="left" vertical="top" wrapText="1"/>
    </xf>
    <xf numFmtId="168" fontId="52" fillId="19" borderId="50" xfId="0" applyNumberFormat="1" applyFont="1" applyFill="1" applyBorder="1" applyAlignment="1">
      <alignment horizontal="left" vertical="top" wrapText="1"/>
    </xf>
    <xf numFmtId="167" fontId="56" fillId="19" borderId="50" xfId="0" applyNumberFormat="1" applyFont="1" applyFill="1" applyBorder="1" applyAlignment="1">
      <alignment horizontal="center" vertical="top" wrapText="1"/>
    </xf>
    <xf numFmtId="0" fontId="0" fillId="2" borderId="0" xfId="0" applyFill="1"/>
    <xf numFmtId="0" fontId="9"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6" fillId="2" borderId="20" xfId="0" applyFont="1" applyFill="1" applyBorder="1" applyAlignment="1">
      <alignment wrapText="1"/>
    </xf>
    <xf numFmtId="0" fontId="16" fillId="2" borderId="21" xfId="0" applyFont="1" applyFill="1" applyBorder="1" applyAlignment="1">
      <alignment wrapText="1"/>
    </xf>
    <xf numFmtId="0" fontId="16" fillId="2" borderId="22" xfId="0" applyFont="1" applyFill="1" applyBorder="1" applyAlignment="1">
      <alignment wrapText="1"/>
    </xf>
    <xf numFmtId="0" fontId="0" fillId="21" borderId="0" xfId="0" applyFill="1"/>
    <xf numFmtId="0" fontId="0" fillId="22" borderId="0" xfId="0" applyFill="1"/>
    <xf numFmtId="0" fontId="0" fillId="2" borderId="0" xfId="0" applyFill="1" applyAlignment="1">
      <alignment horizontal="left"/>
    </xf>
    <xf numFmtId="0" fontId="9"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10" fillId="0" borderId="0" xfId="0" quotePrefix="1" applyFont="1" applyAlignment="1">
      <alignment wrapText="1"/>
    </xf>
    <xf numFmtId="0" fontId="10" fillId="0" borderId="26" xfId="0" applyFont="1" applyBorder="1" applyAlignment="1">
      <alignment wrapText="1"/>
    </xf>
    <xf numFmtId="0" fontId="0" fillId="0" borderId="26" xfId="0" applyBorder="1" applyAlignment="1">
      <alignment wrapText="1"/>
    </xf>
    <xf numFmtId="0" fontId="10" fillId="0" borderId="26" xfId="0" quotePrefix="1" applyFont="1" applyBorder="1" applyAlignment="1">
      <alignment wrapText="1"/>
    </xf>
    <xf numFmtId="0" fontId="9" fillId="2" borderId="0" xfId="0" applyFont="1" applyFill="1" applyAlignment="1">
      <alignment horizontal="center" vertical="center"/>
    </xf>
    <xf numFmtId="0" fontId="10" fillId="2" borderId="0" xfId="0" applyFont="1" applyFill="1" applyAlignment="1">
      <alignment wrapText="1"/>
    </xf>
    <xf numFmtId="0" fontId="0" fillId="2" borderId="0" xfId="0" applyFill="1" applyAlignment="1">
      <alignment wrapText="1"/>
    </xf>
    <xf numFmtId="0" fontId="16" fillId="2" borderId="21" xfId="0" applyFont="1" applyFill="1" applyBorder="1" applyAlignment="1">
      <alignment horizontal="left" wrapText="1"/>
    </xf>
    <xf numFmtId="0" fontId="0" fillId="0" borderId="26" xfId="0" applyBorder="1" applyAlignment="1">
      <alignment horizontal="left" wrapText="1"/>
    </xf>
    <xf numFmtId="0" fontId="9" fillId="0" borderId="0" xfId="0" applyFont="1" applyAlignment="1">
      <alignment horizontal="right" wrapText="1"/>
    </xf>
    <xf numFmtId="0" fontId="9" fillId="4" borderId="0" xfId="0" applyFont="1" applyFill="1"/>
    <xf numFmtId="0" fontId="9"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0" fontId="15" fillId="0" borderId="0" xfId="0" applyFont="1" applyAlignment="1">
      <alignment horizontal="right" wrapText="1"/>
    </xf>
    <xf numFmtId="0" fontId="60" fillId="0" borderId="0" xfId="0" applyFont="1" applyAlignment="1">
      <alignment wrapText="1"/>
    </xf>
    <xf numFmtId="1" fontId="60" fillId="0" borderId="0" xfId="0" applyNumberFormat="1" applyFont="1" applyAlignment="1">
      <alignment horizontal="right" wrapText="1"/>
    </xf>
    <xf numFmtId="0" fontId="25" fillId="8" borderId="0" xfId="7" applyFill="1" applyAlignment="1"/>
    <xf numFmtId="0" fontId="27" fillId="8" borderId="0" xfId="3" applyFont="1" applyFill="1"/>
    <xf numFmtId="0" fontId="28" fillId="9" borderId="29" xfId="12" applyFont="1" applyBorder="1" applyAlignment="1">
      <alignment horizontal="left" vertical="center" indent="1"/>
    </xf>
    <xf numFmtId="0" fontId="31" fillId="8" borderId="24" xfId="3" applyFont="1" applyFill="1" applyBorder="1"/>
    <xf numFmtId="0" fontId="35" fillId="14" borderId="29" xfId="9" applyFont="1" applyFill="1" applyBorder="1">
      <alignment horizontal="left" vertical="center"/>
    </xf>
    <xf numFmtId="0" fontId="30" fillId="8" borderId="0" xfId="3" applyFont="1" applyFill="1"/>
    <xf numFmtId="0" fontId="30" fillId="8" borderId="0" xfId="8" applyFont="1" applyFill="1">
      <alignment horizontal="right"/>
    </xf>
    <xf numFmtId="0" fontId="30" fillId="8" borderId="0" xfId="13" applyFill="1"/>
    <xf numFmtId="0" fontId="30" fillId="8" borderId="0" xfId="13" applyFill="1" applyAlignment="1">
      <alignment vertical="center"/>
    </xf>
    <xf numFmtId="0" fontId="28" fillId="9" borderId="30" xfId="13" applyFont="1" applyFill="1" applyBorder="1" applyAlignment="1">
      <alignment horizontal="left" vertical="center"/>
    </xf>
    <xf numFmtId="0" fontId="28" fillId="9" borderId="33" xfId="13" quotePrefix="1" applyFont="1" applyFill="1" applyBorder="1" applyAlignment="1">
      <alignment horizontal="center" vertical="center"/>
    </xf>
    <xf numFmtId="0" fontId="28" fillId="9" borderId="31" xfId="13" quotePrefix="1" applyFont="1" applyFill="1" applyBorder="1" applyAlignment="1">
      <alignment horizontal="center" vertical="center"/>
    </xf>
    <xf numFmtId="0" fontId="28" fillId="9" borderId="31" xfId="13" applyFont="1" applyFill="1" applyBorder="1" applyAlignment="1">
      <alignment horizontal="center" vertical="center"/>
    </xf>
    <xf numFmtId="0" fontId="28" fillId="9" borderId="31" xfId="13" applyFont="1" applyFill="1" applyBorder="1" applyAlignment="1">
      <alignment horizontal="center" vertical="center" wrapText="1"/>
    </xf>
    <xf numFmtId="0" fontId="28" fillId="9" borderId="29" xfId="13" quotePrefix="1" applyFont="1" applyFill="1" applyBorder="1" applyAlignment="1">
      <alignment horizontal="center" vertical="center"/>
    </xf>
    <xf numFmtId="0" fontId="28" fillId="9" borderId="40" xfId="13" applyFont="1" applyFill="1" applyBorder="1" applyAlignment="1">
      <alignment horizontal="left" vertical="center"/>
    </xf>
    <xf numFmtId="0" fontId="28" fillId="9" borderId="43" xfId="13" applyFont="1" applyFill="1" applyBorder="1" applyAlignment="1">
      <alignment vertical="center"/>
    </xf>
    <xf numFmtId="0" fontId="28" fillId="9" borderId="29" xfId="13" applyFont="1" applyFill="1" applyBorder="1" applyAlignment="1">
      <alignment vertical="center"/>
    </xf>
    <xf numFmtId="0" fontId="28" fillId="9" borderId="39" xfId="13" applyFont="1" applyFill="1" applyBorder="1" applyAlignment="1">
      <alignment vertical="center"/>
    </xf>
    <xf numFmtId="0" fontId="30" fillId="8" borderId="0" xfId="13" applyFill="1" applyAlignment="1">
      <alignment horizontal="right" vertical="center"/>
    </xf>
    <xf numFmtId="0" fontId="25" fillId="8" borderId="0" xfId="7" applyFill="1" applyAlignment="1">
      <alignment vertical="center"/>
    </xf>
    <xf numFmtId="0" fontId="28" fillId="8" borderId="0" xfId="13" applyFont="1" applyFill="1" applyAlignment="1">
      <alignment vertical="center"/>
    </xf>
    <xf numFmtId="0" fontId="28" fillId="9" borderId="32" xfId="13" applyFont="1" applyFill="1" applyBorder="1" applyAlignment="1">
      <alignment horizontal="center" vertical="center" textRotation="90"/>
    </xf>
    <xf numFmtId="0" fontId="28" fillId="9" borderId="29" xfId="13" applyFont="1" applyFill="1" applyBorder="1" applyAlignment="1">
      <alignment horizontal="center" vertical="center" textRotation="90"/>
    </xf>
    <xf numFmtId="0" fontId="28" fillId="9" borderId="31" xfId="13" applyFont="1" applyFill="1" applyBorder="1" applyAlignment="1">
      <alignment horizontal="center" vertical="center" textRotation="90"/>
    </xf>
    <xf numFmtId="0" fontId="28" fillId="9" borderId="31" xfId="13" applyFont="1" applyFill="1" applyBorder="1" applyAlignment="1">
      <alignment horizontal="center" vertical="center" textRotation="90" wrapText="1"/>
    </xf>
    <xf numFmtId="0" fontId="28" fillId="9" borderId="29" xfId="13" quotePrefix="1" applyFont="1" applyFill="1" applyBorder="1" applyAlignment="1">
      <alignment horizontal="center" vertical="center" textRotation="90"/>
    </xf>
    <xf numFmtId="0" fontId="28" fillId="9" borderId="31" xfId="13" quotePrefix="1" applyFont="1" applyFill="1" applyBorder="1" applyAlignment="1">
      <alignment horizontal="center" vertical="center" textRotation="90"/>
    </xf>
    <xf numFmtId="0" fontId="28" fillId="9" borderId="28" xfId="13" applyFont="1" applyFill="1" applyBorder="1" applyAlignment="1">
      <alignment horizontal="center" vertical="center" wrapText="1"/>
    </xf>
    <xf numFmtId="0" fontId="28" fillId="9" borderId="42" xfId="13" applyFont="1" applyFill="1" applyBorder="1" applyAlignment="1">
      <alignment horizontal="center" vertical="center"/>
    </xf>
    <xf numFmtId="0" fontId="28" fillId="9" borderId="39" xfId="13" applyFont="1" applyFill="1" applyBorder="1" applyAlignment="1">
      <alignment horizontal="left" vertical="center" wrapText="1"/>
    </xf>
    <xf numFmtId="0" fontId="28" fillId="9" borderId="39" xfId="13" applyFont="1" applyFill="1" applyBorder="1" applyAlignment="1">
      <alignment horizontal="left" vertical="center"/>
    </xf>
    <xf numFmtId="0" fontId="28" fillId="9" borderId="42" xfId="13" applyFont="1" applyFill="1" applyBorder="1" applyAlignment="1">
      <alignment horizontal="left" vertical="center"/>
    </xf>
    <xf numFmtId="0" fontId="28" fillId="9" borderId="29" xfId="13" applyFont="1" applyFill="1" applyBorder="1" applyAlignment="1">
      <alignment horizontal="center" vertical="center"/>
    </xf>
    <xf numFmtId="0" fontId="30" fillId="0" borderId="0" xfId="3" applyFont="1"/>
    <xf numFmtId="0" fontId="30" fillId="8" borderId="0" xfId="15" applyFont="1" applyFill="1"/>
    <xf numFmtId="0" fontId="30" fillId="8" borderId="0" xfId="17" applyFont="1" applyFill="1" applyBorder="1"/>
    <xf numFmtId="4" fontId="28" fillId="9" borderId="32" xfId="13" quotePrefix="1" applyNumberFormat="1" applyFont="1" applyFill="1" applyBorder="1" applyAlignment="1">
      <alignment horizontal="center" vertical="center"/>
    </xf>
    <xf numFmtId="4" fontId="28" fillId="9" borderId="29" xfId="13" quotePrefix="1" applyNumberFormat="1" applyFont="1" applyFill="1" applyBorder="1" applyAlignment="1">
      <alignment horizontal="center" vertical="center"/>
    </xf>
    <xf numFmtId="4" fontId="28" fillId="9" borderId="29" xfId="13" applyNumberFormat="1" applyFont="1" applyFill="1" applyBorder="1" applyAlignment="1">
      <alignment horizontal="center" vertical="center"/>
    </xf>
    <xf numFmtId="4" fontId="28" fillId="9" borderId="31" xfId="13" applyNumberFormat="1" applyFont="1" applyFill="1" applyBorder="1" applyAlignment="1">
      <alignment horizontal="center" vertical="center"/>
    </xf>
    <xf numFmtId="4" fontId="28" fillId="9" borderId="34" xfId="13" applyNumberFormat="1" applyFont="1" applyFill="1" applyBorder="1" applyAlignment="1">
      <alignment vertical="center"/>
    </xf>
    <xf numFmtId="0" fontId="11" fillId="0" borderId="0" xfId="0" applyFont="1"/>
    <xf numFmtId="0" fontId="11" fillId="0" borderId="54" xfId="0" applyFont="1" applyBorder="1"/>
    <xf numFmtId="0" fontId="0" fillId="0" borderId="54" xfId="0" applyBorder="1" applyAlignment="1">
      <alignment horizontal="left" wrapText="1"/>
    </xf>
    <xf numFmtId="0" fontId="16" fillId="44" borderId="0" xfId="0" applyFont="1" applyFill="1" applyAlignment="1">
      <alignment wrapText="1"/>
    </xf>
    <xf numFmtId="0" fontId="16" fillId="44" borderId="0" xfId="0" applyFont="1" applyFill="1" applyAlignment="1">
      <alignment horizontal="left" wrapText="1"/>
    </xf>
    <xf numFmtId="0" fontId="16" fillId="45" borderId="0" xfId="0" applyFont="1" applyFill="1" applyAlignment="1">
      <alignment wrapText="1"/>
    </xf>
    <xf numFmtId="0" fontId="16" fillId="45" borderId="54" xfId="0" applyFont="1" applyFill="1" applyBorder="1" applyAlignment="1">
      <alignment horizontal="left" wrapText="1"/>
    </xf>
    <xf numFmtId="9" fontId="11" fillId="0" borderId="0" xfId="1" applyFont="1" applyAlignment="1"/>
    <xf numFmtId="0" fontId="11" fillId="0" borderId="55" xfId="0" applyFont="1" applyBorder="1"/>
    <xf numFmtId="0" fontId="28" fillId="14" borderId="32" xfId="1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8" fillId="9" borderId="29" xfId="9" applyNumberFormat="1" applyFill="1" applyBorder="1" applyAlignment="1">
      <alignment horizontal="center" vertical="center"/>
    </xf>
    <xf numFmtId="0" fontId="28" fillId="9" borderId="44" xfId="9" applyNumberFormat="1" applyFill="1" applyBorder="1">
      <alignment horizontal="left" vertical="center"/>
    </xf>
    <xf numFmtId="2" fontId="28" fillId="10" borderId="29" xfId="0" applyNumberFormat="1" applyFont="1" applyFill="1" applyBorder="1" applyAlignment="1">
      <alignment horizontal="right"/>
    </xf>
    <xf numFmtId="0" fontId="28" fillId="9" borderId="34" xfId="9" applyNumberFormat="1" applyFill="1" applyBorder="1">
      <alignment horizontal="left" vertical="center"/>
    </xf>
    <xf numFmtId="0" fontId="28" fillId="9" borderId="29" xfId="9" applyNumberFormat="1" applyFill="1" applyBorder="1" applyAlignment="1">
      <alignment horizontal="left" vertical="center" indent="1"/>
    </xf>
    <xf numFmtId="0" fontId="28" fillId="9" borderId="29" xfId="10" applyNumberFormat="1" applyFont="1" applyFill="1" applyBorder="1">
      <alignment horizontal="left" vertical="center" indent="2"/>
    </xf>
    <xf numFmtId="2" fontId="28" fillId="11" borderId="29" xfId="0" applyNumberFormat="1" applyFont="1" applyFill="1" applyBorder="1" applyAlignment="1">
      <alignment horizontal="right"/>
    </xf>
    <xf numFmtId="0" fontId="28" fillId="9" borderId="39" xfId="9" applyNumberFormat="1" applyFill="1" applyBorder="1" applyAlignment="1">
      <alignment horizontal="left" vertical="center" indent="1"/>
    </xf>
    <xf numFmtId="0" fontId="28" fillId="9" borderId="29" xfId="10" applyNumberFormat="1" applyFont="1" applyFill="1" applyBorder="1" applyAlignment="1">
      <alignment horizontal="left" vertical="top" wrapText="1" indent="2"/>
    </xf>
    <xf numFmtId="0" fontId="28" fillId="9" borderId="44" xfId="9" applyNumberFormat="1" applyFill="1" applyBorder="1" applyAlignment="1">
      <alignment horizontal="left" vertical="center" indent="1"/>
    </xf>
    <xf numFmtId="0" fontId="28" fillId="9" borderId="29" xfId="9" applyNumberFormat="1" applyFill="1" applyBorder="1">
      <alignment horizontal="left" vertical="center"/>
    </xf>
    <xf numFmtId="2" fontId="28" fillId="12" borderId="29" xfId="0" applyNumberFormat="1" applyFont="1" applyFill="1" applyBorder="1" applyAlignment="1">
      <alignment horizontal="right"/>
    </xf>
    <xf numFmtId="0" fontId="28" fillId="9" borderId="39" xfId="9" applyNumberFormat="1" applyFill="1" applyBorder="1">
      <alignment horizontal="left" vertical="center"/>
    </xf>
    <xf numFmtId="0" fontId="28" fillId="9" borderId="29" xfId="11" applyNumberFormat="1" applyFont="1" applyFill="1" applyBorder="1" applyAlignment="1">
      <alignment horizontal="left" vertical="center" indent="2"/>
    </xf>
    <xf numFmtId="0" fontId="28" fillId="9" borderId="30" xfId="9" applyNumberFormat="1" applyFill="1" applyBorder="1" applyAlignment="1">
      <alignment horizontal="left" vertical="center" indent="1"/>
    </xf>
    <xf numFmtId="0" fontId="28" fillId="9" borderId="29" xfId="12" applyFont="1" applyBorder="1" applyAlignment="1">
      <alignment horizontal="left" vertical="center" indent="2"/>
    </xf>
    <xf numFmtId="0" fontId="28" fillId="14" borderId="29" xfId="11" applyFont="1" applyFill="1" applyBorder="1">
      <alignment horizontal="left" vertical="center" indent="5"/>
    </xf>
    <xf numFmtId="0" fontId="28" fillId="14" borderId="39" xfId="9" applyFill="1" applyBorder="1">
      <alignment horizontal="left" vertical="center"/>
    </xf>
    <xf numFmtId="0" fontId="28" fillId="14" borderId="31" xfId="11" applyFont="1" applyFill="1" applyBorder="1">
      <alignment horizontal="left" vertical="center" indent="5"/>
    </xf>
    <xf numFmtId="0" fontId="28" fillId="14" borderId="31" xfId="11" applyFont="1" applyFill="1" applyBorder="1" applyAlignment="1">
      <alignment horizontal="left" vertical="center" indent="2"/>
    </xf>
    <xf numFmtId="0" fontId="28" fillId="7" borderId="29" xfId="0" applyFont="1" applyFill="1" applyBorder="1" applyAlignment="1">
      <alignment horizontal="left" indent="4"/>
    </xf>
    <xf numFmtId="0" fontId="28" fillId="7" borderId="29" xfId="0" applyFont="1" applyFill="1" applyBorder="1" applyAlignment="1">
      <alignment horizontal="left" indent="6"/>
    </xf>
    <xf numFmtId="0" fontId="28" fillId="14" borderId="31" xfId="13" applyFont="1" applyFill="1" applyBorder="1" applyAlignment="1">
      <alignment horizontal="left" vertical="center" indent="2"/>
    </xf>
    <xf numFmtId="0" fontId="28" fillId="14" borderId="29" xfId="11" applyFont="1" applyFill="1" applyBorder="1" applyAlignment="1">
      <alignment horizontal="left" vertical="center" indent="2"/>
    </xf>
    <xf numFmtId="0" fontId="35" fillId="14" borderId="29" xfId="11" applyFont="1" applyFill="1" applyBorder="1">
      <alignment horizontal="left" vertical="center" indent="5"/>
    </xf>
    <xf numFmtId="0" fontId="35" fillId="14" borderId="29" xfId="13" applyFont="1" applyFill="1" applyBorder="1" applyAlignment="1">
      <alignment horizontal="left" vertical="center" indent="2"/>
    </xf>
    <xf numFmtId="0" fontId="35" fillId="14" borderId="29" xfId="13" applyFont="1" applyFill="1" applyBorder="1" applyAlignment="1">
      <alignment horizontal="left" vertical="center" indent="5"/>
    </xf>
    <xf numFmtId="0" fontId="28" fillId="7" borderId="29" xfId="0" applyFont="1" applyFill="1" applyBorder="1" applyAlignment="1">
      <alignment horizontal="left" indent="8"/>
    </xf>
    <xf numFmtId="0" fontId="28" fillId="14" borderId="29" xfId="9" applyFill="1" applyBorder="1">
      <alignment horizontal="left" vertical="center"/>
    </xf>
    <xf numFmtId="0" fontId="28" fillId="14" borderId="29" xfId="11" applyFont="1" applyFill="1" applyBorder="1" applyAlignment="1">
      <alignment horizontal="left" vertical="center" indent="1"/>
    </xf>
    <xf numFmtId="0" fontId="28" fillId="14" borderId="29" xfId="13" applyFont="1" applyFill="1" applyBorder="1" applyAlignment="1">
      <alignment horizontal="left" vertical="center" indent="2"/>
    </xf>
    <xf numFmtId="0" fontId="35" fillId="14" borderId="31" xfId="11" applyFont="1" applyFill="1" applyBorder="1" applyAlignment="1">
      <alignment horizontal="left" vertical="center" indent="2"/>
    </xf>
    <xf numFmtId="0" fontId="28" fillId="9" borderId="29" xfId="10" applyFont="1" applyFill="1" applyBorder="1">
      <alignment horizontal="left" vertical="center" indent="2"/>
    </xf>
    <xf numFmtId="0" fontId="28" fillId="9" borderId="39" xfId="10" applyFont="1" applyFill="1" applyBorder="1">
      <alignment horizontal="left" vertical="center" indent="2"/>
    </xf>
    <xf numFmtId="0" fontId="28" fillId="9" borderId="30" xfId="10" applyFont="1" applyFill="1" applyBorder="1">
      <alignment horizontal="left" vertical="center" indent="2"/>
    </xf>
    <xf numFmtId="0" fontId="28" fillId="9" borderId="30" xfId="10" applyFont="1" applyFill="1" applyBorder="1" applyAlignment="1">
      <alignment horizontal="left" vertical="center" wrapText="1" indent="2"/>
    </xf>
    <xf numFmtId="0" fontId="28" fillId="9" borderId="39" xfId="9" applyFill="1" applyBorder="1" applyProtection="1">
      <alignment horizontal="left" vertical="center"/>
    </xf>
    <xf numFmtId="0" fontId="28" fillId="9" borderId="29" xfId="10" applyFont="1" applyFill="1" applyBorder="1" applyAlignment="1">
      <alignment horizontal="left" vertical="center"/>
    </xf>
    <xf numFmtId="0" fontId="28" fillId="9" borderId="30" xfId="10" applyFont="1" applyFill="1" applyBorder="1" applyAlignment="1">
      <alignment horizontal="left" vertical="center"/>
    </xf>
    <xf numFmtId="0" fontId="28" fillId="9" borderId="29" xfId="9" applyFill="1" applyBorder="1" applyProtection="1">
      <alignment horizontal="left" vertical="center"/>
    </xf>
    <xf numFmtId="0" fontId="28" fillId="9" borderId="39" xfId="9" applyFill="1" applyBorder="1" applyAlignment="1" applyProtection="1">
      <alignment horizontal="left" vertical="center" wrapText="1"/>
    </xf>
    <xf numFmtId="0" fontId="28" fillId="9" borderId="30" xfId="9" applyFill="1" applyBorder="1" applyProtection="1">
      <alignment horizontal="left" vertical="center"/>
    </xf>
    <xf numFmtId="0" fontId="28" fillId="9" borderId="32" xfId="9" applyFill="1" applyBorder="1" applyAlignment="1" applyProtection="1">
      <alignment horizontal="center" vertical="center"/>
    </xf>
    <xf numFmtId="0" fontId="28" fillId="9" borderId="40" xfId="9" applyFill="1" applyBorder="1" applyProtection="1">
      <alignment horizontal="left" vertical="center"/>
    </xf>
    <xf numFmtId="0" fontId="28"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10" fillId="0" borderId="0" xfId="0" applyNumberFormat="1" applyFont="1"/>
    <xf numFmtId="11" fontId="0" fillId="0" borderId="26" xfId="0" applyNumberFormat="1" applyBorder="1" applyAlignment="1">
      <alignment wrapText="1"/>
    </xf>
    <xf numFmtId="0" fontId="16" fillId="44" borderId="0" xfId="0" applyFont="1" applyFill="1"/>
    <xf numFmtId="0" fontId="10" fillId="0" borderId="0" xfId="0" applyFont="1"/>
    <xf numFmtId="0" fontId="11" fillId="0" borderId="0" xfId="0" applyFont="1" applyAlignment="1">
      <alignment horizontal="left"/>
    </xf>
    <xf numFmtId="0" fontId="10" fillId="0" borderId="0" xfId="0" applyFont="1" applyAlignment="1">
      <alignment horizontal="left"/>
    </xf>
    <xf numFmtId="0" fontId="11" fillId="0" borderId="0" xfId="1" applyNumberFormat="1" applyFont="1" applyFill="1" applyBorder="1" applyAlignment="1"/>
    <xf numFmtId="0" fontId="16" fillId="45" borderId="55" xfId="0" applyFont="1" applyFill="1" applyBorder="1" applyAlignment="1">
      <alignment wrapText="1"/>
    </xf>
    <xf numFmtId="0" fontId="0" fillId="0" borderId="55" xfId="0" applyBorder="1" applyAlignment="1">
      <alignment wrapText="1"/>
    </xf>
    <xf numFmtId="0" fontId="16" fillId="44" borderId="55" xfId="0" applyFont="1" applyFill="1" applyBorder="1" applyAlignment="1">
      <alignment wrapText="1"/>
    </xf>
    <xf numFmtId="49" fontId="0" fillId="0" borderId="55" xfId="0" applyNumberFormat="1" applyBorder="1" applyAlignment="1">
      <alignment wrapText="1"/>
    </xf>
    <xf numFmtId="49" fontId="10" fillId="0" borderId="55" xfId="0" applyNumberFormat="1" applyFont="1" applyBorder="1" applyAlignment="1">
      <alignment wrapText="1"/>
    </xf>
    <xf numFmtId="0" fontId="11" fillId="0" borderId="55" xfId="0" applyFont="1" applyBorder="1" applyAlignment="1">
      <alignment wrapText="1"/>
    </xf>
    <xf numFmtId="2" fontId="30" fillId="7" borderId="98" xfId="0" applyNumberFormat="1" applyFont="1" applyFill="1" applyBorder="1" applyAlignment="1">
      <alignment horizontal="right"/>
    </xf>
    <xf numFmtId="2" fontId="30" fillId="12" borderId="98" xfId="0" applyNumberFormat="1" applyFont="1" applyFill="1" applyBorder="1" applyAlignment="1">
      <alignment horizontal="right"/>
    </xf>
    <xf numFmtId="2" fontId="30" fillId="11" borderId="98" xfId="0" applyNumberFormat="1" applyFont="1" applyFill="1" applyBorder="1" applyAlignment="1">
      <alignment horizontal="right"/>
    </xf>
    <xf numFmtId="0" fontId="30" fillId="15" borderId="39" xfId="13" applyFill="1" applyBorder="1" applyAlignment="1">
      <alignment horizontal="right" vertical="center"/>
    </xf>
    <xf numFmtId="2" fontId="30" fillId="10" borderId="98" xfId="0" applyNumberFormat="1" applyFont="1" applyFill="1" applyBorder="1" applyAlignment="1">
      <alignment horizontal="right"/>
    </xf>
    <xf numFmtId="0" fontId="30" fillId="9" borderId="98" xfId="10" applyFont="1" applyFill="1" applyBorder="1" applyAlignment="1">
      <alignment horizontal="left" vertical="center"/>
    </xf>
    <xf numFmtId="0" fontId="30" fillId="9" borderId="98" xfId="11" applyFont="1" applyFill="1" applyBorder="1" applyAlignment="1">
      <alignment horizontal="left" vertical="center"/>
    </xf>
    <xf numFmtId="0" fontId="30" fillId="9" borderId="103" xfId="10" applyFont="1" applyFill="1" applyBorder="1" applyAlignment="1">
      <alignment horizontal="left" vertical="center"/>
    </xf>
    <xf numFmtId="0" fontId="28" fillId="9" borderId="98" xfId="13" applyFont="1" applyFill="1" applyBorder="1" applyAlignment="1">
      <alignment horizontal="left" vertical="center" wrapText="1"/>
    </xf>
    <xf numFmtId="0" fontId="28" fillId="9" borderId="98" xfId="9" applyFill="1" applyBorder="1" applyProtection="1">
      <alignment horizontal="left" vertical="center"/>
    </xf>
    <xf numFmtId="0" fontId="30" fillId="10" borderId="98" xfId="0" applyFont="1" applyFill="1" applyBorder="1" applyAlignment="1">
      <alignment horizontal="left" indent="2"/>
    </xf>
    <xf numFmtId="0" fontId="30" fillId="9" borderId="98" xfId="13" applyFill="1" applyBorder="1" applyAlignment="1">
      <alignment horizontal="left" vertical="center" wrapText="1"/>
    </xf>
    <xf numFmtId="0" fontId="30" fillId="9" borderId="98" xfId="13" applyFill="1" applyBorder="1" applyAlignment="1">
      <alignment vertical="center" wrapText="1"/>
    </xf>
    <xf numFmtId="0" fontId="30" fillId="9" borderId="98" xfId="9" applyFont="1" applyFill="1" applyBorder="1" applyProtection="1">
      <alignment horizontal="left" vertical="center"/>
    </xf>
    <xf numFmtId="0" fontId="30" fillId="9" borderId="98" xfId="9" applyFont="1" applyFill="1" applyBorder="1" applyAlignment="1" applyProtection="1">
      <alignment horizontal="left" vertical="center" wrapText="1"/>
    </xf>
    <xf numFmtId="0" fontId="30" fillId="9" borderId="98" xfId="13" applyFill="1" applyBorder="1" applyAlignment="1">
      <alignment vertical="center"/>
    </xf>
    <xf numFmtId="0" fontId="30" fillId="9" borderId="98" xfId="10" applyFont="1" applyFill="1" applyBorder="1">
      <alignment horizontal="left" vertical="center" indent="2"/>
    </xf>
    <xf numFmtId="0" fontId="36" fillId="9" borderId="98" xfId="10" applyFont="1" applyFill="1" applyBorder="1" applyAlignment="1">
      <alignment horizontal="left" vertical="center" indent="4"/>
    </xf>
    <xf numFmtId="0" fontId="30" fillId="9" borderId="98" xfId="11" applyFont="1" applyFill="1" applyBorder="1">
      <alignment horizontal="left" vertical="center" indent="5"/>
    </xf>
    <xf numFmtId="0" fontId="30" fillId="10" borderId="98" xfId="0" applyFont="1" applyFill="1" applyBorder="1" applyAlignment="1">
      <alignment horizontal="left" indent="8"/>
    </xf>
    <xf numFmtId="0" fontId="30" fillId="10" borderId="98" xfId="0" applyFont="1" applyFill="1" applyBorder="1" applyAlignment="1">
      <alignment horizontal="left" indent="4"/>
    </xf>
    <xf numFmtId="0" fontId="30" fillId="9" borderId="98" xfId="10" applyFont="1" applyFill="1" applyBorder="1" applyAlignment="1">
      <alignment horizontal="left" vertical="center" indent="4"/>
    </xf>
    <xf numFmtId="0" fontId="30" fillId="10" borderId="98" xfId="0" applyFont="1" applyFill="1" applyBorder="1" applyAlignment="1">
      <alignment horizontal="left" indent="6"/>
    </xf>
    <xf numFmtId="0" fontId="30" fillId="9" borderId="39" xfId="10" applyFont="1" applyFill="1" applyBorder="1">
      <alignment horizontal="left" vertical="center" indent="2"/>
    </xf>
    <xf numFmtId="0" fontId="30" fillId="9" borderId="98" xfId="15" applyFont="1" applyFill="1" applyBorder="1" applyAlignment="1">
      <alignment horizontal="left" vertical="top" wrapText="1"/>
    </xf>
    <xf numFmtId="0" fontId="30" fillId="9" borderId="103" xfId="15" applyFont="1" applyFill="1" applyBorder="1" applyAlignment="1">
      <alignment horizontal="left" vertical="top" wrapText="1"/>
    </xf>
    <xf numFmtId="0" fontId="28" fillId="9" borderId="98" xfId="15" applyFont="1" applyFill="1" applyBorder="1" applyAlignment="1">
      <alignment horizontal="left" vertical="top" wrapText="1"/>
    </xf>
    <xf numFmtId="0" fontId="28" fillId="9" borderId="98" xfId="16" applyFont="1" applyBorder="1" applyAlignment="1">
      <alignment horizontal="left" vertical="center"/>
    </xf>
    <xf numFmtId="4" fontId="28" fillId="9" borderId="98" xfId="13" applyNumberFormat="1" applyFont="1" applyFill="1" applyBorder="1" applyAlignment="1">
      <alignment vertical="center"/>
    </xf>
    <xf numFmtId="0" fontId="30" fillId="9" borderId="98" xfId="10" applyFont="1" applyFill="1" applyBorder="1" applyAlignment="1">
      <alignment horizontal="left" vertical="center" wrapText="1"/>
    </xf>
    <xf numFmtId="4" fontId="30" fillId="9" borderId="98" xfId="13" applyNumberFormat="1" applyFill="1" applyBorder="1" applyAlignment="1">
      <alignment horizontal="left" vertical="center"/>
    </xf>
    <xf numFmtId="4" fontId="30" fillId="9" borderId="98" xfId="13" applyNumberFormat="1" applyFill="1" applyBorder="1" applyAlignment="1">
      <alignment horizontal="left" vertical="center" wrapText="1"/>
    </xf>
    <xf numFmtId="0" fontId="11" fillId="0" borderId="0" xfId="1" applyNumberFormat="1" applyFont="1" applyAlignment="1"/>
    <xf numFmtId="0" fontId="0" fillId="91" borderId="0" xfId="0" applyFill="1"/>
    <xf numFmtId="0" fontId="0" fillId="92" borderId="0" xfId="0" applyFill="1"/>
    <xf numFmtId="0" fontId="0" fillId="93" borderId="0" xfId="0" applyFill="1"/>
    <xf numFmtId="0" fontId="116" fillId="0" borderId="0" xfId="0" applyFont="1" applyAlignment="1">
      <alignment wrapText="1"/>
    </xf>
    <xf numFmtId="0" fontId="116" fillId="0" borderId="26" xfId="0" applyFont="1" applyBorder="1" applyAlignment="1">
      <alignment wrapText="1"/>
    </xf>
    <xf numFmtId="0" fontId="16" fillId="94" borderId="0" xfId="0" applyFont="1" applyFill="1" applyAlignment="1">
      <alignment wrapText="1"/>
    </xf>
    <xf numFmtId="0" fontId="117" fillId="94" borderId="0" xfId="0" applyFont="1" applyFill="1" applyAlignment="1">
      <alignment wrapText="1"/>
    </xf>
    <xf numFmtId="0" fontId="117" fillId="94" borderId="0" xfId="0" applyFont="1" applyFill="1"/>
    <xf numFmtId="9" fontId="11" fillId="0" borderId="0" xfId="0" applyNumberFormat="1" applyFont="1"/>
    <xf numFmtId="49" fontId="117" fillId="94" borderId="0" xfId="0" applyNumberFormat="1" applyFont="1" applyFill="1" applyAlignment="1">
      <alignment wrapText="1"/>
    </xf>
    <xf numFmtId="49" fontId="0" fillId="0" borderId="0" xfId="0" applyNumberFormat="1"/>
    <xf numFmtId="0" fontId="6" fillId="0" borderId="0" xfId="0" applyFont="1"/>
    <xf numFmtId="0" fontId="9" fillId="95" borderId="0" xfId="0" applyFont="1" applyFill="1"/>
    <xf numFmtId="0" fontId="118" fillId="0" borderId="0" xfId="0" applyFont="1" applyAlignment="1">
      <alignment wrapText="1"/>
    </xf>
    <xf numFmtId="0" fontId="5" fillId="0" borderId="0" xfId="0" applyFont="1"/>
    <xf numFmtId="0" fontId="5" fillId="0" borderId="0" xfId="0" applyFont="1" applyAlignment="1">
      <alignment horizontal="left"/>
    </xf>
    <xf numFmtId="0" fontId="4" fillId="0" borderId="0" xfId="0" applyFont="1"/>
    <xf numFmtId="0" fontId="0" fillId="96" borderId="0" xfId="0" applyFill="1"/>
    <xf numFmtId="0" fontId="3" fillId="0" borderId="0" xfId="0" applyFont="1"/>
    <xf numFmtId="0" fontId="0" fillId="97" borderId="0" xfId="0" applyFill="1"/>
    <xf numFmtId="0" fontId="2" fillId="0" borderId="0" xfId="0" applyFont="1"/>
    <xf numFmtId="0" fontId="16" fillId="2" borderId="0" xfId="0" applyFont="1" applyFill="1"/>
    <xf numFmtId="0" fontId="16" fillId="2" borderId="0" xfId="0" applyFont="1" applyFill="1" applyAlignment="1">
      <alignment horizontal="left"/>
    </xf>
    <xf numFmtId="0" fontId="16" fillId="2" borderId="0" xfId="0" applyFont="1" applyFill="1" applyAlignment="1">
      <alignment horizontal="right"/>
    </xf>
    <xf numFmtId="0" fontId="16" fillId="3" borderId="52" xfId="0" applyFont="1" applyFill="1" applyBorder="1"/>
    <xf numFmtId="0" fontId="16" fillId="3" borderId="0" xfId="0" applyFont="1" applyFill="1"/>
    <xf numFmtId="9" fontId="10" fillId="0" borderId="0" xfId="0" applyNumberFormat="1" applyFont="1"/>
    <xf numFmtId="49" fontId="10" fillId="0" borderId="0" xfId="1" applyNumberFormat="1" applyFont="1" applyFill="1" applyBorder="1" applyAlignment="1"/>
    <xf numFmtId="0" fontId="0" fillId="0" borderId="52" xfId="0" applyBorder="1"/>
    <xf numFmtId="0" fontId="10" fillId="0" borderId="0" xfId="1" applyNumberFormat="1" applyFont="1" applyAlignment="1"/>
    <xf numFmtId="9" fontId="10" fillId="0" borderId="0" xfId="1" applyFont="1" applyAlignment="1"/>
    <xf numFmtId="9" fontId="10" fillId="0" borderId="0" xfId="1" applyFont="1" applyFill="1" applyBorder="1" applyAlignment="1"/>
    <xf numFmtId="49" fontId="10" fillId="0" borderId="52" xfId="1" applyNumberFormat="1" applyFont="1" applyFill="1" applyBorder="1" applyAlignment="1"/>
    <xf numFmtId="0" fontId="10" fillId="0" borderId="0" xfId="1" applyNumberFormat="1" applyFont="1" applyFill="1" applyBorder="1" applyAlignment="1"/>
    <xf numFmtId="49" fontId="0" fillId="0" borderId="53" xfId="0" applyNumberFormat="1" applyBorder="1"/>
    <xf numFmtId="9" fontId="0" fillId="0" borderId="0" xfId="1" applyFont="1" applyFill="1" applyBorder="1" applyAlignment="1"/>
    <xf numFmtId="49" fontId="0" fillId="0" borderId="52" xfId="0" applyNumberFormat="1" applyBorder="1"/>
    <xf numFmtId="49" fontId="10" fillId="0" borderId="52" xfId="0" applyNumberFormat="1" applyFont="1" applyBorder="1"/>
    <xf numFmtId="1" fontId="10" fillId="0" borderId="0" xfId="1" applyNumberFormat="1" applyFont="1" applyFill="1" applyBorder="1" applyAlignment="1"/>
    <xf numFmtId="49" fontId="14" fillId="0" borderId="52" xfId="0" applyNumberFormat="1" applyFont="1" applyBorder="1"/>
    <xf numFmtId="164" fontId="0" fillId="0" borderId="0" xfId="0" applyNumberFormat="1"/>
    <xf numFmtId="49" fontId="11" fillId="0" borderId="0" xfId="0" applyNumberFormat="1" applyFont="1"/>
    <xf numFmtId="0" fontId="0" fillId="0" borderId="0" xfId="1" applyNumberFormat="1" applyFont="1" applyFill="1" applyBorder="1" applyAlignment="1"/>
    <xf numFmtId="9" fontId="11" fillId="0" borderId="0" xfId="1" applyFont="1" applyFill="1" applyBorder="1" applyAlignment="1"/>
    <xf numFmtId="0" fontId="8" fillId="0" borderId="52" xfId="0" applyFont="1" applyBorder="1"/>
    <xf numFmtId="0" fontId="9" fillId="20" borderId="0" xfId="0" applyFont="1" applyFill="1" applyAlignment="1">
      <alignment horizontal="center"/>
    </xf>
    <xf numFmtId="0" fontId="25" fillId="8" borderId="0" xfId="7" applyFill="1" applyAlignment="1">
      <alignment horizontal="left"/>
    </xf>
    <xf numFmtId="0" fontId="28" fillId="9" borderId="30" xfId="9" applyNumberFormat="1" applyFill="1" applyBorder="1" applyAlignment="1">
      <alignment horizontal="left" vertical="top"/>
    </xf>
    <xf numFmtId="0" fontId="28" fillId="9" borderId="40" xfId="9" applyNumberFormat="1" applyFill="1" applyBorder="1" applyAlignment="1">
      <alignment horizontal="left" vertical="top"/>
    </xf>
    <xf numFmtId="0" fontId="28" fillId="9" borderId="27" xfId="9" applyNumberFormat="1" applyFill="1" applyBorder="1" applyAlignment="1">
      <alignment horizontal="center" vertical="center"/>
    </xf>
    <xf numFmtId="0" fontId="28" fillId="9" borderId="28" xfId="9" applyNumberFormat="1" applyFill="1" applyBorder="1" applyAlignment="1">
      <alignment horizontal="center" vertical="center"/>
    </xf>
    <xf numFmtId="0" fontId="28" fillId="9" borderId="41" xfId="9" applyNumberFormat="1" applyFill="1" applyBorder="1" applyAlignment="1">
      <alignment horizontal="center" vertical="center"/>
    </xf>
    <xf numFmtId="0" fontId="25" fillId="8" borderId="23" xfId="7" applyFill="1" applyBorder="1" applyAlignment="1">
      <alignment horizontal="left"/>
    </xf>
    <xf numFmtId="0" fontId="25" fillId="8" borderId="24" xfId="7" applyFill="1" applyBorder="1" applyAlignment="1">
      <alignment horizontal="left"/>
    </xf>
    <xf numFmtId="0" fontId="28" fillId="14" borderId="30" xfId="13" applyFont="1" applyFill="1" applyBorder="1" applyAlignment="1">
      <alignment horizontal="left" vertical="top"/>
    </xf>
    <xf numFmtId="0" fontId="28" fillId="14" borderId="34" xfId="13" applyFont="1" applyFill="1" applyBorder="1" applyAlignment="1">
      <alignment horizontal="left" vertical="top"/>
    </xf>
    <xf numFmtId="0" fontId="28" fillId="14" borderId="40" xfId="13" applyFont="1" applyFill="1" applyBorder="1" applyAlignment="1">
      <alignment horizontal="left" vertical="top"/>
    </xf>
    <xf numFmtId="0" fontId="28" fillId="14" borderId="31" xfId="13" applyFont="1" applyFill="1" applyBorder="1" applyAlignment="1">
      <alignment horizontal="center" vertical="center"/>
    </xf>
    <xf numFmtId="0" fontId="28" fillId="8" borderId="32" xfId="3" applyFont="1" applyFill="1" applyBorder="1" applyAlignment="1">
      <alignment horizontal="center" vertical="center"/>
    </xf>
    <xf numFmtId="0" fontId="28" fillId="14" borderId="33" xfId="13" applyFont="1" applyFill="1" applyBorder="1" applyAlignment="1">
      <alignment horizontal="center" vertical="center"/>
    </xf>
    <xf numFmtId="0" fontId="28" fillId="14" borderId="32" xfId="13" applyFont="1" applyFill="1" applyBorder="1" applyAlignment="1">
      <alignment horizontal="center" vertical="center"/>
    </xf>
    <xf numFmtId="0" fontId="28" fillId="8" borderId="33" xfId="3" applyFont="1" applyFill="1" applyBorder="1" applyAlignment="1">
      <alignment horizontal="center" vertical="center"/>
    </xf>
    <xf numFmtId="0" fontId="28" fillId="14" borderId="35" xfId="13" applyFont="1" applyFill="1" applyBorder="1" applyAlignment="1">
      <alignment horizontal="center" vertical="center"/>
    </xf>
    <xf numFmtId="0" fontId="28" fillId="14" borderId="36" xfId="13" applyFont="1" applyFill="1" applyBorder="1" applyAlignment="1">
      <alignment horizontal="center" vertical="center"/>
    </xf>
    <xf numFmtId="0" fontId="28" fillId="14" borderId="37" xfId="13" applyFont="1" applyFill="1" applyBorder="1" applyAlignment="1">
      <alignment horizontal="center" vertical="center"/>
    </xf>
    <xf numFmtId="0" fontId="28" fillId="14" borderId="38" xfId="13" applyFont="1" applyFill="1" applyBorder="1" applyAlignment="1">
      <alignment horizontal="center" vertical="center"/>
    </xf>
    <xf numFmtId="0" fontId="28" fillId="14" borderId="30" xfId="13" applyFont="1" applyFill="1" applyBorder="1" applyAlignment="1">
      <alignment horizontal="center" vertical="center"/>
    </xf>
    <xf numFmtId="0" fontId="28" fillId="14" borderId="39" xfId="13" applyFont="1" applyFill="1" applyBorder="1" applyAlignment="1">
      <alignment horizontal="center" vertical="center"/>
    </xf>
    <xf numFmtId="0" fontId="28" fillId="8" borderId="39" xfId="3" applyFont="1" applyFill="1" applyBorder="1" applyAlignment="1">
      <alignment horizontal="center" vertical="center"/>
    </xf>
    <xf numFmtId="0" fontId="28" fillId="9" borderId="28" xfId="13" applyFont="1" applyFill="1" applyBorder="1" applyAlignment="1">
      <alignment horizontal="center" vertical="center"/>
    </xf>
    <xf numFmtId="0" fontId="28" fillId="9" borderId="41" xfId="13" applyFont="1" applyFill="1" applyBorder="1" applyAlignment="1">
      <alignment horizontal="center" vertical="center"/>
    </xf>
    <xf numFmtId="0" fontId="28" fillId="9" borderId="27" xfId="13" applyFont="1" applyFill="1" applyBorder="1" applyAlignment="1">
      <alignment horizontal="center" vertical="center"/>
    </xf>
    <xf numFmtId="0" fontId="28" fillId="8" borderId="28" xfId="3" applyFont="1" applyFill="1" applyBorder="1" applyAlignment="1">
      <alignment horizontal="center" vertical="center"/>
    </xf>
    <xf numFmtId="0" fontId="28" fillId="8" borderId="41" xfId="3" applyFont="1" applyFill="1" applyBorder="1" applyAlignment="1">
      <alignment horizontal="center" vertical="center"/>
    </xf>
    <xf numFmtId="0" fontId="28" fillId="14" borderId="27" xfId="13" applyFont="1" applyFill="1" applyBorder="1" applyAlignment="1">
      <alignment horizontal="center" vertical="center"/>
    </xf>
    <xf numFmtId="0" fontId="28" fillId="14" borderId="41" xfId="13" applyFont="1" applyFill="1" applyBorder="1" applyAlignment="1">
      <alignment horizontal="center" vertical="center"/>
    </xf>
    <xf numFmtId="0" fontId="25" fillId="17" borderId="0" xfId="7" applyFill="1" applyAlignment="1">
      <alignment horizontal="left" vertical="center"/>
    </xf>
    <xf numFmtId="0" fontId="28" fillId="9" borderId="27" xfId="13" applyFont="1" applyFill="1" applyBorder="1" applyAlignment="1">
      <alignment horizontal="center" vertical="center" wrapText="1"/>
    </xf>
    <xf numFmtId="0" fontId="28" fillId="9" borderId="41" xfId="13" applyFont="1" applyFill="1" applyBorder="1" applyAlignment="1">
      <alignment horizontal="center" vertical="center" wrapText="1"/>
    </xf>
    <xf numFmtId="0" fontId="28" fillId="8" borderId="28" xfId="3" applyFont="1" applyFill="1" applyBorder="1" applyAlignment="1">
      <alignment horizontal="center" vertical="center" wrapText="1"/>
    </xf>
    <xf numFmtId="0" fontId="28" fillId="8" borderId="41" xfId="3" applyFont="1" applyFill="1" applyBorder="1" applyAlignment="1">
      <alignment horizontal="center" vertical="center" wrapText="1"/>
    </xf>
    <xf numFmtId="4" fontId="28" fillId="9" borderId="30" xfId="13" applyNumberFormat="1" applyFont="1" applyFill="1" applyBorder="1" applyAlignment="1">
      <alignment horizontal="left" vertical="center" wrapText="1"/>
    </xf>
    <xf numFmtId="4" fontId="28" fillId="9" borderId="40" xfId="13" applyNumberFormat="1" applyFont="1" applyFill="1" applyBorder="1" applyAlignment="1">
      <alignment horizontal="left" vertical="center" wrapText="1"/>
    </xf>
    <xf numFmtId="4" fontId="28" fillId="9" borderId="27" xfId="13" applyNumberFormat="1" applyFont="1" applyFill="1" applyBorder="1" applyAlignment="1">
      <alignment horizontal="center" vertical="center"/>
    </xf>
    <xf numFmtId="4" fontId="28" fillId="9" borderId="28" xfId="13" applyNumberFormat="1" applyFont="1" applyFill="1" applyBorder="1" applyAlignment="1">
      <alignment horizontal="center" vertical="center"/>
    </xf>
    <xf numFmtId="4" fontId="28" fillId="9" borderId="41" xfId="13" applyNumberFormat="1" applyFont="1" applyFill="1" applyBorder="1" applyAlignment="1">
      <alignment horizontal="center" vertical="center"/>
    </xf>
    <xf numFmtId="0" fontId="28" fillId="9" borderId="30" xfId="15" applyFont="1" applyFill="1" applyBorder="1" applyAlignment="1">
      <alignment horizontal="left" vertical="center" wrapText="1"/>
    </xf>
    <xf numFmtId="0" fontId="28" fillId="9" borderId="40" xfId="15" applyFont="1" applyFill="1" applyBorder="1" applyAlignment="1">
      <alignment horizontal="left" vertical="center" wrapText="1"/>
    </xf>
    <xf numFmtId="0" fontId="28" fillId="9" borderId="27" xfId="15" applyFont="1" applyFill="1" applyBorder="1" applyAlignment="1">
      <alignment horizontal="center" vertical="top" wrapText="1"/>
    </xf>
    <xf numFmtId="0" fontId="28" fillId="9" borderId="28" xfId="15" applyFont="1" applyFill="1" applyBorder="1" applyAlignment="1">
      <alignment horizontal="center" vertical="top" wrapText="1"/>
    </xf>
    <xf numFmtId="0" fontId="28" fillId="9" borderId="41" xfId="15" applyFont="1" applyFill="1" applyBorder="1" applyAlignment="1">
      <alignment horizontal="center" vertical="top" wrapText="1"/>
    </xf>
    <xf numFmtId="0" fontId="28" fillId="9" borderId="30" xfId="13" applyFont="1" applyFill="1" applyBorder="1" applyAlignment="1">
      <alignment horizontal="left" vertical="center" wrapText="1"/>
    </xf>
    <xf numFmtId="0" fontId="28" fillId="9" borderId="40" xfId="13" applyFont="1" applyFill="1" applyBorder="1" applyAlignment="1">
      <alignment horizontal="left" vertical="center" wrapText="1"/>
    </xf>
    <xf numFmtId="0" fontId="25" fillId="8" borderId="0" xfId="7" applyFill="1" applyAlignment="1">
      <alignment horizontal="left" vertical="center"/>
    </xf>
    <xf numFmtId="0" fontId="9" fillId="4" borderId="0" xfId="0" applyFont="1" applyFill="1" applyAlignment="1">
      <alignment horizontal="left"/>
    </xf>
    <xf numFmtId="0" fontId="0" fillId="5" borderId="0" xfId="0" applyFill="1" applyAlignment="1">
      <alignment horizontal="left"/>
    </xf>
    <xf numFmtId="0" fontId="9" fillId="39" borderId="0" xfId="0" applyFont="1" applyFill="1" applyAlignment="1">
      <alignment horizontal="center"/>
    </xf>
    <xf numFmtId="0" fontId="20" fillId="6" borderId="5" xfId="0" applyFont="1" applyFill="1" applyBorder="1" applyAlignment="1">
      <alignment horizontal="left" wrapText="1"/>
    </xf>
    <xf numFmtId="0" fontId="20" fillId="6" borderId="6" xfId="0" applyFont="1" applyFill="1" applyBorder="1" applyAlignment="1">
      <alignment horizontal="left" wrapText="1"/>
    </xf>
    <xf numFmtId="0" fontId="20" fillId="6" borderId="7" xfId="0" applyFont="1" applyFill="1" applyBorder="1" applyAlignment="1">
      <alignment horizontal="left" wrapText="1"/>
    </xf>
  </cellXfs>
  <cellStyles count="347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xfId="2335" hidden="1" xr:uid="{CECA514A-932E-4474-9664-0DBFC2EE1CA1}"/>
    <cellStyle name="20 % - Akzent1" xfId="2531" hidden="1" xr:uid="{F5A58B6C-EEBE-48B7-B17D-97EF888B3994}"/>
    <cellStyle name="20 % - Akzent1" xfId="2730" hidden="1" xr:uid="{8B0A10AF-40DC-4D99-943C-76C5D06A5601}"/>
    <cellStyle name="20 % - Akzent1" xfId="2650" hidden="1" xr:uid="{C2C3AA9E-D2F2-4C56-B0AD-D29EA38DB2F1}"/>
    <cellStyle name="20 % - Akzent1" xfId="2585" hidden="1" xr:uid="{90953DD1-7477-401F-8842-EC01D6848972}"/>
    <cellStyle name="20 % - Akzent1" xfId="2628" hidden="1" xr:uid="{63126893-4355-4846-B10F-2698D7626BBF}"/>
    <cellStyle name="20 % - Akzent1" xfId="2621" hidden="1" xr:uid="{B2E5EEE7-2FE7-4993-AFFB-C30614FD6DDB}"/>
    <cellStyle name="20 % - Akzent1" xfId="3420" hidden="1" xr:uid="{D7128D0D-EBBD-4879-8D6D-59CD763F911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xfId="2338" hidden="1" xr:uid="{E24D80C2-2878-4DA3-9CA5-E35CEA75F4D7}"/>
    <cellStyle name="20 % - Akzent2" xfId="2534" hidden="1" xr:uid="{448D7BC3-9991-48AB-A400-C246FF901B60}"/>
    <cellStyle name="20 % - Akzent2" xfId="2690" hidden="1" xr:uid="{29F96817-B122-4339-8C35-B52A531CC2BB}"/>
    <cellStyle name="20 % - Akzent2" xfId="2703" hidden="1" xr:uid="{7145B5FD-AE8C-4CF3-B728-0811EE2DED74}"/>
    <cellStyle name="20 % - Akzent2" xfId="2331" hidden="1" xr:uid="{22F03FC2-A5A3-453A-B569-B3ACCDC42A87}"/>
    <cellStyle name="20 % - Akzent2" xfId="3287" hidden="1" xr:uid="{8BAB5E89-279D-486A-9E51-2B6E375513D0}"/>
    <cellStyle name="20 % - Akzent2" xfId="3265" hidden="1" xr:uid="{848600CB-A882-46DD-8DCA-555E26BD4A98}"/>
    <cellStyle name="20 % - Akzent2" xfId="3311" hidden="1" xr:uid="{024B574F-B158-40A9-87C7-AA1710EE09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xfId="2342" hidden="1" xr:uid="{BE882E5C-0D83-4BFF-8546-4ED002201E5C}"/>
    <cellStyle name="20 % - Akzent3" xfId="2537" hidden="1" xr:uid="{ADCC143B-0A6A-4386-8EE4-35766AF89830}"/>
    <cellStyle name="20 % - Akzent3" xfId="2725" hidden="1" xr:uid="{12F28C6F-9D21-4C2A-AF01-F5A7BF196FC3}"/>
    <cellStyle name="20 % - Akzent3" xfId="3242" hidden="1" xr:uid="{749E36E2-BED4-4C80-9705-45DD6AC1E8B5}"/>
    <cellStyle name="20 % - Akzent3" xfId="3404" hidden="1" xr:uid="{F5E9259B-B1A5-4E8D-98D1-2229EF4F736F}"/>
    <cellStyle name="20 % - Akzent3" xfId="2817" hidden="1" xr:uid="{59D41D1E-88B0-47C8-9532-DF1815E20EFF}"/>
    <cellStyle name="20 % - Akzent3" xfId="3018" hidden="1" xr:uid="{B4163F9F-6707-4BAF-89C2-32C36AB63AEC}"/>
    <cellStyle name="20 % - Akzent3" xfId="3461" hidden="1" xr:uid="{5DF121DA-617D-483D-89F5-7602925107F8}"/>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xfId="2346" hidden="1" xr:uid="{1E465358-CBC1-46F7-8098-FF37DD6141AA}"/>
    <cellStyle name="20 % - Akzent4" xfId="2541" hidden="1" xr:uid="{E15D5BA2-D9DE-41EE-8E04-2A7CD3BDD0BC}"/>
    <cellStyle name="20 % - Akzent4" xfId="2709" hidden="1" xr:uid="{4F17AFE7-331B-4A4D-8CAC-DD1007120242}"/>
    <cellStyle name="20 % - Akzent4" xfId="3348" hidden="1" xr:uid="{FDD9A60A-CC97-4644-9424-E3AFFA68D6CB}"/>
    <cellStyle name="20 % - Akzent4" xfId="3392" hidden="1" xr:uid="{224E4648-8E61-4D40-AD7A-8F69715AE2A4}"/>
    <cellStyle name="20 % - Akzent4" xfId="3407" hidden="1" xr:uid="{91C27710-A44F-405B-BB01-AD699AF72A2F}"/>
    <cellStyle name="20 % - Akzent4" xfId="3458" hidden="1" xr:uid="{E4B9EE52-C908-4FA5-8EC6-FC7DD66B89EB}"/>
    <cellStyle name="20 % - Akzent4" xfId="3469" hidden="1" xr:uid="{1B10AF7C-5E47-40C0-BF8E-695E8E1D7E62}"/>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xfId="2350" hidden="1" xr:uid="{C4A7341A-C383-4EBB-B53F-828995663BDB}"/>
    <cellStyle name="20 % - Akzent5" xfId="2545" hidden="1" xr:uid="{F7D5C104-B9DE-4F7D-BF98-CE22E86B29DE}"/>
    <cellStyle name="20 % - Akzent5" xfId="2824" hidden="1" xr:uid="{39D71F4E-9207-4BB2-B9D5-8A89313AD645}"/>
    <cellStyle name="20 % - Akzent5" xfId="2715" hidden="1" xr:uid="{1C538287-5562-4AA6-AD2F-42754F265C3B}"/>
    <cellStyle name="20 % - Akzent5" xfId="3235" hidden="1" xr:uid="{7B25D66C-D6F7-4E69-8417-6F04C2713278}"/>
    <cellStyle name="20 % - Akzent5" xfId="3310" hidden="1" xr:uid="{87D3F2FD-988D-42D9-8D74-9A12405C24AD}"/>
    <cellStyle name="20 % - Akzent5" xfId="3457" hidden="1" xr:uid="{7B3F1755-27AA-4AA3-A3EB-CA0739F11156}"/>
    <cellStyle name="20 % - Akzent5" xfId="2775" hidden="1" xr:uid="{B4BD3F5B-A71E-4C45-BC44-389DCF973A0E}"/>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xfId="2354" hidden="1" xr:uid="{F4AA5ED9-D77A-46E5-AF7F-D5844DEBD9A4}"/>
    <cellStyle name="20 % - Akzent6" xfId="2548" hidden="1" xr:uid="{48B09CBC-C724-48CA-B080-E01B4D5378E5}"/>
    <cellStyle name="20 % - Akzent6" xfId="2697" hidden="1" xr:uid="{A1DB0A78-8A37-4DE6-9CAB-727F9C172883}"/>
    <cellStyle name="20 % - Akzent6" xfId="3390" hidden="1" xr:uid="{AE508293-1A88-47E2-BDEA-C1F57EACC642}"/>
    <cellStyle name="20 % - Akzent6" xfId="2815" hidden="1" xr:uid="{A697935C-D507-4DF1-AACF-781E2952D950}"/>
    <cellStyle name="20 % - Akzent6" xfId="3379" hidden="1" xr:uid="{CBE6FF10-3B7E-41AD-9EAF-39B50301E986}"/>
    <cellStyle name="20 % - Akzent6" xfId="2691" hidden="1" xr:uid="{C31894BD-4CAF-45E7-BE48-3143094202D2}"/>
    <cellStyle name="20 % - Akzent6" xfId="3472" hidden="1" xr:uid="{9F0D5C5D-A65A-4776-BC21-E1A9EED4DBB0}"/>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2 2" xfId="3059" xr:uid="{48C164A3-33F1-4945-9DBD-19B3399D503D}"/>
    <cellStyle name="2x indented GHG Textfiels 3 2 2 2 3" xfId="1053" xr:uid="{03857983-E4D6-4D64-86C5-A3D6B35AAA88}"/>
    <cellStyle name="2x indented GHG Textfiels 3 2 2 2 3 2" xfId="2624" xr:uid="{77317F4F-423C-46D3-8F61-C56E8DA73578}"/>
    <cellStyle name="2x indented GHG Textfiels 3 2 2 2 4" xfId="2144" xr:uid="{4E8BC024-56D0-4D26-9DE0-F322AA82D67A}"/>
    <cellStyle name="2x indented GHG Textfiels 3 2 2 3" xfId="1286" xr:uid="{0CF28C5B-11F1-4966-881D-B357254A25A7}"/>
    <cellStyle name="2x indented GHG Textfiels 3 2 2 3 2" xfId="2851" xr:uid="{5355728F-F6EB-4C71-AECE-846277F891B7}"/>
    <cellStyle name="2x indented GHG Textfiels 3 2 2 4" xfId="1245" xr:uid="{300BE154-E514-4A84-ABF4-3385D5CC7C21}"/>
    <cellStyle name="2x indented GHG Textfiels 3 2 2 4 2" xfId="2812" xr:uid="{3FD16A8C-0CA9-4637-BC90-5CB1AAF9688A}"/>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2 2" xfId="3022" xr:uid="{EFE11931-B29F-46A8-8EB5-128F7956D9FE}"/>
    <cellStyle name="2x indented GHG Textfiels 3 2 3 3" xfId="100" xr:uid="{B74BD5CA-C5BD-4F7A-8B38-061D0222CF29}"/>
    <cellStyle name="2x indented GHG Textfiels 3 2 3 3 2" xfId="2353" xr:uid="{C070D85B-5B3B-42C7-880D-8BD8EA065DEF}"/>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2 2" xfId="3164" xr:uid="{69F8880D-7BF6-4DF3-AB89-E062F566E6AE}"/>
    <cellStyle name="2x indented GHG Textfiels 3 3 2 2 3" xfId="1231" xr:uid="{F4A2FEB1-0B4A-4863-AF8D-E5471C3D9A36}"/>
    <cellStyle name="2x indented GHG Textfiels 3 3 2 2 3 2" xfId="2799" xr:uid="{54EA6FF3-0EDB-4574-9FB5-FDE3CF36B57D}"/>
    <cellStyle name="2x indented GHG Textfiels 3 3 2 2 4" xfId="2249" xr:uid="{545A1733-F925-4057-B3F6-152E6C2EB55B}"/>
    <cellStyle name="2x indented GHG Textfiels 3 3 2 3" xfId="1391" xr:uid="{15620EDC-20CE-4EA9-BA12-B57C0C902F75}"/>
    <cellStyle name="2x indented GHG Textfiels 3 3 2 3 2" xfId="2956" xr:uid="{58BDE6EC-B5A6-48A1-8182-118A05CC2504}"/>
    <cellStyle name="2x indented GHG Textfiels 3 3 2 4" xfId="1885" xr:uid="{D5DC4F37-5FC5-48B2-8BCE-48082C028730}"/>
    <cellStyle name="2x indented GHG Textfiels 3 3 2 4 2" xfId="3428" xr:uid="{82C9D6ED-2DB7-43DD-AE5A-27B0FCB9325D}"/>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2 2" xfId="3166" xr:uid="{BC72084C-E0BC-4306-9618-B4F24C2AF30B}"/>
    <cellStyle name="2x indented GHG Textfiels 3 3 3 2 3" xfId="1701" xr:uid="{93BFA84F-E739-475E-A620-7657CB8529A4}"/>
    <cellStyle name="2x indented GHG Textfiels 3 3 3 2 3 2" xfId="3262" xr:uid="{6CA2F9F3-493C-4896-BF5F-8A047B0B89F5}"/>
    <cellStyle name="2x indented GHG Textfiels 3 3 3 2 4" xfId="2251" xr:uid="{74F363E1-1052-4E54-95EE-55A2488BDC61}"/>
    <cellStyle name="2x indented GHG Textfiels 3 3 3 3" xfId="1393" xr:uid="{B442264E-A2EA-4857-A9A8-61BA6E8A824B}"/>
    <cellStyle name="2x indented GHG Textfiels 3 3 3 3 2" xfId="2958" xr:uid="{FC9CDF27-31B3-4A82-80C3-BF2A0D3E6787}"/>
    <cellStyle name="2x indented GHG Textfiels 3 3 3 4" xfId="934" xr:uid="{93AB9CBD-7AAC-445E-9E51-15928869A48B}"/>
    <cellStyle name="2x indented GHG Textfiels 3 3 3 4 2" xfId="2514" xr:uid="{60562CAC-28AF-4B4D-A816-186A65C9F7AC}"/>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2 2" xfId="3062" xr:uid="{D0F990FD-FCA0-43F4-A525-7851CC8D941A}"/>
    <cellStyle name="2x indented GHG Textfiels 3 3 4 2 3" xfId="1113" xr:uid="{F877C531-C9E4-4DC2-962C-E23A968EAD7B}"/>
    <cellStyle name="2x indented GHG Textfiels 3 3 4 2 3 2" xfId="2682" xr:uid="{C16CF161-412A-455B-BE05-D280D1F1D40B}"/>
    <cellStyle name="2x indented GHG Textfiels 3 3 4 2 4" xfId="2147" xr:uid="{C3C424E4-2B80-4CAC-8450-62C29EC76CFF}"/>
    <cellStyle name="2x indented GHG Textfiels 3 3 4 3" xfId="1289" xr:uid="{9E9D7A23-AE9E-43AA-8841-1E22E538CFE2}"/>
    <cellStyle name="2x indented GHG Textfiels 3 3 4 3 2" xfId="2854" xr:uid="{25C16908-269B-4D17-9025-968B6B6C816A}"/>
    <cellStyle name="2x indented GHG Textfiels 3 3 4 4" xfId="1022" xr:uid="{A41E20A6-2984-4EAE-80FC-34CE19514AA9}"/>
    <cellStyle name="2x indented GHG Textfiels 3 3 4 4 2" xfId="2594" xr:uid="{AC687607-6C33-4305-AB21-59BB157CF6C7}"/>
    <cellStyle name="2x indented GHG Textfiels 3 3 4 5" xfId="1941" xr:uid="{A8A0112F-EE8A-443A-8318-624FF8E81BC5}"/>
    <cellStyle name="2x indented GHG Textfiels 3 3 5" xfId="1165" xr:uid="{22F2C4A2-0103-42EA-A4C5-2AF14E5876BB}"/>
    <cellStyle name="2x indented GHG Textfiels 3 3 5 2" xfId="2734" xr:uid="{271E35C7-380A-463E-9478-C314B9B59C57}"/>
    <cellStyle name="2x indented GHG Textfiels 3 3 6" xfId="1735" xr:uid="{77196668-FB8C-4CBA-A943-4B10DCAD5381}"/>
    <cellStyle name="2x indented GHG Textfiels 3 3 6 2" xfId="3294" xr:uid="{1F5196F1-919E-4D78-9105-124125B8EDCE}"/>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xfId="2336" hidden="1" xr:uid="{4009774F-2C05-47D9-9EC0-383E2F3631F8}"/>
    <cellStyle name="40 % - Akzent1" xfId="2532" hidden="1" xr:uid="{AF344BEC-3F5C-4CCA-81F8-7330861E907E}"/>
    <cellStyle name="40 % - Akzent1" xfId="2787" hidden="1" xr:uid="{693842AF-FFFC-42E7-BDAD-7A01D12EBBD6}"/>
    <cellStyle name="40 % - Akzent1" xfId="2698" hidden="1" xr:uid="{65A63435-57E0-4F4E-8D55-F25DD582EBA4}"/>
    <cellStyle name="40 % - Akzent1" xfId="2310" hidden="1" xr:uid="{6E3B0E3A-4A56-404A-9971-70CDD87D001B}"/>
    <cellStyle name="40 % - Akzent1" xfId="3414" hidden="1" xr:uid="{E65F7DCE-E338-4438-A5EC-AA2719A1DBBB}"/>
    <cellStyle name="40 % - Akzent1" xfId="3460" hidden="1" xr:uid="{251305CE-BAB6-48C6-984B-74B000F01D9A}"/>
    <cellStyle name="40 % - Akzent1" xfId="3322" hidden="1" xr:uid="{705BC3E4-E97E-43E7-9F12-A03A598EEA07}"/>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xfId="2339" hidden="1" xr:uid="{EEA613AF-24F7-4966-A71C-5D456BD3F0C8}"/>
    <cellStyle name="40 % - Akzent2" xfId="2535" hidden="1" xr:uid="{539B80CA-5E78-4D84-AE3A-F6B8286737AC}"/>
    <cellStyle name="40 % - Akzent2" xfId="2818" hidden="1" xr:uid="{6997B89F-11FC-417B-BD33-9A9A7F476450}"/>
    <cellStyle name="40 % - Akzent2" xfId="3406" hidden="1" xr:uid="{0E701895-6242-4EB2-ABF8-CB5CB7891A34}"/>
    <cellStyle name="40 % - Akzent2" xfId="2700" hidden="1" xr:uid="{7215B800-42F9-4DAC-9A84-698774CE012D}"/>
    <cellStyle name="40 % - Akzent2" xfId="3306" hidden="1" xr:uid="{8F5A96AA-03AC-4A84-B86A-E6E5A92350A0}"/>
    <cellStyle name="40 % - Akzent2" xfId="2728" hidden="1" xr:uid="{6A2BCA60-3146-45AD-BA74-487877CF3B69}"/>
    <cellStyle name="40 % - Akzent2" xfId="3475" hidden="1" xr:uid="{405AFFA3-1BE9-42C0-9E68-F9DEAB4FCD08}"/>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xfId="2343" hidden="1" xr:uid="{9FB84C46-237C-417D-8EE5-13622E36041D}"/>
    <cellStyle name="40 % - Akzent3" xfId="2538" hidden="1" xr:uid="{4C9346EC-BC8C-46B4-B508-F8C304EEF352}"/>
    <cellStyle name="40 % - Akzent3" xfId="2827" hidden="1" xr:uid="{A61B57A3-5C6D-4EDD-AA58-EEC646A4987A}"/>
    <cellStyle name="40 % - Akzent3" xfId="3398" hidden="1" xr:uid="{303601FC-23E1-4160-8256-7ED78133A5FD}"/>
    <cellStyle name="40 % - Akzent3" xfId="3341" hidden="1" xr:uid="{D10092AF-F2AB-4488-A1B7-0D8A88212DB6}"/>
    <cellStyle name="40 % - Akzent3" xfId="3275" hidden="1" xr:uid="{0E9CDD05-F0C0-4B5B-8509-6BBAE940F7A9}"/>
    <cellStyle name="40 % - Akzent3" xfId="3459" hidden="1" xr:uid="{A48B7114-96A7-47D0-966E-2B81D25D06CF}"/>
    <cellStyle name="40 % - Akzent3" xfId="3473" hidden="1" xr:uid="{F64E1C71-A540-4ED0-8D72-9638F8E70371}"/>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xfId="2347" hidden="1" xr:uid="{3CFABBC4-1248-4BFD-9825-186BAF763296}"/>
    <cellStyle name="40 % - Akzent4" xfId="2542" hidden="1" xr:uid="{C4DE3AAF-B708-40E7-B8A2-B5F6A72B5423}"/>
    <cellStyle name="40 % - Akzent4" xfId="2823" hidden="1" xr:uid="{7C7FAD51-9DC3-4076-8BFD-0C39087EBB1E}"/>
    <cellStyle name="40 % - Akzent4" xfId="3383" hidden="1" xr:uid="{11A20074-BBB7-4BE5-80BD-2C230A42554E}"/>
    <cellStyle name="40 % - Akzent4" xfId="3418" hidden="1" xr:uid="{59314881-214B-4B7D-860A-D717D4EAE56F}"/>
    <cellStyle name="40 % - Akzent4" xfId="2592" hidden="1" xr:uid="{2D3EA7FE-C024-4F92-A982-CBC17A3BE415}"/>
    <cellStyle name="40 % - Akzent4" xfId="3293" hidden="1" xr:uid="{D501B5EA-AA7B-4A61-8519-EDA8BE7636C8}"/>
    <cellStyle name="40 % - Akzent4" xfId="3471" hidden="1" xr:uid="{9324DA2F-457A-4C4D-9219-E8AB6B82F323}"/>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xfId="2351" hidden="1" xr:uid="{C59EAA9B-1381-4563-B2CD-8583BC61402D}"/>
    <cellStyle name="40 % - Akzent5" xfId="2546" hidden="1" xr:uid="{01F78116-5EAC-49CB-B429-093450C74670}"/>
    <cellStyle name="40 % - Akzent5" xfId="2825" hidden="1" xr:uid="{DC2B97CF-DAA1-4E61-80B3-EB59736196A3}"/>
    <cellStyle name="40 % - Akzent5" xfId="3333" hidden="1" xr:uid="{C5760EC7-F947-46AC-8766-8B48380F2D31}"/>
    <cellStyle name="40 % - Akzent5" xfId="2561" hidden="1" xr:uid="{FE48604D-8E3A-4947-A884-92A6660FFC51}"/>
    <cellStyle name="40 % - Akzent5" xfId="3422" hidden="1" xr:uid="{D6886ED3-DF7D-4EFB-9C7D-B8E4979FBEDD}"/>
    <cellStyle name="40 % - Akzent5" xfId="2334" hidden="1" xr:uid="{DB6964A6-7D3C-4BC7-A0A0-C96963B48487}"/>
    <cellStyle name="40 % - Akzent5" xfId="3468" hidden="1" xr:uid="{3D7F282B-351E-474C-993A-AFC008AA2378}"/>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xfId="2355" hidden="1" xr:uid="{7B325102-FBF5-401E-A2FB-F9F9A83C9390}"/>
    <cellStyle name="40 % - Akzent6" xfId="2549" hidden="1" xr:uid="{6DF62FFB-B96F-4092-BDB4-69D55087E172}"/>
    <cellStyle name="40 % - Akzent6" xfId="2819" hidden="1" xr:uid="{70345D12-315D-45A7-A08E-B50FC2D72BE4}"/>
    <cellStyle name="40 % - Akzent6" xfId="3281" hidden="1" xr:uid="{E50F92E9-6189-401C-AEA0-C39C23E713A0}"/>
    <cellStyle name="40 % - Akzent6" xfId="3268" hidden="1" xr:uid="{0CF0ADA8-79A6-47C4-B9B0-0C4B55CE8B9D}"/>
    <cellStyle name="40 % - Akzent6" xfId="3372" hidden="1" xr:uid="{CE69E3B0-A5F7-4171-AB33-FCEA8DADF668}"/>
    <cellStyle name="40 % - Akzent6" xfId="3387" hidden="1" xr:uid="{FD9FD822-7344-458D-826B-8E7F953E0822}"/>
    <cellStyle name="40 % - Akzent6" xfId="3464" hidden="1" xr:uid="{1425F4DA-42DC-449B-8366-6087460E2D43}"/>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2 2" xfId="3165" xr:uid="{C8D688F2-0886-4C5A-9169-AD64F1DA265C}"/>
    <cellStyle name="5x indented GHG Textfiels 3 3 2 2 3" xfId="987" xr:uid="{4CF491A6-D6AC-46ED-AD79-2F5E762D5E70}"/>
    <cellStyle name="5x indented GHG Textfiels 3 3 2 2 3 2" xfId="2562" xr:uid="{43414AF2-22A8-4436-9EC2-6E2D5ABEBE74}"/>
    <cellStyle name="5x indented GHG Textfiels 3 3 2 2 4" xfId="2250" xr:uid="{2EBCEE3B-241B-4ACB-987F-C340DF3AD7B5}"/>
    <cellStyle name="5x indented GHG Textfiels 3 3 2 3" xfId="1392" xr:uid="{5470255A-8590-4D89-B5AF-44A129757709}"/>
    <cellStyle name="5x indented GHG Textfiels 3 3 2 3 2" xfId="2957" xr:uid="{BE9A9593-EFA1-47E8-8523-94DDDB4CE90D}"/>
    <cellStyle name="5x indented GHG Textfiels 3 3 2 4" xfId="985" xr:uid="{265FDB89-50CE-4742-8EF0-92AD805A510D}"/>
    <cellStyle name="5x indented GHG Textfiels 3 3 2 4 2" xfId="2560" xr:uid="{ECAE7AE6-CB2E-4360-9025-116F104DB8C6}"/>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2 2" xfId="3112" xr:uid="{876E0445-53D6-4543-B3DA-E3A0E08556BB}"/>
    <cellStyle name="5x indented GHG Textfiels 3 3 3 2 3" xfId="1185" xr:uid="{D594B288-AE01-4B97-AC27-35B64E1868B4}"/>
    <cellStyle name="5x indented GHG Textfiels 3 3 3 2 3 2" xfId="2754" xr:uid="{C4651FEC-CE37-4632-8BF9-3852EE898405}"/>
    <cellStyle name="5x indented GHG Textfiels 3 3 3 2 4" xfId="2197" xr:uid="{2BE1B55F-9170-4AF2-8D79-C047F39B5505}"/>
    <cellStyle name="5x indented GHG Textfiels 3 3 3 3" xfId="1339" xr:uid="{BFF9589D-49E3-4DF8-8CBA-D4F0FB7A15C8}"/>
    <cellStyle name="5x indented GHG Textfiels 3 3 3 3 2" xfId="2904" xr:uid="{B0E2EF33-5CBD-4E50-90E0-D80EADC4FAEF}"/>
    <cellStyle name="5x indented GHG Textfiels 3 3 3 4" xfId="973" xr:uid="{82E48B8A-82CD-461D-85F9-5E46F300CFDE}"/>
    <cellStyle name="5x indented GHG Textfiels 3 3 3 4 2" xfId="2551" xr:uid="{85CD6523-D9C5-4BB0-BDAD-D59C131D7DBC}"/>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2 2" xfId="3196" xr:uid="{6AE877B3-FB5D-49A6-B70C-E845E1CE446B}"/>
    <cellStyle name="5x indented GHG Textfiels 3 3 4 2 3" xfId="1903" xr:uid="{35F8E711-4F70-4486-9D03-12382FA74C97}"/>
    <cellStyle name="5x indented GHG Textfiels 3 3 4 2 3 2" xfId="3446" xr:uid="{A2126F7B-97F6-432D-9548-E4AB6C564089}"/>
    <cellStyle name="5x indented GHG Textfiels 3 3 4 2 4" xfId="2281" xr:uid="{323A8E37-5AD5-4C66-896A-8A590E00E8AD}"/>
    <cellStyle name="5x indented GHG Textfiels 3 3 4 3" xfId="1423" xr:uid="{79456AAD-FBAD-4D8A-A0AC-BE8544487FCA}"/>
    <cellStyle name="5x indented GHG Textfiels 3 3 4 3 2" xfId="2988" xr:uid="{1D64F8A3-3CB6-4D23-A7AC-A636BFBF53B2}"/>
    <cellStyle name="5x indented GHG Textfiels 3 3 4 4" xfId="1038" xr:uid="{4E23FCDF-CC18-41E0-BFBA-4D56AED82B94}"/>
    <cellStyle name="5x indented GHG Textfiels 3 3 4 4 2" xfId="2610" xr:uid="{14CD059C-BF62-436F-8732-C73D5E8FFB3F}"/>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6 2" xfId="2735" xr:uid="{FC2F1FBB-F478-43C7-B90F-9CB7BB1B692A}"/>
    <cellStyle name="5x indented GHG Textfiels 3 3 7" xfId="947" xr:uid="{9E7ED601-8FAB-4AA6-8E12-5292282FEBE2}"/>
    <cellStyle name="5x indented GHG Textfiels 3 3 7 2" xfId="2526" xr:uid="{BC9D96C9-87AA-41FA-90FF-C0ACE619EE90}"/>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xfId="2337" hidden="1" xr:uid="{A914593C-A52D-4609-9BC5-84FEC8A26BC4}"/>
    <cellStyle name="60 % - Akzent1" xfId="2533" hidden="1" xr:uid="{FB151195-7DA4-436B-BB64-74F53A191B7E}"/>
    <cellStyle name="60 % - Akzent1" xfId="2788" hidden="1" xr:uid="{AC5F95F8-41BB-496F-9181-BB4D65D33FDD}"/>
    <cellStyle name="60 % - Akzent1" xfId="2821" hidden="1" xr:uid="{4E681542-7BFF-45DF-91D1-4B77AA36EFD1}"/>
    <cellStyle name="60 % - Akzent1" xfId="3301" hidden="1" xr:uid="{56497A59-0D28-481E-A227-43622E30714F}"/>
    <cellStyle name="60 % - Akzent1" xfId="3339" hidden="1" xr:uid="{8036BD06-1C83-4A23-A56C-B151DB24B156}"/>
    <cellStyle name="60 % - Akzent1" xfId="3245" hidden="1" xr:uid="{56AE28A5-980B-4FB9-BD98-E42A146427A3}"/>
    <cellStyle name="60 % - Akzent1" xfId="3455" hidden="1" xr:uid="{9F17F66B-6550-4947-9058-3737621AA6F6}"/>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xfId="2340" hidden="1" xr:uid="{ED9E6D1A-6DB8-4B8B-8EFC-D5934356F919}"/>
    <cellStyle name="60 % - Akzent2" xfId="2536" hidden="1" xr:uid="{F25DF12F-B08E-413D-85FD-FE58B108D2F4}"/>
    <cellStyle name="60 % - Akzent2" xfId="2733" hidden="1" xr:uid="{18062363-2480-431A-8B9E-6415160E2CB8}"/>
    <cellStyle name="60 % - Akzent2" xfId="3309" hidden="1" xr:uid="{EB10DE67-AFF3-4C72-9664-D3B55763FD45}"/>
    <cellStyle name="60 % - Akzent2" xfId="3286" hidden="1" xr:uid="{58E0BEE3-4BF2-4445-B7B1-79BE1136E203}"/>
    <cellStyle name="60 % - Akzent2" xfId="2803" hidden="1" xr:uid="{17A0A9C6-BFC2-4775-9AF9-BBBD09C0EFFB}"/>
    <cellStyle name="60 % - Akzent2" xfId="2651" hidden="1" xr:uid="{49666EB4-B4E2-46E4-A9D2-96EBF9A1C192}"/>
    <cellStyle name="60 % - Akzent2" xfId="3466" hidden="1" xr:uid="{2919B2B0-31B1-45A5-96C6-5B1E4B511DE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xfId="2344" hidden="1" xr:uid="{03115F61-5561-4F63-8FF8-CCA3B4FCE882}"/>
    <cellStyle name="60 % - Akzent3" xfId="2539" hidden="1" xr:uid="{49298165-1C77-4109-8C38-DEBE197B8C19}"/>
    <cellStyle name="60 % - Akzent3" xfId="2828" hidden="1" xr:uid="{9C79505B-AD05-45EF-BC03-364BDCD4DDAE}"/>
    <cellStyle name="60 % - Akzent3" xfId="3299" hidden="1" xr:uid="{49EA0E83-220B-41F8-9190-731731BE296F}"/>
    <cellStyle name="60 % - Akzent3" xfId="2707" hidden="1" xr:uid="{CF8AB928-7DAA-4FD6-8E34-463472151154}"/>
    <cellStyle name="60 % - Akzent3" xfId="2751" hidden="1" xr:uid="{BA426010-63F0-4BBE-A3E5-816F7F742870}"/>
    <cellStyle name="60 % - Akzent3" xfId="3331" hidden="1" xr:uid="{81B6AE27-CC03-432B-8133-A1568F71DCA7}"/>
    <cellStyle name="60 % - Akzent3" xfId="3465" hidden="1" xr:uid="{991B3A80-B380-4861-8B00-032FA5D7E0B6}"/>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xfId="2348" hidden="1" xr:uid="{24841FBF-C66F-4331-BDDA-66C55051CDE2}"/>
    <cellStyle name="60 % - Akzent4" xfId="2543" hidden="1" xr:uid="{1B78ECCB-4677-4764-A2F7-85667846C1C5}"/>
    <cellStyle name="60 % - Akzent4" xfId="2826" hidden="1" xr:uid="{C9ACF2E1-74A4-495A-A5E6-E8AC3C4DBC6E}"/>
    <cellStyle name="60 % - Akzent4" xfId="3272" hidden="1" xr:uid="{5B82BADB-0BB9-467C-B951-14F89EAF061B}"/>
    <cellStyle name="60 % - Akzent4" xfId="3416" hidden="1" xr:uid="{93F84EA9-A439-4969-8662-0BE46898042A}"/>
    <cellStyle name="60 % - Akzent4" xfId="3313" hidden="1" xr:uid="{82AB2307-8721-4B6A-97B4-232ABE8E34B0}"/>
    <cellStyle name="60 % - Akzent4" xfId="2569" hidden="1" xr:uid="{BD78310E-FFAC-43D5-A57B-845383AD6BD2}"/>
    <cellStyle name="60 % - Akzent4" xfId="3463" hidden="1" xr:uid="{A02E4586-0765-40CE-8FD7-8001D3C3D33A}"/>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xfId="2352" hidden="1" xr:uid="{8070339F-D6AE-413A-856B-D80C44547593}"/>
    <cellStyle name="60 % - Akzent5" xfId="2547" hidden="1" xr:uid="{AD406F6B-D86C-4747-8352-AC7B1D1B6F21}"/>
    <cellStyle name="60 % - Akzent5" xfId="2729" hidden="1" xr:uid="{5C74C3F3-2621-400F-A274-79D4B597E5E7}"/>
    <cellStyle name="60 % - Akzent5" xfId="3408" hidden="1" xr:uid="{28664C8A-A84E-4714-9B0D-84DEFEE380E5}"/>
    <cellStyle name="60 % - Akzent5" xfId="2661" hidden="1" xr:uid="{BE2ADB2E-6588-4E8C-95EE-F6EE567F3A2D}"/>
    <cellStyle name="60 % - Akzent5" xfId="2773" hidden="1" xr:uid="{5E618E6E-64E2-47F3-A4E3-4EAC8336DC9F}"/>
    <cellStyle name="60 % - Akzent5" xfId="3456" hidden="1" xr:uid="{ABFB7A41-77E3-4F1D-8634-3337652EC18D}"/>
    <cellStyle name="60 % - Akzent5" xfId="3476" hidden="1" xr:uid="{F439D760-47EB-417A-84B9-269664899CB7}"/>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xfId="2356" hidden="1" xr:uid="{1F0B8A04-57C9-4BD5-B91F-1AF594509D73}"/>
    <cellStyle name="60 % - Akzent6" xfId="2550" hidden="1" xr:uid="{EB807B04-0CA5-48A1-AE42-06C56F3DCF89}"/>
    <cellStyle name="60 % - Akzent6" xfId="2822" hidden="1" xr:uid="{1AEB11D3-21F0-4E52-AA34-7E0B84CB6AB7}"/>
    <cellStyle name="60 % - Akzent6" xfId="2745" hidden="1" xr:uid="{BD39824D-B1DE-4FA8-B3BB-080E0AAA2433}"/>
    <cellStyle name="60 % - Akzent6" xfId="2573" hidden="1" xr:uid="{4CD13813-386D-4ED2-AC7C-F1DC3029CA87}"/>
    <cellStyle name="60 % - Akzent6" xfId="3236" hidden="1" xr:uid="{2EA5469D-D8F0-4BE8-B98E-93E91047ED04}"/>
    <cellStyle name="60 % - Akzent6" xfId="2658" hidden="1" xr:uid="{B2AA31F4-DC2B-4B80-B3FD-4250BEAC24DA}"/>
    <cellStyle name="60 % - Akzent6" xfId="3378" hidden="1" xr:uid="{7728D381-C552-4AB8-A6CA-4B0FD75C688A}"/>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2 2" xfId="3109" xr:uid="{E3342191-F8C9-4FC9-9AED-DBEE4B613011}"/>
    <cellStyle name="AggGreen 2 2 2 2 3" xfId="1209" xr:uid="{06A1328A-A849-47FF-8942-9E0F97A54D17}"/>
    <cellStyle name="AggGreen 2 2 2 2 3 2" xfId="2777" xr:uid="{EE6FC619-CACB-4177-9CAE-472B95A383E3}"/>
    <cellStyle name="AggGreen 2 2 2 2 4" xfId="2194" xr:uid="{BC78D326-BB1E-42F8-9C87-08BC8AFE96DE}"/>
    <cellStyle name="AggGreen 2 2 2 3" xfId="1336" xr:uid="{766CC3BF-905A-41D8-B387-6CD07CF5461D}"/>
    <cellStyle name="AggGreen 2 2 2 3 2" xfId="2901" xr:uid="{9D6084CC-0840-4F43-8AD4-6D104265CB7E}"/>
    <cellStyle name="AggGreen 2 2 2 4" xfId="1792" xr:uid="{05E5F431-036F-458E-8A9E-FDB5AB8DE877}"/>
    <cellStyle name="AggGreen 2 2 2 4 2" xfId="3345" xr:uid="{E2AA4CD2-A338-456A-B17A-52ADE210E86A}"/>
    <cellStyle name="AggGreen 2 2 2 5" xfId="1988" xr:uid="{C7026ED7-6DF4-472A-AE4F-E0EE3BC0A170}"/>
    <cellStyle name="AggGreen 2 2 3" xfId="746" xr:uid="{E331CE03-1B24-4508-AB82-758F6CF16C96}"/>
    <cellStyle name="AggGreen 2 2 3 2" xfId="1459" xr:uid="{A2B45E25-8160-4532-B510-43A7E28C4642}"/>
    <cellStyle name="AggGreen 2 2 3 2 2" xfId="3024" xr:uid="{3850AD4A-6C61-453D-83CB-C9DA7146C99C}"/>
    <cellStyle name="AggGreen 2 2 3 3" xfId="1059" xr:uid="{0E1F6FD5-055F-4B44-A401-3A828ED86AA5}"/>
    <cellStyle name="AggGreen 2 2 3 3 2" xfId="2630" xr:uid="{BD753687-7F5C-4572-9F6E-E8B55C03246D}"/>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2 2" xfId="3129" xr:uid="{54AA9C34-9825-4044-91BC-E31C28C1CAF2}"/>
    <cellStyle name="AggGreen 2 3 2 2 3" xfId="1720" xr:uid="{3CF3924D-647C-4861-AEA7-8803232FF47E}"/>
    <cellStyle name="AggGreen 2 3 2 2 3 2" xfId="3280" xr:uid="{493A2169-7802-42DE-92AF-4D9448FB5224}"/>
    <cellStyle name="AggGreen 2 3 2 2 4" xfId="2214" xr:uid="{202DE7CC-F014-4042-A7E1-A7D1AC29A21D}"/>
    <cellStyle name="AggGreen 2 3 2 3" xfId="1356" xr:uid="{022A2CB8-B895-4FF1-9BDE-BC7AC519E5C7}"/>
    <cellStyle name="AggGreen 2 3 2 3 2" xfId="2921" xr:uid="{4905691C-CD42-4B0E-A856-0BDCFC9E7E58}"/>
    <cellStyle name="AggGreen 2 3 2 4" xfId="1040" xr:uid="{F932AE3E-8DCD-4DBB-8147-B28B28FEE3DB}"/>
    <cellStyle name="AggGreen 2 3 2 4 2" xfId="2611" xr:uid="{84457267-7FF0-4EBD-B33E-876358B5E572}"/>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2 2" xfId="3198" xr:uid="{70F7F9D6-DD4E-420B-BA35-D15759B0D606}"/>
    <cellStyle name="AggGreen 2 3 3 2 3" xfId="1905" xr:uid="{7823B0FE-24D7-4818-B263-E8652CB5FDA0}"/>
    <cellStyle name="AggGreen 2 3 3 2 3 2" xfId="3448" xr:uid="{1F8D460B-ADCF-45E2-B5F0-8857A26EFB0F}"/>
    <cellStyle name="AggGreen 2 3 3 2 4" xfId="2283" xr:uid="{5F8B6056-BBEE-491E-9500-B28E90A06A71}"/>
    <cellStyle name="AggGreen 2 3 3 3" xfId="1425" xr:uid="{C35FCB06-8F65-4B4A-87D2-ED56A7B53AAD}"/>
    <cellStyle name="AggGreen 2 3 3 3 2" xfId="2990" xr:uid="{AE9CC33A-34C1-4AD8-8B00-1124127B6A0C}"/>
    <cellStyle name="AggGreen 2 3 3 4" xfId="1789" xr:uid="{9512492F-8C7D-47CB-AC63-222721B34AD7}"/>
    <cellStyle name="AggGreen 2 3 3 4 2" xfId="3343" xr:uid="{AF657649-A959-4F05-A2B0-8253560938D2}"/>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2 2" xfId="3194" xr:uid="{626C73C1-CE0E-4588-A218-FE6A2E50D0D2}"/>
    <cellStyle name="AggGreen 2 3 4 2 3" xfId="1901" xr:uid="{715F10C3-9832-47B7-9173-F6DE1D4FA63C}"/>
    <cellStyle name="AggGreen 2 3 4 2 3 2" xfId="3444" xr:uid="{991D7574-419A-4A36-95E1-A6044DD3470A}"/>
    <cellStyle name="AggGreen 2 3 4 2 4" xfId="2279" xr:uid="{EB4AE3BB-C760-48CF-8E72-3435CBBE251E}"/>
    <cellStyle name="AggGreen 2 3 4 3" xfId="1421" xr:uid="{71ED169F-EFFB-4E3D-A8CE-986E03835BB8}"/>
    <cellStyle name="AggGreen 2 3 4 3 2" xfId="2986" xr:uid="{71CD0FAD-2A98-4E44-A52A-8C6493B5334B}"/>
    <cellStyle name="AggGreen 2 3 4 4" xfId="1154" xr:uid="{C374309A-7F22-4887-AD9B-28EB93291C13}"/>
    <cellStyle name="AggGreen 2 3 4 4 2" xfId="2723" xr:uid="{2EAE145E-4385-4C2B-9FC9-17EE314A9BA6}"/>
    <cellStyle name="AggGreen 2 3 4 5" xfId="2073" xr:uid="{D68EDB94-EC6C-4DEA-90A0-28CFA4D95770}"/>
    <cellStyle name="AggGreen 2 3 5" xfId="1094" xr:uid="{C583967E-8052-435D-A94D-4D9980E6F84C}"/>
    <cellStyle name="AggGreen 2 3 5 2" xfId="2663" xr:uid="{91FFFC75-EF97-4F9A-AF9E-5E25DA5AD6D2}"/>
    <cellStyle name="AggGreen 2 3 6" xfId="1241" xr:uid="{A8FA67B3-C227-4925-A9D8-9CA4DE588492}"/>
    <cellStyle name="AggGreen 2 3 6 2" xfId="2808" xr:uid="{EE7505FB-CC8D-4E38-8652-F8EB018B69A3}"/>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2 2" xfId="3058" xr:uid="{CD646C38-7C1E-4272-8195-5F29124532EE}"/>
    <cellStyle name="AggGreen 3 2 2 3" xfId="1234" xr:uid="{3F5391DC-193E-4FDC-B489-565AF9C9412B}"/>
    <cellStyle name="AggGreen 3 2 2 3 2" xfId="2802" xr:uid="{AB03BC1A-8CDE-4B6E-BD54-477EF9D4D392}"/>
    <cellStyle name="AggGreen 3 2 2 4" xfId="2143" xr:uid="{97E23AC8-2DD1-4E5F-8F22-672A0EF044D6}"/>
    <cellStyle name="AggGreen 3 2 3" xfId="1285" xr:uid="{CDE3F04F-5BD7-427A-9536-05E04A3C774C}"/>
    <cellStyle name="AggGreen 3 2 3 2" xfId="2850" xr:uid="{5A6A7157-4159-471F-A73C-9CA7883C21D2}"/>
    <cellStyle name="AggGreen 3 2 4" xfId="1731" xr:uid="{10B4CD14-FAF6-4D5F-8DC9-8DBB46344394}"/>
    <cellStyle name="AggGreen 3 2 4 2" xfId="3291" xr:uid="{71C96F7E-303E-448A-BA6A-896EE1661832}"/>
    <cellStyle name="AggGreen 3 2 5" xfId="1937" xr:uid="{9816B01A-FBDC-4B54-85CE-A8FFBC10F00E}"/>
    <cellStyle name="AggGreen 3 3" xfId="745" xr:uid="{4CCE280C-7FCC-4BAA-81F8-C53E5CB03905}"/>
    <cellStyle name="AggGreen 3 3 2" xfId="1458" xr:uid="{CDEF4177-E6EB-4E58-B9F9-A6FA3442A86E}"/>
    <cellStyle name="AggGreen 3 3 2 2" xfId="3023" xr:uid="{28CFC41B-0065-4757-8704-A6CB86DB4934}"/>
    <cellStyle name="AggGreen 3 3 3" xfId="1842" xr:uid="{FAF9C88F-AB08-4562-B8C8-6EACB59F77A6}"/>
    <cellStyle name="AggGreen 3 3 3 2" xfId="3391" xr:uid="{38EFB8CE-E4A9-4ECF-957D-386440865F87}"/>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2 2" xfId="3128" xr:uid="{D623E7D1-5548-4EFD-8A6F-D7F285A1E27F}"/>
    <cellStyle name="AggGreen 4 2 2 3" xfId="1662" xr:uid="{68496940-CF8B-4DCF-807C-64AA55E49A98}"/>
    <cellStyle name="AggGreen 4 2 2 3 2" xfId="3227" xr:uid="{73C07426-9C6E-4F28-8422-75D78304C918}"/>
    <cellStyle name="AggGreen 4 2 2 4" xfId="2213" xr:uid="{3F0A5057-5152-4572-94F7-8F5214032DD3}"/>
    <cellStyle name="AggGreen 4 2 3" xfId="1355" xr:uid="{1022DC08-113F-4C1C-8CC6-35334E30A8CA}"/>
    <cellStyle name="AggGreen 4 2 3 2" xfId="2920" xr:uid="{16D65682-626E-4748-A4C4-A121EE01E10C}"/>
    <cellStyle name="AggGreen 4 2 4" xfId="1850" xr:uid="{2BA5E206-FB81-41E9-AE60-038F9C529CFE}"/>
    <cellStyle name="AggGreen 4 2 4 2" xfId="3396" xr:uid="{013404D0-C334-4E9A-97F6-596328F1CA4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2 2" xfId="3043" xr:uid="{11DECF1B-599E-4335-991F-00952E7E0BC7}"/>
    <cellStyle name="AggGreen 4 3 2 3" xfId="1783" xr:uid="{572F7E37-E08F-44BD-86EC-B881D6A4E265}"/>
    <cellStyle name="AggGreen 4 3 2 3 2" xfId="3338" xr:uid="{371AF77E-D3A0-4A80-B35E-A41919157911}"/>
    <cellStyle name="AggGreen 4 3 2 4" xfId="2128" xr:uid="{C8ED28A2-385F-42A1-AA4B-1D4DC99B9642}"/>
    <cellStyle name="AggGreen 4 3 3" xfId="1270" xr:uid="{6810ECF9-28FB-45A8-A450-98DC66AE8E3E}"/>
    <cellStyle name="AggGreen 4 3 3 2" xfId="2835" xr:uid="{A9BBA660-4047-493B-9CF9-56C307D46701}"/>
    <cellStyle name="AggGreen 4 3 4" xfId="1756" xr:uid="{309E43B6-4AAE-4C36-B413-E1D59C9558A2}"/>
    <cellStyle name="AggGreen 4 3 4 2" xfId="3314" xr:uid="{2D5C3337-8AE3-41D6-A751-E6439D9DB94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2 2" xfId="3161" xr:uid="{CF32503B-7E29-498B-80DE-D9C3A54E70E5}"/>
    <cellStyle name="AggGreen 4 4 2 3" xfId="994" xr:uid="{2347EDB4-F9EA-483E-8065-112D1739D421}"/>
    <cellStyle name="AggGreen 4 4 2 3 2" xfId="2567" xr:uid="{42D87408-2E0E-4EEA-B844-846E9B5CCF31}"/>
    <cellStyle name="AggGreen 4 4 2 4" xfId="2246" xr:uid="{2C1BC71F-AB7A-4FBA-88DE-04A33AFD7548}"/>
    <cellStyle name="AggGreen 4 4 3" xfId="1388" xr:uid="{B429D70A-AFCC-4D8B-8C6A-D5B89F576D9F}"/>
    <cellStyle name="AggGreen 4 4 3 2" xfId="2953" xr:uid="{9B46DB69-D54C-409F-A9C1-0A587BB96710}"/>
    <cellStyle name="AggGreen 4 4 4" xfId="1023" xr:uid="{8E57BC26-D49B-439B-B280-0C4982DF9291}"/>
    <cellStyle name="AggGreen 4 4 4 2" xfId="2595" xr:uid="{217EC2DD-FED5-47AA-AAF8-95950945DCAB}"/>
    <cellStyle name="AggGreen 4 4 5" xfId="2040" xr:uid="{EAE91412-1194-4131-822C-982DCDCEF1DE}"/>
    <cellStyle name="AggGreen 4 5" xfId="1093" xr:uid="{55B14524-22BB-4D11-BBE3-C3A7D78EC00D}"/>
    <cellStyle name="AggGreen 4 5 2" xfId="2662" xr:uid="{010CCB30-1BC2-4C8A-999A-B83782D3BDA2}"/>
    <cellStyle name="AggGreen 4 6" xfId="1084" xr:uid="{C0E3DEDA-FF74-4297-9819-5BB1DBD09504}"/>
    <cellStyle name="AggGreen 4 6 2" xfId="2653" xr:uid="{A774A6C4-6DBF-4627-9635-EA7972246C25}"/>
    <cellStyle name="AggGreen 4 7" xfId="1843" xr:uid="{51A7B829-4D8A-48CD-9655-E35F3FF056C9}"/>
    <cellStyle name="AggGreen 5" xfId="112" xr:uid="{F11B0F9C-0615-47E1-8437-7766F1FF0418}"/>
    <cellStyle name="AggGreen 5 2" xfId="2363" xr:uid="{BA172471-1B08-45A7-8786-CF6ED36FF713}"/>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2 2" xfId="3127" xr:uid="{4B242BD1-7233-44F8-9D91-3AD72A5A9D3D}"/>
    <cellStyle name="AggGreen12 2 2 2 2 3" xfId="1015" xr:uid="{5DCB1AC4-83DC-4822-8A80-7373C7F4CA9B}"/>
    <cellStyle name="AggGreen12 2 2 2 2 3 2" xfId="2587" xr:uid="{71E25BC5-B6A6-4AA0-89E8-63975E2AC35E}"/>
    <cellStyle name="AggGreen12 2 2 2 2 4" xfId="2212" xr:uid="{F7BE7028-4B80-47F2-9D4A-4B9A79E86588}"/>
    <cellStyle name="AggGreen12 2 2 2 3" xfId="1354" xr:uid="{87E5F22A-B8F8-43F9-AF0B-5A05F72332A5}"/>
    <cellStyle name="AggGreen12 2 2 2 3 2" xfId="2919" xr:uid="{D7B61C75-7730-42AB-AAB4-C13A84CE682F}"/>
    <cellStyle name="AggGreen12 2 2 2 4" xfId="1709" xr:uid="{A4A0DDC5-B633-499D-B979-548786C3D16B}"/>
    <cellStyle name="AggGreen12 2 2 2 4 2" xfId="3270" xr:uid="{6498E8E6-C5A4-484C-B741-F2099BB3CD81}"/>
    <cellStyle name="AggGreen12 2 2 2 5" xfId="2006" xr:uid="{C105D39D-060C-41F6-93B5-A7A39C92F8B4}"/>
    <cellStyle name="AggGreen12 2 2 3" xfId="748" xr:uid="{65D0D2D2-FDF4-41B2-B783-AEAB776DB28C}"/>
    <cellStyle name="AggGreen12 2 2 3 2" xfId="1461" xr:uid="{03FECFC3-4FDF-41D5-95C3-7C01AF3114EF}"/>
    <cellStyle name="AggGreen12 2 2 3 2 2" xfId="3026" xr:uid="{2F3A8506-4C89-4AFE-BB47-97643786684D}"/>
    <cellStyle name="AggGreen12 2 2 3 3" xfId="1075" xr:uid="{95C54E3F-9583-4876-A466-0932DAF99696}"/>
    <cellStyle name="AggGreen12 2 2 3 3 2" xfId="2644" xr:uid="{45730C21-11EB-4F3F-A562-8E7914CE9A1A}"/>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2 2" xfId="3131" xr:uid="{BBD1CE9F-44E8-4466-98B0-CFC0A4CBAB8E}"/>
    <cellStyle name="AggGreen12 2 3 2 2 3" xfId="1239" xr:uid="{7DF2BD0E-EF84-4398-A894-68C7C0E68547}"/>
    <cellStyle name="AggGreen12 2 3 2 2 3 2" xfId="2806" xr:uid="{2D7B0501-9AA8-4DE0-8AA3-34272FD7D494}"/>
    <cellStyle name="AggGreen12 2 3 2 2 4" xfId="2216" xr:uid="{D9BEC650-BE85-4339-ACA2-ADC899A579D5}"/>
    <cellStyle name="AggGreen12 2 3 2 3" xfId="1358" xr:uid="{DDC4F145-F714-4C18-9FFD-0392C9F9D3D9}"/>
    <cellStyle name="AggGreen12 2 3 2 3 2" xfId="2923" xr:uid="{CA348DA3-9B22-453C-BAD3-8DB2713D18C9}"/>
    <cellStyle name="AggGreen12 2 3 2 4" xfId="1748" xr:uid="{78B63A49-DE70-48E1-B6B4-BCC25881FF67}"/>
    <cellStyle name="AggGreen12 2 3 2 4 2" xfId="3307" xr:uid="{D6AF9671-646D-44D4-8E0E-98394BA379C4}"/>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2 2" xfId="3080" xr:uid="{B2DBBC8C-3305-4230-8F99-19E5BBE42923}"/>
    <cellStyle name="AggGreen12 2 3 3 2 3" xfId="64" xr:uid="{AE9A4EA9-39C5-4627-9062-B7864692C0CC}"/>
    <cellStyle name="AggGreen12 2 3 3 2 3 2" xfId="2321" xr:uid="{E566362B-3139-4BC3-9509-F356F93E6B3B}"/>
    <cellStyle name="AggGreen12 2 3 3 2 4" xfId="2165" xr:uid="{FD5AD58D-3ACE-4501-AEE5-283E784BDCD5}"/>
    <cellStyle name="AggGreen12 2 3 3 3" xfId="1307" xr:uid="{3C476B87-AB88-4210-A147-BBAEB3CE0C8C}"/>
    <cellStyle name="AggGreen12 2 3 3 3 2" xfId="2872" xr:uid="{D9FD6FC1-D52F-4FE3-81D0-EE72A0CFFE6B}"/>
    <cellStyle name="AggGreen12 2 3 3 4" xfId="1246" xr:uid="{3A80495D-DE88-4295-912B-D6690152C909}"/>
    <cellStyle name="AggGreen12 2 3 3 4 2" xfId="2813" xr:uid="{0DC0D8B6-5CBB-4F5F-AA5B-1F3956BC53FB}"/>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2 2" xfId="3160" xr:uid="{6661D5DC-1B28-4BAD-97E2-AF842CC7779B}"/>
    <cellStyle name="AggGreen12 2 3 4 2 3" xfId="1832" xr:uid="{F2317132-24BF-4C3F-A131-E37C35683ED1}"/>
    <cellStyle name="AggGreen12 2 3 4 2 3 2" xfId="3382" xr:uid="{FF0EE2E1-7213-43F4-A2EF-495643502882}"/>
    <cellStyle name="AggGreen12 2 3 4 2 4" xfId="2245" xr:uid="{5F7FC0B2-CD9C-413A-A74C-141320F465E5}"/>
    <cellStyle name="AggGreen12 2 3 4 3" xfId="1387" xr:uid="{7BA695ED-1371-4E04-8518-443DD31CBE7F}"/>
    <cellStyle name="AggGreen12 2 3 4 3 2" xfId="2952" xr:uid="{D317C827-6738-4DE2-B252-26B4F605F588}"/>
    <cellStyle name="AggGreen12 2 3 4 4" xfId="1788" xr:uid="{0881A207-10A4-453C-B1F4-712CE2398912}"/>
    <cellStyle name="AggGreen12 2 3 4 4 2" xfId="3342" xr:uid="{0705E346-B5F8-452E-A98C-F7DB08CF362F}"/>
    <cellStyle name="AggGreen12 2 3 4 5" xfId="2039" xr:uid="{6A66A989-8955-46D3-BD2A-2930FE5F3791}"/>
    <cellStyle name="AggGreen12 2 3 5" xfId="1096" xr:uid="{626127D5-3FD8-4A7F-A6E9-A1E278147F2B}"/>
    <cellStyle name="AggGreen12 2 3 5 2" xfId="2665" xr:uid="{D35C863C-86D3-43AE-A244-B71C4D801803}"/>
    <cellStyle name="AggGreen12 2 3 6" xfId="1148" xr:uid="{1B2DADB5-B6E7-4723-9261-2C05191F49B8}"/>
    <cellStyle name="AggGreen12 2 3 6 2" xfId="2717" xr:uid="{7E095442-ED1B-4B35-8054-AB8C1257B1C2}"/>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2 2" xfId="3057" xr:uid="{7D8F6316-E9AC-44CA-92F3-80C035801CD6}"/>
    <cellStyle name="AggGreen12 3 2 2 3" xfId="1706" xr:uid="{11FE432E-7355-432B-B040-D14212C8A362}"/>
    <cellStyle name="AggGreen12 3 2 2 3 2" xfId="3267" xr:uid="{D28A4676-2C8C-4893-8AB6-8D165B39F38E}"/>
    <cellStyle name="AggGreen12 3 2 2 4" xfId="2142" xr:uid="{D57B5DDA-C01D-4E5D-8F82-A8EDF0120225}"/>
    <cellStyle name="AggGreen12 3 2 3" xfId="1284" xr:uid="{CCDA0512-008E-47E5-9C08-2231AAD5A6B5}"/>
    <cellStyle name="AggGreen12 3 2 3 2" xfId="2849" xr:uid="{49CEA785-422C-4CB8-84DF-D8CEFD1F3978}"/>
    <cellStyle name="AggGreen12 3 2 4" xfId="1880" xr:uid="{9AAC1FBD-FA37-4180-AF19-F66CE8D2D0A7}"/>
    <cellStyle name="AggGreen12 3 2 4 2" xfId="3423" xr:uid="{B93CAAE2-92BB-47E8-B569-46CD0DA59778}"/>
    <cellStyle name="AggGreen12 3 2 5" xfId="1936" xr:uid="{86C7AC83-58E4-4C1B-9C4D-03F78AE5AE49}"/>
    <cellStyle name="AggGreen12 3 3" xfId="747" xr:uid="{062232AB-1A51-453B-8CCD-B70C436D8FB7}"/>
    <cellStyle name="AggGreen12 3 3 2" xfId="1460" xr:uid="{E1C72C3D-92A1-4B4D-88B3-4E90FE89048F}"/>
    <cellStyle name="AggGreen12 3 3 2 2" xfId="3025" xr:uid="{2C8E8B0A-B118-40D3-8751-5E26F3200DD9}"/>
    <cellStyle name="AggGreen12 3 3 3" xfId="1717" xr:uid="{A57DC4CF-A968-414C-A40A-993AB441CC23}"/>
    <cellStyle name="AggGreen12 3 3 3 2" xfId="3278" xr:uid="{6EA1ED9F-1029-4B4B-8FC0-FB536065AAE2}"/>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2 2" xfId="3130" xr:uid="{663AEC7D-68DA-47BD-A47A-7C55683DD79F}"/>
    <cellStyle name="AggGreen12 4 2 2 3" xfId="71" xr:uid="{B54DEFBD-2FED-4C97-B5F1-678D915F3874}"/>
    <cellStyle name="AggGreen12 4 2 2 3 2" xfId="2325" xr:uid="{17A651A7-542C-4455-846B-49193A1C89DB}"/>
    <cellStyle name="AggGreen12 4 2 2 4" xfId="2215" xr:uid="{BBB163EE-4E3B-49AA-A6BA-C1278DA32BBD}"/>
    <cellStyle name="AggGreen12 4 2 3" xfId="1357" xr:uid="{08008CA4-53B9-4658-BC48-160B9B767A74}"/>
    <cellStyle name="AggGreen12 4 2 3 2" xfId="2922" xr:uid="{B69697FF-E8EB-4C99-B148-63FDA34EA3C2}"/>
    <cellStyle name="AggGreen12 4 2 4" xfId="1855" xr:uid="{885C3EBF-9E56-4023-BFAD-38515656A501}"/>
    <cellStyle name="AggGreen12 4 2 4 2" xfId="3401" xr:uid="{48094CB8-B804-4751-BE55-DF3B7A39A6CD}"/>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2 2" xfId="3182" xr:uid="{6C332677-5456-49B8-8F7B-5B3CA6F5FEDC}"/>
    <cellStyle name="AggGreen12 4 3 2 3" xfId="1254" xr:uid="{6E515307-1874-43CF-98AB-EC94E1FAD8AF}"/>
    <cellStyle name="AggGreen12 4 3 2 3 2" xfId="2820" xr:uid="{9ED41111-AF26-4D8B-96DE-D538269BB5EB}"/>
    <cellStyle name="AggGreen12 4 3 2 4" xfId="2267" xr:uid="{8BE75226-642D-44B5-B845-8E6CFAB236B7}"/>
    <cellStyle name="AggGreen12 4 3 3" xfId="1409" xr:uid="{9BE9315E-9F7E-4477-804E-603CAECA0338}"/>
    <cellStyle name="AggGreen12 4 3 3 2" xfId="2974" xr:uid="{00BDCB12-EAF1-4FC2-983A-679B9AC3AB21}"/>
    <cellStyle name="AggGreen12 4 3 4" xfId="1063" xr:uid="{881ACBE1-5B4F-4024-A7CC-7D92E3BB1F69}"/>
    <cellStyle name="AggGreen12 4 3 4 2" xfId="2633" xr:uid="{94CE45DF-33BB-4C31-AA84-9C2A29BF4C4C}"/>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2 2" xfId="3193" xr:uid="{9CBA8FCF-0116-4C53-8012-0D392052A144}"/>
    <cellStyle name="AggGreen12 4 4 2 3" xfId="1900" xr:uid="{7F4C2BA3-1260-4F89-8527-E47FEEFE1230}"/>
    <cellStyle name="AggGreen12 4 4 2 3 2" xfId="3443" xr:uid="{AEFBDF5F-85F6-4A71-A508-B1050896A4D2}"/>
    <cellStyle name="AggGreen12 4 4 2 4" xfId="2278" xr:uid="{A13E20BB-414C-4BA4-8DF0-9CF8DBB53B1E}"/>
    <cellStyle name="AggGreen12 4 4 3" xfId="1420" xr:uid="{BA65BC79-5EE8-4C41-A82E-E74A7368123E}"/>
    <cellStyle name="AggGreen12 4 4 3 2" xfId="2985" xr:uid="{2B25C36F-61C6-4224-AB20-2D6CDFE43F72}"/>
    <cellStyle name="AggGreen12 4 4 4" xfId="1071" xr:uid="{1717CB86-0AEC-40FE-85C3-B9C02CCBEF55}"/>
    <cellStyle name="AggGreen12 4 4 4 2" xfId="2641" xr:uid="{30122308-C602-43D9-A8F1-BDF55A132F24}"/>
    <cellStyle name="AggGreen12 4 4 5" xfId="2072" xr:uid="{073D9846-811B-49A6-A19B-59DA522546AC}"/>
    <cellStyle name="AggGreen12 4 5" xfId="1095" xr:uid="{752B5672-4B27-452C-88FE-3081BEF9479E}"/>
    <cellStyle name="AggGreen12 4 5 2" xfId="2664" xr:uid="{4CE247C2-EC55-45CB-9483-D2DE61AC87DD}"/>
    <cellStyle name="AggGreen12 4 6" xfId="1144" xr:uid="{80186868-CD9B-476D-846B-912250735832}"/>
    <cellStyle name="AggGreen12 4 6 2" xfId="2713" xr:uid="{50D294CF-E5E5-4C57-BDC3-4931A89D4A70}"/>
    <cellStyle name="AggGreen12 4 7" xfId="1877" xr:uid="{015B4B86-B481-414E-B232-8AB4A1BF2356}"/>
    <cellStyle name="AggGreen12 5" xfId="110" xr:uid="{CB86DE8A-8871-4E3F-BAF1-F2D54064941D}"/>
    <cellStyle name="AggGreen12 5 2" xfId="2361" xr:uid="{BB0898F3-67CE-4417-9CAE-DA4332797682}"/>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2 2" xfId="3056" xr:uid="{4CA205A9-68A2-4F06-B186-D50D7E5E06F4}"/>
    <cellStyle name="AggOrange 2 2 2 2 3" xfId="1215" xr:uid="{B27E5544-00A2-410E-B2F0-E228192F271D}"/>
    <cellStyle name="AggOrange 2 2 2 2 3 2" xfId="2783" xr:uid="{C0AC1C19-BCAD-4490-AEA8-B15D7946D9C9}"/>
    <cellStyle name="AggOrange 2 2 2 2 4" xfId="2141" xr:uid="{A24AE636-CBC3-43F4-8D01-542FBD102BE7}"/>
    <cellStyle name="AggOrange 2 2 2 3" xfId="1283" xr:uid="{C57B3DFD-00A4-4B81-82EE-26AC770AF1C8}"/>
    <cellStyle name="AggOrange 2 2 2 3 2" xfId="2848" xr:uid="{5EF0E37B-FBB1-4422-B61D-EEAB3496FBB8}"/>
    <cellStyle name="AggOrange 2 2 2 4" xfId="1210" xr:uid="{2DBBEEA4-7632-447E-9FC6-592EAAF51B28}"/>
    <cellStyle name="AggOrange 2 2 2 4 2" xfId="2778" xr:uid="{1743E3BF-6676-4E75-A1F8-211E8CB8FE55}"/>
    <cellStyle name="AggOrange 2 2 2 5" xfId="1935" xr:uid="{D0EA2998-8583-4310-B747-B560FBCF6232}"/>
    <cellStyle name="AggOrange 2 2 3" xfId="750" xr:uid="{1A09DC41-510A-4402-87FE-B2E7B270F7CC}"/>
    <cellStyle name="AggOrange 2 2 3 2" xfId="1463" xr:uid="{01D65B2C-817E-42A3-99AC-D60FDC7CCA41}"/>
    <cellStyle name="AggOrange 2 2 3 2 2" xfId="3028" xr:uid="{FF29FFFA-4CAD-41EE-B60E-FB7C3CE8C4C3}"/>
    <cellStyle name="AggOrange 2 2 3 3" xfId="1644" xr:uid="{FE084408-8490-4D02-8C45-C14E055824C9}"/>
    <cellStyle name="AggOrange 2 2 3 3 2" xfId="3209" xr:uid="{A4DE5EBB-79D4-4DFC-960D-C57C0C592B02}"/>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2 2" xfId="3133" xr:uid="{2D7816E0-9E65-4C2A-B029-37EFC186BC45}"/>
    <cellStyle name="AggOrange 2 3 2 2 3" xfId="1073" xr:uid="{39C24397-2EF9-439D-8EC8-1DBE90704B13}"/>
    <cellStyle name="AggOrange 2 3 2 2 3 2" xfId="2642" xr:uid="{5DABFE36-4EF2-4A0A-BD15-F528E249BA38}"/>
    <cellStyle name="AggOrange 2 3 2 2 4" xfId="2218" xr:uid="{D0E27FDD-412E-49CB-8CE1-BE174A5B0842}"/>
    <cellStyle name="AggOrange 2 3 2 3" xfId="1360" xr:uid="{119DABC5-7120-4FD5-A956-5DD52A0B95E0}"/>
    <cellStyle name="AggOrange 2 3 2 3 2" xfId="2925" xr:uid="{3117DC0D-53F8-4FFA-AB6C-73B7DF6D4936}"/>
    <cellStyle name="AggOrange 2 3 2 4" xfId="1217" xr:uid="{05D012C8-0964-4FFA-8E05-8B360F5C4BE9}"/>
    <cellStyle name="AggOrange 2 3 2 4 2" xfId="2785" xr:uid="{4C4312F8-0180-4875-8206-FB79C266DBE0}"/>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2 2" xfId="3040" xr:uid="{577A8F1C-BA00-4A7A-9B2F-EBE9AE42E6EA}"/>
    <cellStyle name="AggOrange 2 3 3 2 3" xfId="1801" xr:uid="{B8A54D2B-2BB6-41D0-91D6-E78E408466B3}"/>
    <cellStyle name="AggOrange 2 3 3 2 3 2" xfId="3354" xr:uid="{BD9BE9D3-E56E-4A13-BF42-069C1D7019A8}"/>
    <cellStyle name="AggOrange 2 3 3 2 4" xfId="2125" xr:uid="{B336751C-E529-4447-8AAF-53F0691C73E5}"/>
    <cellStyle name="AggOrange 2 3 3 3" xfId="1267" xr:uid="{570DF207-4DE5-4F29-8752-3C675FFF6463}"/>
    <cellStyle name="AggOrange 2 3 3 3 2" xfId="2832" xr:uid="{43C88D5F-56AB-405F-A7DF-2EDDAFCDF0CB}"/>
    <cellStyle name="AggOrange 2 3 3 4" xfId="1212" xr:uid="{1063852F-52F4-4434-9AB1-4C9E70943A6C}"/>
    <cellStyle name="AggOrange 2 3 3 4 2" xfId="2780" xr:uid="{826017B8-385D-4CAD-AE20-3E543F9A0A38}"/>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2 2" xfId="3055" xr:uid="{FA003AAA-59BB-4370-A1FE-E704AFB8A917}"/>
    <cellStyle name="AggOrange 2 3 4 2 3" xfId="1674" xr:uid="{A2D04DED-1988-42C5-9DD3-644C9B531655}"/>
    <cellStyle name="AggOrange 2 3 4 2 3 2" xfId="3237" xr:uid="{75C962CA-BB91-49E7-A359-BE01F526CC4A}"/>
    <cellStyle name="AggOrange 2 3 4 2 4" xfId="2140" xr:uid="{4BEDC18A-11E0-4409-9056-1A9210F15949}"/>
    <cellStyle name="AggOrange 2 3 4 3" xfId="1282" xr:uid="{F694A762-AE5F-4C1E-94AB-A2B97AA44C40}"/>
    <cellStyle name="AggOrange 2 3 4 3 2" xfId="2847" xr:uid="{509F0E6A-A0A7-485D-8BB8-BFB49B0649BF}"/>
    <cellStyle name="AggOrange 2 3 4 4" xfId="1889" xr:uid="{73B8784F-AB33-4480-B1A1-C8FEAB8F777E}"/>
    <cellStyle name="AggOrange 2 3 4 4 2" xfId="3432" xr:uid="{51C9C32E-0E06-45E3-8BB5-C608808B66A0}"/>
    <cellStyle name="AggOrange 2 3 4 5" xfId="1934" xr:uid="{7B5236FE-B396-406F-B860-4A5DE6CFE031}"/>
    <cellStyle name="AggOrange 2 3 5" xfId="1098" xr:uid="{ED874F1C-9A51-42B4-BFBF-2BC6A3D09242}"/>
    <cellStyle name="AggOrange 2 3 5 2" xfId="2667" xr:uid="{39CB8A4A-B6E9-4198-9B69-9BAB379E6D38}"/>
    <cellStyle name="AggOrange 2 3 6" xfId="1008" xr:uid="{EF5FF691-947C-4DA8-A39C-E29ACA372177}"/>
    <cellStyle name="AggOrange 2 3 6 2" xfId="2580" xr:uid="{704B411B-2A39-4F2F-9844-A03CF80E2A7F}"/>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2 2" xfId="3175" xr:uid="{7B778E1E-AB7F-4A36-8C65-370FBE92D79D}"/>
    <cellStyle name="AggOrange 3 2 2 3" xfId="44" xr:uid="{1792563D-5686-4CB9-86B4-53CCB02F459D}"/>
    <cellStyle name="AggOrange 3 2 2 3 2" xfId="2319" xr:uid="{1CB28699-F0E6-4929-85EF-5ECBDCEABC6B}"/>
    <cellStyle name="AggOrange 3 2 2 4" xfId="2260" xr:uid="{97E3EC51-DF42-452D-9AF5-ECD3217E0110}"/>
    <cellStyle name="AggOrange 3 2 3" xfId="1402" xr:uid="{13D3CF3E-4D51-436F-AB17-E0A957B95559}"/>
    <cellStyle name="AggOrange 3 2 3 2" xfId="2967" xr:uid="{D601E735-B62D-4213-B5E0-FBE2986B0057}"/>
    <cellStyle name="AggOrange 3 2 4" xfId="1813" xr:uid="{EF4608FA-4C5B-45D7-8D77-CAB466D28973}"/>
    <cellStyle name="AggOrange 3 2 4 2" xfId="3364" xr:uid="{94BA29E4-F74D-4234-B69A-88D80DD0140E}"/>
    <cellStyle name="AggOrange 3 2 5" xfId="2054" xr:uid="{392C522F-5748-4827-90EE-BE8E3481429E}"/>
    <cellStyle name="AggOrange 3 3" xfId="749" xr:uid="{0DB6C02F-5026-48AA-BBE2-AB0CD20F791E}"/>
    <cellStyle name="AggOrange 3 3 2" xfId="1462" xr:uid="{F8AC79E2-016B-4326-A4C1-DE33C390405A}"/>
    <cellStyle name="AggOrange 3 3 2 2" xfId="3027" xr:uid="{42D9BAEC-12D6-4123-AAC5-944ED8749A98}"/>
    <cellStyle name="AggOrange 3 3 3" xfId="1132" xr:uid="{E8992DF0-1155-48DA-ADB0-D27B040DD921}"/>
    <cellStyle name="AggOrange 3 3 3 2" xfId="2701" xr:uid="{DC78B419-999B-4925-B4E2-98E09B2F8748}"/>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2 2" xfId="3132" xr:uid="{5585CCCE-05E2-4A55-A329-5E54297E61A3}"/>
    <cellStyle name="AggOrange 4 2 2 3" xfId="1648" xr:uid="{11E56B75-FD1A-4450-A004-35AACC85468D}"/>
    <cellStyle name="AggOrange 4 2 2 3 2" xfId="3213" xr:uid="{E1D093BF-D38A-4ACD-BEEA-003BBA0A44C3}"/>
    <cellStyle name="AggOrange 4 2 2 4" xfId="2217" xr:uid="{69C4DDCB-8ECF-4833-ABEE-31A2CE0CC525}"/>
    <cellStyle name="AggOrange 4 2 3" xfId="1359" xr:uid="{85E91C74-60FE-48DC-B885-38E0B2D52107}"/>
    <cellStyle name="AggOrange 4 2 3 2" xfId="2924" xr:uid="{480FBAB3-3B4D-48BE-93E1-D3A5E0967B37}"/>
    <cellStyle name="AggOrange 4 2 4" xfId="1189" xr:uid="{588A8C79-CFC4-4ECA-BA15-C32B49C57E82}"/>
    <cellStyle name="AggOrange 4 2 4 2" xfId="2758" xr:uid="{8B678FE8-7C08-42EB-B4D0-B431B302EDD1}"/>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2 2" xfId="3121" xr:uid="{EC2E9C50-D16C-4094-A572-543DAB02A744}"/>
    <cellStyle name="AggOrange 4 3 2 3" xfId="1680" xr:uid="{632B9C7C-0A7A-4D66-B475-DAD519FA6EA5}"/>
    <cellStyle name="AggOrange 4 3 2 3 2" xfId="3243" xr:uid="{2CF658E7-B758-47C7-A0EE-29C5520D1A68}"/>
    <cellStyle name="AggOrange 4 3 2 4" xfId="2206" xr:uid="{6478D3EA-AAE2-4948-BE46-E65385A5E4B1}"/>
    <cellStyle name="AggOrange 4 3 3" xfId="1348" xr:uid="{923704E0-7BD3-4320-8C83-0F976CE971BF}"/>
    <cellStyle name="AggOrange 4 3 3 2" xfId="2913" xr:uid="{C15A1AAB-4796-40C9-95D8-5BE6BF24BA22}"/>
    <cellStyle name="AggOrange 4 3 4" xfId="1054" xr:uid="{9596794A-2F18-43A2-A273-79E66A718EAF}"/>
    <cellStyle name="AggOrange 4 3 4 2" xfId="2625" xr:uid="{566D2C7F-3151-4F81-97E8-61E6B35814A9}"/>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2 2" xfId="3095" xr:uid="{51DA184A-E63F-4725-8407-793DFA5675D3}"/>
    <cellStyle name="AggOrange 4 4 2 3" xfId="995" xr:uid="{8581C4BF-735A-4556-A96F-FB2581245DDD}"/>
    <cellStyle name="AggOrange 4 4 2 3 2" xfId="2568" xr:uid="{F42826C2-6E0F-453E-93B2-4812A64C4A2A}"/>
    <cellStyle name="AggOrange 4 4 2 4" xfId="2180" xr:uid="{18C9D033-D6F4-42DF-894F-4E0A15B0D3B3}"/>
    <cellStyle name="AggOrange 4 4 3" xfId="1322" xr:uid="{4134912D-22D8-4CA8-8E2C-B1A5A5009048}"/>
    <cellStyle name="AggOrange 4 4 3 2" xfId="2887" xr:uid="{B90733C7-C419-4BE4-89B9-74B39A599B60}"/>
    <cellStyle name="AggOrange 4 4 4" xfId="27" xr:uid="{00A49E9A-7DD8-42E6-949F-8E110701D980}"/>
    <cellStyle name="AggOrange 4 4 4 2" xfId="2312" xr:uid="{CF713B6F-E74E-4AF0-BCA3-E2713CA6B2B5}"/>
    <cellStyle name="AggOrange 4 4 5" xfId="1974" xr:uid="{18D8D643-F65E-4EAA-B260-BC01235F9622}"/>
    <cellStyle name="AggOrange 4 5" xfId="1097" xr:uid="{ED366082-C08B-4BCE-AF4B-5ABC3FBD10DD}"/>
    <cellStyle name="AggOrange 4 5 2" xfId="2666" xr:uid="{31741A62-6CC1-4600-8B3C-BFF4A5F53C72}"/>
    <cellStyle name="AggOrange 4 6" xfId="1716" xr:uid="{78E00EF4-8A67-4DD0-857B-AAA0EDB7802F}"/>
    <cellStyle name="AggOrange 4 6 2" xfId="3277" xr:uid="{56233BE8-9634-4135-B479-AECF0D9789F9}"/>
    <cellStyle name="AggOrange 4 7" xfId="972" xr:uid="{14199417-14B9-4468-A2B6-46534700F656}"/>
    <cellStyle name="AggOrange 5" xfId="106" xr:uid="{7AB804F5-4C00-4921-A154-A124B44CD2E7}"/>
    <cellStyle name="AggOrange 5 2" xfId="2359" xr:uid="{11CDEBB5-2618-4426-8BE5-B753A11D2E21}"/>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2 2" xfId="3174" xr:uid="{715DF00A-4404-40E9-984E-BA3C02718389}"/>
    <cellStyle name="AggOrange9 2 2 2 2 3" xfId="991" xr:uid="{1119EAFB-572B-4E54-ADB7-6AC646326B23}"/>
    <cellStyle name="AggOrange9 2 2 2 2 3 2" xfId="2564" xr:uid="{7D2E6830-E228-4CEB-B185-BDA442687020}"/>
    <cellStyle name="AggOrange9 2 2 2 2 4" xfId="2259" xr:uid="{6BA10206-4793-4EC0-87EC-4513CFCA5FF4}"/>
    <cellStyle name="AggOrange9 2 2 2 3" xfId="1401" xr:uid="{9B44C414-0B05-4BEF-B923-27E9F4EB8086}"/>
    <cellStyle name="AggOrange9 2 2 2 3 2" xfId="2966" xr:uid="{D5F448AA-B49C-45D2-84EE-94B3CBD62821}"/>
    <cellStyle name="AggOrange9 2 2 2 4" xfId="1741" xr:uid="{2C8B395E-89D7-424E-9B8F-22505E63F5E4}"/>
    <cellStyle name="AggOrange9 2 2 2 4 2" xfId="3300" xr:uid="{4F70C6E2-319B-4B35-9B7B-E48757D4F551}"/>
    <cellStyle name="AggOrange9 2 2 2 5" xfId="2053" xr:uid="{C3A53CFF-2362-4D0D-8DC5-C762B326AF1D}"/>
    <cellStyle name="AggOrange9 2 2 3" xfId="752" xr:uid="{BE465248-FEFA-4D38-BF2A-6936F04F7A0D}"/>
    <cellStyle name="AggOrange9 2 2 3 2" xfId="1465" xr:uid="{2D4674CA-F2FE-418D-A5BE-C57C77EAAC4C}"/>
    <cellStyle name="AggOrange9 2 2 3 2 2" xfId="3030" xr:uid="{0B3D8F44-9F4E-4F54-A28D-3853904D4B61}"/>
    <cellStyle name="AggOrange9 2 2 3 3" xfId="1137" xr:uid="{2BC866D9-B945-4ECE-8A28-E57F2031E86E}"/>
    <cellStyle name="AggOrange9 2 2 3 3 2" xfId="2706" xr:uid="{0B4D7A34-9DF6-49FB-B56D-8861872696FB}"/>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2 2" xfId="3135" xr:uid="{D697798C-5E4F-4E13-8579-C170920FB988}"/>
    <cellStyle name="AggOrange9 2 3 2 2 3" xfId="992" xr:uid="{78CCF6F7-B57D-4E2A-9981-553C50E28B6F}"/>
    <cellStyle name="AggOrange9 2 3 2 2 3 2" xfId="2565" xr:uid="{068A2759-76CD-4609-8932-E45ECE293F75}"/>
    <cellStyle name="AggOrange9 2 3 2 2 4" xfId="2220" xr:uid="{ADDC0D46-836E-4DCB-9041-A7FC2A3FBFA2}"/>
    <cellStyle name="AggOrange9 2 3 2 3" xfId="1362" xr:uid="{E7EDB4E0-A672-4E10-8C13-A24A06E7240E}"/>
    <cellStyle name="AggOrange9 2 3 2 3 2" xfId="2927" xr:uid="{B5566C53-FEC4-4C10-8A4A-8E33C2BD534B}"/>
    <cellStyle name="AggOrange9 2 3 2 4" xfId="1019" xr:uid="{90127F11-EE27-40FC-B68F-98CF2066BE71}"/>
    <cellStyle name="AggOrange9 2 3 2 4 2" xfId="2591" xr:uid="{2258D8AC-4800-4F31-8AC4-80A5A77C34A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2 2" xfId="3181" xr:uid="{6A18F077-3897-416F-925E-99ECCD5E38E7}"/>
    <cellStyle name="AggOrange9 2 3 3 2 3" xfId="1799" xr:uid="{F87352DA-5160-491C-8B40-E11BDE1B9E08}"/>
    <cellStyle name="AggOrange9 2 3 3 2 3 2" xfId="3352" xr:uid="{EA85B458-29DF-4590-9ECC-72F28572C257}"/>
    <cellStyle name="AggOrange9 2 3 3 2 4" xfId="2266" xr:uid="{22B50807-B44C-42F5-9378-50D5F29B4224}"/>
    <cellStyle name="AggOrange9 2 3 3 3" xfId="1408" xr:uid="{345DB3F7-E723-476E-9EFF-375F79422DF2}"/>
    <cellStyle name="AggOrange9 2 3 3 3 2" xfId="2973" xr:uid="{1207AF8E-2565-4878-87FF-221AE7573263}"/>
    <cellStyle name="AggOrange9 2 3 3 4" xfId="1802" xr:uid="{C7184450-BEC2-4B8E-A42A-3E374C9A35C8}"/>
    <cellStyle name="AggOrange9 2 3 3 4 2" xfId="3355" xr:uid="{7DBDA32E-E8F1-4152-82EA-90AEB7C262DB}"/>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2 2" xfId="3195" xr:uid="{2518D309-1E1C-4F00-B84F-582C99442FB7}"/>
    <cellStyle name="AggOrange9 2 3 4 2 3" xfId="1902" xr:uid="{FF6D7CAF-3B12-4F0E-9128-A68B994DEFD2}"/>
    <cellStyle name="AggOrange9 2 3 4 2 3 2" xfId="3445" xr:uid="{34E273FC-272D-447F-8601-40634BFBDC70}"/>
    <cellStyle name="AggOrange9 2 3 4 2 4" xfId="2280" xr:uid="{F7D59422-37A3-4867-B2B0-A2A83A124EAF}"/>
    <cellStyle name="AggOrange9 2 3 4 3" xfId="1422" xr:uid="{DECB4C3E-1D1C-4690-8C1C-D0819CEEB5C8}"/>
    <cellStyle name="AggOrange9 2 3 4 3 2" xfId="2987" xr:uid="{57EF98AC-A16A-4147-AAF8-5679EAAE6FE8}"/>
    <cellStyle name="AggOrange9 2 3 4 4" xfId="1811" xr:uid="{47806421-6EAC-47BF-86E8-25CEBD34990C}"/>
    <cellStyle name="AggOrange9 2 3 4 4 2" xfId="3362" xr:uid="{EE6BA09D-C646-4D9F-98EA-DFC267C7592A}"/>
    <cellStyle name="AggOrange9 2 3 4 5" xfId="2074" xr:uid="{B3D16786-59EF-41AB-8304-AAC9A31E7CCF}"/>
    <cellStyle name="AggOrange9 2 3 5" xfId="1100" xr:uid="{B3EF9F79-185B-4DC0-8A34-1CFD771BA5CF}"/>
    <cellStyle name="AggOrange9 2 3 5 2" xfId="2669" xr:uid="{E93A762A-4FD0-4C3D-8297-BC6A3181AE45}"/>
    <cellStyle name="AggOrange9 2 3 6" xfId="1849" xr:uid="{22D8F865-23A2-429C-B3A5-C45C8A337D26}"/>
    <cellStyle name="AggOrange9 2 3 6 2" xfId="3395" xr:uid="{35DFB90D-4BA6-480D-81A8-1EB13F2832D8}"/>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2 2" xfId="3126" xr:uid="{CE04986F-43FD-4B57-8FDB-B437D1E4601A}"/>
    <cellStyle name="AggOrange9 3 2 2 3" xfId="1663" xr:uid="{F3DB7194-2E28-42A5-87C1-EDAF6B358C9F}"/>
    <cellStyle name="AggOrange9 3 2 2 3 2" xfId="3228" xr:uid="{518B293D-C023-4C1C-A58F-A38CE797D184}"/>
    <cellStyle name="AggOrange9 3 2 2 4" xfId="2211" xr:uid="{77C8E6C8-1CF0-4BFD-9D17-2E469A75BA4C}"/>
    <cellStyle name="AggOrange9 3 2 3" xfId="1353" xr:uid="{9083DEEA-825B-49F7-8DE7-373F6A85B71D}"/>
    <cellStyle name="AggOrange9 3 2 3 2" xfId="2918" xr:uid="{0D82C7EF-A6B6-44DA-AC4A-88DEE985FA6B}"/>
    <cellStyle name="AggOrange9 3 2 4" xfId="1772" xr:uid="{8A39F5FD-B734-4D63-B3C3-D44F8F5772D9}"/>
    <cellStyle name="AggOrange9 3 2 4 2" xfId="3328" xr:uid="{DDB1D1B2-A5C4-474B-A647-B6B410BEF430}"/>
    <cellStyle name="AggOrange9 3 2 5" xfId="2005" xr:uid="{8873416F-9972-4159-A38B-5FE3A66617D1}"/>
    <cellStyle name="AggOrange9 3 3" xfId="751" xr:uid="{999081D0-D608-4AE2-B01C-E34BAE4B4F19}"/>
    <cellStyle name="AggOrange9 3 3 2" xfId="1464" xr:uid="{0FA151EA-6589-457F-9EDE-015925FC5680}"/>
    <cellStyle name="AggOrange9 3 3 2 2" xfId="3029" xr:uid="{219F80C9-C739-47A7-B595-7C4A588F166E}"/>
    <cellStyle name="AggOrange9 3 3 3" xfId="1749" xr:uid="{6C522107-886B-4D14-8BF6-F91BF37C995F}"/>
    <cellStyle name="AggOrange9 3 3 3 2" xfId="3308" xr:uid="{6A782B0B-F5B8-4465-86EF-135D4CEB8ACA}"/>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2 2" xfId="3134" xr:uid="{06EBB126-1FD2-497E-9E45-D75A64ADAF53}"/>
    <cellStyle name="AggOrange9 4 2 2 3" xfId="1647" xr:uid="{A924CEB2-E5D0-4BA4-83CF-12545AF5F9F4}"/>
    <cellStyle name="AggOrange9 4 2 2 3 2" xfId="3212" xr:uid="{DF6F2C1E-7F44-4026-A6EA-E7CEBF5BF7EA}"/>
    <cellStyle name="AggOrange9 4 2 2 4" xfId="2219" xr:uid="{F2B73A50-EF3E-4ADC-884C-B98D8D7762C2}"/>
    <cellStyle name="AggOrange9 4 2 3" xfId="1361" xr:uid="{33CA3C78-30C8-4235-A67F-7FD15CA9600F}"/>
    <cellStyle name="AggOrange9 4 2 3 2" xfId="2926" xr:uid="{79474EC0-9B6A-4EF0-8374-17525E181C8D}"/>
    <cellStyle name="AggOrange9 4 2 4" xfId="1214" xr:uid="{48DE10E5-FF91-4632-A832-F87E66DED1F0}"/>
    <cellStyle name="AggOrange9 4 2 4 2" xfId="2782" xr:uid="{1963E384-A04C-4A22-B35C-25AD0D664D0C}"/>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2 2" xfId="3079" xr:uid="{4A957316-9A72-4178-9864-918CC6F83D95}"/>
    <cellStyle name="AggOrange9 4 3 2 3" xfId="941" xr:uid="{D371CE5A-3AB7-422F-BD3B-620DBDB7FC70}"/>
    <cellStyle name="AggOrange9 4 3 2 3 2" xfId="2521" xr:uid="{322ABCC7-D5E1-40B8-9212-3FF6562F8BB8}"/>
    <cellStyle name="AggOrange9 4 3 2 4" xfId="2164" xr:uid="{F0BF41E3-9D79-45BC-BBBC-48A8BBD54182}"/>
    <cellStyle name="AggOrange9 4 3 3" xfId="1306" xr:uid="{923B689D-1FD2-4C74-93D0-03054AE99EBB}"/>
    <cellStyle name="AggOrange9 4 3 3 2" xfId="2871" xr:uid="{702BC98A-B7CA-4A7B-8813-1779D94A5B6A}"/>
    <cellStyle name="AggOrange9 4 3 4" xfId="942" xr:uid="{0F3DCB90-29FE-47AC-9560-792FFCFDCAC4}"/>
    <cellStyle name="AggOrange9 4 3 4 2" xfId="2522" xr:uid="{75534539-7FA2-4E20-AFFB-67CE3C3018DC}"/>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2 2" xfId="3125" xr:uid="{1805D5A1-1A91-432C-99C3-58BF88613F9E}"/>
    <cellStyle name="AggOrange9 4 4 2 3" xfId="1773" xr:uid="{8BFDD4A5-039A-450F-BBF2-043618C7336D}"/>
    <cellStyle name="AggOrange9 4 4 2 3 2" xfId="3329" xr:uid="{8B15B841-B2D6-43C3-8C97-272F72CC014B}"/>
    <cellStyle name="AggOrange9 4 4 2 4" xfId="2210" xr:uid="{84FF8B49-D2A9-4190-B7DB-3E84AFF5C3D2}"/>
    <cellStyle name="AggOrange9 4 4 3" xfId="1352" xr:uid="{9E151381-13F4-41C3-8522-BD76BFDA93DF}"/>
    <cellStyle name="AggOrange9 4 4 3 2" xfId="2917" xr:uid="{A6314BA6-7A10-4EFB-8CA3-43FE32F73A62}"/>
    <cellStyle name="AggOrange9 4 4 4" xfId="949" xr:uid="{43DD6F8D-30A7-4A96-9053-80B8E19FC4D6}"/>
    <cellStyle name="AggOrange9 4 4 4 2" xfId="2528" xr:uid="{9AB6C20C-319B-4506-9F6C-CE1FCCC70F87}"/>
    <cellStyle name="AggOrange9 4 4 5" xfId="2004" xr:uid="{BAF9643C-7317-456D-9967-F3F0F2D008B4}"/>
    <cellStyle name="AggOrange9 4 5" xfId="1099" xr:uid="{60E98770-1559-4A6A-9586-038D81CEA5B6}"/>
    <cellStyle name="AggOrange9 4 5 2" xfId="2668" xr:uid="{223FA9E7-ED36-4E81-9B46-53F7D5ED8893}"/>
    <cellStyle name="AggOrange9 4 6" xfId="1064" xr:uid="{C1F34B0A-0BEF-46C9-8D0E-1E1E947E4A11}"/>
    <cellStyle name="AggOrange9 4 6 2" xfId="2634" xr:uid="{B61004A5-94CA-4DB9-B7E1-6F0EF20E1BBA}"/>
    <cellStyle name="AggOrange9 4 7" xfId="1790" xr:uid="{41D0B062-74ED-460A-B3C1-0AF3BEDD2638}"/>
    <cellStyle name="AggOrange9 5" xfId="105" xr:uid="{ECF81999-9171-4651-B7A0-43172B1BCB26}"/>
    <cellStyle name="AggOrange9 5 2" xfId="2358" xr:uid="{EB679ADA-9892-4ACC-B637-0C05AB9FA757}"/>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2 2" xfId="3137" xr:uid="{0D669B79-FDD3-4F52-8914-DB2FA2F3890A}"/>
    <cellStyle name="AggOrangeLBorder 2 3 2 2 3" xfId="1240" xr:uid="{F24CA7B3-3537-45E8-A965-F50996B57232}"/>
    <cellStyle name="AggOrangeLBorder 2 3 2 2 3 2" xfId="2807" xr:uid="{53753F83-09B0-42AC-8B3B-F3A109F9C705}"/>
    <cellStyle name="AggOrangeLBorder 2 3 2 2 4" xfId="2222" xr:uid="{827ACD91-717A-47D0-9D31-4032FDB8376E}"/>
    <cellStyle name="AggOrangeLBorder 2 3 2 3" xfId="1364" xr:uid="{5AFE6286-8509-452C-9BC6-C6D0A5A05649}"/>
    <cellStyle name="AggOrangeLBorder 2 3 2 3 2" xfId="2929" xr:uid="{F11167A7-94F5-41CD-80D1-F4E32A42CFB7}"/>
    <cellStyle name="AggOrangeLBorder 2 3 2 4" xfId="1847" xr:uid="{5A7B76A0-D371-434F-AE26-A4844CC8F018}"/>
    <cellStyle name="AggOrangeLBorder 2 3 2 4 2" xfId="3394" xr:uid="{EC94CDAB-09FE-46D8-ADBA-A946BA16C01E}"/>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2 2" xfId="3077" xr:uid="{8F25E05C-B9D1-4E11-A9D9-AEB16046C824}"/>
    <cellStyle name="AggOrangeLBorder 2 3 3 2 3" xfId="1171" xr:uid="{F9E8E80B-5A9E-4742-B112-B22C3141B647}"/>
    <cellStyle name="AggOrangeLBorder 2 3 3 2 3 2" xfId="2740" xr:uid="{B1EA4286-FF33-460C-A37A-03895825E62B}"/>
    <cellStyle name="AggOrangeLBorder 2 3 3 2 4" xfId="2162" xr:uid="{ABAE1515-BB4B-4F72-ABCB-E3D83402AE41}"/>
    <cellStyle name="AggOrangeLBorder 2 3 3 3" xfId="1304" xr:uid="{8FCB1DF5-158A-479F-A1CC-8491156E3088}"/>
    <cellStyle name="AggOrangeLBorder 2 3 3 3 2" xfId="2869" xr:uid="{16EEF5B7-D12F-4189-9343-160E46275473}"/>
    <cellStyle name="AggOrangeLBorder 2 3 3 4" xfId="1839" xr:uid="{EBF40992-B590-4F54-A7E3-36E425BFE4AD}"/>
    <cellStyle name="AggOrangeLBorder 2 3 3 4 2" xfId="3388" xr:uid="{9DF268BD-FC08-44B3-B0F6-D49F54EBDB92}"/>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2 2" xfId="3103" xr:uid="{76D64EE7-0FB2-4DC4-9B4C-DC65E35CFF4B}"/>
    <cellStyle name="AggOrangeLBorder 2 3 4 2 3" xfId="1066" xr:uid="{7F862D67-BD6D-4F7F-BED9-476C248B17DE}"/>
    <cellStyle name="AggOrangeLBorder 2 3 4 2 3 2" xfId="2636" xr:uid="{7E0C787E-CD9C-463C-9713-D429D841FEE1}"/>
    <cellStyle name="AggOrangeLBorder 2 3 4 2 4" xfId="2188" xr:uid="{670CFA89-B7C8-4BCC-88AE-C1055C279D02}"/>
    <cellStyle name="AggOrangeLBorder 2 3 4 3" xfId="1330" xr:uid="{F91AC317-734C-4738-B5A1-E5AE818C8B1C}"/>
    <cellStyle name="AggOrangeLBorder 2 3 4 3 2" xfId="2895" xr:uid="{96934639-6376-4557-99FD-C46C50B641EF}"/>
    <cellStyle name="AggOrangeLBorder 2 3 4 4" xfId="1746" xr:uid="{E0479174-88BA-40D8-8FAD-07A2236B686F}"/>
    <cellStyle name="AggOrangeLBorder 2 3 4 4 2" xfId="3305" xr:uid="{CBE6AE7D-33C1-4454-9C88-B98CEA49581C}"/>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6 2" xfId="2671" xr:uid="{A5E979D4-B904-433C-BC48-B0AA73B49FA0}"/>
    <cellStyle name="AggOrangeLBorder 2 3 7" xfId="1016" xr:uid="{84D32DF9-DF16-4289-8462-3CD7508D097F}"/>
    <cellStyle name="AggOrangeLBorder 2 3 7 2" xfId="2588" xr:uid="{C46338C1-7686-49F6-9F9E-C7DC5B096402}"/>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2 2" xfId="3136" xr:uid="{EE0F6384-D1DF-4198-AE0C-B012E5138741}"/>
    <cellStyle name="AggOrangeLBorder 4 2 2 3" xfId="1207" xr:uid="{FBAC266C-358B-4009-AC9C-E726880A853A}"/>
    <cellStyle name="AggOrangeLBorder 4 2 2 3 2" xfId="2776" xr:uid="{49A1728B-4520-4A5B-A412-CC40FBF6A804}"/>
    <cellStyle name="AggOrangeLBorder 4 2 2 4" xfId="2221" xr:uid="{CDC53022-5836-41CE-AAA7-31B282A70C62}"/>
    <cellStyle name="AggOrangeLBorder 4 2 3" xfId="1363" xr:uid="{46F3DDFF-CFA4-4196-BD90-BD9DF0321648}"/>
    <cellStyle name="AggOrangeLBorder 4 2 3 2" xfId="2928" xr:uid="{FB04819C-E0EA-4A59-B24E-75F8CE6C2DF7}"/>
    <cellStyle name="AggOrangeLBorder 4 2 4" xfId="23" xr:uid="{4D71EC3B-96B2-43D7-B54D-FD23E6ADE8DF}"/>
    <cellStyle name="AggOrangeLBorder 4 2 4 2" xfId="2311" xr:uid="{7C693E72-D5A3-447E-9B6F-A74585AFF7D5}"/>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2 2" xfId="3078" xr:uid="{55AEBD85-4E61-45AD-A79B-6A646AE29B10}"/>
    <cellStyle name="AggOrangeLBorder 4 3 2 3" xfId="1653" xr:uid="{278527A4-5B68-4FC1-8B44-0DA3DB5D1EDB}"/>
    <cellStyle name="AggOrangeLBorder 4 3 2 3 2" xfId="3218" xr:uid="{E991B878-8B49-42CE-A518-7D7CF8C51D01}"/>
    <cellStyle name="AggOrangeLBorder 4 3 2 4" xfId="2163" xr:uid="{F8189368-07E6-4C69-95B6-2184943426B7}"/>
    <cellStyle name="AggOrangeLBorder 4 3 3" xfId="1305" xr:uid="{82C2F101-F7AB-49ED-8F7D-010211193F37}"/>
    <cellStyle name="AggOrangeLBorder 4 3 3 2" xfId="2870" xr:uid="{51FEBD8E-4F83-44B6-A403-519033122D32}"/>
    <cellStyle name="AggOrangeLBorder 4 3 4" xfId="30" xr:uid="{4F9F11EC-865E-4343-85EF-34675007BB3A}"/>
    <cellStyle name="AggOrangeLBorder 4 3 4 2" xfId="2314" xr:uid="{8269D673-4972-4401-A455-39ABB4729786}"/>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2 2" xfId="3099" xr:uid="{65F30853-6315-4205-B9BC-4CB83C3289E8}"/>
    <cellStyle name="AggOrangeLBorder 4 4 2 3" xfId="1123" xr:uid="{11A09B5D-BC07-4FD6-8165-ED5CB059BD69}"/>
    <cellStyle name="AggOrangeLBorder 4 4 2 3 2" xfId="2692" xr:uid="{F818BD6D-7EC1-4F48-A01A-F8BBABE60F6E}"/>
    <cellStyle name="AggOrangeLBorder 4 4 2 4" xfId="2184" xr:uid="{55F7BF0F-2425-4158-851B-CBC446D5129B}"/>
    <cellStyle name="AggOrangeLBorder 4 4 3" xfId="1326" xr:uid="{5D0C3E06-BF62-4381-91DD-8E9CBBA5E211}"/>
    <cellStyle name="AggOrangeLBorder 4 4 3 2" xfId="2891" xr:uid="{01576B21-4F6A-49D0-AA95-1E70C31BD244}"/>
    <cellStyle name="AggOrangeLBorder 4 4 4" xfId="1834" xr:uid="{8739FA3D-6379-431C-885F-3F62D24A2AA7}"/>
    <cellStyle name="AggOrangeLBorder 4 4 4 2" xfId="3384" xr:uid="{2C28F6CF-F2DA-4477-84E2-01CD8922BF40}"/>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6 2" xfId="2670" xr:uid="{940370D5-A4D7-4877-86A8-BBADCFB57AFB}"/>
    <cellStyle name="AggOrangeLBorder 4 7" xfId="1737" xr:uid="{2A6E9DAC-B3CD-4025-9B48-C5BE8AE1251C}"/>
    <cellStyle name="AggOrangeLBorder 4 7 2" xfId="3296" xr:uid="{0A6EBA50-ED7B-4CC1-BF56-56D2A6C6CE01}"/>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2 2" xfId="3054" xr:uid="{C1AC1C42-7890-49BE-984D-DEF2F78124EF}"/>
    <cellStyle name="AggOrangeRBorder 2 2 2 2 3" xfId="1143" xr:uid="{8E4121C3-9B43-48AA-9624-897D76F02D38}"/>
    <cellStyle name="AggOrangeRBorder 2 2 2 2 3 2" xfId="2712" xr:uid="{7C0C7F41-FDDC-4C48-952E-B867EC2D55D9}"/>
    <cellStyle name="AggOrangeRBorder 2 2 2 2 4" xfId="2139" xr:uid="{FAE8159E-33E4-4EC2-B6A8-0366F30ED249}"/>
    <cellStyle name="AggOrangeRBorder 2 2 2 3" xfId="1281" xr:uid="{E0759544-477B-41B2-AA75-F4774F28609E}"/>
    <cellStyle name="AggOrangeRBorder 2 2 2 3 2" xfId="2846" xr:uid="{263D5745-2933-4DB9-B38D-0BCAA6CC3829}"/>
    <cellStyle name="AggOrangeRBorder 2 2 2 4" xfId="32" xr:uid="{38BAC079-AE19-4DD2-BFCA-FA80267A5120}"/>
    <cellStyle name="AggOrangeRBorder 2 2 2 4 2" xfId="2316" xr:uid="{EA375308-894C-47CD-9EF9-8A96586BBA9D}"/>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2 2" xfId="3139" xr:uid="{89A647F3-2639-45D8-A3B3-271EC4CDC1FA}"/>
    <cellStyle name="AggOrangeRBorder 2 3 2 2 3" xfId="1017" xr:uid="{9FFA9615-788E-49E7-B8B6-79271ECAAF16}"/>
    <cellStyle name="AggOrangeRBorder 2 3 2 2 3 2" xfId="2589" xr:uid="{48FE4B16-A0BD-4CDC-A349-BF6B09B28359}"/>
    <cellStyle name="AggOrangeRBorder 2 3 2 2 4" xfId="2224" xr:uid="{C35BB5F4-5DC2-4FBB-86F4-0F88C33026B8}"/>
    <cellStyle name="AggOrangeRBorder 2 3 2 3" xfId="1366" xr:uid="{258F9C50-41FF-4D26-8111-3C3DDC00FA4E}"/>
    <cellStyle name="AggOrangeRBorder 2 3 2 3 2" xfId="2931" xr:uid="{1620A2E3-1D77-47BD-A41A-86A4DFEB1F65}"/>
    <cellStyle name="AggOrangeRBorder 2 3 2 4" xfId="936" xr:uid="{6947EB51-8B2E-4880-A5BA-C9EA755BAD07}"/>
    <cellStyle name="AggOrangeRBorder 2 3 2 4 2" xfId="2516" xr:uid="{6D9D6CD6-DF64-4EFF-B497-399856588650}"/>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2 2" xfId="3115" xr:uid="{27727BBF-21E6-4F80-B2EC-0069DABCD853}"/>
    <cellStyle name="AggOrangeRBorder 2 3 3 2 3" xfId="1825" xr:uid="{B8822FA8-F363-4F6F-AB44-021D201B4472}"/>
    <cellStyle name="AggOrangeRBorder 2 3 3 2 3 2" xfId="3375" xr:uid="{98954AEA-8BCE-42FB-B554-0DF9413FB18C}"/>
    <cellStyle name="AggOrangeRBorder 2 3 3 2 4" xfId="2200" xr:uid="{A4C66FAA-6E54-43FB-9587-C256145114DA}"/>
    <cellStyle name="AggOrangeRBorder 2 3 3 3" xfId="1342" xr:uid="{CF9513E5-75AA-4AEF-B6F6-3A8F5EA1A108}"/>
    <cellStyle name="AggOrangeRBorder 2 3 3 3 2" xfId="2907" xr:uid="{55CBE0E1-235D-4307-80BA-B6ABB4124F78}"/>
    <cellStyle name="AggOrangeRBorder 2 3 3 4" xfId="1175" xr:uid="{7F49DF88-988F-4FB3-B176-687A077DD428}"/>
    <cellStyle name="AggOrangeRBorder 2 3 3 4 2" xfId="2744" xr:uid="{DB6C8CDE-0CBA-4C7D-BC62-9EB44B91AE8B}"/>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2 2" xfId="3097" xr:uid="{F06A9DC3-22F4-4060-9E3C-14B4CA224DB4}"/>
    <cellStyle name="AggOrangeRBorder 2 3 4 2 3" xfId="1130" xr:uid="{62047FEF-0E89-4F92-9E0A-4D99D9C43065}"/>
    <cellStyle name="AggOrangeRBorder 2 3 4 2 3 2" xfId="2699" xr:uid="{620B2670-68B9-4C1A-A099-A7CEB69A0681}"/>
    <cellStyle name="AggOrangeRBorder 2 3 4 2 4" xfId="2182" xr:uid="{ACB3E252-6AA6-4DF2-BEBA-0F7949474B4F}"/>
    <cellStyle name="AggOrangeRBorder 2 3 4 3" xfId="1324" xr:uid="{3AE6C888-787C-4616-98C2-B7C5B4FB02B8}"/>
    <cellStyle name="AggOrangeRBorder 2 3 4 3 2" xfId="2889" xr:uid="{616E21A1-11EF-4388-85A8-77343D4E5C4B}"/>
    <cellStyle name="AggOrangeRBorder 2 3 4 4" xfId="1056" xr:uid="{04F1CFC5-500B-4F0B-8235-877DA7E350EC}"/>
    <cellStyle name="AggOrangeRBorder 2 3 4 4 2" xfId="2627" xr:uid="{AD537A1B-D22E-423B-A28B-82F8986B1FBD}"/>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6 2" xfId="2673" xr:uid="{AC29C568-0FB6-416E-9B85-38DCB882A4C2}"/>
    <cellStyle name="AggOrangeRBorder 2 3 7" xfId="984" xr:uid="{20AAAD20-7A94-4B8F-93F7-4AE4A6154E59}"/>
    <cellStyle name="AggOrangeRBorder 2 3 7 2" xfId="2559" xr:uid="{1C584334-0690-4EA3-9E41-2E41FE0E6A7C}"/>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2 2" xfId="2965" xr:uid="{FA16BB4F-BF48-465D-8931-D44C2CC69B56}"/>
    <cellStyle name="AggOrangeRBorder 3 2 2 3" xfId="1087" xr:uid="{49F5C4C8-AEC8-4C31-BC39-2664C40759F6}"/>
    <cellStyle name="AggOrangeRBorder 3 2 2 3 2" xfId="2656" xr:uid="{6B21530D-6895-4591-BF50-1F78818A8F4E}"/>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2 2" xfId="3173" xr:uid="{F0E1ED4D-9705-4067-9DA9-311879CEC708}"/>
    <cellStyle name="AggOrangeRBorder 3 2 3 3" xfId="1650" xr:uid="{47574BA9-7452-44C7-828E-D4C8D44C0EC9}"/>
    <cellStyle name="AggOrangeRBorder 3 2 3 3 2" xfId="3215" xr:uid="{BD94103E-B8D1-473D-9E0B-559ABAFF439C}"/>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2 2" xfId="3138" xr:uid="{65BD65F2-91AF-4CA8-AE81-24CA0038976C}"/>
    <cellStyle name="AggOrangeRBorder 4 2 2 3" xfId="1205" xr:uid="{92613A26-C0DD-454E-AC17-B250EA72A96D}"/>
    <cellStyle name="AggOrangeRBorder 4 2 2 3 2" xfId="2774" xr:uid="{B7B1E2FB-B3F9-4CB9-8F9B-AE1AE6B59B00}"/>
    <cellStyle name="AggOrangeRBorder 4 2 2 4" xfId="2223" xr:uid="{DD9D133C-F267-4108-8626-792D26B1D55A}"/>
    <cellStyle name="AggOrangeRBorder 4 2 3" xfId="1365" xr:uid="{602B1FBE-FA4A-4B1C-B2BD-92484EB47EB1}"/>
    <cellStyle name="AggOrangeRBorder 4 2 3 2" xfId="2930" xr:uid="{24B8073B-4A9F-412C-8C36-46E86CB03A00}"/>
    <cellStyle name="AggOrangeRBorder 4 2 4" xfId="1642" xr:uid="{E8AC3049-F304-474A-A1D1-7DEF1E195777}"/>
    <cellStyle name="AggOrangeRBorder 4 2 4 2" xfId="3207" xr:uid="{F97A9C0B-A2BB-4F45-81EC-7F5E5203D655}"/>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2 2" xfId="3171" xr:uid="{844AA283-E118-4FE0-B85A-112FD91C2785}"/>
    <cellStyle name="AggOrangeRBorder 4 3 2 3" xfId="1651" xr:uid="{472AEF43-7356-4C7C-8CB3-44CF56D03C41}"/>
    <cellStyle name="AggOrangeRBorder 4 3 2 3 2" xfId="3216" xr:uid="{1DE1EC05-800A-494A-8025-7A79045BADED}"/>
    <cellStyle name="AggOrangeRBorder 4 3 2 4" xfId="2256" xr:uid="{8C8F8806-D1A5-4EBD-9F6F-07ED431A5016}"/>
    <cellStyle name="AggOrangeRBorder 4 3 3" xfId="1398" xr:uid="{1EDABB46-AC3E-47ED-8C1C-E71122946C69}"/>
    <cellStyle name="AggOrangeRBorder 4 3 3 2" xfId="2963" xr:uid="{80456B23-B30E-4E01-B450-3B9EA4B52B6C}"/>
    <cellStyle name="AggOrangeRBorder 4 3 4" xfId="1809" xr:uid="{9E539613-AF05-4C47-8F54-28ABBEFD115B}"/>
    <cellStyle name="AggOrangeRBorder 4 3 4 2" xfId="3361" xr:uid="{97A6DDFC-B48F-4A5F-BF0A-D9B38D226A6C}"/>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2 2" xfId="3192" xr:uid="{549D4BDF-BC97-48A0-924A-D17327484BCE}"/>
    <cellStyle name="AggOrangeRBorder 4 4 2 3" xfId="1899" xr:uid="{DD3A5DE9-2DAD-452C-9A84-70A5421513F5}"/>
    <cellStyle name="AggOrangeRBorder 4 4 2 3 2" xfId="3442" xr:uid="{12C1432C-29BA-4C44-8D34-7693626F4C21}"/>
    <cellStyle name="AggOrangeRBorder 4 4 2 4" xfId="2277" xr:uid="{E0028E85-36FA-4E3A-8675-827BC9656C75}"/>
    <cellStyle name="AggOrangeRBorder 4 4 3" xfId="1419" xr:uid="{D15A459B-D235-4E82-ACF2-9F01B09DFCE2}"/>
    <cellStyle name="AggOrangeRBorder 4 4 3 2" xfId="2984" xr:uid="{E5AE4044-C613-4467-AC64-A5DD0B4A0953}"/>
    <cellStyle name="AggOrangeRBorder 4 4 4" xfId="1728" xr:uid="{51528890-16CC-4356-BC60-BEDAA17170B9}"/>
    <cellStyle name="AggOrangeRBorder 4 4 4 2" xfId="3288" xr:uid="{D7A04750-D49B-4EB2-87AC-AAC5736C6134}"/>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6 2" xfId="2672" xr:uid="{06065CFD-609E-41DE-9224-A75FC849F97A}"/>
    <cellStyle name="AggOrangeRBorder 4 7" xfId="1198" xr:uid="{2BC91A93-706D-48CD-8E6C-FDCBCEBCE6D4}"/>
    <cellStyle name="AggOrangeRBorder 4 7 2" xfId="2767" xr:uid="{61435DA0-4E86-4619-9EFC-C19BEE86E393}"/>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xfId="2326" hidden="1" xr:uid="{96713A01-60B6-47A5-A963-052B1B3649FC}"/>
    <cellStyle name="Ausgabe" xfId="2524" hidden="1" xr:uid="{CD14616D-ED1A-4C5A-BF82-A38DD0BB27A6}"/>
    <cellStyle name="Ausgabe" xfId="2603" hidden="1" xr:uid="{BAD9BA55-05F5-48C5-91B9-C60A46712BC9}"/>
    <cellStyle name="Ausgabe" xfId="3319" hidden="1" xr:uid="{9DE79199-898B-41A0-AE35-0A8BE233DE65}"/>
    <cellStyle name="Ausgabe" xfId="2766" hidden="1" xr:uid="{A9DDECCF-F12E-430B-8FCF-91F34BC67A90}"/>
    <cellStyle name="Ausgabe" xfId="2557" hidden="1" xr:uid="{4C67B46C-E663-4C82-BC20-A9663F072805}"/>
    <cellStyle name="Ausgabe" xfId="2554" hidden="1" xr:uid="{F57E73E3-14BE-4E1A-8B29-51919F345EA7}"/>
    <cellStyle name="Ausgabe" xfId="3467" hidden="1" xr:uid="{74E0BA41-3A97-4F25-B1C5-70A502F5F85C}"/>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2 2" xfId="3176" xr:uid="{AF84DC3D-2F93-4775-AFA3-D7F02C283A41}"/>
    <cellStyle name="Ausgabe 2 2 2 3" xfId="961" xr:uid="{70458FE3-2AC6-4623-A93C-EB2B31F12394}"/>
    <cellStyle name="Ausgabe 2 2 2 3 2" xfId="2540" xr:uid="{AC99368D-0638-4700-99A4-5501DDC242E5}"/>
    <cellStyle name="Ausgabe 2 2 2 4" xfId="2261" xr:uid="{F5BF272D-9C38-4CAE-918B-ED225D22F118}"/>
    <cellStyle name="Ausgabe 2 2 3" xfId="1403" xr:uid="{E2611922-C36F-4D26-A40E-46041A4F7E99}"/>
    <cellStyle name="Ausgabe 2 2 3 2" xfId="2968" xr:uid="{7982D391-834F-4FA3-B5C6-81B6114D1693}"/>
    <cellStyle name="Ausgabe 2 2 4" xfId="1120" xr:uid="{E2B209BB-4792-45F5-ABA5-A5707BFDD96D}"/>
    <cellStyle name="Ausgabe 2 2 4 2" xfId="2689" xr:uid="{6A01E8B6-8852-4416-A7DE-862A53B5B90C}"/>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2 2" xfId="3061" xr:uid="{622491E6-61E3-4DAE-A35D-B98FA7A8C09E}"/>
    <cellStyle name="Ausgabe 2 3 2 3" xfId="1266" xr:uid="{D8D31FD4-BEFB-4455-8C99-D42B8BB2EB17}"/>
    <cellStyle name="Ausgabe 2 3 2 3 2" xfId="2831" xr:uid="{3431A409-853E-4BC6-8EEE-AD1838BFE3D9}"/>
    <cellStyle name="Ausgabe 2 3 2 4" xfId="2146" xr:uid="{1F0B344F-DFCD-46CE-AAAA-5E8CF20CDD4B}"/>
    <cellStyle name="Ausgabe 2 3 3" xfId="1288" xr:uid="{CABFADD3-42B4-4829-978E-2563F3592C67}"/>
    <cellStyle name="Ausgabe 2 3 3 2" xfId="2853" xr:uid="{56A14CD4-DCEF-416E-84F7-1396F3CB37C2}"/>
    <cellStyle name="Ausgabe 2 3 4" xfId="1730" xr:uid="{5CE59F8C-E0F7-42E6-9FBE-93727BDDB9FD}"/>
    <cellStyle name="Ausgabe 2 3 4 2" xfId="3290" xr:uid="{7A5187B6-B686-42D6-824F-E09EC4D4C3C5}"/>
    <cellStyle name="Ausgabe 2 3 5" xfId="1940" xr:uid="{3EB8CB90-1233-468F-9FB7-CAAD0D1512DE}"/>
    <cellStyle name="Ausgabe 2 4" xfId="741" xr:uid="{5DAC2155-C3D4-4B27-8802-2E66A06C2EA2}"/>
    <cellStyle name="Ausgabe 2 4 2" xfId="1454" xr:uid="{5CF04721-4F78-4FA7-A415-C572A3171FE9}"/>
    <cellStyle name="Ausgabe 2 4 2 2" xfId="3019" xr:uid="{A5B72B3C-84F1-49C2-BCAC-EC3357F310CA}"/>
    <cellStyle name="Ausgabe 2 4 3" xfId="1052" xr:uid="{5ADB613D-23E1-4476-B8CC-900D6A08DFFC}"/>
    <cellStyle name="Ausgabe 2 4 3 2" xfId="2623" xr:uid="{0CF0F8CA-2394-452B-9F58-A3C79D5D5E53}"/>
    <cellStyle name="Ausgabe 2 4 4" xfId="2104" xr:uid="{41DC9706-B114-4EDE-96E2-756413219E72}"/>
    <cellStyle name="Ausgabe 2 5" xfId="1193" xr:uid="{5318009E-3C64-47DF-B90D-86753CC7009E}"/>
    <cellStyle name="Ausgabe 2 5 2" xfId="2762" xr:uid="{7871BBE0-F44E-4FC7-A859-A4BA76C989C0}"/>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2 2" xfId="3148" xr:uid="{A854179D-0941-420B-B53A-6A41A8666D98}"/>
    <cellStyle name="Ausgabe 3 2 2 3" xfId="1724" xr:uid="{2C41F16A-C082-45B0-B744-6FA011A2404D}"/>
    <cellStyle name="Ausgabe 3 2 2 3 2" xfId="3284" xr:uid="{8423561E-4154-4663-B4C3-47FD0F7535F5}"/>
    <cellStyle name="Ausgabe 3 2 2 4" xfId="2233" xr:uid="{44EC6D2F-6503-459B-B068-C7575D61C8A2}"/>
    <cellStyle name="Ausgabe 3 2 3" xfId="1375" xr:uid="{D4F704E2-4B38-4226-BAB1-61FC78FE1669}"/>
    <cellStyle name="Ausgabe 3 2 3 2" xfId="2940" xr:uid="{43096176-8416-4DDC-AC8E-A708054E5CF7}"/>
    <cellStyle name="Ausgabe 3 2 4" xfId="1786" xr:uid="{42D9F5E4-2BCB-4735-A0D8-5BB0710584CB}"/>
    <cellStyle name="Ausgabe 3 2 4 2" xfId="3340" xr:uid="{A68287F3-7255-4397-8D77-A103303CEAF2}"/>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2 2" xfId="3067" xr:uid="{733FA74E-DCB8-44DE-B768-B02C10E9610C}"/>
    <cellStyle name="Ausgabe 3 3 2 3" xfId="1133" xr:uid="{EF8A0AC6-55CC-4B34-8559-441FB7809E2C}"/>
    <cellStyle name="Ausgabe 3 3 2 3 2" xfId="2702" xr:uid="{055C4C87-C8C8-4CF3-A6F1-FB148756E191}"/>
    <cellStyle name="Ausgabe 3 3 2 4" xfId="2152" xr:uid="{10687198-C881-4144-B904-89A9C8156240}"/>
    <cellStyle name="Ausgabe 3 3 3" xfId="1294" xr:uid="{98CE3634-DC7A-43D5-AFD8-C903E193C5D4}"/>
    <cellStyle name="Ausgabe 3 3 3 2" xfId="2859" xr:uid="{27E15609-BE90-4337-B921-090B79BEB717}"/>
    <cellStyle name="Ausgabe 3 3 4" xfId="1779" xr:uid="{C581E619-1CEB-4F7B-91E5-4FB4E13CA7C6}"/>
    <cellStyle name="Ausgabe 3 3 4 2" xfId="3335" xr:uid="{F3EDEF3D-44FB-408D-BF6C-7A4541A11093}"/>
    <cellStyle name="Ausgabe 3 3 5" xfId="1946" xr:uid="{FF976E02-7A1E-47F9-8A9D-CF60DD45D43A}"/>
    <cellStyle name="Ausgabe 3 4" xfId="738" xr:uid="{C20C282F-FE2C-4F37-941B-EA4409415A9E}"/>
    <cellStyle name="Ausgabe 3 4 2" xfId="1451" xr:uid="{7C3F5A3F-2288-4870-9C51-74FCCFC74878}"/>
    <cellStyle name="Ausgabe 3 4 2 2" xfId="3016" xr:uid="{91DD7AE3-0327-4881-8103-1A7D983F5DC5}"/>
    <cellStyle name="Ausgabe 3 4 3" xfId="1703" xr:uid="{1FAD0B90-D8FD-493A-A32D-BB71A7A15DEE}"/>
    <cellStyle name="Ausgabe 3 4 3 2" xfId="3264" xr:uid="{F7C1D360-8939-4314-9EBE-827C2890A117}"/>
    <cellStyle name="Ausgabe 3 4 4" xfId="2102" xr:uid="{617A14AB-70C9-4761-86AF-7950619EBE17}"/>
    <cellStyle name="Ausgabe 3 5" xfId="1115" xr:uid="{EE38B667-7B76-45FF-B651-920BC28BE3CB}"/>
    <cellStyle name="Ausgabe 3 5 2" xfId="2684" xr:uid="{7F93B243-22D2-4E28-AC8D-88CA25845D27}"/>
    <cellStyle name="Ausgabe 4" xfId="579" xr:uid="{D36C411C-1044-41DF-9819-07D0FA3F9560}"/>
    <cellStyle name="Ausgabe 4 2" xfId="794" xr:uid="{90638120-5F89-4E54-8FA9-F6F6E7D8ED45}"/>
    <cellStyle name="Ausgabe 4 2 2" xfId="1507" xr:uid="{8FBAA1AE-AF0F-4375-9077-61CD653CB11F}"/>
    <cellStyle name="Ausgabe 4 2 2 2" xfId="3072" xr:uid="{BA6C8F73-93AF-43DC-99FE-97377DC3E95A}"/>
    <cellStyle name="Ausgabe 4 2 3" xfId="975" xr:uid="{5637F195-15B5-4A43-ADA0-2BA364F7373A}"/>
    <cellStyle name="Ausgabe 4 2 3 2" xfId="2553" xr:uid="{AEBC1E26-F825-46EA-9047-7CB475AF8638}"/>
    <cellStyle name="Ausgabe 4 2 4" xfId="2157" xr:uid="{254840A2-D917-4624-BDDE-9C515A85AC47}"/>
    <cellStyle name="Ausgabe 4 3" xfId="1299" xr:uid="{0F1E8DB2-9258-4FD1-BA2C-3653594A48D7}"/>
    <cellStyle name="Ausgabe 4 3 2" xfId="2864" xr:uid="{E47EEE27-4B05-47E1-BC71-D42FFF01F477}"/>
    <cellStyle name="Ausgabe 4 4" xfId="1713" xr:uid="{DBDC1E07-4293-45A7-8120-393A53F54CF1}"/>
    <cellStyle name="Ausgabe 4 4 2" xfId="3274" xr:uid="{B916DC70-E340-4E74-81C4-23D0E7DBFE19}"/>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2 2" xfId="3191" xr:uid="{2C26AD41-97E0-4DFE-A8F5-942F3A0E89FD}"/>
    <cellStyle name="Ausgabe 5 2 3" xfId="1898" xr:uid="{68B2D869-BDC9-4690-8115-1EAC63154360}"/>
    <cellStyle name="Ausgabe 5 2 3 2" xfId="3441" xr:uid="{CEA58CA1-CBC9-487D-8F49-C4EE1146B0A7}"/>
    <cellStyle name="Ausgabe 5 2 4" xfId="2276" xr:uid="{83BDE257-6FB9-4EC1-B17E-73A1B7DFB90A}"/>
    <cellStyle name="Ausgabe 5 3" xfId="1418" xr:uid="{DA1679CA-EB66-4BCC-BA0E-38FEE251F111}"/>
    <cellStyle name="Ausgabe 5 3 2" xfId="2983" xr:uid="{E2DC14E3-FCCC-4E75-9D8B-E3AC80E8207D}"/>
    <cellStyle name="Ausgabe 5 4" xfId="1640" xr:uid="{766D8667-3E44-40BA-A64D-7187D11177CE}"/>
    <cellStyle name="Ausgabe 5 4 2" xfId="3205" xr:uid="{6FF7ABE6-EF9D-48EC-939B-1788A4522C4C}"/>
    <cellStyle name="Ausgabe 5 5" xfId="2070" xr:uid="{2C682439-CDAA-40DF-93CA-B416CC3667AF}"/>
    <cellStyle name="Ausgabe 6" xfId="714" xr:uid="{2D5CE56D-E652-40BB-9D88-01F3DBF28301}"/>
    <cellStyle name="Ausgabe 6 2" xfId="1434" xr:uid="{C9BE8B5B-D624-493B-A76D-65DEC5516530}"/>
    <cellStyle name="Ausgabe 6 2 2" xfId="2999" xr:uid="{96DFE2C1-818C-49EC-B2D4-D7939D325969}"/>
    <cellStyle name="Ausgabe 6 3" xfId="1744" xr:uid="{7301DDA4-EA0A-4130-83F0-DC8041CD2D0E}"/>
    <cellStyle name="Ausgabe 6 3 2" xfId="3303" xr:uid="{DACF5309-FB9B-4F12-89B2-42269FD93D8C}"/>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xfId="2327" hidden="1" xr:uid="{CF22582D-982D-4872-B571-19762D16CBCA}"/>
    <cellStyle name="Berechnung" xfId="2525" hidden="1" xr:uid="{B5F35448-FA47-4AB9-912F-4E9EA975D56D}"/>
    <cellStyle name="Berechnung" xfId="2602" hidden="1" xr:uid="{9AE05D8E-FE1F-44AE-885A-CFB1CBB14543}"/>
    <cellStyle name="Berechnung" xfId="3399" hidden="1" xr:uid="{EBB55469-F8C7-4DFF-BCD4-3A5F74553BE3}"/>
    <cellStyle name="Berechnung" xfId="3247" hidden="1" xr:uid="{5A5592C7-4BAD-4F5D-A04D-73384AD97EAE}"/>
    <cellStyle name="Berechnung" xfId="3248" hidden="1" xr:uid="{4C72249C-B59C-4FC6-AAEE-69F4AB3A832C}"/>
    <cellStyle name="Berechnung" xfId="2694" hidden="1" xr:uid="{46F35091-485C-425E-B5DD-9565443E2DA4}"/>
    <cellStyle name="Berechnung" xfId="3474" hidden="1" xr:uid="{34F25D91-1BDD-4DD7-882B-9D40330D6DF6}"/>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2 2" xfId="3177" xr:uid="{63473E35-4A34-4647-B89D-E1D8EB524C73}"/>
    <cellStyle name="Berechnung 2 2 2 3" xfId="1652" xr:uid="{7DD356D2-C140-45CD-B708-97E95FA0000D}"/>
    <cellStyle name="Berechnung 2 2 2 3 2" xfId="3217" xr:uid="{05F93E10-B1EF-4DB3-9529-0F08D83F57DF}"/>
    <cellStyle name="Berechnung 2 2 2 4" xfId="2262" xr:uid="{B6A13055-05D5-4E6B-892D-D458BB54079C}"/>
    <cellStyle name="Berechnung 2 2 3" xfId="1404" xr:uid="{230450E2-7DD5-4E8E-A13E-1960488A6BC4}"/>
    <cellStyle name="Berechnung 2 2 3 2" xfId="2969" xr:uid="{BFD87B61-237B-423D-B8E9-AA32788CCE95}"/>
    <cellStyle name="Berechnung 2 2 4" xfId="1677" xr:uid="{B6E84843-1946-4F4D-890D-84B555525DC1}"/>
    <cellStyle name="Berechnung 2 2 4 2" xfId="3240" xr:uid="{D6B6C32D-6BE8-44AA-B12C-FC9FF485CEC5}"/>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2 2" xfId="3042" xr:uid="{63A0ECCF-540C-4CDF-A57C-8322E9379F2A}"/>
    <cellStyle name="Berechnung 2 3 2 3" xfId="1754" xr:uid="{D67AF47C-7260-4820-A71E-70078C737576}"/>
    <cellStyle name="Berechnung 2 3 2 3 2" xfId="3312" xr:uid="{0BC7FE57-C3A6-44BF-A5D0-8F64D51900DE}"/>
    <cellStyle name="Berechnung 2 3 2 4" xfId="2127" xr:uid="{BC58228C-27AF-43FA-B568-0E415C074E36}"/>
    <cellStyle name="Berechnung 2 3 3" xfId="1269" xr:uid="{C87414CB-5DC2-4B2A-A928-E34E728D0494}"/>
    <cellStyle name="Berechnung 2 3 3 2" xfId="2834" xr:uid="{1B04BE50-7DCB-4789-82B1-B490F662F077}"/>
    <cellStyle name="Berechnung 2 3 4" xfId="1135" xr:uid="{59449903-DE02-469A-85DF-2759DA4F5534}"/>
    <cellStyle name="Berechnung 2 3 4 2" xfId="2704" xr:uid="{35496C8F-7A02-4C5E-BCF2-F6852B0ED9CC}"/>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2 2" xfId="3098" xr:uid="{F39BBB6F-BB2E-42F5-A9A2-703B0C0B752D}"/>
    <cellStyle name="Berechnung 2 4 2 3" xfId="1083" xr:uid="{80843125-EE8E-4D14-9FE0-9F0E7F5108A0}"/>
    <cellStyle name="Berechnung 2 4 2 3 2" xfId="2652" xr:uid="{0014FAE9-F0A3-4A7E-B64A-ED5CA2834B2C}"/>
    <cellStyle name="Berechnung 2 4 2 4" xfId="2183" xr:uid="{F89F1455-CCB2-4821-A7CE-C94DBBB05688}"/>
    <cellStyle name="Berechnung 2 4 3" xfId="1325" xr:uid="{78B6BBEF-1657-44B7-8835-8628892C094E}"/>
    <cellStyle name="Berechnung 2 4 3 2" xfId="2890" xr:uid="{56C0388A-E90D-4E31-8717-6B0EFC08D9A2}"/>
    <cellStyle name="Berechnung 2 4 4" xfId="1712" xr:uid="{9C54FE37-FC30-40A5-9D80-05E382BE2C99}"/>
    <cellStyle name="Berechnung 2 4 4 2" xfId="3273" xr:uid="{F6106D53-C8CC-4560-B7D4-825C36D4D4D5}"/>
    <cellStyle name="Berechnung 2 4 5" xfId="1977" xr:uid="{88B2E2AA-BD61-468E-8BE5-0FF60EF4C79C}"/>
    <cellStyle name="Berechnung 2 5" xfId="742" xr:uid="{393C8595-B32A-4715-AA27-CA4AE18D4E49}"/>
    <cellStyle name="Berechnung 2 5 2" xfId="1455" xr:uid="{E38E5E71-3FF3-4482-8E9E-E1CB665EDB64}"/>
    <cellStyle name="Berechnung 2 5 2 2" xfId="3020" xr:uid="{B7F90FD6-E041-4E2E-BBF4-A2E25BFECBC0}"/>
    <cellStyle name="Berechnung 2 5 3" xfId="1026" xr:uid="{22DADAA5-AF45-4111-A133-3F9A0B9E275D}"/>
    <cellStyle name="Berechnung 2 5 3 2" xfId="2598" xr:uid="{5BDFB7B7-6727-450C-81C5-3ADF891FA2C4}"/>
    <cellStyle name="Berechnung 2 5 4" xfId="2105" xr:uid="{8C9F9263-7720-4593-B6E0-6F6165BE0C74}"/>
    <cellStyle name="Berechnung 2 6" xfId="1194" xr:uid="{DF229731-E236-4310-9FC0-267EEF42B10D}"/>
    <cellStyle name="Berechnung 2 6 2" xfId="2763" xr:uid="{488D9060-7F93-441A-9F79-E1DC7BA2B2F5}"/>
    <cellStyle name="Berechnung 2 7" xfId="1200" xr:uid="{FB59281D-9FDC-4E1C-9726-BA06928FFD8B}"/>
    <cellStyle name="Berechnung 2 7 2" xfId="2769" xr:uid="{1E1C636F-7638-49E4-A25F-90F61F492CAA}"/>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2 2" xfId="3140" xr:uid="{50EE7E31-A61E-44AD-904E-3B6AD3B0EECD}"/>
    <cellStyle name="Berechnung 3 2 2 3" xfId="1001" xr:uid="{FBA3919C-5730-41FA-BF26-9EC664D64528}"/>
    <cellStyle name="Berechnung 3 2 2 3 2" xfId="2574" xr:uid="{8B8EDA8E-19D4-416F-B54B-0CF414D04FBE}"/>
    <cellStyle name="Berechnung 3 2 2 4" xfId="2225" xr:uid="{CBF0312E-5CEA-489C-BC65-4FA7C8C11EAA}"/>
    <cellStyle name="Berechnung 3 2 3" xfId="1367" xr:uid="{A961A2B4-4AFB-4C5E-8BBE-7D064F79DB26}"/>
    <cellStyle name="Berechnung 3 2 3 2" xfId="2932" xr:uid="{E93BC8F3-8A7B-49BB-B41C-DBAD76575482}"/>
    <cellStyle name="Berechnung 3 2 4" xfId="1817" xr:uid="{801D7229-110F-4BCD-B18E-49F8ECC216F4}"/>
    <cellStyle name="Berechnung 3 2 4 2" xfId="3367" xr:uid="{03DFA31D-99A1-440D-9792-6E6D35EA68D0}"/>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2 2" xfId="3076" xr:uid="{3F18BB1C-0DD6-44B3-9611-68720DF778D6}"/>
    <cellStyle name="Berechnung 3 3 2 3" xfId="980" xr:uid="{76DEB48A-78C7-4FC7-9AE9-64E18574C002}"/>
    <cellStyle name="Berechnung 3 3 2 3 2" xfId="2558" xr:uid="{B53FCEEA-BA52-4308-A15A-260F08BCD05F}"/>
    <cellStyle name="Berechnung 3 3 2 4" xfId="2161" xr:uid="{6FC512E6-E877-477D-9C0F-C7067E9CCCCC}"/>
    <cellStyle name="Berechnung 3 3 3" xfId="1303" xr:uid="{62CBA0E2-D718-4DDC-88E5-162777F34F3E}"/>
    <cellStyle name="Berechnung 3 3 3 2" xfId="2868" xr:uid="{9F722FF6-16A7-4F53-831D-543A1DF14F86}"/>
    <cellStyle name="Berechnung 3 3 4" xfId="940" xr:uid="{3AA1EAD3-B8B7-4B53-9B1F-73FEB99879FA}"/>
    <cellStyle name="Berechnung 3 3 4 2" xfId="2520" xr:uid="{504B3F43-5D55-48E0-8B4C-16491B7E81B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2 2" xfId="3088" xr:uid="{C902143D-9786-4936-B885-C90CC97A3D4C}"/>
    <cellStyle name="Berechnung 3 4 2 3" xfId="1659" xr:uid="{4212C172-A670-4391-B6BF-10D73BEFB4D4}"/>
    <cellStyle name="Berechnung 3 4 2 3 2" xfId="3224" xr:uid="{2431A274-2EF5-4271-B206-669745C7E28D}"/>
    <cellStyle name="Berechnung 3 4 2 4" xfId="2173" xr:uid="{27058A07-EBBE-488D-81BE-411B87EB3818}"/>
    <cellStyle name="Berechnung 3 4 3" xfId="1315" xr:uid="{23BDB290-218A-4806-9615-90A332C43886}"/>
    <cellStyle name="Berechnung 3 4 3 2" xfId="2880" xr:uid="{5EBC932F-7320-4D9F-BA36-8DA4E753DC39}"/>
    <cellStyle name="Berechnung 3 4 4" xfId="1169" xr:uid="{8F7F9925-4A4D-41B3-9723-001482653B4B}"/>
    <cellStyle name="Berechnung 3 4 4 2" xfId="2738" xr:uid="{DEFCC558-7A35-402C-9268-1FD65B160781}"/>
    <cellStyle name="Berechnung 3 4 5" xfId="1967" xr:uid="{27A88542-3A26-494E-B835-ABAC83C5620A}"/>
    <cellStyle name="Berechnung 3 5" xfId="733" xr:uid="{D5BE5CFD-33D0-412C-8D03-1C8FC91FE9A4}"/>
    <cellStyle name="Berechnung 3 5 2" xfId="1449" xr:uid="{CEC0D98F-609B-40B6-8FFC-A2E9BC8A352D}"/>
    <cellStyle name="Berechnung 3 5 2 2" xfId="3014" xr:uid="{690FAB46-EBFE-4C69-8110-FE9E786DBF21}"/>
    <cellStyle name="Berechnung 3 5 3" xfId="1778" xr:uid="{970AC980-8EA2-4140-9B37-0C68C3CC3242}"/>
    <cellStyle name="Berechnung 3 5 3 2" xfId="3334" xr:uid="{DE48A88D-1B9F-40E6-A69F-D0CE5E7348F6}"/>
    <cellStyle name="Berechnung 3 5 4" xfId="2100" xr:uid="{9D1CB742-3AF1-41B8-B673-B22E6EF7CE74}"/>
    <cellStyle name="Berechnung 3 6" xfId="1105" xr:uid="{47FAED18-2CFC-4ECE-9BA9-BBD4568BCC44}"/>
    <cellStyle name="Berechnung 3 6 2" xfId="2674" xr:uid="{89B0F5D7-6846-4140-B102-9513017C4FAD}"/>
    <cellStyle name="Berechnung 3 7" xfId="1762" xr:uid="{85E17428-D418-432E-B8F4-75B03D22B960}"/>
    <cellStyle name="Berechnung 3 7 2" xfId="3320" xr:uid="{4BC4D92C-1D5A-47B9-BC90-886559BB6CD8}"/>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2 2" xfId="3073" xr:uid="{B7243F30-C25A-4FAE-B10A-5279B5066A10}"/>
    <cellStyle name="Berechnung 4 2 3" xfId="1232" xr:uid="{15699F82-9992-40D7-8D15-206A2B903B66}"/>
    <cellStyle name="Berechnung 4 2 3 2" xfId="2800" xr:uid="{E6D8EF60-7402-4582-9382-FBFB3D3E6F4A}"/>
    <cellStyle name="Berechnung 4 2 4" xfId="2158" xr:uid="{80D017CE-B505-46F2-9400-949F04BC10FB}"/>
    <cellStyle name="Berechnung 4 3" xfId="1300" xr:uid="{7ECB4BA3-1748-4561-9719-D6ADD7D5B0F4}"/>
    <cellStyle name="Berechnung 4 3 2" xfId="2865" xr:uid="{8F7CA4E5-89DE-4F55-8ABE-4AF1762FF1D8}"/>
    <cellStyle name="Berechnung 4 4" xfId="1836" xr:uid="{64C8EB02-1F37-40F0-8CD1-F66EDCA34FAC}"/>
    <cellStyle name="Berechnung 4 4 2" xfId="3386" xr:uid="{BF49D2B8-FD3E-42BA-AD2B-185AE29847E9}"/>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2 2" xfId="3190" xr:uid="{C9A8FF5B-9BAC-4E61-A0BC-A726E6AD8738}"/>
    <cellStyle name="Berechnung 5 2 3" xfId="1897" xr:uid="{90D5D9E8-9F3F-4CE3-9EC2-F5687686B559}"/>
    <cellStyle name="Berechnung 5 2 3 2" xfId="3440" xr:uid="{05962DAD-DA87-489D-A40E-8490D6AC7C3C}"/>
    <cellStyle name="Berechnung 5 2 4" xfId="2275" xr:uid="{2E3D32CC-23D5-4B86-BDFC-5FD58E9ADD2D}"/>
    <cellStyle name="Berechnung 5 3" xfId="1417" xr:uid="{50ABB87E-E714-49C8-86D2-6BB28DF51CAB}"/>
    <cellStyle name="Berechnung 5 3 2" xfId="2982" xr:uid="{69E0153B-EBCB-4A84-8D80-B80062F43669}"/>
    <cellStyle name="Berechnung 5 4" xfId="1830" xr:uid="{105DD7BE-5D4F-4186-B178-B55C1E2A1FE7}"/>
    <cellStyle name="Berechnung 5 4 2" xfId="3380" xr:uid="{823348C3-4162-4643-9555-6F1DA187C97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2 2" xfId="3201" xr:uid="{5B55CA13-FC55-4C15-96F4-D479767D10B1}"/>
    <cellStyle name="Berechnung 6 2 3" xfId="1908" xr:uid="{C8086844-E160-4664-B008-30957D7A4D3D}"/>
    <cellStyle name="Berechnung 6 2 3 2" xfId="3451" xr:uid="{287232CB-8DC1-4F89-84FD-67664A8552B4}"/>
    <cellStyle name="Berechnung 6 2 4" xfId="2286" xr:uid="{D655F636-B174-4A92-8723-7C154D90267A}"/>
    <cellStyle name="Berechnung 6 3" xfId="1429" xr:uid="{24E6A597-39AE-47B2-B339-EC7F00382F3A}"/>
    <cellStyle name="Berechnung 6 3 2" xfId="2994" xr:uid="{EFDF20A5-2978-4429-B284-24F586EE2779}"/>
    <cellStyle name="Berechnung 6 4" xfId="1643" xr:uid="{DF2809EF-B130-425E-9BCD-BE873451FCFD}"/>
    <cellStyle name="Berechnung 6 4 2" xfId="3208" xr:uid="{9B1334B6-725F-46A3-A6B9-E828A1065544}"/>
    <cellStyle name="Berechnung 6 5" xfId="2080" xr:uid="{38993D52-7600-4D08-866C-EF6A36EABBE3}"/>
    <cellStyle name="Berechnung 7" xfId="715" xr:uid="{C5E50E2A-1347-462F-9556-2C3DA11DDD53}"/>
    <cellStyle name="Berechnung 7 2" xfId="1435" xr:uid="{C110ABCB-F375-4ABA-BA47-B83A1AE2098D}"/>
    <cellStyle name="Berechnung 7 2 2" xfId="3000" xr:uid="{F260AA7F-3C7B-4AB5-AB86-CC7969B79198}"/>
    <cellStyle name="Berechnung 7 3" xfId="1048" xr:uid="{90778045-60FD-410C-B139-43425A70AE46}"/>
    <cellStyle name="Berechnung 7 3 2" xfId="2619" xr:uid="{9DCB4A10-C299-4970-B460-C92F6288C3A4}"/>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2 2" xfId="3075" xr:uid="{4B5DC63F-7D45-46C0-8B61-B1AAD25FD044}"/>
    <cellStyle name="Calculation 2 2 2 3" xfId="1657" xr:uid="{745AD99E-A3A8-4CFE-83FD-44AFAABA9D4D}"/>
    <cellStyle name="Calculation 2 2 2 3 2" xfId="3222" xr:uid="{90ED5D75-30DD-4906-8495-924A31259FFE}"/>
    <cellStyle name="Calculation 2 2 2 4" xfId="2160" xr:uid="{9E60C214-EAEC-4116-8DFD-19D125D40303}"/>
    <cellStyle name="Calculation 2 2 3" xfId="1302" xr:uid="{84143625-B3A2-44EF-8A47-24277E5611AC}"/>
    <cellStyle name="Calculation 2 2 3 2" xfId="2867" xr:uid="{74218C34-0B38-456D-9B34-DCE98676F4BC}"/>
    <cellStyle name="Calculation 2 2 4" xfId="1225" xr:uid="{73DAB044-195F-4F39-A6EF-E9043CB05392}"/>
    <cellStyle name="Calculation 2 2 4 2" xfId="2793" xr:uid="{994C783A-22BE-472E-8229-9982B28D992D}"/>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2 2" xfId="3159" xr:uid="{F583197A-80FC-47D6-9433-EEA78826CAE9}"/>
    <cellStyle name="Calculation 2 3 2 3" xfId="1664" xr:uid="{803E1089-EB74-4B61-B4E4-B7087709484C}"/>
    <cellStyle name="Calculation 2 3 2 3 2" xfId="3229" xr:uid="{8691A85E-2BA3-4A6E-B561-0290E4CDB270}"/>
    <cellStyle name="Calculation 2 3 2 4" xfId="2244" xr:uid="{AB5A84EB-7C01-40BB-AD3E-AB0AD1F35C02}"/>
    <cellStyle name="Calculation 2 3 3" xfId="1386" xr:uid="{5D175C27-3720-499D-82BC-BDF5093902CD}"/>
    <cellStyle name="Calculation 2 3 3 2" xfId="2951" xr:uid="{0F2D3840-D5A1-4174-93F5-CE4014C64E8D}"/>
    <cellStyle name="Calculation 2 3 4" xfId="31" xr:uid="{FAAF6B1E-B0B0-4444-AE65-28BDBFD688D8}"/>
    <cellStyle name="Calculation 2 3 4 2" xfId="2315" xr:uid="{F0B067FC-EE8A-4927-B25B-D16CFCA1F057}"/>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2 2" xfId="3065" xr:uid="{A8ED9D41-060B-4FBB-9D33-55EA80A0C5AF}"/>
    <cellStyle name="Calculation 2 4 2 3" xfId="1025" xr:uid="{C7104A9A-444E-4E81-8DD6-515FA83D319B}"/>
    <cellStyle name="Calculation 2 4 2 3 2" xfId="2597" xr:uid="{95160635-808A-4D52-9E84-41096DA9967A}"/>
    <cellStyle name="Calculation 2 4 2 4" xfId="2150" xr:uid="{47419388-B88A-4561-AECA-9D2FF0E4C737}"/>
    <cellStyle name="Calculation 2 4 3" xfId="1292" xr:uid="{35C4E9B7-AE14-471A-B66E-FF424750AAAF}"/>
    <cellStyle name="Calculation 2 4 3 2" xfId="2857" xr:uid="{AF191982-2C9B-4337-9143-1BCF55A48F80}"/>
    <cellStyle name="Calculation 2 4 4" xfId="1199" xr:uid="{21387E31-4F90-4FC9-B90F-5321B6A4606C}"/>
    <cellStyle name="Calculation 2 4 4 2" xfId="2768" xr:uid="{C6913096-701F-4C69-BB1A-315034CCCF58}"/>
    <cellStyle name="Calculation 2 4 5" xfId="1944" xr:uid="{FA54EBE0-BD96-4262-81FD-AD752953E768}"/>
    <cellStyle name="Calculation 2 5" xfId="716" xr:uid="{659B6432-F8EF-4491-A25F-9F523162FB51}"/>
    <cellStyle name="Calculation 2 5 2" xfId="1436" xr:uid="{AFD51807-06A0-4B45-B63E-9763C537E01C}"/>
    <cellStyle name="Calculation 2 5 2 2" xfId="3001" xr:uid="{FC914EBE-2CCB-4918-BB7B-1FD80BA5A302}"/>
    <cellStyle name="Calculation 2 5 3" xfId="1774" xr:uid="{08B94C0A-762C-49AE-BF67-60F3021638BE}"/>
    <cellStyle name="Calculation 2 5 3 2" xfId="3330" xr:uid="{9C251727-3641-47AF-9B1F-920B94F67532}"/>
    <cellStyle name="Calculation 2 5 4" xfId="2087" xr:uid="{BE01867C-200A-455E-96D9-8A68E2028E82}"/>
    <cellStyle name="Calculation 2 6" xfId="1007" xr:uid="{21009666-1081-4804-BAE8-5FD1F696A1AF}"/>
    <cellStyle name="Calculation 2 6 2" xfId="2579" xr:uid="{B51A04A7-80E0-4B8C-BEB4-EF8BC37758AD}"/>
    <cellStyle name="Calculation 2 7" xfId="1812" xr:uid="{018599E4-6253-4160-9C3A-B774A5FD9A6F}"/>
    <cellStyle name="Calculation 2 7 2" xfId="3363" xr:uid="{E372FA90-E242-4066-9976-CEEE0B35D8AE}"/>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2 2" xfId="3114" xr:uid="{74E9A56A-6F9D-45E7-A7AF-AC18C446C179}"/>
    <cellStyle name="Calculation 3 2 2 3" xfId="1700" xr:uid="{88B1AA72-BEDD-4258-ACE0-8EDF2960214F}"/>
    <cellStyle name="Calculation 3 2 2 3 2" xfId="3261" xr:uid="{7A282163-A161-44C0-BFEE-7588AEB80D5B}"/>
    <cellStyle name="Calculation 3 2 2 4" xfId="2199" xr:uid="{42C478B6-54B6-4FFD-9688-CB5F18EFCC57}"/>
    <cellStyle name="Calculation 3 2 3" xfId="1341" xr:uid="{128AE0AB-0D2C-4E9E-8EF1-0E20FE2D8310}"/>
    <cellStyle name="Calculation 3 2 3 2" xfId="2906" xr:uid="{0A18EDAC-AFD4-48A6-9860-DBBA207131C7}"/>
    <cellStyle name="Calculation 3 2 4" xfId="1757" xr:uid="{7412E2CC-8F32-4E42-8CC0-AC8456F923FA}"/>
    <cellStyle name="Calculation 3 2 4 2" xfId="3315" xr:uid="{8A0AACA0-17D9-41C5-B19D-796EE6B1DC49}"/>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2 2" xfId="3100" xr:uid="{A8D8F96E-DA8F-4F21-A643-56F379D17746}"/>
    <cellStyle name="Calculation 3 3 2 3" xfId="1005" xr:uid="{34E23764-5BA7-4549-A1E8-5BC94EB7C401}"/>
    <cellStyle name="Calculation 3 3 2 3 2" xfId="2577" xr:uid="{07F31C32-F7C0-4C68-9695-85FE5A066D31}"/>
    <cellStyle name="Calculation 3 3 2 4" xfId="2185" xr:uid="{4C3DC07B-D8C1-424C-987C-93DA7D2BE5F6}"/>
    <cellStyle name="Calculation 3 3 3" xfId="1327" xr:uid="{7ECB5B6D-AF86-4AC4-B958-2306BC699673}"/>
    <cellStyle name="Calculation 3 3 3 2" xfId="2892" xr:uid="{0FF0381F-5365-4363-9195-1A6F45B0C823}"/>
    <cellStyle name="Calculation 3 3 4" xfId="1794" xr:uid="{9613C1CC-7A46-4D2C-92B4-BAB389A23FB1}"/>
    <cellStyle name="Calculation 3 3 4 2" xfId="3347" xr:uid="{15F2EF0C-CA65-4EA6-B6B4-A47B8F3A68EB}"/>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2 2" xfId="3184" xr:uid="{F8969997-9F67-4B75-BEC4-769087879862}"/>
    <cellStyle name="Calculation 3 4 2 3" xfId="1891" xr:uid="{5054CE20-7F55-439B-85B5-DBCEC356D99C}"/>
    <cellStyle name="Calculation 3 4 2 3 2" xfId="3434" xr:uid="{9ADCF11B-145F-4435-B2A0-98046648E930}"/>
    <cellStyle name="Calculation 3 4 2 4" xfId="2269" xr:uid="{10D7899A-06F5-411F-BA78-3E7CB45B02A8}"/>
    <cellStyle name="Calculation 3 4 3" xfId="1411" xr:uid="{F4A4AEFA-5827-4018-A386-9D870C89F6D8}"/>
    <cellStyle name="Calculation 3 4 3 2" xfId="2976" xr:uid="{7481538F-6B79-4045-88E3-ED6122A59961}"/>
    <cellStyle name="Calculation 3 4 4" xfId="1763" xr:uid="{37E85BEB-1CA0-4798-9392-2AABDBCA61BF}"/>
    <cellStyle name="Calculation 3 4 4 2" xfId="3321" xr:uid="{94992426-27EB-46F8-A3B4-52A58ED5BEC8}"/>
    <cellStyle name="Calculation 3 4 5" xfId="2063" xr:uid="{E283673F-7436-497D-A7B7-8A6A37D6D99A}"/>
    <cellStyle name="Calculation 3 5" xfId="724" xr:uid="{09E3F567-4234-4670-B812-492EA4089C92}"/>
    <cellStyle name="Calculation 3 5 2" xfId="1444" xr:uid="{0DA43C9E-114D-47ED-B0C1-73A7C4520835}"/>
    <cellStyle name="Calculation 3 5 2 2" xfId="3009" xr:uid="{4256E471-C8D5-432E-BBB2-E392D1759C63}"/>
    <cellStyle name="Calculation 3 5 3" xfId="1676" xr:uid="{843800EC-4B2D-4BBD-8EE6-3573F8B93D7D}"/>
    <cellStyle name="Calculation 3 5 3 2" xfId="3239" xr:uid="{5BD51DAA-3E34-49EE-8D95-49D6B6E47A37}"/>
    <cellStyle name="Calculation 3 5 4" xfId="2095" xr:uid="{28FC7BBD-29C5-48D3-80FC-57732E0C1BC5}"/>
    <cellStyle name="Calculation 3 6" xfId="1070" xr:uid="{752618A9-7C8D-4191-BAD5-686CE8D94B68}"/>
    <cellStyle name="Calculation 3 6 2" xfId="2640" xr:uid="{4415D1E6-A1D8-4F5D-B709-AB1206E38074}"/>
    <cellStyle name="Calculation 3 7" xfId="1867" xr:uid="{EA9EA80A-E78A-465D-A183-44FFAEC44480}"/>
    <cellStyle name="Calculation 3 7 2" xfId="3412" xr:uid="{7003E293-7B29-4E38-8CDB-2A56FA19C8BE}"/>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2 2 2 2" xfId="2432" xr:uid="{219CB6B2-DA86-497B-8B36-EED2021E12E9}"/>
    <cellStyle name="Comma 2 2 3" xfId="2364" xr:uid="{04253C5F-14CD-4DC7-A876-BF0AC77CC640}"/>
    <cellStyle name="Comma 3" xfId="168" xr:uid="{5B29C205-315B-4438-A315-86F28C34CC2B}"/>
    <cellStyle name="Comma 6" xfId="6" xr:uid="{00000000-0005-0000-0000-000005000000}"/>
    <cellStyle name="Comma 6 2" xfId="2308" xr:uid="{861DC68A-F726-44A4-BF2F-E7819E28C235}"/>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2 2" xfId="3202" xr:uid="{D2D3FDE6-2F98-4D2C-B14A-7FB92BDC8E37}"/>
    <cellStyle name="CustomCellsOrange 2 2 2 2 2 3" xfId="1909" xr:uid="{FD4B4416-B8BD-4F23-9A6E-FA7EACC8B1A8}"/>
    <cellStyle name="CustomCellsOrange 2 2 2 2 2 3 2" xfId="3452" xr:uid="{DC5B2B7A-6F3D-4988-8395-BCF44EB1CCFB}"/>
    <cellStyle name="CustomCellsOrange 2 2 2 2 2 4" xfId="2287" xr:uid="{CDCB8EB7-492F-44A3-96DB-DA7915A9905C}"/>
    <cellStyle name="CustomCellsOrange 2 2 2 2 3" xfId="1430" xr:uid="{11B3A23F-ECE3-4398-9E5B-F4D4CA51405A}"/>
    <cellStyle name="CustomCellsOrange 2 2 2 2 3 2" xfId="2995" xr:uid="{693210EB-5639-44BA-902E-4E9F75E9B4D3}"/>
    <cellStyle name="CustomCellsOrange 2 2 2 2 4" xfId="1265" xr:uid="{AB2ACF3A-DE3D-4F12-9153-F181AAE1F1C5}"/>
    <cellStyle name="CustomCellsOrange 2 2 2 2 4 2" xfId="2830" xr:uid="{B6E4653D-E9E9-4E3B-8503-B4A00EFE5421}"/>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2 2" xfId="3186" xr:uid="{FA5BBB8B-14C9-4C5B-AA33-5FE670047897}"/>
    <cellStyle name="CustomCellsOrange 2 2 3 2 3" xfId="1893" xr:uid="{6AAEFA4F-D5F6-43A3-9F70-F66F61873922}"/>
    <cellStyle name="CustomCellsOrange 2 2 3 2 3 2" xfId="3436" xr:uid="{08323A3F-A320-4CB9-91F4-D9FFD9249F27}"/>
    <cellStyle name="CustomCellsOrange 2 2 3 2 4" xfId="2271" xr:uid="{F46F45B8-7471-44F6-B7E2-F60C518EB414}"/>
    <cellStyle name="CustomCellsOrange 2 2 3 3" xfId="1413" xr:uid="{55DE88E6-F0BC-4A27-ACA0-81244E53DBDE}"/>
    <cellStyle name="CustomCellsOrange 2 2 3 3 2" xfId="2978" xr:uid="{714C549D-A84B-429C-907C-52496C953F2F}"/>
    <cellStyle name="CustomCellsOrange 2 2 3 4" xfId="1759" xr:uid="{79665B93-5293-4C4A-910C-A6216B696E6C}"/>
    <cellStyle name="CustomCellsOrange 2 2 3 4 2" xfId="3317" xr:uid="{ABA4C766-C1C9-4F9E-A965-4993C8FC1613}"/>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2 2" xfId="3104" xr:uid="{1381C743-2B0A-4BDA-B3C7-BD7B6946928C}"/>
    <cellStyle name="CustomCellsOrange 2 2 4 2 3" xfId="1669" xr:uid="{560DA2D9-C91E-4539-AA11-348B6B934308}"/>
    <cellStyle name="CustomCellsOrange 2 2 4 2 3 2" xfId="3233" xr:uid="{57646851-DD09-4A9A-A112-CCBB1D03E55F}"/>
    <cellStyle name="CustomCellsOrange 2 2 4 2 4" xfId="2189" xr:uid="{A562E128-502D-40C4-9287-91CA8167A6A8}"/>
    <cellStyle name="CustomCellsOrange 2 2 4 3" xfId="1331" xr:uid="{38E29065-CAB0-46F6-B338-25FE8D542946}"/>
    <cellStyle name="CustomCellsOrange 2 2 4 3 2" xfId="2896" xr:uid="{79E5ECA2-5CB8-441C-8450-CB499CC762DE}"/>
    <cellStyle name="CustomCellsOrange 2 2 4 4" xfId="1702" xr:uid="{6C34DF0A-E18F-4FDF-A79E-BDFC79074816}"/>
    <cellStyle name="CustomCellsOrange 2 2 4 4 2" xfId="3263" xr:uid="{4653877E-36BE-4282-8FFE-A35CC7F2E5C9}"/>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2 2" xfId="3204" xr:uid="{2098BE82-4DD2-40C7-A7A1-B0EA10B3C31B}"/>
    <cellStyle name="CustomCellsOrange 2 2 5 2 3" xfId="1911" xr:uid="{E28CD483-3A94-44A6-A9FF-ACA2CF02BC24}"/>
    <cellStyle name="CustomCellsOrange 2 2 5 2 3 2" xfId="3454" xr:uid="{B211060C-33CD-4F90-99C9-F6ADE9DEF6C7}"/>
    <cellStyle name="CustomCellsOrange 2 2 5 2 4" xfId="2289" xr:uid="{0A0E7BCE-7881-4AE9-8CDE-485BA57B4654}"/>
    <cellStyle name="CustomCellsOrange 2 2 5 3" xfId="1432" xr:uid="{DDC05A8D-A728-4736-BA56-9CE140CB9C9D}"/>
    <cellStyle name="CustomCellsOrange 2 2 5 3 2" xfId="2997" xr:uid="{0407C2C0-3353-4D3A-859A-3B5CCDFFAD52}"/>
    <cellStyle name="CustomCellsOrange 2 2 5 4" xfId="1770" xr:uid="{BB85FEAA-C171-4693-ACBD-BA8332538858}"/>
    <cellStyle name="CustomCellsOrange 2 2 5 4 2" xfId="3326" xr:uid="{267615AE-4801-4914-BF51-929CC1873D36}"/>
    <cellStyle name="CustomCellsOrange 2 2 5 5" xfId="2083" xr:uid="{E8F101E5-2DFC-44F2-B7E3-B3270493E073}"/>
    <cellStyle name="CustomCellsOrange 2 2 6" xfId="1226" xr:uid="{2F578B6E-2DF3-4DD8-A57F-BA6FE79FCC76}"/>
    <cellStyle name="CustomCellsOrange 2 2 6 2" xfId="2794" xr:uid="{7A889105-F41B-474B-A230-F57924B306BF}"/>
    <cellStyle name="CustomCellsOrange 2 2 7" xfId="1051" xr:uid="{F9FF5830-3F54-4EA0-8E72-8EC2C3C71EA0}"/>
    <cellStyle name="CustomCellsOrange 2 2 7 2" xfId="2622" xr:uid="{02F5D1B3-FC48-4816-B9CB-24B612AC6778}"/>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2 2" xfId="3141" xr:uid="{CE140512-C7A4-48BE-822E-A5AA47BF100F}"/>
    <cellStyle name="CustomCellsOrange 3 2 2 3" xfId="1065" xr:uid="{CE33E548-A7EF-46D7-8CC6-FD570E6BA194}"/>
    <cellStyle name="CustomCellsOrange 3 2 2 3 2" xfId="2635" xr:uid="{41EE6967-F83D-484C-9F8A-435FAE3B5C5C}"/>
    <cellStyle name="CustomCellsOrange 3 2 2 4" xfId="2226" xr:uid="{AA201C0D-BE79-4A36-8BB5-9E291C7EBE41}"/>
    <cellStyle name="CustomCellsOrange 3 2 3" xfId="1368" xr:uid="{06BF508D-A378-451C-A03C-8E4BB861D91D}"/>
    <cellStyle name="CustomCellsOrange 3 2 3 2" xfId="2933" xr:uid="{1B90573D-3B27-4859-9FBC-9EDB243A10DA}"/>
    <cellStyle name="CustomCellsOrange 3 2 4" xfId="1190" xr:uid="{1C1C27AB-F407-480F-A8F7-D4EA5AABCA2F}"/>
    <cellStyle name="CustomCellsOrange 3 2 4 2" xfId="2759" xr:uid="{512F9036-E0ED-44A4-8094-2C3788B43B0E}"/>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2 2" xfId="3074" xr:uid="{028C8D47-3BB1-4588-8E00-48FEF58710D9}"/>
    <cellStyle name="CustomCellsOrange 3 3 2 3" xfId="1055" xr:uid="{2C776393-2760-4D6E-B398-5432D45B78B3}"/>
    <cellStyle name="CustomCellsOrange 3 3 2 3 2" xfId="2626" xr:uid="{203878A2-033B-450A-A30C-40EEC25BBE63}"/>
    <cellStyle name="CustomCellsOrange 3 3 2 4" xfId="2159" xr:uid="{BF4580E0-5FC3-4443-9332-DA98BF29257E}"/>
    <cellStyle name="CustomCellsOrange 3 3 3" xfId="1301" xr:uid="{A34286FD-AD24-41C4-8AB6-8ADEEF30DBC5}"/>
    <cellStyle name="CustomCellsOrange 3 3 3 2" xfId="2866" xr:uid="{4D3CBFB2-5F65-423C-9083-57F7BDAAD6D0}"/>
    <cellStyle name="CustomCellsOrange 3 3 4" xfId="1012" xr:uid="{59099FDA-750E-468E-A650-E42AB76F6D8A}"/>
    <cellStyle name="CustomCellsOrange 3 3 4 2" xfId="2584" xr:uid="{BECBB67A-8CAC-4F49-B10A-3BA33268264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2 2" xfId="3087" xr:uid="{091B64EA-4361-4A83-A85A-F97D62C25F14}"/>
    <cellStyle name="CustomCellsOrange 3 4 2 3" xfId="1044" xr:uid="{81C8AEBC-A812-40FC-B608-1D3A0D610029}"/>
    <cellStyle name="CustomCellsOrange 3 4 2 3 2" xfId="2615" xr:uid="{433E439E-5B95-496C-8943-3729122D386F}"/>
    <cellStyle name="CustomCellsOrange 3 4 2 4" xfId="2172" xr:uid="{42739A41-E9D2-4033-B743-8C33B612F463}"/>
    <cellStyle name="CustomCellsOrange 3 4 3" xfId="1314" xr:uid="{877AE66B-D51D-4AEF-8948-643CE2E6A2E3}"/>
    <cellStyle name="CustomCellsOrange 3 4 3 2" xfId="2879" xr:uid="{17FA0A77-C79B-4C36-BCBB-DF8129573719}"/>
    <cellStyle name="CustomCellsOrange 3 4 4" xfId="1736" xr:uid="{BFC21101-654F-4F19-B317-E14BECAB40D8}"/>
    <cellStyle name="CustomCellsOrange 3 4 4 2" xfId="3295" xr:uid="{7838E051-B5A0-48A8-9E15-5AD70219FE2E}"/>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6 2" xfId="2675" xr:uid="{EA7C713C-A79B-487E-8D5C-B4AE9921EB01}"/>
    <cellStyle name="CustomCellsOrange 3 7" xfId="1835" xr:uid="{4B5A2614-CD81-45E9-86B8-DF904E31E0E5}"/>
    <cellStyle name="CustomCellsOrange 3 7 2" xfId="3385" xr:uid="{26DB5B27-044D-4781-B7EF-9F6620FC6593}"/>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2 2" xfId="3203" xr:uid="{5447743D-9C12-44FD-82F9-18E100FE5005}"/>
    <cellStyle name="CustomizationCells 2 2 2 2 2 3" xfId="1910" xr:uid="{FB0B32D6-9EEB-4B40-A70F-A067B135D18F}"/>
    <cellStyle name="CustomizationCells 2 2 2 2 2 3 2" xfId="3453" xr:uid="{616A0FC3-4699-4D19-AC4D-3FC2667D6D6E}"/>
    <cellStyle name="CustomizationCells 2 2 2 2 2 4" xfId="2288" xr:uid="{66DE6F77-B920-4D3C-991F-78904ACFACBE}"/>
    <cellStyle name="CustomizationCells 2 2 2 2 3" xfId="1431" xr:uid="{452359DA-6367-4A37-BF82-B57DB69E4F15}"/>
    <cellStyle name="CustomizationCells 2 2 2 2 3 2" xfId="2996" xr:uid="{2A4BE257-4CC3-4FE9-AF17-E2DAF8A6D686}"/>
    <cellStyle name="CustomizationCells 2 2 2 2 4" xfId="1222" xr:uid="{5017526D-2052-4B5A-98FC-DE86C3AEBB71}"/>
    <cellStyle name="CustomizationCells 2 2 2 2 4 2" xfId="2790" xr:uid="{4168DE5D-DD2E-471B-9744-CCA73948A9BB}"/>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2 2" xfId="3187" xr:uid="{28E7AE8C-0111-4A25-8109-AF63E51E92F8}"/>
    <cellStyle name="CustomizationCells 2 2 3 2 3" xfId="1894" xr:uid="{6183C958-5983-4358-B95C-91E1DA61EB5D}"/>
    <cellStyle name="CustomizationCells 2 2 3 2 3 2" xfId="3437" xr:uid="{B818FB88-92FC-402C-AA95-854450491810}"/>
    <cellStyle name="CustomizationCells 2 2 3 2 4" xfId="2272" xr:uid="{8351CEF9-FBC1-4609-A8A9-9CCC292C9B07}"/>
    <cellStyle name="CustomizationCells 2 2 3 3" xfId="1414" xr:uid="{7A5741D6-CBA3-44C1-868D-158BA06D606F}"/>
    <cellStyle name="CustomizationCells 2 2 3 3 2" xfId="2979" xr:uid="{56424663-1C15-48DA-A892-DDC8FF907A1C}"/>
    <cellStyle name="CustomizationCells 2 2 3 4" xfId="1149" xr:uid="{9C835068-28FA-46E1-A7C3-6B456E72C033}"/>
    <cellStyle name="CustomizationCells 2 2 3 4 2" xfId="2718" xr:uid="{0B17A946-12DF-4BFD-A403-9857F620530C}"/>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2 2" xfId="3050" xr:uid="{8FA9A115-B51F-4810-BC2C-4160E2376C43}"/>
    <cellStyle name="CustomizationCells 2 2 4 2 3" xfId="1032" xr:uid="{94984A09-BF13-4AA4-A85D-3B580C0BD78B}"/>
    <cellStyle name="CustomizationCells 2 2 4 2 3 2" xfId="2604" xr:uid="{BC0CACA5-2331-4063-BB4B-4368373F4092}"/>
    <cellStyle name="CustomizationCells 2 2 4 2 4" xfId="2135" xr:uid="{7C0B0596-2A97-4E18-AE85-DCECC2928077}"/>
    <cellStyle name="CustomizationCells 2 2 4 3" xfId="1277" xr:uid="{AD4AB5ED-5350-48FE-9D79-10D6781E27E9}"/>
    <cellStyle name="CustomizationCells 2 2 4 3 2" xfId="2842" xr:uid="{8A6C4E5F-1C05-4997-BF56-E1F76E48C4D4}"/>
    <cellStyle name="CustomizationCells 2 2 4 4" xfId="1021" xr:uid="{EC0E5E35-78AF-428C-975B-3BF10DCA9FD8}"/>
    <cellStyle name="CustomizationCells 2 2 4 4 2" xfId="2593" xr:uid="{96CED824-CD99-4590-A163-FCC4F6282316}"/>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2 2" xfId="2508" xr:uid="{8F36776B-2846-4760-9E2A-827F7283919B}"/>
    <cellStyle name="CustomizationCells 2 2 5 3" xfId="1433" xr:uid="{2DDA9891-53EA-45C3-81C7-8A25CE394629}"/>
    <cellStyle name="CustomizationCells 2 2 5 3 2" xfId="2998" xr:uid="{21959D45-46CB-4DE5-94CA-61E7FDCA9EEC}"/>
    <cellStyle name="CustomizationCells 2 2 5 4" xfId="1687" xr:uid="{8F4B4369-7A43-4A2B-914A-B58D110870DA}"/>
    <cellStyle name="CustomizationCells 2 2 5 4 2" xfId="3249" xr:uid="{A0BF66B0-CF20-4A39-983A-487F9BC9A66D}"/>
    <cellStyle name="CustomizationCells 2 2 5 5" xfId="2084" xr:uid="{A9F95BAC-5492-4DE2-A2C2-D7A49C6A80A2}"/>
    <cellStyle name="CustomizationCells 2 2 6" xfId="1227" xr:uid="{1FA2EF5B-BDB2-4CF4-B40F-1A4537614B3F}"/>
    <cellStyle name="CustomizationCells 2 2 6 2" xfId="2795" xr:uid="{625D48FE-3237-4085-8822-EA4C7CC0A675}"/>
    <cellStyle name="CustomizationCells 2 2 7" xfId="1699" xr:uid="{34A925FC-7445-442B-A2EB-05402A658500}"/>
    <cellStyle name="CustomizationCells 2 2 7 2" xfId="3260" xr:uid="{72ADD73A-1CE9-4DBE-9E15-248C9DEC0116}"/>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2 2" xfId="3142" xr:uid="{41A1809A-2E84-452D-8AEE-99725B6678D3}"/>
    <cellStyle name="CustomizationCells 3 2 2 3" xfId="1068" xr:uid="{80EA2534-1F02-421A-83E4-0265269BE447}"/>
    <cellStyle name="CustomizationCells 3 2 2 3 2" xfId="2638" xr:uid="{4C775893-88CF-4D5B-ACDE-08EE931FD34D}"/>
    <cellStyle name="CustomizationCells 3 2 2 4" xfId="2227" xr:uid="{AA9E26DD-C6E0-412C-884A-7FEA9C846738}"/>
    <cellStyle name="CustomizationCells 3 2 3" xfId="1369" xr:uid="{073A8689-86EA-4A56-9EB2-318980A1B024}"/>
    <cellStyle name="CustomizationCells 3 2 3 2" xfId="2934" xr:uid="{7CAB42F9-4F5E-41E2-AE04-7C8EFA978D11}"/>
    <cellStyle name="CustomizationCells 3 2 4" xfId="28" xr:uid="{8295119A-6EE7-47AF-BEDE-3C16B5089EA7}"/>
    <cellStyle name="CustomizationCells 3 2 4 2" xfId="2313" xr:uid="{C219985D-846D-4A1D-B7B6-83B590E049DA}"/>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2 2" xfId="3169" xr:uid="{AE16E3E9-E2E9-42FF-99A6-74B97D7301EF}"/>
    <cellStyle name="CustomizationCells 3 3 2 3" xfId="928" xr:uid="{AA906F1F-6881-4229-8DAC-8EC315CB8060}"/>
    <cellStyle name="CustomizationCells 3 3 2 3 2" xfId="2509" xr:uid="{06E881BC-942F-4381-B079-E864FFAC9246}"/>
    <cellStyle name="CustomizationCells 3 3 2 4" xfId="2254" xr:uid="{EFA3A520-4A9F-4168-8131-08A6B126AA9F}"/>
    <cellStyle name="CustomizationCells 3 3 3" xfId="1396" xr:uid="{52BA3711-D659-4A65-8A38-4465E7880943}"/>
    <cellStyle name="CustomizationCells 3 3 3 2" xfId="2961" xr:uid="{04CE13D3-A0C7-49E2-9093-6B225094E77B}"/>
    <cellStyle name="CustomizationCells 3 3 4" xfId="1692" xr:uid="{AB187B44-1F67-4AF9-8015-659E5BDD8A5A}"/>
    <cellStyle name="CustomizationCells 3 3 4 2" xfId="3254" xr:uid="{12E8847F-56CF-4776-9766-401666FE55AC}"/>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2 2" xfId="3089" xr:uid="{C55B7D95-5C45-4920-AC58-0D0936611303}"/>
    <cellStyle name="CustomizationCells 3 4 2 3" xfId="1042" xr:uid="{A88A6320-5E55-43FE-84D1-CD6393060E7A}"/>
    <cellStyle name="CustomizationCells 3 4 2 3 2" xfId="2613" xr:uid="{143EA44F-B533-491E-BE91-9C53061EB93C}"/>
    <cellStyle name="CustomizationCells 3 4 2 4" xfId="2174" xr:uid="{6F8159BA-6C3C-42B0-A6AF-33509DA78DEC}"/>
    <cellStyle name="CustomizationCells 3 4 3" xfId="1316" xr:uid="{5AAF8008-B46F-4E55-8756-68ECF318C818}"/>
    <cellStyle name="CustomizationCells 3 4 3 2" xfId="2881" xr:uid="{4118F1CC-09C6-46FE-92D4-4E5E458A47DD}"/>
    <cellStyle name="CustomizationCells 3 4 4" xfId="1086" xr:uid="{F86D0906-0ADD-4063-B9F4-FF344D050594}"/>
    <cellStyle name="CustomizationCells 3 4 4 2" xfId="2655" xr:uid="{52EA8198-C743-47D6-B5A7-4A29A80119EF}"/>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6 2" xfId="2676" xr:uid="{2C5C0090-90F6-47A5-BB1D-DAF2133A4186}"/>
    <cellStyle name="CustomizationCells 3 7" xfId="1769" xr:uid="{CA7E4C1B-3A9E-4D85-9E9E-A87833AD5B5E}"/>
    <cellStyle name="CustomizationCells 3 7 2" xfId="3325" xr:uid="{EBAB8C18-20C9-4F21-A04C-7F175D114079}"/>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2 2" xfId="3143" xr:uid="{5B3E68DB-AAFB-47F4-9994-27CD253FD51E}"/>
    <cellStyle name="CustomizationGreenCells 3 2 2 3" xfId="1824" xr:uid="{4A9AD5EE-BE8F-4307-8F33-4BBB5AAE6C1C}"/>
    <cellStyle name="CustomizationGreenCells 3 2 2 3 2" xfId="3374" xr:uid="{F88F7516-A354-490A-8B74-321B3EEE0024}"/>
    <cellStyle name="CustomizationGreenCells 3 2 2 4" xfId="2228" xr:uid="{552B0FAD-4474-4E03-B64A-AF669B3F3E35}"/>
    <cellStyle name="CustomizationGreenCells 3 2 3" xfId="1370" xr:uid="{76FEA897-BF2D-42E8-9F9C-0BAE71929702}"/>
    <cellStyle name="CustomizationGreenCells 3 2 3 2" xfId="2935" xr:uid="{A117B343-9286-4FD9-8E2F-E4CE7315DE23}"/>
    <cellStyle name="CustomizationGreenCells 3 2 4" xfId="997" xr:uid="{173FC676-1A06-4CD2-AB2E-19EAA126587E}"/>
    <cellStyle name="CustomizationGreenCells 3 2 4 2" xfId="2570" xr:uid="{17D8DE4E-34F3-4C74-83FF-535324906D5A}"/>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2 2" xfId="3113" xr:uid="{638AD087-DC91-49B4-93A7-6FA7A7A99A5D}"/>
    <cellStyle name="CustomizationGreenCells 3 3 2 3" xfId="1819" xr:uid="{D97040C8-2B97-4D2C-86CD-441790D9DF27}"/>
    <cellStyle name="CustomizationGreenCells 3 3 2 3 2" xfId="3369" xr:uid="{834DD425-527E-4FF1-8FCC-927DC40DA66F}"/>
    <cellStyle name="CustomizationGreenCells 3 3 2 4" xfId="2198" xr:uid="{6B5CC220-91BE-4BF6-BC99-EB3AFFB64A1E}"/>
    <cellStyle name="CustomizationGreenCells 3 3 3" xfId="1340" xr:uid="{53491117-5BBC-4EBF-AB74-861FE846078F}"/>
    <cellStyle name="CustomizationGreenCells 3 3 3 2" xfId="2905" xr:uid="{659F8CCA-3EB5-4723-B11A-0964739CD33B}"/>
    <cellStyle name="CustomizationGreenCells 3 3 4" xfId="1011" xr:uid="{227057FC-B3D4-42E6-8910-A5DB7A709750}"/>
    <cellStyle name="CustomizationGreenCells 3 3 4 2" xfId="2583" xr:uid="{D3E9AD13-3E0B-44A1-B5DA-81233A5D69EB}"/>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2 2" xfId="3046" xr:uid="{AC90F624-C71F-4453-A9A1-098DD31CA121}"/>
    <cellStyle name="CustomizationGreenCells 3 4 2 3" xfId="1076" xr:uid="{C96FFC2C-C126-4706-AFCA-CFA9B158C629}"/>
    <cellStyle name="CustomizationGreenCells 3 4 2 3 2" xfId="2645" xr:uid="{92247BF3-87AF-430F-BB1F-9DD40EAE8A8B}"/>
    <cellStyle name="CustomizationGreenCells 3 4 2 4" xfId="2131" xr:uid="{CACBB44F-92A4-482C-98F8-110B7BA3A44B}"/>
    <cellStyle name="CustomizationGreenCells 3 4 3" xfId="1273" xr:uid="{646C3DEB-81A0-4C06-99DD-8CBB20917642}"/>
    <cellStyle name="CustomizationGreenCells 3 4 3 2" xfId="2838" xr:uid="{EF88546F-F565-4B2F-8492-068F30A1521F}"/>
    <cellStyle name="CustomizationGreenCells 3 4 4" xfId="1168" xr:uid="{75D1AED7-145B-4BAA-A1E8-D20447B040D4}"/>
    <cellStyle name="CustomizationGreenCells 3 4 4 2" xfId="2737" xr:uid="{7A647822-8776-4EFA-ADBC-55B01E5AF00C}"/>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6 2" xfId="2677" xr:uid="{C25220AD-9040-4157-AF5C-635883B78C54}"/>
    <cellStyle name="CustomizationGreenCells 3 7" xfId="1678" xr:uid="{A011262C-4199-4569-B142-64188E158C49}"/>
    <cellStyle name="CustomizationGreenCells 3 7 2" xfId="3241" xr:uid="{533F6662-A3DD-45A0-88E9-F9C61EA3BA61}"/>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2 2" xfId="3183" xr:uid="{7E89934F-9BEF-4FED-8AD2-475FF6EF080A}"/>
    <cellStyle name="Eingabe 3 2 2 3" xfId="1890" xr:uid="{10259214-03EF-49EE-9852-255997FD176A}"/>
    <cellStyle name="Eingabe 3 2 2 3 2" xfId="3433" xr:uid="{D4A0BC26-AC96-444A-A737-BD54F06A9C59}"/>
    <cellStyle name="Eingabe 3 2 2 4" xfId="2268" xr:uid="{1CA1A7A8-3E26-45C8-997B-B280BD98468E}"/>
    <cellStyle name="Eingabe 3 2 3" xfId="1410" xr:uid="{DB2531CD-F52C-4D13-8816-02C098D16AA7}"/>
    <cellStyle name="Eingabe 3 2 3 2" xfId="2975" xr:uid="{49E48CFF-DD42-4346-8A48-14211AB1D9B7}"/>
    <cellStyle name="Eingabe 3 2 4" xfId="1820" xr:uid="{5C2943D4-6274-429D-BDF7-61657E5E82A3}"/>
    <cellStyle name="Eingabe 3 2 4 2" xfId="3370" xr:uid="{BD2224EB-0421-48C0-8955-07ED4ECF5126}"/>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2 2" xfId="3172" xr:uid="{30278FC0-0017-453B-9847-26B62A943EB0}"/>
    <cellStyle name="Eingabe 3 3 2 3" xfId="1178" xr:uid="{8F9C0645-5432-4AF3-ABD2-82A76B2059F7}"/>
    <cellStyle name="Eingabe 3 3 2 3 2" xfId="2747" xr:uid="{FC693CD9-F15A-4D85-8E94-E8EFC8B5DE9B}"/>
    <cellStyle name="Eingabe 3 3 2 4" xfId="2257" xr:uid="{2663E84D-2D8C-4897-8E20-62A6AE4A0953}"/>
    <cellStyle name="Eingabe 3 3 3" xfId="1399" xr:uid="{4F14EBB2-717D-4B08-8448-4C7E3D313D63}"/>
    <cellStyle name="Eingabe 3 3 3 2" xfId="2964" xr:uid="{BCCBC70C-2DD0-4D07-B076-9AFD6E9B0C34}"/>
    <cellStyle name="Eingabe 3 3 4" xfId="1060" xr:uid="{318884CC-94E0-4427-B8CA-F0B26F64C21B}"/>
    <cellStyle name="Eingabe 3 3 4 2" xfId="2631" xr:uid="{270850C0-1C5D-42F4-BAC3-E3FD08A97370}"/>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2 2" xfId="3063" xr:uid="{79847E88-B8C9-4164-B20B-82DB5249E825}"/>
    <cellStyle name="Eingabe 3 4 2 3" xfId="999" xr:uid="{F25B8C94-568E-4151-8A3C-5A4A8E5EC6DA}"/>
    <cellStyle name="Eingabe 3 4 2 3 2" xfId="2572" xr:uid="{822F2187-C75E-4182-ADA6-6EDDCB120196}"/>
    <cellStyle name="Eingabe 3 4 2 4" xfId="2148" xr:uid="{DF3FCAE5-9121-4830-8A45-1B845264182D}"/>
    <cellStyle name="Eingabe 3 4 3" xfId="1290" xr:uid="{D18AD6B1-175B-44AA-B86B-EBE06B89D2CB}"/>
    <cellStyle name="Eingabe 3 4 3 2" xfId="2855" xr:uid="{D9074A69-CF7E-494B-96F0-96CD9888300B}"/>
    <cellStyle name="Eingabe 3 4 4" xfId="1851" xr:uid="{5766B0E9-477E-45C9-9E35-50D17DC855B3}"/>
    <cellStyle name="Eingabe 3 4 4 2" xfId="3397" xr:uid="{0EF3E272-5F37-47DA-9578-009F84CAA8A3}"/>
    <cellStyle name="Eingabe 3 4 5" xfId="1942" xr:uid="{187BB9FC-177E-4109-8D17-DA24941EF378}"/>
    <cellStyle name="Eingabe 3 5" xfId="753" xr:uid="{7D7F7524-E7B4-4195-9E4C-D6403A418D68}"/>
    <cellStyle name="Eingabe 3 5 2" xfId="1466" xr:uid="{C9C42825-579B-4660-B7BE-8F333BDAEA81}"/>
    <cellStyle name="Eingabe 3 5 2 2" xfId="3031" xr:uid="{FB435C22-1169-428B-9036-BF659CEB2791}"/>
    <cellStyle name="Eingabe 3 5 3" xfId="1765" xr:uid="{DB99A11B-DB2A-40CB-BA07-B250D64A0E73}"/>
    <cellStyle name="Eingabe 3 5 3 2" xfId="3323" xr:uid="{C8DFE881-07A7-415B-8FE8-630EFE30673D}"/>
    <cellStyle name="Eingabe 3 5 4" xfId="2116" xr:uid="{2C4FB7AC-E24C-4D5E-AA99-A0694D3F6C36}"/>
    <cellStyle name="Eingabe 3 6" xfId="1213" xr:uid="{FE0D8030-E33A-4F5E-AC4D-AC9643B6F617}"/>
    <cellStyle name="Eingabe 3 6 2" xfId="2781" xr:uid="{4D4E600A-09A0-4DC9-A88D-E106FEB1D563}"/>
    <cellStyle name="Eingabe 3 7" xfId="1152" xr:uid="{9286F28E-46F9-4BAA-A0FF-DB13E2FE72F7}"/>
    <cellStyle name="Eingabe 3 7 2" xfId="2721" xr:uid="{8D754609-6458-42FE-83BD-C686918DB39F}"/>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2 2" xfId="3144" xr:uid="{2CD02DC3-37EB-4599-9880-F65DFD4E8617}"/>
    <cellStyle name="Eingabe 4 2 2 3" xfId="1158" xr:uid="{0D7833F1-8264-41ED-947F-1D14E9B3063F}"/>
    <cellStyle name="Eingabe 4 2 2 3 2" xfId="2727" xr:uid="{F781F316-56AD-44DF-894A-2FCA35EF2C70}"/>
    <cellStyle name="Eingabe 4 2 2 4" xfId="2229" xr:uid="{E02AF14A-6BB3-4D01-9277-57DE17AE139A}"/>
    <cellStyle name="Eingabe 4 2 3" xfId="1371" xr:uid="{827EA7BD-8B4A-4B71-8EE2-B32A668DEF5A}"/>
    <cellStyle name="Eingabe 4 2 3 2" xfId="2936" xr:uid="{A1DE387A-397C-4365-A41C-FEDA3694E27A}"/>
    <cellStyle name="Eingabe 4 2 4" xfId="1167" xr:uid="{1FD30ED9-C7ED-42C8-A956-83ECE6BDC0DD}"/>
    <cellStyle name="Eingabe 4 2 4 2" xfId="2736" xr:uid="{6D6C7D20-D48C-4F44-BE5F-A45BEBBD7DF2}"/>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2 2" xfId="3071" xr:uid="{8495AE34-C118-4283-82E8-4E80A07EDBA2}"/>
    <cellStyle name="Eingabe 4 3 2 3" xfId="1229" xr:uid="{8EC7AFD1-9BCE-4324-A47F-667BDF00A5A3}"/>
    <cellStyle name="Eingabe 4 3 2 3 2" xfId="2797" xr:uid="{16B51D05-CD20-430E-9F82-894552E1A782}"/>
    <cellStyle name="Eingabe 4 3 2 4" xfId="2156" xr:uid="{FAADBA1F-F004-4CD4-BBC3-B394F9E72163}"/>
    <cellStyle name="Eingabe 4 3 3" xfId="1298" xr:uid="{5A20F023-9522-404A-B199-5ABCD96EA49F}"/>
    <cellStyle name="Eingabe 4 3 3 2" xfId="2863" xr:uid="{BD7F0EEB-1E1A-4C8F-B3E1-9D560488DC4D}"/>
    <cellStyle name="Eingabe 4 3 4" xfId="1243" xr:uid="{52D98483-89E9-4B9B-8FCA-861C95E27B81}"/>
    <cellStyle name="Eingabe 4 3 4 2" xfId="2810" xr:uid="{9EF1C46B-E1F7-48EF-BE70-64B1C3FC61D3}"/>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2 2" xfId="3047" xr:uid="{5280CBE6-5710-4155-B750-6B878B94B15E}"/>
    <cellStyle name="Eingabe 4 4 2 3" xfId="1006" xr:uid="{379AF0BC-F891-4532-B1F9-1A07D827BF99}"/>
    <cellStyle name="Eingabe 4 4 2 3 2" xfId="2578" xr:uid="{E5E4C3A1-BDCE-4131-86EC-65CD4D98FBAD}"/>
    <cellStyle name="Eingabe 4 4 2 4" xfId="2132" xr:uid="{5A49D6CE-3B82-4F0A-BF70-D8E82B36F564}"/>
    <cellStyle name="Eingabe 4 4 3" xfId="1274" xr:uid="{EC5A0BE7-9A36-461E-9225-A9F115AC47B1}"/>
    <cellStyle name="Eingabe 4 4 3 2" xfId="2839" xr:uid="{529CFC6D-BFFE-4E7A-8E3F-1B816C442FB7}"/>
    <cellStyle name="Eingabe 4 4 4" xfId="1691" xr:uid="{576C1E3D-3692-4727-AC38-0351D5D1FED1}"/>
    <cellStyle name="Eingabe 4 4 4 2" xfId="3253" xr:uid="{42A486DE-A4F9-4757-A807-CA82F3E547D2}"/>
    <cellStyle name="Eingabe 4 4 5" xfId="1926" xr:uid="{BE0442C7-009F-4BF9-88EF-87ECE90147EE}"/>
    <cellStyle name="Eingabe 4 5" xfId="737" xr:uid="{18788A41-3430-4A15-BBBB-098F031C7E97}"/>
    <cellStyle name="Eingabe 4 5 2" xfId="1450" xr:uid="{0A2423D6-3E07-43CB-8A57-E4BB2D55EE92}"/>
    <cellStyle name="Eingabe 4 5 2 2" xfId="3015" xr:uid="{66BD8974-5586-4379-BC84-6B283F5E7DE2}"/>
    <cellStyle name="Eingabe 4 5 3" xfId="1085" xr:uid="{25627ABB-D7D8-4E1B-960A-886B59EC7AD5}"/>
    <cellStyle name="Eingabe 4 5 3 2" xfId="2654" xr:uid="{5155F9FF-B6B3-4CB8-9894-B5C3D88166D4}"/>
    <cellStyle name="Eingabe 4 5 4" xfId="2101" xr:uid="{387224DE-6EA0-485C-A2FE-6FEB66117790}"/>
    <cellStyle name="Eingabe 4 6" xfId="1110" xr:uid="{6BF60D33-0B13-4D7E-AB87-C78F43F0FBF8}"/>
    <cellStyle name="Eingabe 4 6 2" xfId="2679" xr:uid="{C1F5A094-3996-48E4-B9FA-126374DD015C}"/>
    <cellStyle name="Eingabe 4 7" xfId="1782" xr:uid="{34FB3411-A353-4BC1-8395-0DD9246DAB7B}"/>
    <cellStyle name="Eingabe 4 7 2" xfId="3337" xr:uid="{A3DCE471-1CC8-42F4-99FA-2985BC1E1C9D}"/>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2 2" xfId="3081" xr:uid="{3EB250B2-5010-45EC-9A2B-97810EFF38B3}"/>
    <cellStyle name="Eingabe 5 2 3" xfId="939" xr:uid="{15D68B26-409F-4B41-AB83-87F3B2643D3E}"/>
    <cellStyle name="Eingabe 5 2 3 2" xfId="2519" xr:uid="{B5971C0F-9235-4458-97A9-4D4BF945D8B3}"/>
    <cellStyle name="Eingabe 5 2 4" xfId="2166" xr:uid="{B4529181-41BE-4BB3-8B4C-18498017342D}"/>
    <cellStyle name="Eingabe 5 3" xfId="1308" xr:uid="{423F1BCA-08DE-4803-AEC2-2DF3A75C4114}"/>
    <cellStyle name="Eingabe 5 3 2" xfId="2873" xr:uid="{0FA1C91D-629B-419C-BD5F-9625C17B2474}"/>
    <cellStyle name="Eingabe 5 4" xfId="1881" xr:uid="{D61B0CC8-25D1-49B4-87C8-23BFD14EE359}"/>
    <cellStyle name="Eingabe 5 4 2" xfId="3424" xr:uid="{FB5CAAA7-5611-41D3-ACCB-4FB0830F0BE3}"/>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2 2" xfId="3158" xr:uid="{044571AD-FB0B-4876-9518-992C19DF2D65}"/>
    <cellStyle name="Eingabe 6 2 3" xfId="1710" xr:uid="{1CA3D44E-668F-446A-A8A7-9FEE025823FC}"/>
    <cellStyle name="Eingabe 6 2 3 2" xfId="3271" xr:uid="{3754A33D-97C5-4E7E-885F-B23ADBB951D7}"/>
    <cellStyle name="Eingabe 6 2 4" xfId="2243" xr:uid="{C79D9390-21DA-4C1F-9BCB-873265211144}"/>
    <cellStyle name="Eingabe 6 3" xfId="1385" xr:uid="{E75EFE68-5DE1-4377-8038-09601EF6DA02}"/>
    <cellStyle name="Eingabe 6 3 2" xfId="2950" xr:uid="{C79DAA72-9F46-42B6-A432-D6B7C2353670}"/>
    <cellStyle name="Eingabe 6 4" xfId="1816" xr:uid="{4601E964-7947-463B-9C92-A916D6A02FF0}"/>
    <cellStyle name="Eingabe 6 4 2" xfId="3366" xr:uid="{25AFB67B-DD2B-4595-9C2B-C27A5A3E2A41}"/>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2 2" xfId="3200" xr:uid="{EE1CFA24-02B4-4B7F-9E46-A853ECE76183}"/>
    <cellStyle name="Eingabe 7 2 3" xfId="1907" xr:uid="{90B9981E-6A44-4A17-A3B7-ECC0C047DA1C}"/>
    <cellStyle name="Eingabe 7 2 3 2" xfId="3450" xr:uid="{94A6CFF8-D202-4F89-A082-365FE1D093F2}"/>
    <cellStyle name="Eingabe 7 2 4" xfId="2285" xr:uid="{FF8AD740-D784-4644-B47E-A96312BFAA7D}"/>
    <cellStyle name="Eingabe 7 3" xfId="1428" xr:uid="{AC30CE3C-3636-4DF8-87FF-E6076EAFD4F4}"/>
    <cellStyle name="Eingabe 7 3 2" xfId="2993" xr:uid="{B6A1C9FC-7451-46FA-AF69-4D6BF15F2481}"/>
    <cellStyle name="Eingabe 7 4" xfId="1708" xr:uid="{CB475E4F-0C1C-43D0-9BC0-D3AC3C90CA22}"/>
    <cellStyle name="Eingabe 7 4 2" xfId="3269" xr:uid="{1897C30E-F893-405E-B373-1DB484B584DF}"/>
    <cellStyle name="Eingabe 7 5" xfId="2079" xr:uid="{2CEB465E-8627-46D4-98D6-E9A4BA009012}"/>
    <cellStyle name="Eingabe 8" xfId="717" xr:uid="{4E63BFDE-C5ED-4F00-A964-4290E1E3B006}"/>
    <cellStyle name="Eingabe 8 2" xfId="1437" xr:uid="{D7A4A04B-ECF4-42AA-AD60-C61C7E51272A}"/>
    <cellStyle name="Eingabe 8 2 2" xfId="3002" xr:uid="{95D3DD18-5D50-4B46-90EB-D75790FFC81E}"/>
    <cellStyle name="Eingabe 8 3" xfId="1883" xr:uid="{92AE5031-EB7E-4BD9-A7E2-6ABBFC7F1307}"/>
    <cellStyle name="Eingabe 8 3 2" xfId="3426" xr:uid="{DE98C3E6-2C0D-4B86-BA23-F2D95CB06C8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xfId="2333" hidden="1" xr:uid="{F079A02D-493F-43A6-A851-7E2E246BBCB5}"/>
    <cellStyle name="Ergebnis" xfId="2530" hidden="1" xr:uid="{D006CB96-9922-4409-8449-D92E3D3546DF}"/>
    <cellStyle name="Ergebnis" xfId="2600" hidden="1" xr:uid="{6C84ED09-B238-49D1-9ECC-BF7738BD20E7}"/>
    <cellStyle name="Ergebnis" xfId="2556" hidden="1" xr:uid="{82C0BCA1-854F-47D7-B030-04578518825F}"/>
    <cellStyle name="Ergebnis" xfId="3346" hidden="1" xr:uid="{5BA96E99-45F4-4082-B506-7D34C69CF126}"/>
    <cellStyle name="Ergebnis" xfId="3232" hidden="1" xr:uid="{80775CDF-94EE-4FAF-9EEF-EB8B2A70172E}"/>
    <cellStyle name="Ergebnis" xfId="3234" hidden="1" xr:uid="{9CB4EC99-D6C0-43E7-A8DA-4EC66838BA76}"/>
    <cellStyle name="Ergebnis" xfId="3266" hidden="1" xr:uid="{DFEAB8F0-913B-480A-9326-44162B9C90D4}"/>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2 2" xfId="3178" xr:uid="{F42FDFF7-C6A2-4EAB-B610-FE35E0A5D806}"/>
    <cellStyle name="Ergebnis 2 2 2 3" xfId="1034" xr:uid="{B1C0A1EA-49E2-4197-8CD3-17A19DF0F2A1}"/>
    <cellStyle name="Ergebnis 2 2 2 3 2" xfId="2606" xr:uid="{06F588A2-12BA-4F22-854B-851EB89B3313}"/>
    <cellStyle name="Ergebnis 2 2 2 4" xfId="2263" xr:uid="{AC7B1BB6-7F5D-469C-BD96-AD9482FC9431}"/>
    <cellStyle name="Ergebnis 2 2 3" xfId="1405" xr:uid="{19CD3CBF-FA84-40A9-AA84-5A019718E8C2}"/>
    <cellStyle name="Ergebnis 2 2 3 2" xfId="2970" xr:uid="{A593501A-BC1E-459A-9BE1-4AFC0A828EC6}"/>
    <cellStyle name="Ergebnis 2 2 4" xfId="1722" xr:uid="{ABB0BD15-55D4-4ED0-A455-66A53558B0CB}"/>
    <cellStyle name="Ergebnis 2 2 4 2" xfId="3282" xr:uid="{A9A296BB-88E1-4436-96BF-E9CFBBCC0D8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2 2" xfId="3110" xr:uid="{7B8B8053-8A1D-4EFA-9964-E82B0311112F}"/>
    <cellStyle name="Ergebnis 2 3 2 3" xfId="1228" xr:uid="{7D457B99-73B6-4616-81E3-E9F2B3B8515D}"/>
    <cellStyle name="Ergebnis 2 3 2 3 2" xfId="2796" xr:uid="{703429D2-33F0-44D2-A30C-15D41AD2D6AD}"/>
    <cellStyle name="Ergebnis 2 3 2 4" xfId="2195" xr:uid="{5E8E4D38-C3DB-4331-8632-D8A1BB48EDF8}"/>
    <cellStyle name="Ergebnis 2 3 3" xfId="1337" xr:uid="{DD135B25-D389-477B-B683-F43B123793C6}"/>
    <cellStyle name="Ergebnis 2 3 3 2" xfId="2902" xr:uid="{A3D10616-F062-4EF9-991B-A7FFE161D62A}"/>
    <cellStyle name="Ergebnis 2 3 4" xfId="74" xr:uid="{649992E0-7B9A-4A90-870E-B6425AE26D23}"/>
    <cellStyle name="Ergebnis 2 3 4 2" xfId="2328" xr:uid="{733DD285-ABCF-4661-9D42-046F6FBF90D6}"/>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2 2" xfId="3101" xr:uid="{807EE9AB-374D-490F-9BE1-EA22227A6993}"/>
    <cellStyle name="Ergebnis 2 4 2 3" xfId="1179" xr:uid="{8DC4E302-B2AD-4A39-B804-15555550DAC8}"/>
    <cellStyle name="Ergebnis 2 4 2 3 2" xfId="2748" xr:uid="{DC8775A6-859D-45CC-AA89-F0480294D462}"/>
    <cellStyle name="Ergebnis 2 4 2 4" xfId="2186" xr:uid="{E7B2A8A0-AA4A-40B3-AEEB-29241D758891}"/>
    <cellStyle name="Ergebnis 2 4 3" xfId="1328" xr:uid="{5C6ED9AD-FBA4-4FD6-AEB4-24A530658052}"/>
    <cellStyle name="Ergebnis 2 4 3 2" xfId="2893" xr:uid="{9106F7F6-0E71-402F-83C9-292C6A0ACEB8}"/>
    <cellStyle name="Ergebnis 2 4 4" xfId="1004" xr:uid="{46E3998F-550B-4F2E-B793-E2F92D1D2F97}"/>
    <cellStyle name="Ergebnis 2 4 4 2" xfId="2576" xr:uid="{85EEC0A8-B143-4F70-B9B2-0FFA09579606}"/>
    <cellStyle name="Ergebnis 2 4 5" xfId="1980" xr:uid="{250E0471-43E7-4715-8270-315C34C51126}"/>
    <cellStyle name="Ergebnis 2 5" xfId="743" xr:uid="{23F522DF-F4C5-47EF-B927-A58CCE00E5A0}"/>
    <cellStyle name="Ergebnis 2 5 2" xfId="1456" xr:uid="{7187EB83-C0D5-429E-AB20-3E37BD1819A1}"/>
    <cellStyle name="Ergebnis 2 5 2 2" xfId="3021" xr:uid="{BC8E96BB-0776-438F-986C-B72114C083E9}"/>
    <cellStyle name="Ergebnis 2 5 3" xfId="1723" xr:uid="{D4C7AAAA-5528-4758-A559-B9A3B88142EE}"/>
    <cellStyle name="Ergebnis 2 5 3 2" xfId="3283" xr:uid="{AA871010-8CEC-45E2-B52A-9E22B8A941B3}"/>
    <cellStyle name="Ergebnis 2 5 4" xfId="2106" xr:uid="{371900C4-66D2-4829-8262-EB7D86679680}"/>
    <cellStyle name="Ergebnis 2 6" xfId="1195" xr:uid="{574EA804-1F32-423B-AEB8-23F5ED02F130}"/>
    <cellStyle name="Ergebnis 2 6 2" xfId="2764" xr:uid="{024E4B0E-35FD-405C-A47E-795C70F1868E}"/>
    <cellStyle name="Ergebnis 2 7" xfId="1806" xr:uid="{51677788-094F-476A-BA39-BE55F41E42A7}"/>
    <cellStyle name="Ergebnis 2 7 2" xfId="3358" xr:uid="{121A3A70-9E89-4E63-8F18-C5A9135D274D}"/>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2 2" xfId="3152" xr:uid="{4D4BE8AC-3DD1-4964-8106-7AB04FB14867}"/>
    <cellStyle name="Ergebnis 3 2 2 3" xfId="1745" xr:uid="{BC85EAB0-4B97-4C49-A97C-05C1F9DD01A8}"/>
    <cellStyle name="Ergebnis 3 2 2 3 2" xfId="3304" xr:uid="{1596EFCA-3970-4277-ADD7-1F57A300A0B6}"/>
    <cellStyle name="Ergebnis 3 2 2 4" xfId="2237" xr:uid="{45FC6327-A09C-4114-A0D7-FEB988C02092}"/>
    <cellStyle name="Ergebnis 3 2 3" xfId="1379" xr:uid="{9C39CA0D-4B09-427D-A5A6-3BC4B47BCDF3}"/>
    <cellStyle name="Ergebnis 3 2 3 2" xfId="2944" xr:uid="{781318F8-A04E-4C55-9C7D-9EA7F4006CAF}"/>
    <cellStyle name="Ergebnis 3 2 4" xfId="1868" xr:uid="{9B6ECEFB-5F26-4416-9450-7B6F23E81F05}"/>
    <cellStyle name="Ergebnis 3 2 4 2" xfId="3413" xr:uid="{DC70A64F-BDEF-4F57-BAA2-801DA96CA0D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2 2" xfId="3066" xr:uid="{5683785E-D099-47FB-A5C5-8EB8418D1617}"/>
    <cellStyle name="Ergebnis 3 3 2 3" xfId="1656" xr:uid="{E5063A4D-039A-4190-AE96-255E5625FF4F}"/>
    <cellStyle name="Ergebnis 3 3 2 3 2" xfId="3221" xr:uid="{CE130B07-4794-41CA-9B26-FAC8FD6A80D3}"/>
    <cellStyle name="Ergebnis 3 3 2 4" xfId="2151" xr:uid="{86BD62F9-E428-456F-B7FE-E714CED68514}"/>
    <cellStyle name="Ergebnis 3 3 3" xfId="1293" xr:uid="{EAA51786-8E63-45FF-9569-D121CDC0B0B2}"/>
    <cellStyle name="Ergebnis 3 3 3 2" xfId="2858" xr:uid="{A72D05C7-00C8-419F-8A88-959D877E5B75}"/>
    <cellStyle name="Ergebnis 3 3 4" xfId="70" xr:uid="{7114C9CB-2F64-4E80-8A69-047B08138918}"/>
    <cellStyle name="Ergebnis 3 3 4 2" xfId="2324" xr:uid="{761A119D-71B3-4E37-BA27-95DB7A700F7B}"/>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2 2" xfId="3093" xr:uid="{E0EA7F36-89D9-45C1-A94A-42400EB4D6CC}"/>
    <cellStyle name="Ergebnis 3 4 2 3" xfId="92" xr:uid="{711ABDA4-59D1-43DE-809A-FBB077609849}"/>
    <cellStyle name="Ergebnis 3 4 2 3 2" xfId="2345" xr:uid="{647D702A-9D58-45CB-93D6-A09E14ABF075}"/>
    <cellStyle name="Ergebnis 3 4 2 4" xfId="2178" xr:uid="{8675E505-9F8E-4445-A9EB-38B5728753D2}"/>
    <cellStyle name="Ergebnis 3 4 3" xfId="1320" xr:uid="{71C041C5-E398-4021-8DA3-58AB161E0ABD}"/>
    <cellStyle name="Ergebnis 3 4 3 2" xfId="2885" xr:uid="{9C0A440F-0677-47C2-8B52-AE3AC4E38B1F}"/>
    <cellStyle name="Ergebnis 3 4 4" xfId="1781" xr:uid="{3FB99CD1-7F58-445D-AA7E-DB8C3969219E}"/>
    <cellStyle name="Ergebnis 3 4 4 2" xfId="3336" xr:uid="{CABB3F1E-751E-4C51-8A9C-0ACAEF83D86E}"/>
    <cellStyle name="Ergebnis 3 4 5" xfId="1972" xr:uid="{8CEDB57B-84E1-4AF7-ACAC-C0C1A387E2EE}"/>
    <cellStyle name="Ergebnis 3 5" xfId="739" xr:uid="{B8D751BE-FBF4-49C9-9544-D37D7A1DAD15}"/>
    <cellStyle name="Ergebnis 3 5 2" xfId="1452" xr:uid="{27906B50-E025-4DDB-BC39-97D45276D4C6}"/>
    <cellStyle name="Ergebnis 3 5 2 2" xfId="3017" xr:uid="{AC36969C-863B-4E54-9A2C-19C211BF8E07}"/>
    <cellStyle name="Ergebnis 3 5 3" xfId="1857" xr:uid="{866586B1-2AE8-47A5-BD4F-780F2C3B8D08}"/>
    <cellStyle name="Ergebnis 3 5 3 2" xfId="3403" xr:uid="{D0687064-48A3-4113-91BA-775EB0C15D49}"/>
    <cellStyle name="Ergebnis 3 5 4" xfId="2103" xr:uid="{155B708A-DB02-4B8E-898F-ADF38C01164C}"/>
    <cellStyle name="Ergebnis 3 6" xfId="1119" xr:uid="{C58E25DA-E2D8-47C5-BBCC-0C8DADC795A8}"/>
    <cellStyle name="Ergebnis 3 6 2" xfId="2688" xr:uid="{CDBE116F-675C-4EDA-A6B1-A03091BCEA49}"/>
    <cellStyle name="Ergebnis 3 7" xfId="1177" xr:uid="{621104AE-DE24-4299-90C9-19A0AF2EAC5A}"/>
    <cellStyle name="Ergebnis 3 7 2" xfId="2746" xr:uid="{0E35F6A4-1BFA-46B4-B6D0-A07B28AFC5A4}"/>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2 2" xfId="3082" xr:uid="{184C6EB9-275A-456A-9254-DE95FC94A063}"/>
    <cellStyle name="Ergebnis 4 2 3" xfId="932" xr:uid="{9457D040-686B-4EB5-89C3-D494A5F9D547}"/>
    <cellStyle name="Ergebnis 4 2 3 2" xfId="2513" xr:uid="{51CB9832-0C76-420E-8CBC-A07B4532D865}"/>
    <cellStyle name="Ergebnis 4 2 4" xfId="2167" xr:uid="{D95436DD-51F1-43F3-A226-6C91382F2CE9}"/>
    <cellStyle name="Ergebnis 4 3" xfId="1309" xr:uid="{28A923EA-0124-4EC4-9E09-78892F4B7868}"/>
    <cellStyle name="Ergebnis 4 3 2" xfId="2874" xr:uid="{625EC23A-D2AD-4DC6-ADFE-AAA4212A44CB}"/>
    <cellStyle name="Ergebnis 4 4" xfId="1264" xr:uid="{21837CB3-F2C5-4C46-918E-D8723DF96B3B}"/>
    <cellStyle name="Ergebnis 4 4 2" xfId="2829" xr:uid="{4F563436-DEC0-447D-959B-AF81FE7AF374}"/>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2 2" xfId="3156" xr:uid="{D14717B9-ADC6-4186-8E84-CDB54746D391}"/>
    <cellStyle name="Ergebnis 5 2 3" xfId="1033" xr:uid="{AF245C6C-501C-4815-98B4-70657087203F}"/>
    <cellStyle name="Ergebnis 5 2 3 2" xfId="2605" xr:uid="{FA5A89D1-75AA-4132-BCA8-FE1A37CE3312}"/>
    <cellStyle name="Ergebnis 5 2 4" xfId="2241" xr:uid="{C01CC964-075A-40D0-8D52-5C90DA3CB3EF}"/>
    <cellStyle name="Ergebnis 5 3" xfId="1383" xr:uid="{62CFA118-573A-4529-98A4-F80665B2590B}"/>
    <cellStyle name="Ergebnis 5 3 2" xfId="2948" xr:uid="{70C5C794-EE53-4436-91FE-4AEBEA5CD66C}"/>
    <cellStyle name="Ergebnis 5 4" xfId="1242" xr:uid="{45E0F288-432D-40FB-A001-C1F6943E5B03}"/>
    <cellStyle name="Ergebnis 5 4 2" xfId="2809" xr:uid="{EDFBD153-36C5-4957-AA74-A8AFEB505DB8}"/>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2 2" xfId="3163" xr:uid="{14890A73-9B80-42F0-8067-EBB06016D61F}"/>
    <cellStyle name="Ergebnis 6 2 3" xfId="1665" xr:uid="{A46AC2BE-B73E-47F5-8212-E7B174DD3525}"/>
    <cellStyle name="Ergebnis 6 2 3 2" xfId="3230" xr:uid="{CDF6AEED-5F02-468E-9483-4E9859FBC6BC}"/>
    <cellStyle name="Ergebnis 6 2 4" xfId="2248" xr:uid="{95FDE857-2E43-49D7-AE10-9FA06C7B964B}"/>
    <cellStyle name="Ergebnis 6 3" xfId="1390" xr:uid="{6E31BC44-E14F-4023-B2BF-69366D01A3C6}"/>
    <cellStyle name="Ergebnis 6 3 2" xfId="2955" xr:uid="{5AFE5BE1-B970-4610-BB39-EC22290F8CAD}"/>
    <cellStyle name="Ergebnis 6 4" xfId="1854" xr:uid="{94779A45-FBC6-406B-AAFF-CDA5C0708E85}"/>
    <cellStyle name="Ergebnis 6 4 2" xfId="3400" xr:uid="{28AE4A65-36EB-4D6E-A459-97AD9B4580C9}"/>
    <cellStyle name="Ergebnis 6 5" xfId="2042" xr:uid="{5A19AF33-9676-45D1-A3CC-34ACFA538928}"/>
    <cellStyle name="Ergebnis 7" xfId="718" xr:uid="{C09FA523-CD76-481B-B7DA-570B2F25BCD0}"/>
    <cellStyle name="Ergebnis 7 2" xfId="1438" xr:uid="{DEE9FAB0-D66D-49CE-9AF2-38CCAFA02937}"/>
    <cellStyle name="Ergebnis 7 2 2" xfId="3003" xr:uid="{08621597-74F9-4D07-AE6B-80A6E8121458}"/>
    <cellStyle name="Ergebnis 7 3" xfId="1864" xr:uid="{32DD2EA3-C450-4E1C-B7C6-CF0447ED85B9}"/>
    <cellStyle name="Ergebnis 7 3 2" xfId="3409" xr:uid="{AA7E2B7F-AA7E-4C71-B64F-479DA915A293}"/>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xfId="2332" hidden="1" xr:uid="{B6579214-7D3C-44EE-B98A-370EFA861BFE}"/>
    <cellStyle name="Erklärender Text" xfId="2529" hidden="1" xr:uid="{696D81CA-A254-4590-9614-5B81150A1C55}"/>
    <cellStyle name="Erklärender Text" xfId="2601" hidden="1" xr:uid="{40764FB9-369F-4FDC-9BB8-3A6074F153F0}"/>
    <cellStyle name="Erklärender Text" xfId="3244" hidden="1" xr:uid="{09A32E68-6C1F-4989-8724-5F70C325DEFD}"/>
    <cellStyle name="Erklärender Text" xfId="3252" hidden="1" xr:uid="{1F837573-33A1-493C-BB13-DDB4379305F2}"/>
    <cellStyle name="Erklärender Text" xfId="2518" hidden="1" xr:uid="{D8F232D8-DE69-47F7-983A-18AAC53D06FA}"/>
    <cellStyle name="Erklärender Text" xfId="2648" hidden="1" xr:uid="{B0B3D75B-14AA-4A73-9441-A686B33ABB2A}"/>
    <cellStyle name="Erklärender Text" xfId="3462" hidden="1" xr:uid="{F5B19FBA-2742-4160-96EB-065C5812CF15}"/>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2 2" xfId="3085" xr:uid="{27CFAED9-1253-46E6-865C-9E8E4BFBABCF}"/>
    <cellStyle name="Input 2 2 2 3" xfId="1045" xr:uid="{31353151-0D19-4A0A-B07C-50079A7F8877}"/>
    <cellStyle name="Input 2 2 2 3 2" xfId="2616" xr:uid="{1904F2AC-9918-472A-84A1-6D3B1B8DD4E9}"/>
    <cellStyle name="Input 2 2 2 4" xfId="2170" xr:uid="{6C0A7E5C-3E74-4CFE-874E-F5CBDB9C5C14}"/>
    <cellStyle name="Input 2 2 3" xfId="1312" xr:uid="{BC43014B-465E-4FA4-B9E0-DB9A62F4D55F}"/>
    <cellStyle name="Input 2 2 3 2" xfId="2877" xr:uid="{67598DBA-57FF-48A5-89C2-ECC71F8B188C}"/>
    <cellStyle name="Input 2 2 4" xfId="1058" xr:uid="{7638BFB5-0306-4510-8E9A-A13ADD74DC25}"/>
    <cellStyle name="Input 2 2 4 2" xfId="2629" xr:uid="{DCBD662A-0D11-4DE9-89FC-D1383101447D}"/>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2 2" xfId="3189" xr:uid="{EDA731E2-CE25-4A54-9B61-15077D99A619}"/>
    <cellStyle name="Input 2 3 2 3" xfId="1896" xr:uid="{661C988A-2A32-4254-B802-05D61A725F9E}"/>
    <cellStyle name="Input 2 3 2 3 2" xfId="3439" xr:uid="{C84DDA36-E3E9-4332-A3DE-F4FEE197BBF2}"/>
    <cellStyle name="Input 2 3 2 4" xfId="2274" xr:uid="{68658386-7322-4FE3-ABA5-C92423DF34DD}"/>
    <cellStyle name="Input 2 3 3" xfId="1416" xr:uid="{84CC3887-6E9E-4CBF-B606-F447886B3F57}"/>
    <cellStyle name="Input 2 3 3 2" xfId="2981" xr:uid="{78CBFAE0-53F5-4465-94FB-A02DD82C529F}"/>
    <cellStyle name="Input 2 3 4" xfId="96" xr:uid="{CCCF52DD-123B-4361-883D-F9945660F407}"/>
    <cellStyle name="Input 2 3 4 2" xfId="2349" xr:uid="{A1130A9B-A6F4-4DFF-9C5C-F0003F8FD309}"/>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2 2" xfId="3199" xr:uid="{79A5DC60-2EE5-49BC-BC8D-C1D2C67219AB}"/>
    <cellStyle name="Input 2 4 2 3" xfId="1906" xr:uid="{A2EAB52B-2BA0-4156-B983-DC01DFE24A35}"/>
    <cellStyle name="Input 2 4 2 3 2" xfId="3449" xr:uid="{AD56A475-7BC2-488D-B278-8929A2B97BE2}"/>
    <cellStyle name="Input 2 4 2 4" xfId="2284" xr:uid="{244DBBD0-89FA-48FB-9537-D4B966B0D389}"/>
    <cellStyle name="Input 2 4 3" xfId="1427" xr:uid="{F7FBA761-9CE8-4C64-AA53-B099C74F6D6F}"/>
    <cellStyle name="Input 2 4 3 2" xfId="2992" xr:uid="{9188A51E-0647-4F47-8EB7-9F1E0323EB6A}"/>
    <cellStyle name="Input 2 4 4" xfId="1191" xr:uid="{9CE8748B-A431-43E7-899C-42823151C242}"/>
    <cellStyle name="Input 2 4 4 2" xfId="2760" xr:uid="{CA1B69FA-C6F3-4751-A40B-47594BFF1C17}"/>
    <cellStyle name="Input 2 4 5" xfId="2078" xr:uid="{2F9947F1-20DE-475A-8EA9-3FEB7F9778A7}"/>
    <cellStyle name="Input 2 5" xfId="719" xr:uid="{BD0B1103-0B81-434C-BB99-76C16D3A1ED1}"/>
    <cellStyle name="Input 2 5 2" xfId="1439" xr:uid="{2C98CDBA-57CD-49C3-A024-07A930918E8B}"/>
    <cellStyle name="Input 2 5 2 2" xfId="3004" xr:uid="{1BEAA08D-C36D-4EF4-8E24-AA8B454F6CA1}"/>
    <cellStyle name="Input 2 5 3" xfId="931" xr:uid="{ED860899-6A32-49EA-AA99-CD7FE7625D89}"/>
    <cellStyle name="Input 2 5 3 2" xfId="2512" xr:uid="{212CFB40-510F-4406-8D78-B4E640A3669B}"/>
    <cellStyle name="Input 2 5 4" xfId="2090" xr:uid="{9140E603-A07D-4880-BC9F-DE386DF38A4C}"/>
    <cellStyle name="Input 2 6" xfId="1018" xr:uid="{2186ED14-8725-4B27-A612-DAB372AA33D4}"/>
    <cellStyle name="Input 2 6 2" xfId="2590" xr:uid="{E202AA55-572D-42B7-AC02-8CCFA799BF16}"/>
    <cellStyle name="Input 2 7" xfId="1887" xr:uid="{0A5B061A-E170-4334-A302-CA1ECF8487C0}"/>
    <cellStyle name="Input 2 7 2" xfId="3430" xr:uid="{630EB29D-9FEF-4174-899C-80812B7F826E}"/>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2 2" xfId="3117" xr:uid="{F7C18A06-18F8-4B5A-B24F-E8AA1BC8FCFC}"/>
    <cellStyle name="Input 3 2 2 3" xfId="69" xr:uid="{08D496C0-7455-4FC8-AD0E-B021A67D19CC}"/>
    <cellStyle name="Input 3 2 2 3 2" xfId="2323" xr:uid="{46CF4466-272E-49E6-B8B6-71A9212B72FE}"/>
    <cellStyle name="Input 3 2 2 4" xfId="2202" xr:uid="{C6136075-0D55-4154-998B-9D9C00883F3A}"/>
    <cellStyle name="Input 3 2 3" xfId="1344" xr:uid="{829C1499-7AF9-4FE9-B7C0-2280E2A487B3}"/>
    <cellStyle name="Input 3 2 3 2" xfId="2909" xr:uid="{03A21CFA-2AEE-4B03-8400-3E6A2650A3C3}"/>
    <cellStyle name="Input 3 2 4" xfId="1845" xr:uid="{A8C9AD26-F834-4296-A8A8-000F45F19D5D}"/>
    <cellStyle name="Input 3 2 4 2" xfId="3393" xr:uid="{CB832F95-2D99-4E2E-9E98-E0A43093EB95}"/>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2 2" xfId="3116" xr:uid="{C25F32B5-FB24-4D69-BAA7-0D6077068D4A}"/>
    <cellStyle name="Input 3 3 2 3" xfId="1743" xr:uid="{B47930AE-B9FE-47AB-B2B6-22E7CE9C8A74}"/>
    <cellStyle name="Input 3 3 2 3 2" xfId="3302" xr:uid="{0E94B8D4-D501-499F-B312-68C6AAB4DB31}"/>
    <cellStyle name="Input 3 3 2 4" xfId="2201" xr:uid="{E6125AAC-4444-4B61-83B9-6AD51762271E}"/>
    <cellStyle name="Input 3 3 3" xfId="1343" xr:uid="{3563FBF2-73D8-4B4D-B762-B1A44C70C806}"/>
    <cellStyle name="Input 3 3 3 2" xfId="2908" xr:uid="{77D362A9-74E7-4AB1-AFD0-F401A1E990FB}"/>
    <cellStyle name="Input 3 3 4" xfId="1831" xr:uid="{BE18BDA5-D5AC-479F-9599-50A76132B237}"/>
    <cellStyle name="Input 3 3 4 2" xfId="3381" xr:uid="{518C13E8-9AFB-4B29-BB14-8FBC8245E11D}"/>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2 2" xfId="3060" xr:uid="{103ABF30-3D64-4257-8965-C3E23BA49118}"/>
    <cellStyle name="Input 3 4 2 3" xfId="1147" xr:uid="{F0BE2761-903E-4158-82C4-0DC424DD363E}"/>
    <cellStyle name="Input 3 4 2 3 2" xfId="2716" xr:uid="{603A3C7B-A86B-48CF-A436-EDB94F188953}"/>
    <cellStyle name="Input 3 4 2 4" xfId="2145" xr:uid="{55FCF3D6-C7A6-47DF-B51E-DEB45291945A}"/>
    <cellStyle name="Input 3 4 3" xfId="1287" xr:uid="{1EA8F864-CF09-4EE5-AAE6-9047F956F9D6}"/>
    <cellStyle name="Input 3 4 3 2" xfId="2852" xr:uid="{8D37F8D1-53B5-480B-98C2-B7B33CB1DA72}"/>
    <cellStyle name="Input 3 4 4" xfId="1675" xr:uid="{29B63816-0EA1-4AE6-A563-E556253F3730}"/>
    <cellStyle name="Input 3 4 4 2" xfId="3238" xr:uid="{4640FCD7-D02C-46F3-A229-05198AE26CF0}"/>
    <cellStyle name="Input 3 4 5" xfId="1939" xr:uid="{E7F595E0-1AC5-4B80-99EF-AEB8C52BD506}"/>
    <cellStyle name="Input 3 5" xfId="725" xr:uid="{C610ACF0-38A5-4857-824A-A74BFE1C81F2}"/>
    <cellStyle name="Input 3 5 2" xfId="1445" xr:uid="{15CCA8A9-7F56-4408-AA53-BD288363D8F9}"/>
    <cellStyle name="Input 3 5 2 2" xfId="3010" xr:uid="{D8D09B48-DEDF-4576-A426-78336755C45C}"/>
    <cellStyle name="Input 3 5 3" xfId="977" xr:uid="{1CA63B62-A749-4F57-8E13-4453094E6712}"/>
    <cellStyle name="Input 3 5 3 2" xfId="2555" xr:uid="{E77C1B8A-BE22-463B-BC84-D8AF385ED40D}"/>
    <cellStyle name="Input 3 5 4" xfId="2096" xr:uid="{5D79227A-3858-4F90-B06B-4BF076B34E2C}"/>
    <cellStyle name="Input 3 6" xfId="1074" xr:uid="{4F9E391A-61DD-4B9E-860B-F7137362D00B}"/>
    <cellStyle name="Input 3 6 2" xfId="2643" xr:uid="{711A1A49-72E5-436D-BF2A-C51F25170728}"/>
    <cellStyle name="Input 3 7" xfId="1426" xr:uid="{EFDAC16F-D5E6-416E-8A15-3EA627B50D15}"/>
    <cellStyle name="Input 3 7 2" xfId="2991" xr:uid="{7ED04227-7480-4A9C-B0B2-179ADFD2A792}"/>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2 2" xfId="3123" xr:uid="{B9870259-6334-4E51-8FB2-3622E989CFA0}"/>
    <cellStyle name="InputCells12 2 2 2 2 3" xfId="1804" xr:uid="{D0404BC5-786E-4CED-A6CA-159931981638}"/>
    <cellStyle name="InputCells12 2 2 2 2 3 2" xfId="3357" xr:uid="{E42755BF-E040-4B04-BE1A-08FF5E551A8C}"/>
    <cellStyle name="InputCells12 2 2 2 2 4" xfId="2208" xr:uid="{0851113D-2BA6-44A9-982C-3EEBBBCE5C9E}"/>
    <cellStyle name="InputCells12 2 2 2 3" xfId="1350" xr:uid="{BE64D6BD-BCF0-40E9-B0C0-B5C2E59C98D4}"/>
    <cellStyle name="InputCells12 2 2 2 3 2" xfId="2915" xr:uid="{782EAC55-C086-4A5A-8A57-66A3A82770EB}"/>
    <cellStyle name="InputCells12 2 2 2 4" xfId="1187" xr:uid="{AA69B967-7096-45D0-8C63-2E18347178BC}"/>
    <cellStyle name="InputCells12 2 2 2 4 2" xfId="2756" xr:uid="{ED5918E5-3B68-4321-9C9D-A733A6C7F625}"/>
    <cellStyle name="InputCells12 2 2 2 5" xfId="2002" xr:uid="{ED71999B-1FC2-4005-8050-3AB83B502532}"/>
    <cellStyle name="InputCells12 2 2 3" xfId="755" xr:uid="{5AD6C090-6FC4-46E8-85A2-5B952592B652}"/>
    <cellStyle name="InputCells12 2 2 3 2" xfId="1468" xr:uid="{761BE10E-1732-49C3-99E9-35515C50F3A9}"/>
    <cellStyle name="InputCells12 2 2 3 2 2" xfId="3033" xr:uid="{3914793B-B6CE-4798-AEC6-9B4F34B67D64}"/>
    <cellStyle name="InputCells12 2 2 3 3" xfId="1884" xr:uid="{A02E4F7E-AF71-45D5-AA7B-42EA0C8278FF}"/>
    <cellStyle name="InputCells12 2 2 3 3 2" xfId="3427" xr:uid="{F18D0C2D-0CB0-4F2F-BD38-842ACDD13047}"/>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2 2" xfId="3146" xr:uid="{94CEE3B6-A767-423D-8614-B0757CDAEEA3}"/>
    <cellStyle name="InputCells12 2 3 2 2 3" xfId="1142" xr:uid="{12761400-4521-4F3D-8D22-3E35C811B04A}"/>
    <cellStyle name="InputCells12 2 3 2 2 3 2" xfId="2711" xr:uid="{5FFDC9D0-22B7-44E6-816D-722B2969C47B}"/>
    <cellStyle name="InputCells12 2 3 2 2 4" xfId="2231" xr:uid="{B035DBF7-C5F6-4E25-A57C-9A511D97C930}"/>
    <cellStyle name="InputCells12 2 3 2 3" xfId="1373" xr:uid="{5D5DB4CD-C07B-48AA-8552-F22B80891538}"/>
    <cellStyle name="InputCells12 2 3 2 3 2" xfId="2938" xr:uid="{45CCBCA9-3322-4041-8E2B-1874235DF6AF}"/>
    <cellStyle name="InputCells12 2 3 2 4" xfId="1732" xr:uid="{0C791DE9-DFC6-4D2C-A931-396398187AEA}"/>
    <cellStyle name="InputCells12 2 3 2 4 2" xfId="3292" xr:uid="{3C3F8C83-27CA-43AD-8B1B-C45709307830}"/>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2 2" xfId="3069" xr:uid="{D2AABADB-D6E9-48CB-A420-A7B59A24B18B}"/>
    <cellStyle name="InputCells12 2 3 3 2 3" xfId="1655" xr:uid="{C18065C9-467B-4F7F-99B5-A67A91C9D3FB}"/>
    <cellStyle name="InputCells12 2 3 3 2 3 2" xfId="3220" xr:uid="{B36558C9-7EC9-4244-85E1-AB7A3A78C0D9}"/>
    <cellStyle name="InputCells12 2 3 3 2 4" xfId="2154" xr:uid="{DD719F70-98F0-4F21-A9EE-7BF5C04627CD}"/>
    <cellStyle name="InputCells12 2 3 3 3" xfId="1296" xr:uid="{EAAE4837-2183-4E3F-8E6C-F4E26FE83C1B}"/>
    <cellStyle name="InputCells12 2 3 3 3 2" xfId="2861" xr:uid="{33E3E058-C358-4CDE-B902-F75967DF7331}"/>
    <cellStyle name="InputCells12 2 3 3 4" xfId="1046" xr:uid="{1227DE55-9A0E-4479-8CF7-B985261AE921}"/>
    <cellStyle name="InputCells12 2 3 3 4 2" xfId="2617" xr:uid="{82BAAE21-2DEF-4018-99AD-304AE0126E9A}"/>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2 2" xfId="3185" xr:uid="{C8E11C47-AA43-4A3A-AC77-B1EE47DAF4C5}"/>
    <cellStyle name="InputCells12 2 3 4 2 3" xfId="1892" xr:uid="{26E87FC3-68DD-4161-910F-CB22AB411514}"/>
    <cellStyle name="InputCells12 2 3 4 2 3 2" xfId="3435" xr:uid="{82F8E4C0-869C-4F7B-B551-F18A78576795}"/>
    <cellStyle name="InputCells12 2 3 4 2 4" xfId="2270" xr:uid="{F104763D-8FCF-41A6-9CD5-CC8F8A7F5973}"/>
    <cellStyle name="InputCells12 2 3 4 3" xfId="1412" xr:uid="{459E9BDE-D194-41AB-BFD6-67AE66A1F4BD}"/>
    <cellStyle name="InputCells12 2 3 4 3 2" xfId="2977" xr:uid="{297039F1-82CC-4ADA-8664-471A8314773A}"/>
    <cellStyle name="InputCells12 2 3 4 4" xfId="1188" xr:uid="{356D0D47-C54C-4229-B7A1-07483A3BA333}"/>
    <cellStyle name="InputCells12 2 3 4 4 2" xfId="2757" xr:uid="{237921DA-D07A-47F3-AB07-5C9A34587A78}"/>
    <cellStyle name="InputCells12 2 3 4 5" xfId="2064" xr:uid="{D88D44C4-17F0-4E78-B847-F7ADDEAA308F}"/>
    <cellStyle name="InputCells12 2 3 5" xfId="1112" xr:uid="{766CA799-C91F-4DD0-8FA5-4D16D09274D9}"/>
    <cellStyle name="InputCells12 2 3 5 2" xfId="2681" xr:uid="{2484409B-70DC-46C3-B297-A6CE663586F8}"/>
    <cellStyle name="InputCells12 2 3 6" xfId="1237" xr:uid="{F250C9C9-2DF5-4334-BF0D-B22911CE22FC}"/>
    <cellStyle name="InputCells12 2 3 6 2" xfId="2804" xr:uid="{4DEA797F-6684-4C19-A002-FA666C9B056D}"/>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2 2" xfId="3053" xr:uid="{D6B1B0C9-0123-4562-8EB3-FF856ED8B959}"/>
    <cellStyle name="InputCells12 3 2 2 3" xfId="1233" xr:uid="{CA185AAB-EB7A-4A56-B722-D83C53BB42C9}"/>
    <cellStyle name="InputCells12 3 2 2 3 2" xfId="2801" xr:uid="{341B70FF-CA1B-496C-9887-9595109DE9E9}"/>
    <cellStyle name="InputCells12 3 2 2 4" xfId="2138" xr:uid="{5A5C0486-41F8-49E1-886F-E1B44F865D64}"/>
    <cellStyle name="InputCells12 3 2 3" xfId="1280" xr:uid="{6B68BCC4-C052-4271-8DCB-8CE688A7DFEC}"/>
    <cellStyle name="InputCells12 3 2 3 2" xfId="2845" xr:uid="{989374BC-6A88-4440-8244-D360A053D5E7}"/>
    <cellStyle name="InputCells12 3 2 4" xfId="1823" xr:uid="{EB709901-63C9-4655-ABA0-B185C744C84B}"/>
    <cellStyle name="InputCells12 3 2 4 2" xfId="3373" xr:uid="{7F7A1E07-95C8-4601-AA52-A1896BAFA1E1}"/>
    <cellStyle name="InputCells12 3 2 5" xfId="1932" xr:uid="{74DC1542-FFC0-4F84-9AD7-F9AE003FC87F}"/>
    <cellStyle name="InputCells12 3 3" xfId="754" xr:uid="{3A023354-1868-44CF-8BB2-65009CC59402}"/>
    <cellStyle name="InputCells12 3 3 2" xfId="1467" xr:uid="{2CBB2D13-3E38-4778-B416-6EDD85DBE6C8}"/>
    <cellStyle name="InputCells12 3 3 2 2" xfId="3032" xr:uid="{3C8401AC-E291-4B98-A1FE-E4C403C0A865}"/>
    <cellStyle name="InputCells12 3 3 3" xfId="1695" xr:uid="{9C1B6815-9604-43AE-8973-B764123C8D28}"/>
    <cellStyle name="InputCells12 3 3 3 2" xfId="3256" xr:uid="{E6BF1C9D-0797-46B0-A204-A0C332286F9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2 2" xfId="3145" xr:uid="{2AB77A07-D712-41DB-941E-A9FAB7929506}"/>
    <cellStyle name="InputCells12 4 2 2 3" xfId="1865" xr:uid="{66E3EDFD-47EF-4738-BF53-2D5B47051E70}"/>
    <cellStyle name="InputCells12 4 2 2 3 2" xfId="3410" xr:uid="{B9B8B0AF-1BDE-42D8-8039-D692AA4BE9AE}"/>
    <cellStyle name="InputCells12 4 2 2 4" xfId="2230" xr:uid="{01B8DD9C-D9E5-4896-84EA-18511695670E}"/>
    <cellStyle name="InputCells12 4 2 3" xfId="1372" xr:uid="{F76D6C92-71F3-4B48-8EDE-11DEAE161AD8}"/>
    <cellStyle name="InputCells12 4 2 3 2" xfId="2937" xr:uid="{D323658F-AD3A-4274-BD85-912B223829E9}"/>
    <cellStyle name="InputCells12 4 2 4" xfId="1192" xr:uid="{001775D5-ADE3-4011-B650-D0E8D38691C4}"/>
    <cellStyle name="InputCells12 4 2 4 2" xfId="2761" xr:uid="{F32882DE-3752-4D3C-BF79-C147126467A5}"/>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2 2" xfId="3070" xr:uid="{4D4B5F27-C450-48F4-A370-4C1F97835A6C}"/>
    <cellStyle name="InputCells12 4 3 2 3" xfId="1230" xr:uid="{EFA74852-BE59-4156-A0F6-03631B072B47}"/>
    <cellStyle name="InputCells12 4 3 2 3 2" xfId="2798" xr:uid="{FCCEE86F-B2F3-4CDD-87CD-C37CCAC4E889}"/>
    <cellStyle name="InputCells12 4 3 2 4" xfId="2155" xr:uid="{694DEEFA-0862-452E-8FA0-0F64467C39CB}"/>
    <cellStyle name="InputCells12 4 3 3" xfId="1297" xr:uid="{C89DCDDF-AC6C-4E3B-AD71-9E133D83B116}"/>
    <cellStyle name="InputCells12 4 3 3 2" xfId="2862" xr:uid="{31EE93CD-AE08-4614-B885-932E80A87AB2}"/>
    <cellStyle name="InputCells12 4 3 4" xfId="1010" xr:uid="{6876FF77-CA37-4492-B22D-1358E062F089}"/>
    <cellStyle name="InputCells12 4 3 4 2" xfId="2582" xr:uid="{35158161-069C-415C-B384-F0EA4F0C60A0}"/>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2 2" xfId="3044" xr:uid="{1F54697C-8D14-4A6D-8A5B-510A39181D6C}"/>
    <cellStyle name="InputCells12 4 4 2 3" xfId="1218" xr:uid="{4CBC2CA6-8323-46C2-9D3A-B936C69FC1D1}"/>
    <cellStyle name="InputCells12 4 4 2 3 2" xfId="2786" xr:uid="{F1EA666E-278B-4B43-83BC-095512844932}"/>
    <cellStyle name="InputCells12 4 4 2 4" xfId="2129" xr:uid="{51D2955E-B202-42D6-BD30-31203F11250A}"/>
    <cellStyle name="InputCells12 4 4 3" xfId="1271" xr:uid="{3E82043F-C517-4615-91FC-7A485F67C483}"/>
    <cellStyle name="InputCells12 4 4 3 2" xfId="2836" xr:uid="{E7C7016F-B0A3-40CD-A533-C5CAFEBECE80}"/>
    <cellStyle name="InputCells12 4 4 4" xfId="1654" xr:uid="{A467A0FE-3109-4836-A4C1-D3E340EC3EBD}"/>
    <cellStyle name="InputCells12 4 4 4 2" xfId="3219" xr:uid="{DF98067B-CA1A-4963-88EA-604E59DDC579}"/>
    <cellStyle name="InputCells12 4 4 5" xfId="1923" xr:uid="{1847250B-3D73-479A-9C77-B63F8DE71DFE}"/>
    <cellStyle name="InputCells12 4 5" xfId="1111" xr:uid="{DE6A5516-8999-47CF-9828-6B195B73C26A}"/>
    <cellStyle name="InputCells12 4 5 2" xfId="2680" xr:uid="{E41AC3A9-2CD5-42F4-BD74-4FE26B5F2050}"/>
    <cellStyle name="InputCells12 4 6" xfId="1803" xr:uid="{B351F016-5141-4220-8CCB-07E138DA273E}"/>
    <cellStyle name="InputCells12 4 6 2" xfId="3356" xr:uid="{5D460F00-BF3F-49CE-A43C-C831B4FB38B7}"/>
    <cellStyle name="InputCells12 4 7" xfId="37" xr:uid="{18F04F6F-5D04-409E-85D7-4063E4111B43}"/>
    <cellStyle name="InputCells12 5" xfId="109" xr:uid="{974CCAFE-F20B-4D5A-9FD5-492576EB52FE}"/>
    <cellStyle name="InputCells12 5 2" xfId="2360" xr:uid="{96C5359B-1E64-45C0-A8B5-A4E4D519D5CB}"/>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0 2 2" xfId="2440" xr:uid="{889E74D8-A531-45A6-BEE1-136CE61A3FC0}"/>
    <cellStyle name="Normal 10 3" xfId="2427" xr:uid="{4608EB34-9627-4746-9AE9-022D31FB38C9}"/>
    <cellStyle name="Normal 11" xfId="435" xr:uid="{D7C271AC-4A59-4EAD-BC3A-F11096BF3FFC}"/>
    <cellStyle name="Normal 11 2" xfId="477" xr:uid="{F67423BA-D407-4AD6-9ED7-EFFB65B0008A}"/>
    <cellStyle name="Normal 11 2 2" xfId="2441" xr:uid="{E56905D5-F78C-47EA-9509-2E12C842ABB6}"/>
    <cellStyle name="Normal 11 3" xfId="2431" xr:uid="{9EF69086-3A5F-4E63-B962-019D70ED50C1}"/>
    <cellStyle name="Normal 12" xfId="546" xr:uid="{3128F217-57E8-4C6B-BBE7-9B4839734600}"/>
    <cellStyle name="Normal 12 2" xfId="706" xr:uid="{E0FC66FB-8D88-4D6D-BBA1-4DCB8A0A765D}"/>
    <cellStyle name="Normal 13" xfId="20" xr:uid="{5286BDF5-7A53-4F08-983B-9F69C35F51C2}"/>
    <cellStyle name="Normal 13 2" xfId="2309" xr:uid="{288E7739-4BC8-41DE-8D5E-D7D2E428F920}"/>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3 2 2" xfId="2433" xr:uid="{BB29BF8C-B4CC-4FAB-806D-C2F5DD627A32}"/>
    <cellStyle name="Normal 2 3 3" xfId="2365" xr:uid="{D6A6296B-4D44-40F7-95DF-6DDD274BDA71}"/>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2 2 2" xfId="2446" xr:uid="{367D6031-6ABE-4A86-8133-A3400386178B}"/>
    <cellStyle name="Normal 5 2 2 2 2 3" xfId="2400" xr:uid="{84D78183-73D3-4A2D-BF61-744DB361EFFF}"/>
    <cellStyle name="Normal 5 2 2 2 3" xfId="481" xr:uid="{F60BBD0E-FC44-4AE5-B62E-8CF366991BEB}"/>
    <cellStyle name="Normal 5 2 2 2 3 2" xfId="2445" xr:uid="{F719D281-CBC2-456A-A112-C2E0DE3957AA}"/>
    <cellStyle name="Normal 5 2 2 2 4" xfId="2385" xr:uid="{3A4DFC19-68B2-403C-B2AF-896289B8D1CE}"/>
    <cellStyle name="Normal 5 2 2 3" xfId="352" xr:uid="{7C9D0870-E1BF-4F34-B358-B84ED09C91DF}"/>
    <cellStyle name="Normal 5 2 2 3 2" xfId="483" xr:uid="{EA2AA38A-A866-48CA-93DF-2FF413F73F21}"/>
    <cellStyle name="Normal 5 2 2 3 2 2" xfId="2447" xr:uid="{A1D4B44A-DC8D-4E1C-8FE0-710908442BF6}"/>
    <cellStyle name="Normal 5 2 2 3 3" xfId="2399" xr:uid="{94927453-8AB7-49A9-B25E-C8180EED5F46}"/>
    <cellStyle name="Normal 5 2 2 4" xfId="480" xr:uid="{40D64E32-C1BF-4DC3-BA18-00703C8ACA04}"/>
    <cellStyle name="Normal 5 2 2 4 2" xfId="2444" xr:uid="{7212917B-3A23-41FB-91AA-30D2B79AB281}"/>
    <cellStyle name="Normal 5 2 2 5" xfId="2379" xr:uid="{903515F6-FC75-406E-8EB2-E85F6EA49CCE}"/>
    <cellStyle name="Normal 5 2 3" xfId="337" xr:uid="{AA1110A9-9365-439D-B9B4-6E9AC32499CC}"/>
    <cellStyle name="Normal 5 2 3 2" xfId="354" xr:uid="{16D8B633-33F1-4B7B-8875-EB0A6986FCED}"/>
    <cellStyle name="Normal 5 2 3 2 2" xfId="485" xr:uid="{AC25004C-FEB0-46B6-9D8D-F740CC19F84E}"/>
    <cellStyle name="Normal 5 2 3 2 2 2" xfId="2449" xr:uid="{66B2CC61-4DD4-447E-A7DC-086A9FFB945C}"/>
    <cellStyle name="Normal 5 2 3 2 3" xfId="2401" xr:uid="{520DEB59-1B99-4D72-9979-042647DDC9CF}"/>
    <cellStyle name="Normal 5 2 3 3" xfId="484" xr:uid="{75E3E50D-5A2D-47D1-B31C-80321CB04FBD}"/>
    <cellStyle name="Normal 5 2 3 3 2" xfId="2448" xr:uid="{B4A8AE68-1D8B-4E11-9A76-CFA9FB856650}"/>
    <cellStyle name="Normal 5 2 3 4" xfId="2384" xr:uid="{DD430F3D-3508-458C-B880-E20EE533FF46}"/>
    <cellStyle name="Normal 5 2 4" xfId="351" xr:uid="{5F4656E9-B24F-412A-8AB0-D1CC15773ECE}"/>
    <cellStyle name="Normal 5 2 4 2" xfId="486" xr:uid="{10AAC166-00B4-4545-BC6D-DB00EDBEB6C2}"/>
    <cellStyle name="Normal 5 2 4 2 2" xfId="2450" xr:uid="{425C4FEC-2F99-4C02-88FC-D82DCDD42312}"/>
    <cellStyle name="Normal 5 2 4 3" xfId="2398" xr:uid="{DC6766F8-CE12-4B11-9E2F-113CB4679EAE}"/>
    <cellStyle name="Normal 5 2 5" xfId="460" xr:uid="{E0A21CA1-1C2A-4CE0-A7B7-D1C1D2CAFFD0}"/>
    <cellStyle name="Normal 5 2 5 2" xfId="487" xr:uid="{7F171D51-F4D7-42B8-947A-A93DE856A2F2}"/>
    <cellStyle name="Normal 5 2 5 2 2" xfId="2451" xr:uid="{6AB6CB10-C901-4B22-980C-ECDB36EF5D7F}"/>
    <cellStyle name="Normal 5 2 5 3" xfId="2434" xr:uid="{FD419D85-0F24-41C3-810E-9B5C96F7859F}"/>
    <cellStyle name="Normal 5 2 6" xfId="479" xr:uid="{C5871523-3334-4E82-B6A5-CF76A022823B}"/>
    <cellStyle name="Normal 5 2 6 2" xfId="2443" xr:uid="{B6B4554E-FFC7-4272-9D0F-83031303D466}"/>
    <cellStyle name="Normal 5 2 7" xfId="2372" xr:uid="{B21AAE13-A9FC-4807-8B03-5E970E80325A}"/>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2 2 2" xfId="2454" xr:uid="{1789795F-C2CC-404B-A75D-A0ED20BF531C}"/>
    <cellStyle name="Normal 5 3 2 2 3" xfId="2403" xr:uid="{11F6381F-F0A3-40B3-8D0C-EE7D1575BD27}"/>
    <cellStyle name="Normal 5 3 2 3" xfId="489" xr:uid="{510BD2F5-1A3C-4FE9-B46F-0A29288C9F24}"/>
    <cellStyle name="Normal 5 3 2 3 2" xfId="2453" xr:uid="{8D5B6F15-A4FA-4D50-8090-75F13E5D3C3A}"/>
    <cellStyle name="Normal 5 3 2 4" xfId="2386" xr:uid="{6B34FBAF-FE47-4916-9946-4216F0ADBC53}"/>
    <cellStyle name="Normal 5 3 3" xfId="355" xr:uid="{24272E6D-E500-479D-A797-4819DB6D4974}"/>
    <cellStyle name="Normal 5 3 3 2" xfId="491" xr:uid="{0C9043B6-0F53-443C-9543-F8202412EF8C}"/>
    <cellStyle name="Normal 5 3 3 2 2" xfId="2455" xr:uid="{A839F011-8155-4610-B944-88FC89A052CB}"/>
    <cellStyle name="Normal 5 3 3 3" xfId="2402" xr:uid="{0006C7A7-1F23-4A7E-B08D-EF9D74135478}"/>
    <cellStyle name="Normal 5 3 4" xfId="488" xr:uid="{BB6714A8-AD0C-4569-AAC6-3CCAC473E418}"/>
    <cellStyle name="Normal 5 3 4 2" xfId="2452" xr:uid="{14FA4D80-BBCB-490F-A69F-CBFEA24E0F6A}"/>
    <cellStyle name="Normal 5 3 5" xfId="2376" xr:uid="{9600F424-C7D2-448E-B443-7F436AD9666F}"/>
    <cellStyle name="Normal 5 4" xfId="336" xr:uid="{35807DB0-918D-4E74-A835-8A3511C8CEC0}"/>
    <cellStyle name="Normal 5 4 2" xfId="357" xr:uid="{AE33D416-C483-4632-9AB5-1E9C70146452}"/>
    <cellStyle name="Normal 5 4 2 2" xfId="493" xr:uid="{F9129580-2703-4569-8832-F63F0F053346}"/>
    <cellStyle name="Normal 5 4 2 2 2" xfId="2457" xr:uid="{8F9109BA-3A3C-4160-B891-A0D2B3F316A1}"/>
    <cellStyle name="Normal 5 4 2 3" xfId="2404" xr:uid="{A5782E46-95CE-4DD0-A4DB-E79600F80B79}"/>
    <cellStyle name="Normal 5 4 3" xfId="492" xr:uid="{4F11EE93-4C8C-4722-8035-4AA391D8BCD5}"/>
    <cellStyle name="Normal 5 4 3 2" xfId="2456" xr:uid="{22B46F69-B45C-4514-A79A-ED096E69BEF8}"/>
    <cellStyle name="Normal 5 4 4" xfId="2383" xr:uid="{DABDFEEE-78BC-46CD-864A-22E6FFD2B914}"/>
    <cellStyle name="Normal 5 5" xfId="350" xr:uid="{6786BC1E-1455-40A5-97D0-3F54E6BA537D}"/>
    <cellStyle name="Normal 5 5 2" xfId="494" xr:uid="{8525BBB9-A6CA-45BB-A7F6-037F1A75AB04}"/>
    <cellStyle name="Normal 5 5 2 2" xfId="2458" xr:uid="{A81FD36E-A34D-4E54-AB9E-486B84AA294C}"/>
    <cellStyle name="Normal 5 5 3" xfId="2397" xr:uid="{B6D7FEEC-5122-4C2A-81D6-D39E970F83D8}"/>
    <cellStyle name="Normal 5 6" xfId="394" xr:uid="{B590EA6B-DD12-45C5-B516-81E383565FBB}"/>
    <cellStyle name="Normal 5 7" xfId="478" xr:uid="{475C9D31-9E94-4DD8-81FD-CC89BFEAFFF6}"/>
    <cellStyle name="Normal 5 7 2" xfId="2442" xr:uid="{F7222854-BDF0-43DF-B447-F1A8DDD0585A}"/>
    <cellStyle name="Normal 5 8" xfId="316" xr:uid="{01432787-077E-493D-BA97-A69E1BBB1CC9}"/>
    <cellStyle name="Normal 5 8 2" xfId="2370" xr:uid="{3FD3EF8A-6D81-49F0-A3B2-E1DC60683CB9}"/>
    <cellStyle name="Normal 6" xfId="195" xr:uid="{74C16697-8220-47DA-9188-58B4A98FEC3C}"/>
    <cellStyle name="Normal 6 10" xfId="461" xr:uid="{584B8D64-4634-4F93-B88D-D474F066575D}"/>
    <cellStyle name="Normal 6 10 2" xfId="496" xr:uid="{AC0D34DF-E0C4-41C5-AB15-1300988BE349}"/>
    <cellStyle name="Normal 6 10 2 2" xfId="2460" xr:uid="{F9085180-2F00-4A5C-B1C7-59820D75FD5B}"/>
    <cellStyle name="Normal 6 10 3" xfId="2435" xr:uid="{E7FD141C-73A0-4966-9082-2CA281E63130}"/>
    <cellStyle name="Normal 6 11" xfId="495" xr:uid="{3A2A6A38-1AA3-48E5-ACF0-CF0AD363C96F}"/>
    <cellStyle name="Normal 6 11 2" xfId="2459" xr:uid="{0764EF6D-635A-46EF-8E98-2ED4D4A33BCD}"/>
    <cellStyle name="Normal 6 12" xfId="2366" xr:uid="{EBEFF05F-094F-4AC0-B26C-6232D9D2FAC1}"/>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2 2 2" xfId="2464" xr:uid="{2CC12F1A-2B89-4EAF-B7AC-1A92D185100A}"/>
    <cellStyle name="Normal 6 2 2 2 2 3" xfId="2408" xr:uid="{74BD9786-392E-4444-BFCE-34A9E3DFD8CF}"/>
    <cellStyle name="Normal 6 2 2 2 3" xfId="499" xr:uid="{40C8B826-AC28-4D97-AB30-609250CFAB62}"/>
    <cellStyle name="Normal 6 2 2 2 3 2" xfId="2463" xr:uid="{0F6DFA82-1BAB-4FA1-83FB-9CF7191ACD01}"/>
    <cellStyle name="Normal 6 2 2 2 4" xfId="2389" xr:uid="{89D67BC5-BEA9-475D-90BC-8AA6010D4AD5}"/>
    <cellStyle name="Normal 6 2 2 3" xfId="360" xr:uid="{A06C7EB0-F4FB-4C68-B782-0F983503FAA0}"/>
    <cellStyle name="Normal 6 2 2 3 2" xfId="501" xr:uid="{96CF31BA-9C02-4CCD-9952-D06EB8422824}"/>
    <cellStyle name="Normal 6 2 2 3 2 2" xfId="2465" xr:uid="{745A67B5-1D5B-4C93-8C8F-C49C6A34FB2B}"/>
    <cellStyle name="Normal 6 2 2 3 3" xfId="2407" xr:uid="{F97C380C-3BA5-4B6B-B600-32E4B00D2B83}"/>
    <cellStyle name="Normal 6 2 2 4" xfId="498" xr:uid="{96503A98-FA06-4309-87FF-1CCC8ABB5B89}"/>
    <cellStyle name="Normal 6 2 2 4 2" xfId="2462" xr:uid="{D88B7032-65A4-4A5E-AF87-12687CBAA14F}"/>
    <cellStyle name="Normal 6 2 2 5" xfId="2380" xr:uid="{CEB843AA-33DE-4BDA-9831-8EA84E9A4122}"/>
    <cellStyle name="Normal 6 2 3" xfId="341" xr:uid="{ED249622-2912-4E20-86A8-537DBCC1DDF3}"/>
    <cellStyle name="Normal 6 2 3 2" xfId="362" xr:uid="{B6ADEDF3-0A9B-44AC-978C-BE12F48B59A6}"/>
    <cellStyle name="Normal 6 2 3 2 2" xfId="503" xr:uid="{101AF594-B68A-4D24-985E-6608B8A0841B}"/>
    <cellStyle name="Normal 6 2 3 2 2 2" xfId="2467" xr:uid="{69BE6A58-020E-40E6-93D4-C9BC7817B08F}"/>
    <cellStyle name="Normal 6 2 3 2 3" xfId="2409" xr:uid="{193D404D-5FE2-4DBF-8E4E-6E79F0AC516F}"/>
    <cellStyle name="Normal 6 2 3 3" xfId="502" xr:uid="{18DED862-82D7-4107-A927-3AA28763B665}"/>
    <cellStyle name="Normal 6 2 3 3 2" xfId="2466" xr:uid="{32213AAB-8835-4536-B20E-36EE33CA9F0B}"/>
    <cellStyle name="Normal 6 2 3 4" xfId="2388" xr:uid="{1F625991-51B3-4DD9-B00D-57526DB3FD7B}"/>
    <cellStyle name="Normal 6 2 4" xfId="359" xr:uid="{B12A5A68-4547-4DE8-BC23-2C9B8588B93E}"/>
    <cellStyle name="Normal 6 2 4 2" xfId="504" xr:uid="{9DE5B1A4-F004-431C-9E48-BB76AB2A7780}"/>
    <cellStyle name="Normal 6 2 4 2 2" xfId="2468" xr:uid="{20D2A1B0-87C4-44E4-B67A-86F7FBD6F3AF}"/>
    <cellStyle name="Normal 6 2 4 3" xfId="2406" xr:uid="{FBDC6F04-8149-4A8C-B152-55E3BCB0D915}"/>
    <cellStyle name="Normal 6 2 5" xfId="462" xr:uid="{832E20EF-75D1-4E76-AE9A-8C5615B00C8C}"/>
    <cellStyle name="Normal 6 2 5 2" xfId="505" xr:uid="{2578C940-9BBF-4070-AB23-EC0E9D597F56}"/>
    <cellStyle name="Normal 6 2 5 2 2" xfId="2469" xr:uid="{47B2D855-ACF3-4EA3-AB33-4716D37B5188}"/>
    <cellStyle name="Normal 6 2 5 3" xfId="2436" xr:uid="{0122676D-F525-46F6-9F44-6A6CF7D0E0F8}"/>
    <cellStyle name="Normal 6 2 6" xfId="497" xr:uid="{07CB5249-6332-4965-98A7-F50F15256EE3}"/>
    <cellStyle name="Normal 6 2 6 2" xfId="2461" xr:uid="{4CC7D52B-EA33-43ED-8545-E51F1940C147}"/>
    <cellStyle name="Normal 6 2 7" xfId="2373" xr:uid="{6E0F78EE-D0CD-431A-96E0-2929ADBAF8B2}"/>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2 2 2" xfId="2473" xr:uid="{B8877FCE-8F72-4FFD-A40D-BE64B323608E}"/>
    <cellStyle name="Normal 6 3 2 2 2 3" xfId="2412" xr:uid="{94183E26-5AC9-4FB7-9E2C-6D0618E5988D}"/>
    <cellStyle name="Normal 6 3 2 2 3" xfId="508" xr:uid="{8A823C7D-7991-4ECD-9D0A-C95B331DF16C}"/>
    <cellStyle name="Normal 6 3 2 2 3 2" xfId="2472" xr:uid="{DFCAD376-28A2-411B-9975-09F4A4E95AB2}"/>
    <cellStyle name="Normal 6 3 2 2 4" xfId="2391" xr:uid="{1E9F228C-870D-45D1-95DC-CC7E3796AEA0}"/>
    <cellStyle name="Normal 6 3 2 3" xfId="364" xr:uid="{3C3350DF-CFEB-43B3-B2BE-92D38DFB8A8C}"/>
    <cellStyle name="Normal 6 3 2 3 2" xfId="510" xr:uid="{420A7F7E-505B-4AA7-924A-328CA7D78224}"/>
    <cellStyle name="Normal 6 3 2 3 2 2" xfId="2474" xr:uid="{85F8432D-C622-438D-B3D5-A9D1727AB8B0}"/>
    <cellStyle name="Normal 6 3 2 3 3" xfId="2411" xr:uid="{EC0BEE4E-B579-475B-BF4D-16979388E765}"/>
    <cellStyle name="Normal 6 3 2 4" xfId="507" xr:uid="{84446E88-1427-4D8E-A75F-7834A03FCCF2}"/>
    <cellStyle name="Normal 6 3 2 4 2" xfId="2471" xr:uid="{65ACB2C5-C577-4480-A4A2-585269914BD9}"/>
    <cellStyle name="Normal 6 3 2 5" xfId="2382" xr:uid="{EB414B00-103C-42BC-B36A-1A8CBFB0AFF1}"/>
    <cellStyle name="Normal 6 3 3" xfId="343" xr:uid="{03952B5B-7EAC-4EB5-9DE1-A5C61EB1790D}"/>
    <cellStyle name="Normal 6 3 3 2" xfId="366" xr:uid="{FAA1A59C-0E95-487F-A819-46B70B45A140}"/>
    <cellStyle name="Normal 6 3 3 2 2" xfId="512" xr:uid="{46712059-DCE4-45BE-9CCA-1B9689EC98B5}"/>
    <cellStyle name="Normal 6 3 3 2 2 2" xfId="2476" xr:uid="{38F5BE6E-DA03-440B-9990-C0FD0AE6DB14}"/>
    <cellStyle name="Normal 6 3 3 2 3" xfId="2413" xr:uid="{1FCD6D12-2B6F-4137-AF2F-29BEC1252D06}"/>
    <cellStyle name="Normal 6 3 3 3" xfId="511" xr:uid="{EA019976-4D61-4887-BD4C-AE32961B1BD9}"/>
    <cellStyle name="Normal 6 3 3 3 2" xfId="2475" xr:uid="{893441EB-22FC-4BEC-A0E2-456E45BDEA4F}"/>
    <cellStyle name="Normal 6 3 3 4" xfId="2390" xr:uid="{114C17B1-4C4E-4EB2-BB8C-BC13415F7434}"/>
    <cellStyle name="Normal 6 3 4" xfId="363" xr:uid="{462DC147-F652-4769-AB6D-6317046FF139}"/>
    <cellStyle name="Normal 6 3 4 2" xfId="513" xr:uid="{2FE0EEE6-A4A3-4483-BD07-DF19DD09F1EA}"/>
    <cellStyle name="Normal 6 3 4 2 2" xfId="2477" xr:uid="{679398A9-B6C8-4C3E-B839-5A62927BB31B}"/>
    <cellStyle name="Normal 6 3 4 3" xfId="2410" xr:uid="{53BDAFF7-35C6-4B02-9FE2-E6C7FB89B966}"/>
    <cellStyle name="Normal 6 3 5" xfId="506" xr:uid="{AA3C4D4C-E5C6-4D80-A25E-FC112FF274F0}"/>
    <cellStyle name="Normal 6 3 5 2" xfId="2470" xr:uid="{49729B85-FAFC-4467-90FF-EABD1538EB01}"/>
    <cellStyle name="Normal 6 3 6" xfId="2375" xr:uid="{A7294F53-EA7B-44E7-A974-2C1F1EDBBEAC}"/>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2 2 2" xfId="2480" xr:uid="{EDF3B85E-E8EE-41E5-8574-DE0EC0C0A04A}"/>
    <cellStyle name="Normal 6 4 2 2 3" xfId="2415" xr:uid="{EFE7F354-E635-4A82-89F6-52DDC092FAF7}"/>
    <cellStyle name="Normal 6 4 2 3" xfId="515" xr:uid="{0A0EB32C-9796-4F37-A16A-37FC5144D4AB}"/>
    <cellStyle name="Normal 6 4 2 3 2" xfId="2479" xr:uid="{DFA1A477-02FE-4B37-A437-4CCF58EFDB7D}"/>
    <cellStyle name="Normal 6 4 2 4" xfId="2392" xr:uid="{BBFB6231-E2EE-46F2-9BCB-A1EE639F7CE5}"/>
    <cellStyle name="Normal 6 4 3" xfId="367" xr:uid="{9C02624F-CE3F-4F38-A35D-033FB56C4037}"/>
    <cellStyle name="Normal 6 4 3 2" xfId="517" xr:uid="{0E38B21D-6DF5-4338-B06D-5655A497F7E6}"/>
    <cellStyle name="Normal 6 4 3 2 2" xfId="2481" xr:uid="{254086A7-12C5-45BD-B537-6FBEB41C16B0}"/>
    <cellStyle name="Normal 6 4 3 3" xfId="2414" xr:uid="{66E627F4-69FF-45FA-9210-AE1A3406D65B}"/>
    <cellStyle name="Normal 6 4 4" xfId="514" xr:uid="{9BF7FFF0-3EB4-4091-9E00-CA9FA1E549FB}"/>
    <cellStyle name="Normal 6 4 4 2" xfId="2478" xr:uid="{389581C7-B203-4F11-8F97-733B5136E8AB}"/>
    <cellStyle name="Normal 6 4 5" xfId="2377" xr:uid="{5D3C9594-F600-401A-A009-AB874F29DC6F}"/>
    <cellStyle name="Normal 6 5" xfId="340" xr:uid="{39BCA476-EAA3-40D7-B399-B12CA4709684}"/>
    <cellStyle name="Normal 6 5 2" xfId="369" xr:uid="{77AD6912-197E-4323-8B85-006BDB0F2A69}"/>
    <cellStyle name="Normal 6 5 2 2" xfId="519" xr:uid="{B4FC728E-A6A6-4544-9FE9-05E170F75800}"/>
    <cellStyle name="Normal 6 5 2 2 2" xfId="2483" xr:uid="{F7D95AEB-9EEB-4AA2-9513-DB97B464B785}"/>
    <cellStyle name="Normal 6 5 2 3" xfId="2416" xr:uid="{325D3F3C-8C58-4545-A9A2-93F5AC956EC3}"/>
    <cellStyle name="Normal 6 5 3" xfId="518" xr:uid="{E83F8610-E98C-438E-94F1-268563430D1C}"/>
    <cellStyle name="Normal 6 5 3 2" xfId="2482" xr:uid="{119A8D2C-6811-414C-A4FC-B8FFB23DCCAD}"/>
    <cellStyle name="Normal 6 5 4" xfId="2387" xr:uid="{66AF7868-7E86-49C7-BBF5-02979697E47B}"/>
    <cellStyle name="Normal 6 6" xfId="358" xr:uid="{F47BB582-81A8-41F2-85E0-644AF670AC7E}"/>
    <cellStyle name="Normal 6 6 2" xfId="520" xr:uid="{AAE49162-A0EB-4613-82A5-80E2E7244EF6}"/>
    <cellStyle name="Normal 6 6 2 2" xfId="2484" xr:uid="{ADF02DCC-D493-4648-AC17-8052CF77E14B}"/>
    <cellStyle name="Normal 6 6 3" xfId="2405" xr:uid="{838D3ACF-1315-4E94-9B4E-4B25BB91EF1A}"/>
    <cellStyle name="Normal 6 7" xfId="395" xr:uid="{9FF7AF40-6BC8-4651-98F8-A13E09D789E4}"/>
    <cellStyle name="Normal 6 7 2" xfId="521" xr:uid="{077E1489-F306-40F6-B566-E6A4900335E8}"/>
    <cellStyle name="Normal 6 7 2 2" xfId="2485" xr:uid="{3BEBCE5B-4320-407F-8715-C891D0D50F9B}"/>
    <cellStyle name="Normal 6 7 3" xfId="2426" xr:uid="{2FF97F68-EA56-49DB-BC04-731E942DA78E}"/>
    <cellStyle name="Normal 6 8" xfId="431" xr:uid="{5DB46C59-3781-4539-AA80-7789BC7A722D}"/>
    <cellStyle name="Normal 6 8 2" xfId="522" xr:uid="{1FC88BCE-ACA6-461E-B9A4-593226CDEAB1}"/>
    <cellStyle name="Normal 6 8 2 2" xfId="2486" xr:uid="{E2CFD0EE-044C-43F6-80C0-C89EE575019B}"/>
    <cellStyle name="Normal 6 8 3" xfId="2428" xr:uid="{29D2EC6D-8697-4715-94C5-158299B74633}"/>
    <cellStyle name="Normal 6 9" xfId="434" xr:uid="{F173A7BC-B3B4-4993-83C3-574E15738251}"/>
    <cellStyle name="Normal 6 9 2" xfId="523" xr:uid="{75A2EE0A-9BEB-465C-894B-EFB32F5EA7F6}"/>
    <cellStyle name="Normal 6 9 2 2" xfId="2487" xr:uid="{F0E40BCD-FE3F-4746-A7AB-87AEF1E95D77}"/>
    <cellStyle name="Normal 6 9 3" xfId="2430" xr:uid="{AF074510-D5C2-4BDA-9540-08950987FE30}"/>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2 2 2" xfId="2492" xr:uid="{C7BE28C6-DD66-4EFF-A168-4970C4D93785}"/>
    <cellStyle name="Normal 7 2 2 2 2 3" xfId="2420" xr:uid="{DD435E68-9FFD-4722-AEE2-C9D689A7DFEE}"/>
    <cellStyle name="Normal 7 2 2 2 3" xfId="527" xr:uid="{F53862C9-F708-41F3-80F4-FFF155AD6DC8}"/>
    <cellStyle name="Normal 7 2 2 2 3 2" xfId="2491" xr:uid="{31280036-3AC0-49CE-9BD7-9B22818AB31E}"/>
    <cellStyle name="Normal 7 2 2 2 4" xfId="2395" xr:uid="{CD68B079-3F18-4FBB-A80C-6998ED1F6370}"/>
    <cellStyle name="Normal 7 2 2 3" xfId="372" xr:uid="{0461ED90-3354-479B-A36E-A470E342BC2C}"/>
    <cellStyle name="Normal 7 2 2 3 2" xfId="529" xr:uid="{14A5EA1C-D735-453D-9005-B412177A00FE}"/>
    <cellStyle name="Normal 7 2 2 3 2 2" xfId="2493" xr:uid="{8867F61C-4694-486A-A125-1285125A7C17}"/>
    <cellStyle name="Normal 7 2 2 3 3" xfId="2419" xr:uid="{C3198BF0-E4F8-47B4-83D4-82844779B4F4}"/>
    <cellStyle name="Normal 7 2 2 4" xfId="526" xr:uid="{F66FFCAF-5FFC-43CD-9D87-573FEB256CAA}"/>
    <cellStyle name="Normal 7 2 2 4 2" xfId="2490" xr:uid="{03917D2B-1E2F-4580-977F-53C0C4C0FD62}"/>
    <cellStyle name="Normal 7 2 2 5" xfId="2381" xr:uid="{5206D179-D686-4F9A-88A2-0C7F58D4145E}"/>
    <cellStyle name="Normal 7 2 3" xfId="347" xr:uid="{8D63EF92-514B-492D-B592-D8E4580870EB}"/>
    <cellStyle name="Normal 7 2 3 2" xfId="374" xr:uid="{4C96A61F-377A-48D5-8925-3718EF96232B}"/>
    <cellStyle name="Normal 7 2 3 2 2" xfId="531" xr:uid="{09706D63-F72B-49D1-945E-72A7D31CC13E}"/>
    <cellStyle name="Normal 7 2 3 2 2 2" xfId="2495" xr:uid="{F67B930C-2728-45D4-BCA1-90BC4AA67209}"/>
    <cellStyle name="Normal 7 2 3 2 3" xfId="2421" xr:uid="{C9911013-1BC5-45FF-8933-B89E03BC6552}"/>
    <cellStyle name="Normal 7 2 3 3" xfId="530" xr:uid="{509AE553-6997-4E31-B6D6-629027FD8511}"/>
    <cellStyle name="Normal 7 2 3 3 2" xfId="2494" xr:uid="{29392F8E-0445-4234-9DF9-FCC49BC92DC3}"/>
    <cellStyle name="Normal 7 2 3 4" xfId="2394" xr:uid="{008A3609-FB0A-4690-96C4-9010807A00D0}"/>
    <cellStyle name="Normal 7 2 4" xfId="371" xr:uid="{E27B4B98-324F-4EC7-AAF6-2F08F660E2C0}"/>
    <cellStyle name="Normal 7 2 4 2" xfId="532" xr:uid="{6AAF3D36-16EE-439B-AEC0-F7373DCB8521}"/>
    <cellStyle name="Normal 7 2 4 2 2" xfId="2496" xr:uid="{D8CFFE08-115E-434E-9EB3-A6433FE073E9}"/>
    <cellStyle name="Normal 7 2 4 3" xfId="2418" xr:uid="{45D62785-57C6-4D1C-B36C-13486E6AD0E5}"/>
    <cellStyle name="Normal 7 2 5" xfId="463" xr:uid="{C0E9D699-8198-4B53-86E0-DB91E03F11E4}"/>
    <cellStyle name="Normal 7 2 5 2" xfId="533" xr:uid="{3B9A6999-F68A-4D2B-AB62-F1C1F17994FC}"/>
    <cellStyle name="Normal 7 2 5 2 2" xfId="2497" xr:uid="{96B1E244-46A9-40F9-AA84-0744AFF25C4A}"/>
    <cellStyle name="Normal 7 2 5 3" xfId="2437" xr:uid="{BBDEF25E-9B97-4E19-9632-FFD2754AF2A4}"/>
    <cellStyle name="Normal 7 2 6" xfId="525" xr:uid="{72BF2DA2-35A8-4A3D-A40C-F2997DCEC459}"/>
    <cellStyle name="Normal 7 2 6 2" xfId="2489" xr:uid="{C3889AF3-182C-4A9E-803B-55AE308E1919}"/>
    <cellStyle name="Normal 7 2 7" xfId="2374" xr:uid="{AEA17F1E-D5A7-4F1F-B03C-5F1B27ABD195}"/>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2 2 2" xfId="2500" xr:uid="{6B437FE4-6D5B-4029-92AF-EA1CB8919318}"/>
    <cellStyle name="Normal 7 3 2 2 3" xfId="2423" xr:uid="{74B30BC8-A101-4F21-84B2-572B91D82F8C}"/>
    <cellStyle name="Normal 7 3 2 3" xfId="535" xr:uid="{3925FBA5-C494-48A2-B2B7-D3E5385D79CB}"/>
    <cellStyle name="Normal 7 3 2 3 2" xfId="2499" xr:uid="{32E4D47A-F934-4F46-B5E3-705B6FFC5FF8}"/>
    <cellStyle name="Normal 7 3 2 4" xfId="2396" xr:uid="{118176EF-B76B-41EB-AA94-EB7F91764DFE}"/>
    <cellStyle name="Normal 7 3 3" xfId="375" xr:uid="{B020E678-952B-4AF3-A5E4-5AA5B673BD3E}"/>
    <cellStyle name="Normal 7 3 3 2" xfId="537" xr:uid="{3F60A299-B6B7-4147-BBA7-1E2BB68BE33F}"/>
    <cellStyle name="Normal 7 3 3 2 2" xfId="2501" xr:uid="{A644B20E-9461-4767-8B84-6FE230B3EF4A}"/>
    <cellStyle name="Normal 7 3 3 3" xfId="2422" xr:uid="{A93575A5-170E-439A-A19F-1032550F8134}"/>
    <cellStyle name="Normal 7 3 4" xfId="534" xr:uid="{3F4526F5-9CFA-459D-B311-2FD1BC2F0A02}"/>
    <cellStyle name="Normal 7 3 4 2" xfId="2498" xr:uid="{A09CD918-F090-4E76-8C0C-55EDF7454D2E}"/>
    <cellStyle name="Normal 7 3 5" xfId="2378" xr:uid="{CDA63664-C1A2-41FA-8370-B1A71887B3E2}"/>
    <cellStyle name="Normal 7 4" xfId="346" xr:uid="{31269D53-FA35-4CDC-BB45-4A66B9AAAC49}"/>
    <cellStyle name="Normal 7 4 2" xfId="377" xr:uid="{A944037E-2AAC-4546-A07B-1C62B2E69142}"/>
    <cellStyle name="Normal 7 4 2 2" xfId="539" xr:uid="{C9B25A50-DDAD-4AF5-9759-26BE37410F3D}"/>
    <cellStyle name="Normal 7 4 2 2 2" xfId="2503" xr:uid="{6C180846-82AA-4492-990A-A3471F8B3855}"/>
    <cellStyle name="Normal 7 4 2 3" xfId="2424" xr:uid="{A3F42226-53AD-491D-9E1D-D240BFDC4B9A}"/>
    <cellStyle name="Normal 7 4 3" xfId="538" xr:uid="{53C0982A-C032-4E82-BCE6-C7FF30BF6428}"/>
    <cellStyle name="Normal 7 4 3 2" xfId="2502" xr:uid="{A8CC0F73-E5EE-4CD4-B901-64A1AF4D511D}"/>
    <cellStyle name="Normal 7 4 4" xfId="2393" xr:uid="{9C4383BD-EFC2-4ABC-93AD-D1DCCEFAF47B}"/>
    <cellStyle name="Normal 7 5" xfId="370" xr:uid="{E534B099-97A2-459F-AC3B-685E662C32A9}"/>
    <cellStyle name="Normal 7 5 2" xfId="540" xr:uid="{35D029D9-9EF6-4D15-A33B-676D6FF7A1A1}"/>
    <cellStyle name="Normal 7 5 2 2" xfId="2504" xr:uid="{707EFC6E-B1A4-4CC8-8563-22EF863C3F8E}"/>
    <cellStyle name="Normal 7 5 3" xfId="2417" xr:uid="{FFE4F75C-18BC-4F07-B3B5-AB254FBBE55B}"/>
    <cellStyle name="Normal 7 6" xfId="383" xr:uid="{7FC79651-053F-4277-8FB4-F773C2CBFFD1}"/>
    <cellStyle name="Normal 7 7" xfId="524" xr:uid="{0CE32725-2553-4924-8A10-11C6AFC6DD4D}"/>
    <cellStyle name="Normal 7 7 2" xfId="2488" xr:uid="{18C66469-FBEC-4C71-A624-81E92C76A196}"/>
    <cellStyle name="Normal 7 8" xfId="324" xr:uid="{E6684B8E-BDA5-404F-BE20-6F5372A7294E}"/>
    <cellStyle name="Normal 7 8 2" xfId="2371" xr:uid="{8E9FBF7A-1F20-4F13-99E1-35DC9632C1E1}"/>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9 2 2" xfId="2505" xr:uid="{6C5BED19-20CE-4CE2-B54E-E7862D2CC0E2}"/>
    <cellStyle name="Normal 9 3" xfId="2425" xr:uid="{06CE6654-9F98-4787-85F1-579D955D08A8}"/>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2 2" xfId="3108" xr:uid="{C5922CFE-33F1-45DE-900D-29BF6837E3E0}"/>
    <cellStyle name="Normal GHG Numbers (0.00) 3 2 2 2 3" xfId="1069" xr:uid="{F62475C0-BCC9-4405-80F1-4C1466D10A8D}"/>
    <cellStyle name="Normal GHG Numbers (0.00) 3 2 2 2 3 2" xfId="2639" xr:uid="{9BC1BFB1-667E-49F3-9E14-2147420F945E}"/>
    <cellStyle name="Normal GHG Numbers (0.00) 3 2 2 2 4" xfId="2193" xr:uid="{9952FC4D-DAD7-4796-BFBD-184EB7EE1D18}"/>
    <cellStyle name="Normal GHG Numbers (0.00) 3 2 2 3" xfId="1335" xr:uid="{400BC8DB-518A-4C98-B957-8C8E2309160F}"/>
    <cellStyle name="Normal GHG Numbers (0.00) 3 2 2 3 2" xfId="2900" xr:uid="{65F1E3C4-283F-413D-9DA5-C18738270650}"/>
    <cellStyle name="Normal GHG Numbers (0.00) 3 2 2 4" xfId="1109" xr:uid="{225457B7-E254-4C67-B631-5169C39A5A12}"/>
    <cellStyle name="Normal GHG Numbers (0.00) 3 2 2 4 2" xfId="2678" xr:uid="{5CC0A2BF-CDC6-483E-8054-AB9A8653C9AB}"/>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2 2" xfId="3034" xr:uid="{F5E162A1-5A2E-4936-AC57-ECCF2DF14D50}"/>
    <cellStyle name="Normal GHG Numbers (0.00) 3 2 3 3" xfId="1758" xr:uid="{7F57D123-8A04-40AE-8CD7-D0E216E23599}"/>
    <cellStyle name="Normal GHG Numbers (0.00) 3 2 3 3 2" xfId="3316" xr:uid="{CB4DFFAB-B155-4850-960C-DF8D1B070D60}"/>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2 2" xfId="3167" xr:uid="{7EFF27F6-0B6E-429E-892B-45EC02C70593}"/>
    <cellStyle name="Normal GHG Numbers (0.00) 3 3 2 2 3" xfId="1666" xr:uid="{0FAC41C5-C496-4779-887A-856FE0636D23}"/>
    <cellStyle name="Normal GHG Numbers (0.00) 3 3 2 2 3 2" xfId="3231" xr:uid="{61032536-5665-4411-A143-9D1EE0AA6E23}"/>
    <cellStyle name="Normal GHG Numbers (0.00) 3 3 2 2 4" xfId="2252" xr:uid="{F55D8926-AD51-4B25-A03E-969823AB7458}"/>
    <cellStyle name="Normal GHG Numbers (0.00) 3 3 2 3" xfId="1394" xr:uid="{7247452B-9FEA-4E7C-97DA-CD38DF24ED13}"/>
    <cellStyle name="Normal GHG Numbers (0.00) 3 3 2 3 2" xfId="2959" xr:uid="{02FFC390-5AA8-4F2B-8BFC-59DCE124C713}"/>
    <cellStyle name="Normal GHG Numbers (0.00) 3 3 2 4" xfId="1224" xr:uid="{BC697149-8D66-41E9-BFF6-8ACD53A990BD}"/>
    <cellStyle name="Normal GHG Numbers (0.00) 3 3 2 4 2" xfId="2792" xr:uid="{40408EB3-7C60-4110-A54A-EE6E3548FD37}"/>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2 2" xfId="3064" xr:uid="{FFDE89E0-4483-4EC4-9955-111AA4E9DAC6}"/>
    <cellStyle name="Normal GHG Numbers (0.00) 3 3 3 2 3" xfId="993" xr:uid="{D0192E98-7FB7-438B-922A-055C61758ECE}"/>
    <cellStyle name="Normal GHG Numbers (0.00) 3 3 3 2 3 2" xfId="2566" xr:uid="{27E74E36-55A5-4317-96DB-62F90F35CFF7}"/>
    <cellStyle name="Normal GHG Numbers (0.00) 3 3 3 2 4" xfId="2149" xr:uid="{75DD3B17-FAA6-42F1-9D02-E383C68F1D94}"/>
    <cellStyle name="Normal GHG Numbers (0.00) 3 3 3 3" xfId="1291" xr:uid="{C10D9770-2FAD-41DA-95AB-B53B57601356}"/>
    <cellStyle name="Normal GHG Numbers (0.00) 3 3 3 3 2" xfId="2856" xr:uid="{35B50DA7-D8D3-4E60-B0ED-629FB8D02BA9}"/>
    <cellStyle name="Normal GHG Numbers (0.00) 3 3 3 4" xfId="1127" xr:uid="{F6BF98A3-CDCF-4F29-B8B2-CFEDBD3ECC91}"/>
    <cellStyle name="Normal GHG Numbers (0.00) 3 3 3 4 2" xfId="2696" xr:uid="{96633D53-B2C4-4FC9-A69A-2EE9C474812B}"/>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2 2" xfId="3197" xr:uid="{A1B66C16-21E3-4CB2-BD38-C473A8731829}"/>
    <cellStyle name="Normal GHG Numbers (0.00) 3 3 4 2 3" xfId="1904" xr:uid="{5B33B448-E164-422E-9838-E16EFA2BA62B}"/>
    <cellStyle name="Normal GHG Numbers (0.00) 3 3 4 2 3 2" xfId="3447" xr:uid="{BC9B073D-CE4E-4ACA-8180-CC7A810E8AFB}"/>
    <cellStyle name="Normal GHG Numbers (0.00) 3 3 4 2 4" xfId="2282" xr:uid="{ECAC18AB-CBBC-42F0-ABCC-03D14D15BD56}"/>
    <cellStyle name="Normal GHG Numbers (0.00) 3 3 4 3" xfId="1424" xr:uid="{571F0A6B-DB23-4FD3-8CE5-0C63662052A2}"/>
    <cellStyle name="Normal GHG Numbers (0.00) 3 3 4 3 2" xfId="2989" xr:uid="{264FE51B-ED77-4423-BD81-24EFF2D17D26}"/>
    <cellStyle name="Normal GHG Numbers (0.00) 3 3 4 4" xfId="1874" xr:uid="{4402889C-8075-4512-8FF5-3F8BC1A344B6}"/>
    <cellStyle name="Normal GHG Numbers (0.00) 3 3 4 4 2" xfId="3419" xr:uid="{ACFC3BF5-47BC-464A-960B-063692BED5A7}"/>
    <cellStyle name="Normal GHG Numbers (0.00) 3 3 4 5" xfId="2076" xr:uid="{A33209E0-369F-425A-A5A0-C77E4723E38B}"/>
    <cellStyle name="Normal GHG Numbers (0.00) 3 3 5" xfId="1173" xr:uid="{C251E45D-0342-4DAD-9C83-FA40E4AD526F}"/>
    <cellStyle name="Normal GHG Numbers (0.00) 3 3 5 2" xfId="2742" xr:uid="{A4D8F50A-C019-4E95-A22F-EB9F3EFCD5E4}"/>
    <cellStyle name="Normal GHG Numbers (0.00) 3 3 6" xfId="1689" xr:uid="{07F5A262-4A94-4475-BEFA-4A7DB2EA31C9}"/>
    <cellStyle name="Normal GHG Numbers (0.00) 3 3 6 2" xfId="3251" xr:uid="{6CFFE506-544E-4DCF-B636-E571F4FD24A1}"/>
    <cellStyle name="Normal GHG Numbers (0.00) 3 3 7" xfId="933" xr:uid="{DFAB1CE6-CD03-4742-A893-7712E9A48E70}"/>
    <cellStyle name="Normal GHG Numbers (0.00) 3 4" xfId="198" xr:uid="{2C0802AB-9A45-436E-87FD-2F589F8C7EFB}"/>
    <cellStyle name="Normal GHG Numbers (0.00) 3 4 2" xfId="2367" xr:uid="{A9FB2E69-D62B-4C6B-872D-39478B50BDA4}"/>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2 2" xfId="3052" xr:uid="{14FB1F92-706B-4E9A-8DEA-0CA4D9332740}"/>
    <cellStyle name="Normal GHG Textfiels Bold 3 2 2 2 3" xfId="1162" xr:uid="{9436654C-4434-4D9C-9F62-F0918E49414B}"/>
    <cellStyle name="Normal GHG Textfiels Bold 3 2 2 2 3 2" xfId="2731" xr:uid="{F70410BD-50C4-46D2-B138-1474BDF45ED2}"/>
    <cellStyle name="Normal GHG Textfiels Bold 3 2 2 2 4" xfId="2137" xr:uid="{E6D010DB-314B-41B0-8753-7CD9A683761B}"/>
    <cellStyle name="Normal GHG Textfiels Bold 3 2 2 3" xfId="1279" xr:uid="{EA0DF71E-20DE-41CE-8D30-5A67DC5EF341}"/>
    <cellStyle name="Normal GHG Textfiels Bold 3 2 2 3 2" xfId="2844" xr:uid="{6B6077C9-6119-431D-80AB-6B8D3893FF34}"/>
    <cellStyle name="Normal GHG Textfiels Bold 3 2 2 4" xfId="1698" xr:uid="{3FBD8FD2-B9CB-48E3-BBD6-F5380462213C}"/>
    <cellStyle name="Normal GHG Textfiels Bold 3 2 2 4 2" xfId="3259" xr:uid="{6236BE41-42BB-4A7A-9E0B-1B82487EAB48}"/>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2 2" xfId="3035" xr:uid="{A640C22C-36BE-41CD-8033-1E8D92B63B04}"/>
    <cellStyle name="Normal GHG Textfiels Bold 3 2 3 3" xfId="1888" xr:uid="{27C7A909-2ECE-40D4-B50E-FF53CD05787B}"/>
    <cellStyle name="Normal GHG Textfiels Bold 3 2 3 3 2" xfId="3431" xr:uid="{14D99A6D-7AD0-4EE1-A1C3-837CA1B1CAA6}"/>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2 2" xfId="3168" xr:uid="{0AE5B08F-8001-4CC9-BADA-DCC420E9349F}"/>
    <cellStyle name="Normal GHG Textfiels Bold 3 3 2 2 3" xfId="1826" xr:uid="{CDAA8BAA-9A45-4458-9894-B4AF969D8EBF}"/>
    <cellStyle name="Normal GHG Textfiels Bold 3 3 2 2 3 2" xfId="3376" xr:uid="{C38BCB14-E057-449B-A2F8-1AC6186F7427}"/>
    <cellStyle name="Normal GHG Textfiels Bold 3 3 2 2 4" xfId="2253" xr:uid="{23432C56-AC03-4B3A-ABF2-FA7F4EF4B8E0}"/>
    <cellStyle name="Normal GHG Textfiels Bold 3 3 2 3" xfId="1395" xr:uid="{4D4F65E0-BACE-414A-9119-D89B01B0D674}"/>
    <cellStyle name="Normal GHG Textfiels Bold 3 3 2 3 2" xfId="2960" xr:uid="{9F7C60A3-A7C9-414F-93DE-E58AB4BDEEF1}"/>
    <cellStyle name="Normal GHG Textfiels Bold 3 3 2 4" xfId="1090" xr:uid="{5082EF79-4C2D-40FA-AA9F-8E854420DD13}"/>
    <cellStyle name="Normal GHG Textfiels Bold 3 3 2 4 2" xfId="2659" xr:uid="{9E7C1D87-74E3-43E5-AE74-593E56D60E8E}"/>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2 2" xfId="3111" xr:uid="{F322C594-133F-46B1-BB43-DFFD60CB30D4}"/>
    <cellStyle name="Normal GHG Textfiels Bold 3 3 3 2 3" xfId="1767" xr:uid="{D77D77D6-C40B-4DAE-886C-F15A872F17C2}"/>
    <cellStyle name="Normal GHG Textfiels Bold 3 3 3 2 3 2" xfId="3324" xr:uid="{50D58DAE-C2EC-47D0-85E6-E83D68797244}"/>
    <cellStyle name="Normal GHG Textfiels Bold 3 3 3 2 4" xfId="2196" xr:uid="{BE194F84-0550-45AD-BF7B-B58231A3FFCA}"/>
    <cellStyle name="Normal GHG Textfiels Bold 3 3 3 3" xfId="1338" xr:uid="{330100A2-BBD5-43BE-A416-53136965AE0A}"/>
    <cellStyle name="Normal GHG Textfiels Bold 3 3 3 3 2" xfId="2903" xr:uid="{E08DF02F-0EF4-4914-8FD3-9855DF93D2B3}"/>
    <cellStyle name="Normal GHG Textfiels Bold 3 3 3 4" xfId="88" xr:uid="{C8F6774A-C169-4A4B-AF69-34BEC104A817}"/>
    <cellStyle name="Normal GHG Textfiels Bold 3 3 3 4 2" xfId="2341" xr:uid="{E1A87B5A-3ED4-4B38-B049-ACA562BADDD1}"/>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2 2" xfId="3086" xr:uid="{A443EDF5-2114-4C32-983F-F1EA4FCDC06B}"/>
    <cellStyle name="Normal GHG Textfiels Bold 3 3 4 2 3" xfId="1660" xr:uid="{353FA194-40A4-4F60-AA4C-6684163EB0B6}"/>
    <cellStyle name="Normal GHG Textfiels Bold 3 3 4 2 3 2" xfId="3225" xr:uid="{3E71C28B-5485-4094-BFC4-BCCA25D9F8EE}"/>
    <cellStyle name="Normal GHG Textfiels Bold 3 3 4 2 4" xfId="2171" xr:uid="{EF621F48-E1A4-4DF0-ABA7-933090576CAE}"/>
    <cellStyle name="Normal GHG Textfiels Bold 3 3 4 3" xfId="1313" xr:uid="{2FD89A5F-B1E1-4478-ABE6-EF5155E28679}"/>
    <cellStyle name="Normal GHG Textfiels Bold 3 3 4 3 2" xfId="2878" xr:uid="{EEE78D8E-C573-4F32-884B-1BD1DA48F5EE}"/>
    <cellStyle name="Normal GHG Textfiels Bold 3 3 4 4" xfId="1153" xr:uid="{AD4E6845-AE1F-4889-A432-4AB793FFD1CB}"/>
    <cellStyle name="Normal GHG Textfiels Bold 3 3 4 4 2" xfId="2722" xr:uid="{DBBE3C2E-E14D-4DC8-92A6-B4CE9E17E248}"/>
    <cellStyle name="Normal GHG Textfiels Bold 3 3 4 5" xfId="1965" xr:uid="{4457A1E5-3226-410E-972E-004BD31D2C19}"/>
    <cellStyle name="Normal GHG Textfiels Bold 3 3 5" xfId="1174" xr:uid="{13155997-ACB9-47CC-A67A-6EDCB4C44833}"/>
    <cellStyle name="Normal GHG Textfiels Bold 3 3 5 2" xfId="2743" xr:uid="{845B4604-A186-43A0-B1B6-C77BA915B98E}"/>
    <cellStyle name="Normal GHG Textfiels Bold 3 3 6" xfId="1250" xr:uid="{94FB4CB8-0556-44AA-BD96-3CBB07AD4629}"/>
    <cellStyle name="Normal GHG Textfiels Bold 3 3 6 2" xfId="2816" xr:uid="{E2D4D5AA-29C8-4571-9E58-BAA4F6BD0922}"/>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2 2" xfId="3107" xr:uid="{F10A31E2-B893-4470-A46E-A32357D6DCDB}"/>
    <cellStyle name="Normal GHG whole table 2 2 2 3" xfId="1808" xr:uid="{AC2C85DC-A465-414F-A003-F629569F66EC}"/>
    <cellStyle name="Normal GHG whole table 2 2 2 3 2" xfId="3360" xr:uid="{F74CA5D0-A731-4F1C-87BE-ABD6098867D6}"/>
    <cellStyle name="Normal GHG whole table 2 2 2 4" xfId="2192" xr:uid="{0AAA71FF-1C52-4B91-B47A-69DE7A0CBD3E}"/>
    <cellStyle name="Normal GHG whole table 2 2 3" xfId="1334" xr:uid="{F50DFC37-97E9-4951-AF5E-A25862D09723}"/>
    <cellStyle name="Normal GHG whole table 2 2 3 2" xfId="2899" xr:uid="{6DEFCC79-6C5D-49AB-B453-9442645A801D}"/>
    <cellStyle name="Normal GHG whole table 2 2 4" xfId="1791" xr:uid="{97F3278E-BF1B-4686-862A-8EFF367E1567}"/>
    <cellStyle name="Normal GHG whole table 2 2 4 2" xfId="3344" xr:uid="{2FF61307-F0F8-4201-AE64-2C5FD9DF6011}"/>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2 2" xfId="3036" xr:uid="{CDAFF31F-5813-4B1D-8EA3-A43941FF2863}"/>
    <cellStyle name="Normal GHG whole table 2 3 3" xfId="1798" xr:uid="{42DE0C64-8143-4DB5-8348-5AB3F402E090}"/>
    <cellStyle name="Normal GHG whole table 2 3 3 2" xfId="3351" xr:uid="{5D3F475F-BA4D-480D-AABA-D47BF0CD977D}"/>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2 2" xfId="3147" xr:uid="{296D6FC6-82C7-4F4D-8159-60207909FD0C}"/>
    <cellStyle name="Normal GHG whole table 3 2 2 3" xfId="1872" xr:uid="{694BA5F1-5F2D-45EC-B9F9-C2D51F0126D4}"/>
    <cellStyle name="Normal GHG whole table 3 2 2 3 2" xfId="3417" xr:uid="{8DFCBF08-ED0F-4025-BE48-7CCEC16D8549}"/>
    <cellStyle name="Normal GHG whole table 3 2 2 4" xfId="2232" xr:uid="{1216C8B1-EFFF-4189-A46F-B163019A11A5}"/>
    <cellStyle name="Normal GHG whole table 3 2 3" xfId="1374" xr:uid="{A4D00CF7-31F1-4083-B330-2A4B5548CEE3}"/>
    <cellStyle name="Normal GHG whole table 3 2 3 2" xfId="2939" xr:uid="{869A4864-8A0A-408A-90B7-C28E8AB2EBE9}"/>
    <cellStyle name="Normal GHG whole table 3 2 4" xfId="974" xr:uid="{3EAD1C09-5235-4F8D-9C07-9A1763152F40}"/>
    <cellStyle name="Normal GHG whole table 3 2 4 2" xfId="2552" xr:uid="{73EB080C-2DD6-43AC-BCB8-4E92C9FF9902}"/>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2 2" xfId="3068" xr:uid="{F2435C0D-3C2F-4F6D-8712-242BAEF34592}"/>
    <cellStyle name="Normal GHG whole table 3 3 2 3" xfId="998" xr:uid="{486E1AAF-06A6-4465-A534-97EA0D361509}"/>
    <cellStyle name="Normal GHG whole table 3 3 2 3 2" xfId="2571" xr:uid="{44C9B22E-92FE-493C-B990-FC32E8747E52}"/>
    <cellStyle name="Normal GHG whole table 3 3 2 4" xfId="2153" xr:uid="{D8EE379B-A63E-4506-8058-A29B42875751}"/>
    <cellStyle name="Normal GHG whole table 3 3 3" xfId="1295" xr:uid="{F4669DCD-3776-4DF7-8948-658A173328CA}"/>
    <cellStyle name="Normal GHG whole table 3 3 3 2" xfId="2860" xr:uid="{17AAA55E-03CD-488E-A2BC-83DE4BF63BD4}"/>
    <cellStyle name="Normal GHG whole table 3 3 4" xfId="1184" xr:uid="{DA24849B-B34B-43F0-99DC-331B6845F490}"/>
    <cellStyle name="Normal GHG whole table 3 3 4 2" xfId="2753" xr:uid="{76A9F56B-4512-4DDC-BB26-450062667684}"/>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2 2" xfId="3155" xr:uid="{40088045-669E-469E-B831-F1E51801AC59}"/>
    <cellStyle name="Normal GHG whole table 3 4 2 3" xfId="1821" xr:uid="{9F8A2DE9-230A-4A05-9F17-21ACDE452D89}"/>
    <cellStyle name="Normal GHG whole table 3 4 2 3 2" xfId="3371" xr:uid="{DD7FEAE8-E14B-46C8-B77A-97D9CB279598}"/>
    <cellStyle name="Normal GHG whole table 3 4 2 4" xfId="2240" xr:uid="{9B56F46F-C810-4A52-90C0-F857A0FCE10E}"/>
    <cellStyle name="Normal GHG whole table 3 4 3" xfId="1382" xr:uid="{BCA86298-111E-44BF-BAD8-DFAC31CE4831}"/>
    <cellStyle name="Normal GHG whole table 3 4 3 2" xfId="2947" xr:uid="{F1C497DB-6786-4FA8-94AF-50EB798AFA1B}"/>
    <cellStyle name="Normal GHG whole table 3 4 4" xfId="1139" xr:uid="{4D36E32C-96BD-4501-9CF7-E7C177587220}"/>
    <cellStyle name="Normal GHG whole table 3 4 4 2" xfId="2708" xr:uid="{46B604DC-76BC-4779-930B-F3C79518A15B}"/>
    <cellStyle name="Normal GHG whole table 3 4 5" xfId="2034" xr:uid="{8557C4D4-3B38-4A10-AE2F-B303AFE0A4D8}"/>
    <cellStyle name="Normal GHG whole table 3 5" xfId="1114" xr:uid="{3375449A-2DB3-47C4-AC25-1E5AC2CA5E8F}"/>
    <cellStyle name="Normal GHG whole table 3 5 2" xfId="2683" xr:uid="{B2582AEC-C74B-4279-BB78-F42F1D2821CD}"/>
    <cellStyle name="Normal GHG whole table 3 6" xfId="1186" xr:uid="{5A56F0A9-71AC-4B6B-845A-B3AA23924E9E}"/>
    <cellStyle name="Normal GHG whole table 3 6 2" xfId="2755" xr:uid="{6AE51E23-3347-4ACD-A966-A49EF127BE84}"/>
    <cellStyle name="Normal GHG whole table 3 7" xfId="67" xr:uid="{6FDD76E4-04FD-4ABB-B398-A3A35FCBC6B9}"/>
    <cellStyle name="Normal GHG whole table 4" xfId="104" xr:uid="{25324109-3CAD-40C1-AB9E-7B28BF9D8769}"/>
    <cellStyle name="Normal GHG whole table 4 2" xfId="2357" xr:uid="{CCB09402-43C5-4456-987F-9D12ABFC5CC2}"/>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al GHG-Shade 4 2 2" xfId="2438" xr:uid="{FA2E7033-AA1A-4366-811A-12E46842817D}"/>
    <cellStyle name="Normal GHG-Shade 4 3" xfId="2368" xr:uid="{00E91725-2204-4FD4-B4C2-7EA0EABEFEB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2 2" xfId="3090" xr:uid="{73D9C786-FBF0-41BA-BC27-23720CD6E30B}"/>
    <cellStyle name="Note 2 2 2 3" xfId="929" xr:uid="{018C14F1-7F5C-46BE-8625-29E36C71CB18}"/>
    <cellStyle name="Note 2 2 2 3 2" xfId="2510" xr:uid="{703587E4-1ECE-451F-8493-841CD18E9F96}"/>
    <cellStyle name="Note 2 2 2 4" xfId="2175" xr:uid="{286A17BE-C39B-4BE1-8800-363CC5F7AB55}"/>
    <cellStyle name="Note 2 2 3" xfId="1317" xr:uid="{EE4136E6-7FD3-47F0-B65B-55760A219C30}"/>
    <cellStyle name="Note 2 2 3 2" xfId="2882" xr:uid="{FA1A82C1-926A-4F8A-9DF2-AF492570DBBE}"/>
    <cellStyle name="Note 2 2 4" xfId="1183" xr:uid="{45729245-8CFA-4B0A-A347-337705990318}"/>
    <cellStyle name="Note 2 2 4 2" xfId="2752" xr:uid="{945079ED-9999-4BBB-8FBF-7FE00F749D59}"/>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2 2" xfId="3154" xr:uid="{BF498669-E8C1-43C9-912E-0CAF1C671CB9}"/>
    <cellStyle name="Note 2 3 2 3" xfId="1697" xr:uid="{63F6F43B-8B9C-4AE5-8E4C-254661967DFF}"/>
    <cellStyle name="Note 2 3 2 3 2" xfId="3258" xr:uid="{796B79FB-1F37-40C7-8588-F3D9CA54BF32}"/>
    <cellStyle name="Note 2 3 2 4" xfId="2239" xr:uid="{B8671843-369A-443C-B4F6-519D565035F1}"/>
    <cellStyle name="Note 2 3 3" xfId="1381" xr:uid="{356C9460-ED05-425A-9C58-308466798931}"/>
    <cellStyle name="Note 2 3 3 2" xfId="2946" xr:uid="{C35CB092-947E-4814-8403-E29FA3289EE5}"/>
    <cellStyle name="Note 2 3 4" xfId="1807" xr:uid="{F2599651-53FE-40E7-876C-334D843A2CF0}"/>
    <cellStyle name="Note 2 3 4 2" xfId="3359" xr:uid="{BE529035-3937-4F96-BC6A-E8A9D794B768}"/>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2 2" xfId="3049" xr:uid="{DC5F1F50-9ADC-4186-B871-E71566B0A590}"/>
    <cellStyle name="Note 2 4 2 3" xfId="944" xr:uid="{425E1CEC-1CFD-4A54-BDAA-F497A43F9E7F}"/>
    <cellStyle name="Note 2 4 2 3 2" xfId="2523" xr:uid="{851DE76C-C0EF-42CB-A295-C52CD24578A6}"/>
    <cellStyle name="Note 2 4 2 4" xfId="2134" xr:uid="{9EFE570D-AE4F-47E5-8C1F-A76C3CE4CD80}"/>
    <cellStyle name="Note 2 4 3" xfId="1276" xr:uid="{FD7D59F3-843B-43DE-9EDF-B304239EC77F}"/>
    <cellStyle name="Note 2 4 3 2" xfId="2841" xr:uid="{4DD97AE2-00F0-4611-AED8-5BB30DD5B9E2}"/>
    <cellStyle name="Note 2 4 4" xfId="1009" xr:uid="{C3B150E2-E2AA-47B6-977C-546B8E1B2EEB}"/>
    <cellStyle name="Note 2 4 4 2" xfId="2581" xr:uid="{5A1AC831-F0AD-4BFF-A67C-3DD88D4C245F}"/>
    <cellStyle name="Note 2 4 5" xfId="1928" xr:uid="{F2E2FC76-9867-48BB-B254-9917EC6DA7E3}"/>
    <cellStyle name="Note 2 5" xfId="720" xr:uid="{FC2D1195-E0EE-457E-A953-8D296C0276B6}"/>
    <cellStyle name="Note 2 5 2" xfId="1440" xr:uid="{0197B550-0251-4AF7-99C8-E77DCCF2AFD4}"/>
    <cellStyle name="Note 2 5 2 2" xfId="3005" xr:uid="{5F6CAD50-12D4-47BE-A75B-EAD503971131}"/>
    <cellStyle name="Note 2 5 3" xfId="1180" xr:uid="{25869A0F-C421-4449-9E73-FE23E7929AEF}"/>
    <cellStyle name="Note 2 5 3 2" xfId="2749" xr:uid="{A00EA944-A040-4EAE-98E8-81EBC3E0D001}"/>
    <cellStyle name="Note 2 5 4" xfId="2091" xr:uid="{B3BB326F-F291-47D5-AB3C-84CAA749EA0F}"/>
    <cellStyle name="Note 2 6" xfId="1035" xr:uid="{B6EA0749-7474-45EE-BB82-6E5F83913D25}"/>
    <cellStyle name="Note 2 6 2" xfId="2607" xr:uid="{CD25923C-F37B-4665-984A-E424C7CB0206}"/>
    <cellStyle name="Note 2 7" xfId="1151" xr:uid="{E4CB69E4-0EBC-4455-8FD3-06355BED2691}"/>
    <cellStyle name="Note 2 7 2" xfId="2720" xr:uid="{AC71AC93-21B9-4FD6-BD25-5DCE0243433F}"/>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2 2" xfId="3118" xr:uid="{1A2155EB-38F5-44B7-97CC-7CB3541DDEF9}"/>
    <cellStyle name="Note 3 2 2 3" xfId="1661" xr:uid="{50427A16-ABFD-4CC8-A9A0-9F8E173733D9}"/>
    <cellStyle name="Note 3 2 2 3 2" xfId="3226" xr:uid="{D0303F78-194D-4EA7-9EE9-2616E2841BB6}"/>
    <cellStyle name="Note 3 2 2 4" xfId="2203" xr:uid="{63D2D370-3310-4FB4-9BC1-1442DC2AD061}"/>
    <cellStyle name="Note 3 2 3" xfId="1345" xr:uid="{23345041-74D7-45EA-B9A8-29F97D6BFA65}"/>
    <cellStyle name="Note 3 2 3 2" xfId="2910" xr:uid="{2DD9C524-D0CB-4098-806E-1C815722CC8E}"/>
    <cellStyle name="Note 3 2 4" xfId="1088" xr:uid="{7DD68193-434C-4C0A-9633-27C2183B3475}"/>
    <cellStyle name="Note 3 2 4 2" xfId="2657" xr:uid="{3B2DD07B-A8E4-4DD7-AA27-A8C0569B70C9}"/>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2 2" xfId="3084" xr:uid="{9127DF52-AFAD-4CAF-8240-99C22BD56986}"/>
    <cellStyle name="Note 3 3 2 3" xfId="75" xr:uid="{EEF0695A-4A3D-4726-9939-B2AEEE09BA3B}"/>
    <cellStyle name="Note 3 3 2 3 2" xfId="2329" xr:uid="{1C0C2D2F-BB2C-451F-82C2-A9FF29AA4852}"/>
    <cellStyle name="Note 3 3 2 4" xfId="2169" xr:uid="{FD55CDDD-56C6-4FE3-936C-C934D99A9A49}"/>
    <cellStyle name="Note 3 3 3" xfId="1311" xr:uid="{537F797B-C231-45F4-831C-B688B0089B5A}"/>
    <cellStyle name="Note 3 3 3 2" xfId="2876" xr:uid="{E21F08DA-3652-4A8D-BD32-493755C8E22E}"/>
    <cellStyle name="Note 3 3 4" xfId="1800" xr:uid="{51B5A37D-8BC1-4D40-8E26-E147702EB557}"/>
    <cellStyle name="Note 3 3 4 2" xfId="3353" xr:uid="{E9588FDA-F7EE-465A-A728-8B7B65AFCF20}"/>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2 2" xfId="3102" xr:uid="{9E5DBBE2-1E55-45CE-B3DA-CAF8A69DD361}"/>
    <cellStyle name="Note 3 4 2 3" xfId="1126" xr:uid="{716E289F-E4D4-4CF7-BE9A-A536040BC434}"/>
    <cellStyle name="Note 3 4 2 3 2" xfId="2695" xr:uid="{67A7F535-02B9-4802-B3E1-6A85ADE7F7E4}"/>
    <cellStyle name="Note 3 4 2 4" xfId="2187" xr:uid="{F29A71F3-32A3-46E5-B4D8-D480B70C76C0}"/>
    <cellStyle name="Note 3 4 3" xfId="1329" xr:uid="{9E795E9B-A2CF-4D4D-872B-2A6F844B2B3B}"/>
    <cellStyle name="Note 3 4 3 2" xfId="2894" xr:uid="{8B04AA8F-B28B-46FE-8106-3A0ED54B06E3}"/>
    <cellStyle name="Note 3 4 4" xfId="1739" xr:uid="{29960EC1-6AD2-4B83-9A27-77B8A9833973}"/>
    <cellStyle name="Note 3 4 4 2" xfId="3298" xr:uid="{6A418B82-D5F5-4879-A40C-329059E00AF8}"/>
    <cellStyle name="Note 3 4 5" xfId="1981" xr:uid="{26D77096-C9A1-4A21-AD7E-303048600420}"/>
    <cellStyle name="Note 3 5" xfId="726" xr:uid="{B5C397D0-7EBF-4AE2-88B0-ABD24A1EDB52}"/>
    <cellStyle name="Note 3 5 2" xfId="1446" xr:uid="{7BCE63A6-F1E6-4249-BFA2-49C3FCC3BCD4}"/>
    <cellStyle name="Note 3 5 2 2" xfId="3011" xr:uid="{1952BFFD-750F-421C-8252-D3B40F2D69A9}"/>
    <cellStyle name="Note 3 5 3" xfId="1870" xr:uid="{F9843B54-BA7E-475A-899B-4004143FE12F}"/>
    <cellStyle name="Note 3 5 3 2" xfId="3415" xr:uid="{EF2CCBF3-9563-4A6D-95EC-9E12642DD5AF}"/>
    <cellStyle name="Note 3 5 4" xfId="2097" xr:uid="{A3348E75-4E86-407A-9A97-F4561DB9AAC8}"/>
    <cellStyle name="Note 3 6" xfId="1077" xr:uid="{65F4B115-990F-4A50-B50D-F23DC0B75C1E}"/>
    <cellStyle name="Note 3 6 2" xfId="2646" xr:uid="{56672646-4CA1-4597-A665-486D01430A7C}"/>
    <cellStyle name="Note 3 7" xfId="1771" xr:uid="{7AC44118-94D1-467F-8F2C-9A66F248FD25}"/>
    <cellStyle name="Note 3 7 2" xfId="3327" xr:uid="{E4677C3E-A4A8-453F-A007-422163C2E43E}"/>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2 2" xfId="3091" xr:uid="{C27442CC-0F1D-40E5-B0E3-E3CBE4918DE2}"/>
    <cellStyle name="Notiz 2 2 3" xfId="1145" xr:uid="{257B1D95-17C6-4D16-8886-850734419E0F}"/>
    <cellStyle name="Notiz 2 2 3 2" xfId="2714" xr:uid="{5269DFFF-2874-4B18-8476-6B1CAA38DC9B}"/>
    <cellStyle name="Notiz 2 2 4" xfId="2176" xr:uid="{3D10ABDE-B96D-41AD-B827-E40A85EF8270}"/>
    <cellStyle name="Notiz 2 3" xfId="1318" xr:uid="{B6880568-C68E-4002-83EB-A3B389533547}"/>
    <cellStyle name="Notiz 2 3 2" xfId="2883" xr:uid="{1E521306-E1FA-4F4E-A3D5-D3DF48F2345F}"/>
    <cellStyle name="Notiz 2 4" xfId="1047" xr:uid="{CA795A7A-9ABF-4866-BD51-7D991CEFFC68}"/>
    <cellStyle name="Notiz 2 4 2" xfId="2618" xr:uid="{76678F7D-628B-4165-A254-1B471380DBFB}"/>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2 2" xfId="3153" xr:uid="{FEBE31F6-AF22-46B6-A9B2-AF4F20F21EBB}"/>
    <cellStyle name="Notiz 3 2 3" xfId="1840" xr:uid="{6E400580-E35E-4346-BF63-71F512802734}"/>
    <cellStyle name="Notiz 3 2 3 2" xfId="3389" xr:uid="{8B31DB13-A78E-4C55-9030-E8835C814C34}"/>
    <cellStyle name="Notiz 3 2 4" xfId="2238" xr:uid="{7C1A5470-3A10-4FD9-8115-CFC5B68D7A7C}"/>
    <cellStyle name="Notiz 3 3" xfId="1380" xr:uid="{B0A2367D-DE3C-4588-BE61-5F778CA03F6D}"/>
    <cellStyle name="Notiz 3 3 2" xfId="2945" xr:uid="{888EAF1F-DA67-4FBF-A138-8B1B2037F979}"/>
    <cellStyle name="Notiz 3 4" xfId="1172" xr:uid="{038EC6B6-2B65-41D0-97B0-F964AA624BB4}"/>
    <cellStyle name="Notiz 3 4 2" xfId="2741" xr:uid="{1061AA41-8BBF-484B-83A7-ECC222B7291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2 2" xfId="3122" xr:uid="{A74DE8A6-7B18-4686-A716-5C8B0F8207CE}"/>
    <cellStyle name="Notiz 4 2 3" xfId="1203" xr:uid="{ECFE2164-DA9D-4951-B446-5B28B32BC47B}"/>
    <cellStyle name="Notiz 4 2 3 2" xfId="2772" xr:uid="{ED7E66C6-9193-4319-99A3-E0847958F82E}"/>
    <cellStyle name="Notiz 4 2 4" xfId="2207" xr:uid="{F07980E9-0A2B-4AAA-B8E8-1A38B693FD63}"/>
    <cellStyle name="Notiz 4 3" xfId="1349" xr:uid="{542833F1-964E-4FF1-A0B4-EC98151CA9B2}"/>
    <cellStyle name="Notiz 4 3 2" xfId="2914" xr:uid="{E4DD7835-8A21-455D-B81C-915D762A09DC}"/>
    <cellStyle name="Notiz 4 4" xfId="1091" xr:uid="{E2061349-64BD-4DEA-981B-9471C30A1071}"/>
    <cellStyle name="Notiz 4 4 2" xfId="2660" xr:uid="{2E320873-7A47-49B5-97DD-F43F2E8638A8}"/>
    <cellStyle name="Notiz 4 5" xfId="2001" xr:uid="{AC44B8AF-AD6D-4D88-8EA6-05D477FFBA38}"/>
    <cellStyle name="Notiz 5" xfId="721" xr:uid="{6D53FF66-AFA6-4674-A31D-AE1D86B65460}"/>
    <cellStyle name="Notiz 5 2" xfId="1441" xr:uid="{50E3CA49-FDC7-44B1-B8AE-43604670BBC5}"/>
    <cellStyle name="Notiz 5 2 2" xfId="3006" xr:uid="{59B2B6BB-9611-4B12-A6D8-D927AF367294}"/>
    <cellStyle name="Notiz 5 3" xfId="43" xr:uid="{7E36CC86-D63E-4447-8AC1-5C3F9BEFD230}"/>
    <cellStyle name="Notiz 5 3 2" xfId="2318" xr:uid="{354343D1-021B-4453-BC45-5CB4B823AC94}"/>
    <cellStyle name="Notiz 5 4" xfId="2092" xr:uid="{24A598B0-516D-406B-8881-8395C127B74C}"/>
    <cellStyle name="Notiz 6" xfId="1036" xr:uid="{0D9052B2-808D-4474-8ECB-BB38233D56F8}"/>
    <cellStyle name="Notiz 6 2" xfId="2608" xr:uid="{8E7DA4B6-5F1F-4178-A229-4C01DC9D5882}"/>
    <cellStyle name="Notiz 7" xfId="1866" xr:uid="{46F867FF-E71C-48EF-80C7-603831980B34}"/>
    <cellStyle name="Notiz 7 2" xfId="3411" xr:uid="{B6CA71B7-8D4D-4182-BE1B-B846E9CF0E2A}"/>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2 2" xfId="3092" xr:uid="{8E953A0B-17DD-428C-92A1-5783AFEE7B22}"/>
    <cellStyle name="Output 2 2 2 3" xfId="930" xr:uid="{169A9F76-3DCC-4956-AFEA-19021666C3C9}"/>
    <cellStyle name="Output 2 2 2 3 2" xfId="2511" xr:uid="{2DDD2EAA-5453-47F0-848F-FCCBBBF06CF4}"/>
    <cellStyle name="Output 2 2 2 4" xfId="2177" xr:uid="{17AC7C7B-ECCF-411E-B68C-A01DF3E3F8D2}"/>
    <cellStyle name="Output 2 2 3" xfId="1319" xr:uid="{B97806BA-6601-4188-BA15-1D2D69C25161}"/>
    <cellStyle name="Output 2 2 3 2" xfId="2884" xr:uid="{0EE9BBB1-E13A-4755-AA9F-7AB11E42517F}"/>
    <cellStyle name="Output 2 2 4" xfId="1247" xr:uid="{0EE80F6B-D114-4B0E-9714-A46FB594FCEE}"/>
    <cellStyle name="Output 2 2 4 2" xfId="2814" xr:uid="{D7B4B01B-7E8B-4C96-97AA-CA7796C41104}"/>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2 2" xfId="3188" xr:uid="{4E57CB5E-7571-41F7-8EC5-25DAC221CC9F}"/>
    <cellStyle name="Output 2 3 2 3" xfId="1895" xr:uid="{D731F10C-CF5B-4FEE-8D65-7AE0485BFE5F}"/>
    <cellStyle name="Output 2 3 2 3 2" xfId="3438" xr:uid="{2A58BAF4-C2D6-4E10-A290-938C8ADF9865}"/>
    <cellStyle name="Output 2 3 2 4" xfId="2273" xr:uid="{F1E342F7-5CAA-4C33-8670-76AFF70674FA}"/>
    <cellStyle name="Output 2 3 3" xfId="1415" xr:uid="{8AD9A7A1-1D05-43BA-89A7-88DE8D6B17A0}"/>
    <cellStyle name="Output 2 3 3 2" xfId="2980" xr:uid="{80B79CDC-F2DD-426F-8531-BF50CCAC478E}"/>
    <cellStyle name="Output 2 3 4" xfId="1718" xr:uid="{D323C693-580F-4766-A446-2285990FB763}"/>
    <cellStyle name="Output 2 3 4 2" xfId="3279" xr:uid="{258338C5-F8EB-40F5-BEAE-E05E2C7D1A6F}"/>
    <cellStyle name="Output 2 3 5" xfId="2067" xr:uid="{82CBD374-4339-47B4-9098-7DEA09753FF6}"/>
    <cellStyle name="Output 2 4" xfId="722" xr:uid="{8FF9CFA9-DEF7-4EC3-AA1F-6393A4C71F42}"/>
    <cellStyle name="Output 2 4 2" xfId="1442" xr:uid="{F9CEF48B-F1AB-4A84-A329-DCE649CDFEFC}"/>
    <cellStyle name="Output 2 4 2 2" xfId="3007" xr:uid="{2B2C3CF7-818C-4505-81FF-75AFF30A9B87}"/>
    <cellStyle name="Output 2 4 3" xfId="1157" xr:uid="{F37FFEDE-27A4-402B-931B-F188DF01D119}"/>
    <cellStyle name="Output 2 4 3 2" xfId="2726" xr:uid="{6C7F81E9-E465-4776-A917-66F7D351C96F}"/>
    <cellStyle name="Output 2 4 4" xfId="2093" xr:uid="{8DDA0ECE-E013-4896-9847-EBE8C110DB66}"/>
    <cellStyle name="Output 2 5" xfId="1037" xr:uid="{F52DC07D-97C5-4066-A74F-A8B1CEEDB451}"/>
    <cellStyle name="Output 2 5 2" xfId="2609" xr:uid="{66509453-4522-419C-9B94-B6682235BDFC}"/>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2 2" xfId="3119" xr:uid="{9446203B-BA5D-4E87-8548-EE0E558FC6C2}"/>
    <cellStyle name="Output 3 2 2 3" xfId="1856" xr:uid="{1414B007-DF89-49DB-A75C-388F8B296A90}"/>
    <cellStyle name="Output 3 2 2 3 2" xfId="3402" xr:uid="{E6C38BA7-BB94-43C2-ABA7-171C4F8EE2E5}"/>
    <cellStyle name="Output 3 2 2 4" xfId="2204" xr:uid="{67D15227-6CAC-4AB6-850A-9E643189DBF8}"/>
    <cellStyle name="Output 3 2 3" xfId="1346" xr:uid="{9479AE08-F6D5-4B8E-BF46-C9E0189676E2}"/>
    <cellStyle name="Output 3 2 3 2" xfId="2911" xr:uid="{9F51E974-18E3-4810-91ED-EB1BEAEAD787}"/>
    <cellStyle name="Output 3 2 4" xfId="1150" xr:uid="{E8960CE8-F875-4A76-8980-54096342D9A0}"/>
    <cellStyle name="Output 3 2 4 2" xfId="2719" xr:uid="{13CA7BC3-0668-4681-A95F-CE0D5A2A386D}"/>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2 2" xfId="3170" xr:uid="{E8A25E0A-BBC5-4EB2-897A-98103D3D41BB}"/>
    <cellStyle name="Output 3 3 2 3" xfId="1216" xr:uid="{57621A11-57CC-4580-9142-625516AD08CA}"/>
    <cellStyle name="Output 3 3 2 3 2" xfId="2784" xr:uid="{1CE5D865-EDE2-4178-81D4-91F1DA14688F}"/>
    <cellStyle name="Output 3 3 2 4" xfId="2255" xr:uid="{20B6EC93-BA81-466F-BBEA-C0B9C765522D}"/>
    <cellStyle name="Output 3 3 3" xfId="1397" xr:uid="{EA0C2D1B-1843-4EA3-B6BD-AB248CB635A4}"/>
    <cellStyle name="Output 3 3 3 2" xfId="2962" xr:uid="{F3E055A6-DD4C-4235-AB28-666BAAE6CDED}"/>
    <cellStyle name="Output 3 3 4" xfId="1641" xr:uid="{FD20732D-801C-415A-B83F-CA4064166EB2}"/>
    <cellStyle name="Output 3 3 4 2" xfId="3206" xr:uid="{FBE5811F-E21F-41A6-8CA9-E98EE58DD9A2}"/>
    <cellStyle name="Output 3 3 5" xfId="2049" xr:uid="{F6692F01-8523-4330-8535-B15926D30058}"/>
    <cellStyle name="Output 3 4" xfId="727" xr:uid="{529F1BE2-2C39-4920-991B-1E27F6DE0749}"/>
    <cellStyle name="Output 3 4 2" xfId="1447" xr:uid="{B5798747-89B6-489C-8C03-C92E41756B95}"/>
    <cellStyle name="Output 3 4 2 2" xfId="3012" xr:uid="{C8F91716-D336-41DA-8953-922E142DD9A8}"/>
    <cellStyle name="Output 3 4 3" xfId="1827" xr:uid="{5A0F81F0-7987-4A62-B754-429F7131F10A}"/>
    <cellStyle name="Output 3 4 3 2" xfId="3377" xr:uid="{519D2F03-0410-4057-9230-1645896190C0}"/>
    <cellStyle name="Output 3 4 4" xfId="2098" xr:uid="{CFF3A5A8-431F-434B-BF4D-C0CF8334C3A7}"/>
    <cellStyle name="Output 3 5" xfId="1078" xr:uid="{3FCE0222-6D2D-4CBA-B607-3C7FF9C7FFB5}"/>
    <cellStyle name="Output 3 5 2" xfId="2647" xr:uid="{F99EF094-AD58-4CD5-8AF9-CAD9816A63EA}"/>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2 2" xfId="3106" xr:uid="{C0CB7E9B-EB96-44EA-B9CF-5BC59B103B06}"/>
    <cellStyle name="Pattern 2 2 2 3" xfId="1886" xr:uid="{7E3060E8-E441-462E-AED7-CDDF852DF898}"/>
    <cellStyle name="Pattern 2 2 2 3 2" xfId="3429" xr:uid="{E5B06031-3F80-4C53-A91C-E6F89C2E7957}"/>
    <cellStyle name="Pattern 2 2 2 4" xfId="2191" xr:uid="{162BD29D-12B6-4F80-997A-DBDC2E41C7DE}"/>
    <cellStyle name="Pattern 2 2 3" xfId="1333" xr:uid="{99A0BAFA-E042-4E46-B357-07A8AB115C45}"/>
    <cellStyle name="Pattern 2 2 3 2" xfId="2898" xr:uid="{3C118BCE-0913-4BEE-88FB-5E6BA26E194D}"/>
    <cellStyle name="Pattern 2 2 4" xfId="1882" xr:uid="{9F9A8620-5DA3-471C-87ED-AEC7E443E3D8}"/>
    <cellStyle name="Pattern 2 2 4 2" xfId="3425" xr:uid="{6B5741B7-813D-45DC-9D33-40CA93F73672}"/>
    <cellStyle name="Pattern 2 2 5" xfId="1985" xr:uid="{F57077F4-C87F-4F49-8FBA-A6A73D020B5E}"/>
    <cellStyle name="Pattern 2 3" xfId="759" xr:uid="{6068203D-0C6F-45A3-A012-AE521C8717AE}"/>
    <cellStyle name="Pattern 2 3 2" xfId="1472" xr:uid="{A98EF5FD-144C-4BB1-8D59-7C132492583D}"/>
    <cellStyle name="Pattern 2 3 2 2" xfId="3037" xr:uid="{BD678003-A742-4292-8E89-D82D0FDD1874}"/>
    <cellStyle name="Pattern 2 3 3" xfId="1196" xr:uid="{9EDD0571-4F32-4755-AD31-61D0849214B8}"/>
    <cellStyle name="Pattern 2 3 3 2" xfId="2765" xr:uid="{9C77CA2A-C015-4969-A2C0-61835C00C917}"/>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2 2" xfId="3149" xr:uid="{F1459F66-E1F9-4D87-AA4C-2F5EDF054345}"/>
    <cellStyle name="Pattern 3 2 2 3" xfId="1859" xr:uid="{8A688849-E6E0-44C6-8FD5-4CE67EA341CB}"/>
    <cellStyle name="Pattern 3 2 2 3 2" xfId="3405" xr:uid="{F662A983-A352-48A6-A769-71EF6FABD8C5}"/>
    <cellStyle name="Pattern 3 2 2 4" xfId="2234" xr:uid="{63A6EB84-A7A1-48EF-BF88-A6309A251ACE}"/>
    <cellStyle name="Pattern 3 2 3" xfId="1376" xr:uid="{96470434-5C5E-4AA9-9B59-ABA60477DB69}"/>
    <cellStyle name="Pattern 3 2 3 2" xfId="2941" xr:uid="{DC80333F-F6F5-410C-8701-C5C169D020DC}"/>
    <cellStyle name="Pattern 3 2 4" xfId="1688" xr:uid="{C873A5C9-AB67-4CD8-9D00-CEBAD1EFA792}"/>
    <cellStyle name="Pattern 3 2 4 2" xfId="3250" xr:uid="{929122F8-01A8-42E6-AA27-43286E5FAA0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2 2" xfId="3048" xr:uid="{5863A6E2-EA6B-4771-BE5B-9A46E3EA5AB2}"/>
    <cellStyle name="Pattern 3 3 2 3" xfId="935" xr:uid="{9EF543F7-BC58-47C7-8106-B888841734E2}"/>
    <cellStyle name="Pattern 3 3 2 3 2" xfId="2515" xr:uid="{C7547ABC-29C3-46EC-832B-7BFBFDB4D06B}"/>
    <cellStyle name="Pattern 3 3 2 4" xfId="2133" xr:uid="{8D667953-B316-4FF6-9387-27F0D7687B7D}"/>
    <cellStyle name="Pattern 3 3 3" xfId="1275" xr:uid="{A801E868-3C2B-4391-9069-D72C84F2BD92}"/>
    <cellStyle name="Pattern 3 3 3 2" xfId="2840" xr:uid="{9D5CBC49-64A9-4B86-AD9D-28F08472887E}"/>
    <cellStyle name="Pattern 3 3 4" xfId="1024" xr:uid="{54087187-3BFF-417B-903C-FC2687B45F6F}"/>
    <cellStyle name="Pattern 3 3 4 2" xfId="2596" xr:uid="{48D8FF6C-A5B3-4D29-A953-3C8B2D7DFE13}"/>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2 2" xfId="3162" xr:uid="{235FD2C9-278C-4439-B31E-E94EDAA70D50}"/>
    <cellStyle name="Pattern 3 4 2 3" xfId="1776" xr:uid="{5ABE5042-964F-4D2E-BD97-70BD920DE633}"/>
    <cellStyle name="Pattern 3 4 2 3 2" xfId="3332" xr:uid="{0BC20A3B-56A5-4272-AC28-F7B88E7BF82C}"/>
    <cellStyle name="Pattern 3 4 2 4" xfId="2247" xr:uid="{4CBEF2EA-68D7-4DBE-86F7-9B9BFA74FEE2}"/>
    <cellStyle name="Pattern 3 4 3" xfId="1389" xr:uid="{39ED8314-3723-4700-BED6-F9568DBB7D85}"/>
    <cellStyle name="Pattern 3 4 3 2" xfId="2954" xr:uid="{B821B4A8-FB3C-46A2-90E3-C289D34C48B2}"/>
    <cellStyle name="Pattern 3 4 4" xfId="1684" xr:uid="{21E7399C-AA49-4605-861E-1D18D1B5D29D}"/>
    <cellStyle name="Pattern 3 4 4 2" xfId="3246" xr:uid="{0F5C6CBB-6A2E-4376-88E8-CB005123AD41}"/>
    <cellStyle name="Pattern 3 4 5" xfId="2041" xr:uid="{CD8352E0-54BC-4A07-9A1B-BEAF076BC992}"/>
    <cellStyle name="Pattern 3 5" xfId="1116" xr:uid="{CB2B6AE2-BEE3-4DA5-938B-DD4D1D5D63AB}"/>
    <cellStyle name="Pattern 3 5 2" xfId="2685" xr:uid="{B5868CE0-1AF3-4E23-9FFD-2563EB686E9D}"/>
    <cellStyle name="Pattern 3 6" xfId="1238" xr:uid="{163C7032-C7C2-4E80-9FE6-364FEEDB2CC5}"/>
    <cellStyle name="Pattern 3 6 2" xfId="2805" xr:uid="{BD6658AA-6E04-45F2-9747-472B6812E34B}"/>
    <cellStyle name="Pattern 3 7" xfId="1682" xr:uid="{436B7887-A025-464D-BBD6-7C04498460A1}"/>
    <cellStyle name="Percent" xfId="1" builtinId="5"/>
    <cellStyle name="Percent 2" xfId="211" xr:uid="{CC1295CB-EF23-4D35-B80F-121AF93B0F4A}"/>
    <cellStyle name="Percent 2 2" xfId="471" xr:uid="{4B126372-7F5F-4C16-9101-C88C19693120}"/>
    <cellStyle name="Percent 2 2 2" xfId="2439" xr:uid="{F90CAAFB-CDD2-4A68-9BAD-6DE8875D496E}"/>
    <cellStyle name="Percent 2 3" xfId="2369" xr:uid="{263B4209-B474-4A2E-BBAF-3CEC1A39157C}"/>
    <cellStyle name="Percent 3" xfId="2307" xr:uid="{4BF45A01-2733-48DB-9EEA-948C2FCF9403}"/>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2 2" xfId="3051" xr:uid="{088C45F9-476E-40A9-A7F0-8F1391A2EDE1}"/>
    <cellStyle name="Shade 2 2 2 2 3" xfId="1738" xr:uid="{F3C84D48-8A00-4398-B80F-42C847CE5720}"/>
    <cellStyle name="Shade 2 2 2 2 3 2" xfId="3297" xr:uid="{13E84A8E-EFF1-48BF-B865-4EBCCAF09754}"/>
    <cellStyle name="Shade 2 2 2 2 4" xfId="2136" xr:uid="{2B451AA5-D25E-4DE5-98FE-65ACB23DAEAD}"/>
    <cellStyle name="Shade 2 2 2 3" xfId="1278" xr:uid="{042DE6DB-0F88-462F-9177-F8D1801DF84B}"/>
    <cellStyle name="Shade 2 2 2 3 2" xfId="2843" xr:uid="{205D256C-F3CB-41D7-9C08-C4DE1F77FCD9}"/>
    <cellStyle name="Shade 2 2 2 4" xfId="1760" xr:uid="{B16BD979-3F06-4149-9967-312CCE9AAFE2}"/>
    <cellStyle name="Shade 2 2 2 4 2" xfId="3318" xr:uid="{CBD1F611-9944-4D75-9422-033C90A33703}"/>
    <cellStyle name="Shade 2 2 2 5" xfId="1930" xr:uid="{F3FCAB5D-47E0-4334-BE68-E93ADEE24380}"/>
    <cellStyle name="Shade 2 2 3" xfId="761" xr:uid="{D2BB0EBB-E031-4E7E-A066-49979FE2964C}"/>
    <cellStyle name="Shade 2 2 3 2" xfId="1474" xr:uid="{6663E640-C4A1-43AE-A711-204827219F60}"/>
    <cellStyle name="Shade 2 2 3 2 2" xfId="3039" xr:uid="{3FDDDF67-D465-4486-A295-CBD5020C9E2C}"/>
    <cellStyle name="Shade 2 2 3 3" xfId="1645" xr:uid="{6F35B535-D65E-442A-BB90-2F5377211798}"/>
    <cellStyle name="Shade 2 2 3 3 2" xfId="3210" xr:uid="{D1CB4C0F-78E2-4F83-BFA4-2E9BC8A9E287}"/>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2 2" xfId="3151" xr:uid="{CDD7B108-B2E2-4161-9AC9-C7AD02D21C93}"/>
    <cellStyle name="Shade 2 3 2 2 3" xfId="1815" xr:uid="{04941E7B-F272-493E-BB69-69345B482523}"/>
    <cellStyle name="Shade 2 3 2 2 3 2" xfId="3365" xr:uid="{5A4226D4-164F-46E1-B26B-43BBA9A96C0B}"/>
    <cellStyle name="Shade 2 3 2 2 4" xfId="2236" xr:uid="{4245AD82-B39D-44ED-884F-EDBEC8A6310C}"/>
    <cellStyle name="Shade 2 3 2 3" xfId="1378" xr:uid="{994D3307-3B46-4ABD-A0EC-1B02C2FCD094}"/>
    <cellStyle name="Shade 2 3 2 3 2" xfId="2943" xr:uid="{0FB34711-B8CE-43CC-869B-97318DC03C1F}"/>
    <cellStyle name="Shade 2 3 2 4" xfId="1725" xr:uid="{6F01AE2B-E618-46BE-A9C0-B019955B5AD0}"/>
    <cellStyle name="Shade 2 3 2 4 2" xfId="3285" xr:uid="{654A3355-07AA-45EC-85B8-FF359F4F3DB6}"/>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2 2" xfId="3180" xr:uid="{D013A911-705D-46CE-B424-37DCBC166BBE}"/>
    <cellStyle name="Shade 2 3 3 2 3" xfId="1027" xr:uid="{A1F5B947-317E-4802-8916-D8FB4EB54116}"/>
    <cellStyle name="Shade 2 3 3 2 3 2" xfId="2599" xr:uid="{E16CF8F7-EF19-4E8C-AF00-3D5B20374671}"/>
    <cellStyle name="Shade 2 3 3 2 4" xfId="2265" xr:uid="{57B60443-ED2F-4ED9-AF4D-C38C91432DCE}"/>
    <cellStyle name="Shade 2 3 3 3" xfId="1407" xr:uid="{33592DF9-5FCC-4D53-A7A6-43F9E9EC462F}"/>
    <cellStyle name="Shade 2 3 3 3 2" xfId="2972" xr:uid="{00C5AADD-6315-4294-BB33-213B0E91B523}"/>
    <cellStyle name="Shade 2 3 3 4" xfId="68" xr:uid="{A30B0048-488E-45E5-BE95-23BF24948EA8}"/>
    <cellStyle name="Shade 2 3 3 4 2" xfId="2322" xr:uid="{D459661E-3102-4452-A01B-7B430A7636B3}"/>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2 2" xfId="3094" xr:uid="{8FA433AB-3BF9-4FC2-B70B-C646D0D52510}"/>
    <cellStyle name="Shade 2 3 4 2 3" xfId="1646" xr:uid="{F3691ADE-9FC9-4A25-827F-1D68FECB8761}"/>
    <cellStyle name="Shade 2 3 4 2 3 2" xfId="3211" xr:uid="{9B8967E5-1C74-44A9-9D79-F38432F0E559}"/>
    <cellStyle name="Shade 2 3 4 2 4" xfId="2179" xr:uid="{29529BA6-A551-4E1D-8392-4C21E7D3A3DC}"/>
    <cellStyle name="Shade 2 3 4 3" xfId="1321" xr:uid="{5111E2FD-6D2F-4134-A423-DE3A063EE7A2}"/>
    <cellStyle name="Shade 2 3 4 3 2" xfId="2886" xr:uid="{89242476-71C6-47F2-9534-62450CCCD1FF}"/>
    <cellStyle name="Shade 2 3 4 4" xfId="990" xr:uid="{C282962C-BB14-4D02-ADB3-ABD5C4613801}"/>
    <cellStyle name="Shade 2 3 4 4 2" xfId="2563" xr:uid="{16B580BA-FC23-4CB3-B95D-BD58989AF13F}"/>
    <cellStyle name="Shade 2 3 4 5" xfId="1973" xr:uid="{8995AC65-F671-482A-BF96-9321752E1F86}"/>
    <cellStyle name="Shade 2 3 5" xfId="1118" xr:uid="{68D192BE-3995-48F9-AF75-73B5F8784567}"/>
    <cellStyle name="Shade 2 3 5 2" xfId="2687" xr:uid="{5288CB0E-CA29-48B8-9391-35A4FEE833E2}"/>
    <cellStyle name="Shade 2 3 6" xfId="965" xr:uid="{6A85446E-0458-4E7E-8796-4E7A98841D49}"/>
    <cellStyle name="Shade 2 3 6 2" xfId="2544" xr:uid="{F2F1B912-25B0-43D1-85CE-4AC06F4FF698}"/>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2 2" xfId="3105" xr:uid="{AACF0D4C-68D0-4D4E-BEAF-BD7778B50FF2}"/>
    <cellStyle name="Shade 3 2 2 3" xfId="1049" xr:uid="{D51C6860-40F2-4D6C-A61C-5E11009D50F5}"/>
    <cellStyle name="Shade 3 2 2 3 2" xfId="2620" xr:uid="{A1C4D03F-66BF-4B92-8870-155B84189D55}"/>
    <cellStyle name="Shade 3 2 2 4" xfId="2190" xr:uid="{8C07E47D-2A52-4B4D-8EB0-2C6F22AFE8B4}"/>
    <cellStyle name="Shade 3 2 3" xfId="1332" xr:uid="{34A3CE71-9DBB-4A48-A39A-4AF1C33B58EC}"/>
    <cellStyle name="Shade 3 2 3 2" xfId="2897" xr:uid="{40F7F90F-C6D8-4E07-9EF3-EABC8B957799}"/>
    <cellStyle name="Shade 3 2 4" xfId="1693" xr:uid="{4BD77D33-FF4F-4990-8350-38E97C73E500}"/>
    <cellStyle name="Shade 3 2 4 2" xfId="3255" xr:uid="{4D9803BE-5F3B-4914-A712-47AC6E498EFD}"/>
    <cellStyle name="Shade 3 2 5" xfId="1984" xr:uid="{42184DF7-8A19-4C28-9AEF-ACF2CA2D6D41}"/>
    <cellStyle name="Shade 3 3" xfId="760" xr:uid="{04E38633-FD46-4307-A5BF-204E6D63C4D3}"/>
    <cellStyle name="Shade 3 3 2" xfId="1473" xr:uid="{2B259C3A-1D13-4746-85A3-86C56C71F271}"/>
    <cellStyle name="Shade 3 3 2 2" xfId="3038" xr:uid="{15D83650-012D-4236-AF3B-B35CF02D74B0}"/>
    <cellStyle name="Shade 3 3 3" xfId="937" xr:uid="{0103B679-1D2A-4FD6-8B1D-330FFC1D2A74}"/>
    <cellStyle name="Shade 3 3 3 2" xfId="2517" xr:uid="{67C9DE86-0B96-47FE-8AE7-59B02F68AF43}"/>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2 2" xfId="2942" xr:uid="{1F7FEF30-8EC3-4E74-A612-69C51529B32A}"/>
    <cellStyle name="Shade 4 2 2 3" xfId="1696" xr:uid="{93EB7D92-5D01-464C-9DCE-788C5AC683FD}"/>
    <cellStyle name="Shade 4 2 2 3 2" xfId="3257" xr:uid="{AA473A39-2F8C-4464-9B23-3F7CAD757BC0}"/>
    <cellStyle name="Shade 4 2 2 4" xfId="2029" xr:uid="{C4F4BCB0-B92C-4C2E-9F26-B5FB7EA0FF8A}"/>
    <cellStyle name="Shade 4 2 3" xfId="872" xr:uid="{5DE46753-36EC-4280-886D-2EFBAFF8C633}"/>
    <cellStyle name="Shade 4 2 3 2" xfId="1585" xr:uid="{24C23B35-835B-4DEF-B8E8-EDDE732BC9C9}"/>
    <cellStyle name="Shade 4 2 3 2 2" xfId="3150" xr:uid="{F3DB3817-97E3-43CB-8A92-FCF63061E2BA}"/>
    <cellStyle name="Shade 4 2 3 3" xfId="1223" xr:uid="{FFECCA1F-88A0-4534-86B1-25E8C9B0F75A}"/>
    <cellStyle name="Shade 4 2 3 3 2" xfId="2791" xr:uid="{C3E2FA13-6A2A-4C59-9527-0893BDE1DDBD}"/>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2 2" xfId="3179" xr:uid="{F1EB4378-BE7E-4E72-9162-4733FDC8E173}"/>
    <cellStyle name="Shade 4 3 2 3" xfId="1649" xr:uid="{89969B81-D439-4234-8302-118775B23285}"/>
    <cellStyle name="Shade 4 3 2 3 2" xfId="3214" xr:uid="{0E24213F-DBF4-4FEF-A513-516A146FBC68}"/>
    <cellStyle name="Shade 4 3 2 4" xfId="2264" xr:uid="{7AD097E5-E48A-4D2D-BA72-610F110BE85E}"/>
    <cellStyle name="Shade 4 3 3" xfId="1406" xr:uid="{43E319DC-38E1-49C2-AA7A-75FCD258D576}"/>
    <cellStyle name="Shade 4 3 3 2" xfId="2971" xr:uid="{C97469EF-F541-4BFC-BF6E-1B924312EEAB}"/>
    <cellStyle name="Shade 4 3 4" xfId="1014" xr:uid="{5942E722-79EE-4A20-936C-FFD10C4DBD51}"/>
    <cellStyle name="Shade 4 3 4 2" xfId="2586" xr:uid="{A76787A8-E21B-49B0-B1EA-185160633ACA}"/>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2 2" xfId="3041" xr:uid="{9578B14E-60D9-4867-B851-BD37E852D9E0}"/>
    <cellStyle name="Shade 4 4 2 3" xfId="1715" xr:uid="{5FE5A8F6-50ED-462C-B646-92503A7EA219}"/>
    <cellStyle name="Shade 4 4 2 3 2" xfId="3276" xr:uid="{316D3C29-EE69-468E-9C88-27F20D48418E}"/>
    <cellStyle name="Shade 4 4 2 4" xfId="2126" xr:uid="{44E53369-A880-4F34-9E8A-42F24ECF1046}"/>
    <cellStyle name="Shade 4 4 3" xfId="1268" xr:uid="{1D1DD304-2898-433D-BDA6-C913C9928528}"/>
    <cellStyle name="Shade 4 4 3 2" xfId="2833" xr:uid="{37A85E30-3A45-4FD5-9151-D4E561437824}"/>
    <cellStyle name="Shade 4 4 4" xfId="1244" xr:uid="{02D5B3B7-3C8D-4CFE-9444-2AA0908954B4}"/>
    <cellStyle name="Shade 4 4 4 2" xfId="2811" xr:uid="{AB010066-1C56-483C-92D8-23888E7535CF}"/>
    <cellStyle name="Shade 4 4 5" xfId="1920" xr:uid="{5509FACC-7DCB-465B-B8C4-0E322BD7A1D3}"/>
    <cellStyle name="Shade 4 5" xfId="1117" xr:uid="{D357A419-1D5C-4604-BE90-B4A13A70C577}"/>
    <cellStyle name="Shade 4 5 2" xfId="2686" xr:uid="{89FB2426-358F-4440-8F17-03C0DBA0909E}"/>
    <cellStyle name="Shade 4 6" xfId="1062" xr:uid="{B807FACF-8C0D-4B37-842D-2067D737F22F}"/>
    <cellStyle name="Shade 4 6 2" xfId="2632" xr:uid="{D3E0A60D-1DAD-46C0-A580-B1E7EDACE53B}"/>
    <cellStyle name="Shade 4 7" xfId="1814" xr:uid="{8B39B13F-448C-414A-BEA9-E8B68B0B1F61}"/>
    <cellStyle name="Shade 5" xfId="111" xr:uid="{C1BF325E-5163-48B6-965C-8C93380E8F00}"/>
    <cellStyle name="Shade 5 2" xfId="2362" xr:uid="{95B127CA-D17C-492E-9F50-56E84785D63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2 2 2" xfId="2507" xr:uid="{7BC1C31C-6405-409F-898A-80A951E09CAE}"/>
    <cellStyle name="Standard 2 2 3" xfId="2429" xr:uid="{6682F30B-FE0C-4267-81E1-E4B4B4FAE8A7}"/>
    <cellStyle name="Standard 2 3" xfId="542" xr:uid="{23A56273-A6D6-46FE-8D9E-6491C81E4714}"/>
    <cellStyle name="Standard 2 3 2" xfId="2506" xr:uid="{A5DAAF7F-A527-4161-9E33-8CF800926E49}"/>
    <cellStyle name="Standard 2 4" xfId="2320" xr:uid="{CCC5253D-EDBF-42D8-A8B2-8D94F736F982}"/>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2 2" xfId="3096" xr:uid="{593DCAC2-538E-4533-B6DF-4BA8F81AE194}"/>
    <cellStyle name="Total 2 2 2 3" xfId="1067" xr:uid="{EC92EA22-D328-471A-9647-4D89C38C805C}"/>
    <cellStyle name="Total 2 2 2 3 2" xfId="2637" xr:uid="{5C89F1E6-65C3-47F6-BFF6-F27EF5D937D1}"/>
    <cellStyle name="Total 2 2 2 4" xfId="2181" xr:uid="{5FD37A90-D646-4099-81E5-D16F56B09D76}"/>
    <cellStyle name="Total 2 2 3" xfId="1323" xr:uid="{46A14317-DE21-40BD-9DBE-47F8B339BE7A}"/>
    <cellStyle name="Total 2 2 3 2" xfId="2888" xr:uid="{8C978444-C91B-4B4D-AA92-D6F5496FE011}"/>
    <cellStyle name="Total 2 2 4" xfId="1136" xr:uid="{DDD3322C-50FA-4BFD-A562-2E3B2B7D6878}"/>
    <cellStyle name="Total 2 2 4 2" xfId="2705" xr:uid="{2CCE89FF-FE8B-4B4A-B3F7-674D9D6FE917}"/>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2 2" xfId="3157" xr:uid="{A5DF415D-4972-484E-BB11-6C2B67B401F5}"/>
    <cellStyle name="Total 2 3 2 3" xfId="1202" xr:uid="{B1CF44B0-A224-4D2F-9953-0083F07EA94F}"/>
    <cellStyle name="Total 2 3 2 3 2" xfId="2771" xr:uid="{C57E1D17-E477-4A3C-B6DE-60F885BC911A}"/>
    <cellStyle name="Total 2 3 2 4" xfId="2242" xr:uid="{ECE6934B-ACF6-46F5-A61B-87B37AC33826}"/>
    <cellStyle name="Total 2 3 3" xfId="1384" xr:uid="{F9B689B3-8D05-42AA-ABA6-11685B475160}"/>
    <cellStyle name="Total 2 3 3 2" xfId="2949" xr:uid="{734755BA-B017-4ED6-B0F8-35951452B367}"/>
    <cellStyle name="Total 2 3 4" xfId="1181" xr:uid="{6F786F93-BBE1-479B-8E27-B5A6A9669D97}"/>
    <cellStyle name="Total 2 3 4 2" xfId="2750" xr:uid="{B8FD05E7-C7AE-4706-9F02-E04345341F02}"/>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2 2" xfId="3045" xr:uid="{6595F627-448C-4FD4-BB47-AB3464424B54}"/>
    <cellStyle name="Total 2 4 2 3" xfId="1170" xr:uid="{D289BBC3-9EB4-4C62-AE01-202DE8A05A61}"/>
    <cellStyle name="Total 2 4 2 3 2" xfId="2739" xr:uid="{6CAA88FD-BA25-480C-BC37-5A7085B53741}"/>
    <cellStyle name="Total 2 4 2 4" xfId="2130" xr:uid="{67CD5A78-4B44-4490-B5D1-2A8D18EB5A53}"/>
    <cellStyle name="Total 2 4 3" xfId="1272" xr:uid="{20691F64-88C7-4FEC-BE8D-210F16C6ABCB}"/>
    <cellStyle name="Total 2 4 3 2" xfId="2837" xr:uid="{9EE51A1A-B786-441C-86FB-D2C660014296}"/>
    <cellStyle name="Total 2 4 4" xfId="1141" xr:uid="{18B50BA1-84A8-4ECE-9315-F11F15B277F7}"/>
    <cellStyle name="Total 2 4 4 2" xfId="2710" xr:uid="{0EC83513-FE06-4748-BF56-ECCC3695B17C}"/>
    <cellStyle name="Total 2 4 5" xfId="1924" xr:uid="{CD713A63-0014-4BC9-82A2-DE99E460BB1D}"/>
    <cellStyle name="Total 2 5" xfId="723" xr:uid="{D52619FF-311B-4A60-A386-8D36D5AB89A3}"/>
    <cellStyle name="Total 2 5 2" xfId="1443" xr:uid="{080DD4D9-6F27-4BC3-87DD-5C10D87DD095}"/>
    <cellStyle name="Total 2 5 2 2" xfId="3008" xr:uid="{2251184E-7690-4EFE-BA69-27BAF913933E}"/>
    <cellStyle name="Total 2 5 3" xfId="1201" xr:uid="{48530773-DC40-4BE1-9959-89026782141F}"/>
    <cellStyle name="Total 2 5 3 2" xfId="2770" xr:uid="{1000A4BC-65AD-475E-96C8-9AEC7F83640E}"/>
    <cellStyle name="Total 2 5 4" xfId="2094" xr:uid="{A31F7F2D-472E-4FAB-9F0A-A2350DF2698E}"/>
    <cellStyle name="Total 2 6" xfId="1043" xr:uid="{F063EC7B-1AE6-4AA7-B9F7-E63BAE965C24}"/>
    <cellStyle name="Total 2 6 2" xfId="2614" xr:uid="{4554C9EE-339D-47CD-933D-7A0FB52F91C0}"/>
    <cellStyle name="Total 2 7" xfId="1818" xr:uid="{A4A25513-2703-4C5C-8A9C-E18AA0D28F70}"/>
    <cellStyle name="Total 2 7 2" xfId="3368" xr:uid="{58641D9D-2703-4049-BDFA-44293C246352}"/>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2 2" xfId="3120" xr:uid="{E8F200CC-07C7-4339-9FE2-7F9C997182B7}"/>
    <cellStyle name="Total 3 2 2 3" xfId="1658" xr:uid="{0F22E0FD-BFB7-4C76-BF65-AAFE09918D33}"/>
    <cellStyle name="Total 3 2 2 3 2" xfId="3223" xr:uid="{2D6FE648-DEB7-4C3A-8A03-68BD305CB048}"/>
    <cellStyle name="Total 3 2 2 4" xfId="2205" xr:uid="{FC609CA1-FC1B-4217-9B92-593E465B93DD}"/>
    <cellStyle name="Total 3 2 3" xfId="1347" xr:uid="{2CE2CA7B-54D3-42AB-9DEB-6426ACCE7064}"/>
    <cellStyle name="Total 3 2 3 2" xfId="2912" xr:uid="{43EFA983-94A3-410A-BD49-86AE19AB9C2A}"/>
    <cellStyle name="Total 3 2 4" xfId="1155" xr:uid="{A73F12C5-48F0-4B44-BADF-F05FF8D93704}"/>
    <cellStyle name="Total 3 2 4 2" xfId="2724" xr:uid="{B52E5F57-C258-4F85-96D3-4A2894B36803}"/>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2 2" xfId="3083" xr:uid="{09D2598A-A6AD-47C1-A235-F04661B6ACEA}"/>
    <cellStyle name="Total 3 3 2 3" xfId="1041" xr:uid="{64344B4E-172A-4C99-847F-478EDA197723}"/>
    <cellStyle name="Total 3 3 2 3 2" xfId="2612" xr:uid="{18FFA5C5-7340-40A3-A857-8ACABB4754DE}"/>
    <cellStyle name="Total 3 3 2 4" xfId="2168" xr:uid="{586E5E19-9B47-4AD9-A496-37B46800552D}"/>
    <cellStyle name="Total 3 3 3" xfId="1310" xr:uid="{BC023E52-1A85-4D72-A6B0-BF96D9F3B370}"/>
    <cellStyle name="Total 3 3 3 2" xfId="2875" xr:uid="{19F2F722-CA99-4981-AE1C-92A1ACE92BD4}"/>
    <cellStyle name="Total 3 3 4" xfId="40" xr:uid="{548FB319-05CC-4F4E-86D8-0FB362C3612B}"/>
    <cellStyle name="Total 3 3 4 2" xfId="2317" xr:uid="{D9906F23-A4B2-4E8F-BC35-00C763AA06E1}"/>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2 2" xfId="3124" xr:uid="{22A3D9B4-A8D6-4C24-AD80-29145D981F87}"/>
    <cellStyle name="Total 3 4 2 3" xfId="1163" xr:uid="{DC1527FA-D9DE-4590-8DEE-0C97081BCE94}"/>
    <cellStyle name="Total 3 4 2 3 2" xfId="2732" xr:uid="{0D90DFCA-BAF4-41DD-BDA1-EE72C54FD488}"/>
    <cellStyle name="Total 3 4 2 4" xfId="2209" xr:uid="{F2537135-C5EC-4D71-811C-69FDC4C3A859}"/>
    <cellStyle name="Total 3 4 3" xfId="1351" xr:uid="{893CC3CD-DB18-421E-BBAF-48ED0C2AA3D0}"/>
    <cellStyle name="Total 3 4 3 2" xfId="2916" xr:uid="{3E133564-0A2D-4C40-8D97-3C6A90C4CDFE}"/>
    <cellStyle name="Total 3 4 4" xfId="1003" xr:uid="{0A8D86F6-0630-4A14-AE44-182716784299}"/>
    <cellStyle name="Total 3 4 4 2" xfId="2575" xr:uid="{1CD9BADA-B439-4806-B50C-C0F3937F54FE}"/>
    <cellStyle name="Total 3 4 5" xfId="2003" xr:uid="{FFD69E8D-8943-4735-85B4-E34475334C78}"/>
    <cellStyle name="Total 3 5" xfId="728" xr:uid="{42996628-A94F-435D-A794-83FDABF6B1E8}"/>
    <cellStyle name="Total 3 5 2" xfId="1448" xr:uid="{D838D99E-55C5-4E54-B8EC-AFAC6EE6DCCD}"/>
    <cellStyle name="Total 3 5 2 2" xfId="3013" xr:uid="{CA24DF55-5634-4BD0-BEAC-051380C5A50D}"/>
    <cellStyle name="Total 3 5 3" xfId="1124" xr:uid="{C963D27A-1C3B-4EA5-87C8-F7B39E5B6780}"/>
    <cellStyle name="Total 3 5 3 2" xfId="2693" xr:uid="{D9362A5E-3EA8-44CB-B252-165DB23DFBF5}"/>
    <cellStyle name="Total 3 5 4" xfId="2099" xr:uid="{8B1EF2AC-3D82-4645-A14D-A3FE20A78B59}"/>
    <cellStyle name="Total 3 6" xfId="1080" xr:uid="{AB227F54-62FC-4426-B038-49806D1E9EB8}"/>
    <cellStyle name="Total 3 6 2" xfId="2649" xr:uid="{DF085D04-1BF0-438D-8523-F4A88B76255F}"/>
    <cellStyle name="Total 3 7" xfId="1876" xr:uid="{3239295F-F506-4FB5-9BEF-A3B1ED1AC317}"/>
    <cellStyle name="Total 3 7 2" xfId="3421" xr:uid="{A18406A0-834F-4DF1-BE95-DDFCFC5E375C}"/>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xfId="2330" hidden="1" xr:uid="{ECC1BE77-376E-47B4-B15B-936E224F774D}"/>
    <cellStyle name="Warnender Text" xfId="2527" hidden="1" xr:uid="{0A9496C8-30DA-4DC5-A56E-E94851A06EF1}"/>
    <cellStyle name="Warnender Text" xfId="2789" hidden="1" xr:uid="{A61F990B-6CCC-4D16-A8D9-5114ECF551C7}"/>
    <cellStyle name="Warnender Text" xfId="3350" hidden="1" xr:uid="{BB1C00FC-2A5A-4106-8B2C-0D6FB4A2D606}"/>
    <cellStyle name="Warnender Text" xfId="2779" hidden="1" xr:uid="{7B1816A0-8635-4EB3-95F8-D5A977149273}"/>
    <cellStyle name="Warnender Text" xfId="3349" hidden="1" xr:uid="{0D0B147F-EB36-4226-BCCF-33B789B3A59B}"/>
    <cellStyle name="Warnender Text" xfId="3289" hidden="1" xr:uid="{C5E50A18-E371-4D35-97B1-9E7011A9CEDC}"/>
    <cellStyle name="Warnender Text" xfId="3470" hidden="1" xr:uid="{F85D6B2D-221F-4757-B870-BB4B8CB26A2F}"/>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10">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7" dT="2020-08-19T00:06:43.00" personId="{811026A2-74EF-4287-974D-D90683F22217}" id="{C628B71D-C3A5-4BD2-8BA3-F913D91394D4}">
    <text>Leave this cell blank.</text>
  </threadedComment>
  <threadedComment ref="E27" dT="2020-08-19T00:06:43.00" personId="{811026A2-74EF-4287-974D-D90683F22217}" id="{D0801E46-9E1F-4D2B-A06C-3AD5C5DDEBCA}">
    <text>Leave this cell blank.</text>
  </threadedComment>
  <threadedComment ref="E35" dT="2020-08-19T00:06:43.00" personId="{811026A2-74EF-4287-974D-D90683F22217}" id="{19777683-0E7F-4DAF-955F-A7EBAC7AAEEA}">
    <text>Leave this cell blank.</text>
  </threadedComment>
  <threadedComment ref="E36" dT="2020-08-19T00:06:43.00" personId="{811026A2-74EF-4287-974D-D90683F22217}" id="{A2328F4B-C3F9-4761-BF76-1D4F4D6A14B6}">
    <text>Leave this cell blank.</text>
  </threadedComment>
  <threadedComment ref="I42" dT="2021-05-24T22:03:23.71" personId="{811026A2-74EF-4287-974D-D90683F22217}" id="{E2106FC3-386C-4714-B306-9BA0FD425274}">
    <text>Unit varies based on currency in this EPS region</text>
  </threadedComment>
  <threadedComment ref="I78" dT="2021-05-24T22:03:35.61" personId="{811026A2-74EF-4287-974D-D90683F22217}" id="{E8911680-E731-4D67-9690-17976D3FED66}">
    <text>Unit varies based on currency in this EPS region</text>
  </threadedComment>
  <threadedComment ref="D80" dT="2020-08-19T00:06:43.00" personId="{811026A2-74EF-4287-974D-D90683F22217}" id="{5B177B48-17FC-4889-93EE-8CEBBC9D67A1}">
    <text>Leave this cell blank.</text>
  </threadedComment>
  <threadedComment ref="D81" dT="2020-08-19T00:06:43.00" personId="{811026A2-74EF-4287-974D-D90683F22217}" id="{FC0E8780-2055-48EE-B42B-F31936B1D4FF}">
    <text>Leave this cell blank.</text>
  </threadedComment>
  <threadedComment ref="D82" dT="2020-08-19T00:06:43.00" personId="{811026A2-74EF-4287-974D-D90683F22217}" id="{9E6238C4-2B41-4F84-9F69-94DEF5E3EB8C}">
    <text>Leave this cell blank.</text>
  </threadedComment>
  <threadedComment ref="E82" dT="2020-08-19T00:06:43.00" personId="{811026A2-74EF-4287-974D-D90683F22217}" id="{6E9F8D40-752E-4116-9D9F-F74F76285640}">
    <text>Leave this cell blank.</text>
  </threadedComment>
  <threadedComment ref="B86" dT="2021-05-24T22:05:02.77" personId="{811026A2-74EF-4287-974D-D90683F22217}" id="{C12E46EA-3F96-434D-AD07-C9DAE30A70F4}">
    <text>Several Vensim variables are grouped under the same policy lever in the web app for this policy.</text>
  </threadedComment>
  <threadedComment ref="B92" dT="2021-05-24T22:19:40.61" personId="{811026A2-74EF-4287-974D-D90683F22217}" id="{A29A373E-8B2B-4B45-BF1E-AC6A2B5F3C17}">
    <text>Several Vensim variables are grouped under the same policy lever in the web app for this policy.</text>
  </threadedComment>
  <threadedComment ref="D97" dT="2020-08-19T00:06:43.00" personId="{811026A2-74EF-4287-974D-D90683F22217}" id="{4879F214-E99D-4D42-8C39-70789BBBC99D}">
    <text>Leave this cell blank.</text>
  </threadedComment>
  <threadedComment ref="D98" dT="2020-08-19T00:06:43.00" personId="{811026A2-74EF-4287-974D-D90683F22217}" id="{29C92E86-4989-4367-A9C0-46D156A7CEBB}">
    <text>Leave this cell blank.</text>
  </threadedComment>
  <threadedComment ref="D99" dT="2020-08-19T00:06:43.00" personId="{811026A2-74EF-4287-974D-D90683F22217}" id="{8C94AB36-0C9D-4D5F-A64A-5E1836200BD4}">
    <text>Leave this cell blank.</text>
  </threadedComment>
  <threadedComment ref="D101" dT="2020-08-19T00:06:43.00" personId="{811026A2-74EF-4287-974D-D90683F22217}" id="{0785BC27-69F5-4B43-8886-6AB6B3A1C38C}">
    <text>Leave this cell blank.</text>
  </threadedComment>
  <threadedComment ref="D102" dT="2020-08-19T00:06:43.00" personId="{811026A2-74EF-4287-974D-D90683F22217}" id="{4E6A3C34-D015-4798-8B15-C2C63B01F6C3}">
    <text>Leave this cell blank.</text>
  </threadedComment>
  <threadedComment ref="D103" dT="2020-08-19T00:06:43.00" personId="{811026A2-74EF-4287-974D-D90683F22217}" id="{7355F6F6-D3AD-4011-944E-FCE1A44D743D}">
    <text>Leave this cell blank.</text>
  </threadedComment>
  <threadedComment ref="D104" dT="2020-08-19T00:06:43.00" personId="{811026A2-74EF-4287-974D-D90683F22217}" id="{52DDC055-DFE6-4C4D-97FC-B38B71C63DF3}">
    <text>Leave this cell blank.</text>
  </threadedComment>
  <threadedComment ref="D106" dT="2020-08-19T00:06:43.00" personId="{811026A2-74EF-4287-974D-D90683F22217}" id="{0EFD8687-3DDE-4CBD-AEA3-EE622A1F5ED4}">
    <text>Leave this cell blank.</text>
  </threadedComment>
  <threadedComment ref="D107" dT="2020-08-19T00:06:43.00" personId="{811026A2-74EF-4287-974D-D90683F22217}" id="{4F677542-9574-41F5-9B11-3E8FA1978897}">
    <text>Leave this cell blank.</text>
  </threadedComment>
  <threadedComment ref="D108" dT="2020-08-19T00:06:43.00" personId="{811026A2-74EF-4287-974D-D90683F22217}" id="{C6EC601F-FF77-423D-9BE3-C8F28EB3F9D6}">
    <text>Leave this cell blank.</text>
  </threadedComment>
  <threadedComment ref="D109" dT="2020-08-19T00:06:43.00" personId="{811026A2-74EF-4287-974D-D90683F22217}" id="{A5E5F926-8C26-4331-A7DC-EFA14653951A}">
    <text>Leave this cell blank.</text>
  </threadedComment>
  <threadedComment ref="E109"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abSelected="1" zoomScale="120" zoomScaleNormal="120" workbookViewId="0"/>
  </sheetViews>
  <sheetFormatPr defaultColWidth="8.85546875" defaultRowHeight="15"/>
  <cols>
    <col min="1" max="1" width="28.42578125" customWidth="1"/>
    <col min="2" max="2" width="24.42578125" customWidth="1"/>
  </cols>
  <sheetData>
    <row r="1" spans="1:2">
      <c r="A1" s="9" t="s">
        <v>102</v>
      </c>
    </row>
    <row r="3" spans="1:2">
      <c r="A3" t="s">
        <v>103</v>
      </c>
    </row>
    <row r="4" spans="1:2">
      <c r="A4" t="s">
        <v>138</v>
      </c>
    </row>
    <row r="5" spans="1:2">
      <c r="A5" t="s">
        <v>107</v>
      </c>
    </row>
    <row r="6" spans="1:2">
      <c r="A6" t="s">
        <v>104</v>
      </c>
    </row>
    <row r="8" spans="1:2">
      <c r="A8" t="s">
        <v>105</v>
      </c>
    </row>
    <row r="9" spans="1:2">
      <c r="A9" t="s">
        <v>106</v>
      </c>
    </row>
    <row r="10" spans="1:2">
      <c r="A10" s="41" t="s">
        <v>2766</v>
      </c>
    </row>
    <row r="11" spans="1:2">
      <c r="A11" s="41"/>
    </row>
    <row r="12" spans="1:2">
      <c r="A12" t="s">
        <v>108</v>
      </c>
    </row>
    <row r="13" spans="1:2">
      <c r="A13" t="s">
        <v>109</v>
      </c>
    </row>
    <row r="14" spans="1:2">
      <c r="A14" t="s">
        <v>110</v>
      </c>
    </row>
    <row r="16" spans="1:2">
      <c r="A16" s="42" t="s">
        <v>2854</v>
      </c>
      <c r="B16" s="159"/>
    </row>
    <row r="17" spans="1:3">
      <c r="A17" t="s">
        <v>2837</v>
      </c>
      <c r="B17" s="20">
        <f>MAX(PolicyLevers!H:H)</f>
        <v>2285</v>
      </c>
    </row>
    <row r="18" spans="1:3">
      <c r="A18" t="s">
        <v>2853</v>
      </c>
      <c r="B18" s="20" t="str" cm="1">
        <f t="array" ref="B18">IF(MIN(IF(COUNTIF(PolicyLevers!$H$2:$H$1542,PolicyLevers!$H$2:$H$1542)&gt;1,PolicyLevers!$H$2:$H$1542, ""))=0,"No duplicate ID numbers",MIN(IF(COUNTIF(PolicyLevers!$H$2:$H$1542,PolicyLevers!$H$2:$H$1542)&gt;1,PolicyLevers!$H$2:$H$1542, "")))</f>
        <v>No duplicate ID numbers</v>
      </c>
    </row>
    <row r="19" spans="1:3" ht="30">
      <c r="A19" s="1" t="s">
        <v>2979</v>
      </c>
      <c r="B19" s="20" t="str" cm="1">
        <f t="array" ref="B19">IF(MIN(IF((NOT(ISNUMBER(PolicyLevers!$H$2:$H$1542)))*(ISTEXT(PolicyLevers!$I$2:$I$1542)),ROW(PolicyLevers!$H$2:$H$1542)))=0,"No missing ID numbers",MIN(IF((NOT(ISNUMBER(PolicyLevers!$H$2:$H$1542)))*(ISTEXT(PolicyLevers!$I$2:$I$1542)),ROW(PolicyLevers!$H$2:$H$1542))))</f>
        <v>No missing ID numbers</v>
      </c>
    </row>
    <row r="21" spans="1:3">
      <c r="A21" s="42" t="s">
        <v>3219</v>
      </c>
      <c r="B21" s="159"/>
    </row>
    <row r="22" spans="1:3">
      <c r="A22" t="s">
        <v>3213</v>
      </c>
    </row>
    <row r="23" spans="1:3">
      <c r="A23" t="s">
        <v>3214</v>
      </c>
    </row>
    <row r="24" spans="1:3">
      <c r="A24" t="s">
        <v>3215</v>
      </c>
    </row>
    <row r="25" spans="1:3">
      <c r="A25" t="s">
        <v>3216</v>
      </c>
    </row>
    <row r="27" spans="1:3">
      <c r="A27" s="42" t="s">
        <v>3217</v>
      </c>
      <c r="B27" s="159"/>
      <c r="C27" s="159"/>
    </row>
    <row r="28" spans="1:3">
      <c r="A28" t="s">
        <v>2847</v>
      </c>
    </row>
    <row r="29" spans="1:3">
      <c r="A29" t="s">
        <v>2833</v>
      </c>
    </row>
    <row r="30" spans="1:3">
      <c r="A30" t="s">
        <v>2834</v>
      </c>
    </row>
    <row r="31" spans="1:3">
      <c r="A31" t="s">
        <v>2835</v>
      </c>
    </row>
    <row r="32" spans="1:3">
      <c r="A32" t="s">
        <v>2836</v>
      </c>
    </row>
    <row r="34" spans="1:2">
      <c r="A34" t="s">
        <v>2848</v>
      </c>
    </row>
    <row r="35" spans="1:2">
      <c r="A35" t="s">
        <v>2831</v>
      </c>
    </row>
    <row r="36" spans="1:2">
      <c r="A36" t="s">
        <v>2832</v>
      </c>
    </row>
    <row r="38" spans="1:2">
      <c r="A38" t="s">
        <v>2849</v>
      </c>
    </row>
    <row r="39" spans="1:2">
      <c r="A39" t="s">
        <v>2838</v>
      </c>
    </row>
    <row r="40" spans="1:2">
      <c r="A40" t="s">
        <v>2839</v>
      </c>
    </row>
    <row r="42" spans="1:2">
      <c r="A42" t="s">
        <v>2850</v>
      </c>
    </row>
    <row r="43" spans="1:2">
      <c r="A43" t="s">
        <v>2840</v>
      </c>
    </row>
    <row r="44" spans="1:2">
      <c r="A44" t="s">
        <v>2841</v>
      </c>
    </row>
    <row r="46" spans="1:2">
      <c r="A46" s="42" t="s">
        <v>3218</v>
      </c>
      <c r="B46" s="159"/>
    </row>
    <row r="47" spans="1:2">
      <c r="A47" t="s">
        <v>2842</v>
      </c>
    </row>
    <row r="48" spans="1:2">
      <c r="A48" t="s">
        <v>2843</v>
      </c>
    </row>
    <row r="50" spans="1:1">
      <c r="A50" t="s">
        <v>2844</v>
      </c>
    </row>
    <row r="51" spans="1:1">
      <c r="A51" t="s">
        <v>2851</v>
      </c>
    </row>
    <row r="52" spans="1:1">
      <c r="A52" t="s">
        <v>2845</v>
      </c>
    </row>
    <row r="53" spans="1:1">
      <c r="A53" t="s">
        <v>2846</v>
      </c>
    </row>
  </sheetData>
  <conditionalFormatting sqref="B18">
    <cfRule type="containsText" dxfId="9" priority="3" stopIfTrue="1" operator="containsText" text="No duplicate ID numbers">
      <formula>NOT(ISERROR(SEARCH("No duplicate ID numbers",B18)))</formula>
    </cfRule>
    <cfRule type="cellIs" dxfId="8" priority="4" operator="greaterThan">
      <formula>0</formula>
    </cfRule>
  </conditionalFormatting>
  <conditionalFormatting sqref="B19">
    <cfRule type="containsText" dxfId="7" priority="1" stopIfTrue="1" operator="containsText" text="No missing ID numbers">
      <formula>NOT(ISERROR(SEARCH("No missing ID numbers",B19)))</formula>
    </cfRule>
    <cfRule type="cellIs" dxfId="6"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9"/>
  <sheetViews>
    <sheetView topLeftCell="B1" zoomScale="90" zoomScaleNormal="90" workbookViewId="0">
      <pane ySplit="3" topLeftCell="A4" activePane="bottomLeft" state="frozen"/>
      <selection pane="bottomLeft" activeCell="J70" sqref="J70"/>
    </sheetView>
  </sheetViews>
  <sheetFormatPr defaultColWidth="8.85546875" defaultRowHeight="15"/>
  <cols>
    <col min="1" max="5" width="20.140625" customWidth="1"/>
    <col min="6" max="8" width="10.140625" customWidth="1"/>
    <col min="9" max="9" width="20.140625" customWidth="1"/>
    <col min="10" max="10" width="153.42578125" customWidth="1"/>
    <col min="11" max="12" width="20.140625" customWidth="1"/>
    <col min="13" max="13" width="129.42578125" style="388" customWidth="1"/>
    <col min="14" max="14" width="67.42578125" customWidth="1"/>
  </cols>
  <sheetData>
    <row r="1" spans="1:14">
      <c r="A1" s="9" t="s">
        <v>3191</v>
      </c>
      <c r="M1"/>
    </row>
    <row r="2" spans="1:14">
      <c r="A2" s="16" t="s">
        <v>3192</v>
      </c>
      <c r="M2"/>
    </row>
    <row r="3" spans="1:14">
      <c r="A3" s="381" t="s">
        <v>3</v>
      </c>
      <c r="B3" s="381" t="s">
        <v>0</v>
      </c>
      <c r="C3" s="381" t="s">
        <v>1</v>
      </c>
      <c r="D3" s="382" t="s">
        <v>344</v>
      </c>
      <c r="E3" s="381" t="s">
        <v>2261</v>
      </c>
      <c r="F3" s="383" t="s">
        <v>69</v>
      </c>
      <c r="G3" s="383" t="s">
        <v>70</v>
      </c>
      <c r="H3" s="383" t="s">
        <v>81</v>
      </c>
      <c r="I3" s="381" t="s">
        <v>28</v>
      </c>
      <c r="J3" s="381" t="s">
        <v>2</v>
      </c>
      <c r="K3" s="381" t="s">
        <v>441</v>
      </c>
      <c r="L3" s="381" t="s">
        <v>190</v>
      </c>
      <c r="M3" s="384" t="s">
        <v>145</v>
      </c>
      <c r="N3" s="385" t="s">
        <v>146</v>
      </c>
    </row>
    <row r="4" spans="1:14">
      <c r="A4" s="317" t="s">
        <v>4</v>
      </c>
      <c r="B4" s="317" t="s">
        <v>2388</v>
      </c>
      <c r="C4" t="s">
        <v>2383</v>
      </c>
      <c r="D4" s="317" t="s">
        <v>2382</v>
      </c>
      <c r="E4" s="317" t="s">
        <v>2384</v>
      </c>
      <c r="F4" s="386">
        <v>0</v>
      </c>
      <c r="G4" s="386">
        <v>1</v>
      </c>
      <c r="H4" s="386">
        <v>0.02</v>
      </c>
      <c r="I4" s="317" t="s">
        <v>2385</v>
      </c>
      <c r="J4" s="370" t="s">
        <v>3464</v>
      </c>
      <c r="K4" s="387" t="s">
        <v>2387</v>
      </c>
      <c r="L4" s="317" t="s">
        <v>2386</v>
      </c>
    </row>
    <row r="5" spans="1:14">
      <c r="A5" s="317" t="s">
        <v>4</v>
      </c>
      <c r="B5" s="317" t="s">
        <v>2453</v>
      </c>
      <c r="C5" t="s">
        <v>3473</v>
      </c>
      <c r="D5" s="317" t="s">
        <v>2454</v>
      </c>
      <c r="E5" s="317" t="s">
        <v>2455</v>
      </c>
      <c r="F5" s="389">
        <v>0</v>
      </c>
      <c r="G5" s="390">
        <v>3</v>
      </c>
      <c r="H5" s="390">
        <v>0.1</v>
      </c>
      <c r="I5" s="317" t="s">
        <v>3475</v>
      </c>
      <c r="J5" s="314" t="s">
        <v>3708</v>
      </c>
      <c r="K5" s="317"/>
      <c r="L5" s="317" t="s">
        <v>2697</v>
      </c>
      <c r="M5" s="388" t="s">
        <v>3210</v>
      </c>
    </row>
    <row r="6" spans="1:14">
      <c r="A6" s="317" t="s">
        <v>4</v>
      </c>
      <c r="B6" s="317" t="s">
        <v>3470</v>
      </c>
      <c r="C6" t="s">
        <v>3471</v>
      </c>
      <c r="D6" s="317" t="s">
        <v>2457</v>
      </c>
      <c r="E6" t="s">
        <v>3474</v>
      </c>
      <c r="F6" s="391">
        <v>0</v>
      </c>
      <c r="G6" s="391">
        <v>1</v>
      </c>
      <c r="H6" s="391">
        <v>0.02</v>
      </c>
      <c r="I6" s="370" t="s">
        <v>2452</v>
      </c>
      <c r="J6" s="370" t="s">
        <v>3472</v>
      </c>
      <c r="K6" s="387"/>
      <c r="L6" s="387" t="s">
        <v>2698</v>
      </c>
      <c r="M6" s="392" t="s">
        <v>2456</v>
      </c>
    </row>
    <row r="7" spans="1:14">
      <c r="A7" s="317" t="s">
        <v>4</v>
      </c>
      <c r="B7" s="317" t="s">
        <v>3447</v>
      </c>
      <c r="C7" t="s">
        <v>3449</v>
      </c>
      <c r="D7" s="317" t="s">
        <v>3451</v>
      </c>
      <c r="E7" t="s">
        <v>3452</v>
      </c>
      <c r="F7" s="393">
        <v>0</v>
      </c>
      <c r="G7" s="393">
        <v>50000</v>
      </c>
      <c r="H7" s="393">
        <v>100</v>
      </c>
      <c r="I7" s="393" t="s">
        <v>3454</v>
      </c>
      <c r="J7" s="394" t="s">
        <v>3709</v>
      </c>
      <c r="K7" s="387" t="s">
        <v>460</v>
      </c>
      <c r="L7" s="387" t="s">
        <v>461</v>
      </c>
      <c r="M7" s="392" t="s">
        <v>462</v>
      </c>
    </row>
    <row r="8" spans="1:14">
      <c r="A8" s="317" t="s">
        <v>4</v>
      </c>
      <c r="B8" s="317" t="s">
        <v>3448</v>
      </c>
      <c r="C8" t="s">
        <v>3450</v>
      </c>
      <c r="D8" s="317" t="s">
        <v>3451</v>
      </c>
      <c r="E8" t="s">
        <v>3453</v>
      </c>
      <c r="F8" s="393">
        <v>0</v>
      </c>
      <c r="G8" s="393">
        <v>50000</v>
      </c>
      <c r="H8" s="393">
        <v>100</v>
      </c>
      <c r="I8" s="393" t="s">
        <v>3454</v>
      </c>
      <c r="J8" s="394" t="s">
        <v>3710</v>
      </c>
      <c r="K8" s="387" t="s">
        <v>460</v>
      </c>
      <c r="L8" s="387" t="s">
        <v>461</v>
      </c>
      <c r="M8" s="392"/>
    </row>
    <row r="9" spans="1:14">
      <c r="A9" t="s">
        <v>4</v>
      </c>
      <c r="B9" t="s">
        <v>11</v>
      </c>
      <c r="C9" t="s">
        <v>111</v>
      </c>
      <c r="D9" s="20" t="s">
        <v>11</v>
      </c>
      <c r="E9" t="s">
        <v>2300</v>
      </c>
      <c r="F9" s="395">
        <v>0</v>
      </c>
      <c r="G9" s="395">
        <v>1</v>
      </c>
      <c r="H9" s="13">
        <v>0.02</v>
      </c>
      <c r="I9" s="370" t="s">
        <v>442</v>
      </c>
      <c r="J9" s="370" t="s">
        <v>3292</v>
      </c>
      <c r="K9" s="370" t="s">
        <v>191</v>
      </c>
      <c r="L9" s="314" t="s">
        <v>192</v>
      </c>
      <c r="M9" s="396" t="s">
        <v>147</v>
      </c>
      <c r="N9" s="370" t="s">
        <v>173</v>
      </c>
    </row>
    <row r="10" spans="1:14">
      <c r="A10" t="s">
        <v>4</v>
      </c>
      <c r="B10" t="s">
        <v>5</v>
      </c>
      <c r="C10" t="s">
        <v>299</v>
      </c>
      <c r="D10" s="20" t="s">
        <v>345</v>
      </c>
      <c r="E10" t="s">
        <v>2299</v>
      </c>
      <c r="F10" s="395">
        <v>0</v>
      </c>
      <c r="G10" s="395">
        <f>ROUND(MaxBoundCalculations!B88,1)</f>
        <v>1</v>
      </c>
      <c r="H10" s="395">
        <v>0.01</v>
      </c>
      <c r="I10" s="370" t="s">
        <v>112</v>
      </c>
      <c r="J10" s="370" t="s">
        <v>3465</v>
      </c>
      <c r="K10" s="370" t="s">
        <v>193</v>
      </c>
      <c r="L10" s="314" t="s">
        <v>194</v>
      </c>
      <c r="M10" s="396" t="s">
        <v>3194</v>
      </c>
      <c r="N10" s="370" t="s">
        <v>3195</v>
      </c>
    </row>
    <row r="11" spans="1:14">
      <c r="A11" s="317" t="s">
        <v>4</v>
      </c>
      <c r="B11" s="317" t="s">
        <v>465</v>
      </c>
      <c r="C11" t="s">
        <v>466</v>
      </c>
      <c r="D11" s="317" t="s">
        <v>465</v>
      </c>
      <c r="E11" t="s">
        <v>2298</v>
      </c>
      <c r="F11" s="386">
        <v>0</v>
      </c>
      <c r="G11" s="386">
        <v>1</v>
      </c>
      <c r="H11" s="386">
        <v>0.01</v>
      </c>
      <c r="I11" s="314" t="s">
        <v>467</v>
      </c>
      <c r="J11" s="370" t="s">
        <v>3711</v>
      </c>
      <c r="K11" s="370" t="s">
        <v>468</v>
      </c>
      <c r="L11" s="314" t="s">
        <v>469</v>
      </c>
      <c r="M11" s="397" t="s">
        <v>470</v>
      </c>
    </row>
    <row r="12" spans="1:14">
      <c r="A12" s="317" t="s">
        <v>4</v>
      </c>
      <c r="B12" s="317" t="s">
        <v>3695</v>
      </c>
      <c r="C12" t="s">
        <v>3696</v>
      </c>
      <c r="D12" s="317" t="s">
        <v>465</v>
      </c>
      <c r="E12" t="s">
        <v>3697</v>
      </c>
      <c r="F12" s="398">
        <v>0</v>
      </c>
      <c r="G12" s="398">
        <v>1</v>
      </c>
      <c r="H12" s="398">
        <v>1</v>
      </c>
      <c r="I12" s="370" t="s">
        <v>29</v>
      </c>
      <c r="J12" s="370" t="s">
        <v>3698</v>
      </c>
      <c r="K12" s="370" t="s">
        <v>468</v>
      </c>
      <c r="L12" s="314" t="s">
        <v>469</v>
      </c>
      <c r="M12" s="397" t="s">
        <v>470</v>
      </c>
    </row>
    <row r="13" spans="1:14">
      <c r="A13" t="s">
        <v>4</v>
      </c>
      <c r="B13" t="s">
        <v>2990</v>
      </c>
      <c r="C13" t="s">
        <v>2991</v>
      </c>
      <c r="D13" t="s">
        <v>2990</v>
      </c>
      <c r="E13" t="s">
        <v>2992</v>
      </c>
      <c r="F13" s="13">
        <v>0</v>
      </c>
      <c r="G13" s="13">
        <f>-ROUND(MaxBoundCalculations!$B$206,2)</f>
        <v>0.26</v>
      </c>
      <c r="H13" s="13">
        <v>0.01</v>
      </c>
      <c r="I13" s="370" t="s">
        <v>2993</v>
      </c>
      <c r="J13" s="370" t="s">
        <v>3461</v>
      </c>
      <c r="K13" s="370" t="s">
        <v>195</v>
      </c>
      <c r="L13" s="314" t="s">
        <v>196</v>
      </c>
      <c r="M13" s="399" t="s">
        <v>3209</v>
      </c>
    </row>
    <row r="14" spans="1:14" ht="195">
      <c r="A14" s="317" t="s">
        <v>4</v>
      </c>
      <c r="B14" s="317" t="s">
        <v>3438</v>
      </c>
      <c r="C14" t="s">
        <v>3439</v>
      </c>
      <c r="D14" s="317" t="s">
        <v>3440</v>
      </c>
      <c r="E14" t="s">
        <v>3441</v>
      </c>
      <c r="F14" s="395">
        <v>0</v>
      </c>
      <c r="G14" s="395">
        <v>1</v>
      </c>
      <c r="H14" s="395">
        <v>0.01</v>
      </c>
      <c r="I14" s="370" t="s">
        <v>3707</v>
      </c>
      <c r="J14" s="45" t="s">
        <v>3712</v>
      </c>
      <c r="K14" s="387" t="s">
        <v>463</v>
      </c>
      <c r="L14" s="387" t="s">
        <v>464</v>
      </c>
      <c r="M14" s="388" t="s">
        <v>3193</v>
      </c>
    </row>
    <row r="15" spans="1:14">
      <c r="A15" s="317" t="s">
        <v>4</v>
      </c>
      <c r="B15" s="317" t="s">
        <v>3444</v>
      </c>
      <c r="C15" t="s">
        <v>3445</v>
      </c>
      <c r="D15" s="317" t="s">
        <v>3440</v>
      </c>
      <c r="E15" t="s">
        <v>3442</v>
      </c>
      <c r="F15" s="398">
        <v>0</v>
      </c>
      <c r="G15" s="398">
        <v>1</v>
      </c>
      <c r="H15" s="398">
        <v>1</v>
      </c>
      <c r="I15" s="370" t="s">
        <v>29</v>
      </c>
      <c r="J15" s="370" t="s">
        <v>3443</v>
      </c>
      <c r="K15" s="387"/>
      <c r="L15" s="387"/>
    </row>
    <row r="16" spans="1:14">
      <c r="A16" s="317" t="s">
        <v>4</v>
      </c>
      <c r="B16" s="317" t="s">
        <v>3640</v>
      </c>
      <c r="C16" t="s">
        <v>3641</v>
      </c>
      <c r="D16" s="317" t="s">
        <v>3642</v>
      </c>
      <c r="E16" t="s">
        <v>3643</v>
      </c>
      <c r="F16" s="398">
        <v>0</v>
      </c>
      <c r="G16" s="398">
        <v>50</v>
      </c>
      <c r="H16" s="398">
        <v>1</v>
      </c>
      <c r="I16" s="370" t="s">
        <v>3703</v>
      </c>
      <c r="J16" s="370" t="s">
        <v>3644</v>
      </c>
      <c r="K16" s="387"/>
      <c r="L16" s="387"/>
    </row>
    <row r="17" spans="1:14">
      <c r="A17" t="s">
        <v>71</v>
      </c>
      <c r="B17" t="s">
        <v>15</v>
      </c>
      <c r="C17" t="s">
        <v>2488</v>
      </c>
      <c r="D17" t="s">
        <v>15</v>
      </c>
      <c r="E17" t="s">
        <v>2487</v>
      </c>
      <c r="F17" s="395">
        <v>0</v>
      </c>
      <c r="G17" s="395">
        <v>1</v>
      </c>
      <c r="H17" s="395">
        <v>0.01</v>
      </c>
      <c r="I17" s="370" t="s">
        <v>114</v>
      </c>
      <c r="J17" s="370" t="s">
        <v>3752</v>
      </c>
      <c r="K17" s="370" t="s">
        <v>197</v>
      </c>
      <c r="L17" s="314" t="s">
        <v>198</v>
      </c>
      <c r="M17" s="396" t="s">
        <v>3196</v>
      </c>
    </row>
    <row r="18" spans="1:14">
      <c r="A18" t="s">
        <v>71</v>
      </c>
      <c r="B18" t="s">
        <v>100</v>
      </c>
      <c r="C18" t="s">
        <v>300</v>
      </c>
      <c r="D18" t="s">
        <v>100</v>
      </c>
      <c r="E18" t="s">
        <v>2297</v>
      </c>
      <c r="F18" s="395">
        <v>0</v>
      </c>
      <c r="G18" s="395">
        <v>0.75</v>
      </c>
      <c r="H18" s="395">
        <v>0.01</v>
      </c>
      <c r="I18" s="370" t="s">
        <v>30</v>
      </c>
      <c r="J18" s="370" t="s">
        <v>3197</v>
      </c>
      <c r="K18" s="370" t="s">
        <v>199</v>
      </c>
      <c r="L18" s="314" t="s">
        <v>200</v>
      </c>
      <c r="M18" s="396" t="s">
        <v>148</v>
      </c>
      <c r="N18" s="370" t="s">
        <v>430</v>
      </c>
    </row>
    <row r="19" spans="1:14">
      <c r="A19" t="s">
        <v>71</v>
      </c>
      <c r="B19" t="s">
        <v>14</v>
      </c>
      <c r="C19" t="s">
        <v>7</v>
      </c>
      <c r="D19" t="s">
        <v>14</v>
      </c>
      <c r="E19" t="s">
        <v>2296</v>
      </c>
      <c r="F19">
        <v>0</v>
      </c>
      <c r="G19">
        <v>1</v>
      </c>
      <c r="H19">
        <v>1</v>
      </c>
      <c r="I19" s="370" t="s">
        <v>29</v>
      </c>
      <c r="J19" s="370" t="s">
        <v>2308</v>
      </c>
      <c r="K19" s="370" t="s">
        <v>201</v>
      </c>
      <c r="L19" s="314" t="s">
        <v>202</v>
      </c>
    </row>
    <row r="20" spans="1:14">
      <c r="A20" t="s">
        <v>71</v>
      </c>
      <c r="B20" t="s">
        <v>260</v>
      </c>
      <c r="C20" t="s">
        <v>301</v>
      </c>
      <c r="D20" s="20" t="s">
        <v>346</v>
      </c>
      <c r="E20" t="s">
        <v>2295</v>
      </c>
      <c r="F20">
        <v>0</v>
      </c>
      <c r="G20" s="13">
        <f>ROUND(MaxBoundCalculations!B172,2)</f>
        <v>0.24</v>
      </c>
      <c r="H20" s="400">
        <v>5.0000000000000001E-3</v>
      </c>
      <c r="I20" s="370" t="s">
        <v>261</v>
      </c>
      <c r="J20" s="370" t="s">
        <v>2301</v>
      </c>
      <c r="K20" s="370" t="s">
        <v>262</v>
      </c>
      <c r="L20" s="314" t="s">
        <v>263</v>
      </c>
      <c r="M20" s="397" t="s">
        <v>305</v>
      </c>
      <c r="N20" s="314" t="s">
        <v>396</v>
      </c>
    </row>
    <row r="21" spans="1:14">
      <c r="A21" t="s">
        <v>71</v>
      </c>
      <c r="B21" t="s">
        <v>264</v>
      </c>
      <c r="C21" t="s">
        <v>3468</v>
      </c>
      <c r="D21" s="20" t="s">
        <v>346</v>
      </c>
      <c r="E21" t="s">
        <v>2294</v>
      </c>
      <c r="F21">
        <v>0</v>
      </c>
      <c r="G21" s="395">
        <v>0.5</v>
      </c>
      <c r="H21" s="13">
        <v>0.01</v>
      </c>
      <c r="I21" s="370" t="s">
        <v>267</v>
      </c>
      <c r="J21" s="370" t="s">
        <v>3469</v>
      </c>
      <c r="K21" s="370" t="s">
        <v>265</v>
      </c>
      <c r="L21" s="314" t="s">
        <v>266</v>
      </c>
      <c r="M21" s="397" t="s">
        <v>306</v>
      </c>
      <c r="N21" s="401"/>
    </row>
    <row r="22" spans="1:14">
      <c r="A22" t="s">
        <v>71</v>
      </c>
      <c r="B22" t="s">
        <v>13</v>
      </c>
      <c r="C22" t="s">
        <v>127</v>
      </c>
      <c r="D22" t="s">
        <v>13</v>
      </c>
      <c r="E22" t="s">
        <v>2293</v>
      </c>
      <c r="F22">
        <v>0</v>
      </c>
      <c r="G22">
        <v>1</v>
      </c>
      <c r="H22">
        <v>1</v>
      </c>
      <c r="I22" s="370" t="s">
        <v>29</v>
      </c>
      <c r="J22" s="370" t="s">
        <v>2946</v>
      </c>
      <c r="K22" s="370" t="s">
        <v>203</v>
      </c>
      <c r="L22" s="314" t="s">
        <v>204</v>
      </c>
      <c r="M22" s="397" t="s">
        <v>74</v>
      </c>
      <c r="N22" s="401"/>
    </row>
    <row r="23" spans="1:14">
      <c r="A23" t="s">
        <v>71</v>
      </c>
      <c r="B23" t="s">
        <v>2462</v>
      </c>
      <c r="C23" t="s">
        <v>2461</v>
      </c>
      <c r="D23" t="s">
        <v>16</v>
      </c>
      <c r="E23" t="s">
        <v>2292</v>
      </c>
      <c r="F23" s="395">
        <v>0</v>
      </c>
      <c r="G23" s="395">
        <v>0.5</v>
      </c>
      <c r="H23" s="395">
        <v>0.01</v>
      </c>
      <c r="I23" s="370" t="s">
        <v>2463</v>
      </c>
      <c r="J23" s="370" t="s">
        <v>3713</v>
      </c>
      <c r="K23" s="370" t="s">
        <v>205</v>
      </c>
      <c r="L23" s="314" t="s">
        <v>206</v>
      </c>
      <c r="M23" s="396" t="s">
        <v>152</v>
      </c>
    </row>
    <row r="24" spans="1:14">
      <c r="A24" t="s">
        <v>71</v>
      </c>
      <c r="B24" t="s">
        <v>12</v>
      </c>
      <c r="C24" t="s">
        <v>6</v>
      </c>
      <c r="D24" t="s">
        <v>12</v>
      </c>
      <c r="E24" t="s">
        <v>2291</v>
      </c>
      <c r="F24">
        <v>0</v>
      </c>
      <c r="G24">
        <v>1</v>
      </c>
      <c r="H24">
        <v>1</v>
      </c>
      <c r="I24" s="370" t="s">
        <v>29</v>
      </c>
      <c r="J24" s="370" t="s">
        <v>3198</v>
      </c>
      <c r="K24" s="370" t="s">
        <v>207</v>
      </c>
      <c r="L24" s="314" t="s">
        <v>208</v>
      </c>
    </row>
    <row r="25" spans="1:14">
      <c r="A25" s="317" t="s">
        <v>8</v>
      </c>
      <c r="B25" s="317" t="s">
        <v>329</v>
      </c>
      <c r="C25" t="s">
        <v>330</v>
      </c>
      <c r="D25" s="317" t="s">
        <v>329</v>
      </c>
      <c r="E25" t="s">
        <v>2290</v>
      </c>
      <c r="F25" s="317">
        <v>0</v>
      </c>
      <c r="G25" s="317">
        <v>1</v>
      </c>
      <c r="H25" s="317">
        <v>1</v>
      </c>
      <c r="I25" s="314" t="s">
        <v>29</v>
      </c>
      <c r="J25" s="370" t="s">
        <v>3199</v>
      </c>
      <c r="K25" s="370" t="s">
        <v>331</v>
      </c>
      <c r="L25" s="314" t="s">
        <v>332</v>
      </c>
    </row>
    <row r="26" spans="1:14">
      <c r="A26" t="s">
        <v>8</v>
      </c>
      <c r="B26" s="370" t="s">
        <v>3129</v>
      </c>
      <c r="C26" t="s">
        <v>2743</v>
      </c>
      <c r="D26" s="370" t="s">
        <v>3129</v>
      </c>
      <c r="E26" t="s">
        <v>2281</v>
      </c>
      <c r="F26" s="395">
        <v>0</v>
      </c>
      <c r="G26" s="13">
        <v>1</v>
      </c>
      <c r="H26" s="13">
        <v>0.01</v>
      </c>
      <c r="I26" s="370" t="s">
        <v>34</v>
      </c>
      <c r="J26" s="370" t="s">
        <v>3755</v>
      </c>
      <c r="K26" s="370" t="s">
        <v>2449</v>
      </c>
      <c r="L26" s="314" t="s">
        <v>2450</v>
      </c>
      <c r="M26" s="397" t="s">
        <v>150</v>
      </c>
    </row>
    <row r="27" spans="1:14">
      <c r="A27" t="s">
        <v>8</v>
      </c>
      <c r="B27" s="370" t="s">
        <v>3554</v>
      </c>
      <c r="C27" t="s">
        <v>3555</v>
      </c>
      <c r="D27" s="184"/>
      <c r="E27" s="184"/>
      <c r="F27" s="317">
        <v>0</v>
      </c>
      <c r="G27" s="317">
        <v>1</v>
      </c>
      <c r="H27" s="317">
        <v>1</v>
      </c>
      <c r="I27" s="314" t="s">
        <v>29</v>
      </c>
      <c r="J27" s="370" t="s">
        <v>3556</v>
      </c>
      <c r="K27" s="370"/>
      <c r="L27" s="314"/>
      <c r="M27" s="397"/>
    </row>
    <row r="28" spans="1:14">
      <c r="A28" t="s">
        <v>8</v>
      </c>
      <c r="B28" s="370" t="s">
        <v>3704</v>
      </c>
      <c r="C28" t="s">
        <v>3705</v>
      </c>
      <c r="D28" s="184"/>
      <c r="E28" s="184"/>
      <c r="F28" s="317">
        <v>0</v>
      </c>
      <c r="G28" s="317">
        <v>1000</v>
      </c>
      <c r="H28" s="317">
        <v>20</v>
      </c>
      <c r="I28" s="317" t="str">
        <f>UnitControlCenter!B43</f>
        <v>2023 dollars / megawatt-hour (MWh)</v>
      </c>
      <c r="J28" s="370" t="s">
        <v>3706</v>
      </c>
      <c r="K28" s="370"/>
      <c r="L28" s="314"/>
      <c r="M28" s="397"/>
    </row>
    <row r="29" spans="1:14">
      <c r="A29" s="317" t="s">
        <v>8</v>
      </c>
      <c r="B29" s="317" t="s">
        <v>268</v>
      </c>
      <c r="C29" t="s">
        <v>271</v>
      </c>
      <c r="D29" s="317" t="s">
        <v>347</v>
      </c>
      <c r="E29" t="s">
        <v>2289</v>
      </c>
      <c r="F29" s="386">
        <v>-0.5</v>
      </c>
      <c r="G29" s="386">
        <v>1</v>
      </c>
      <c r="H29" s="386">
        <v>0.02</v>
      </c>
      <c r="I29" s="314" t="s">
        <v>272</v>
      </c>
      <c r="J29" s="370" t="s">
        <v>2309</v>
      </c>
      <c r="K29" s="370" t="s">
        <v>274</v>
      </c>
      <c r="L29" s="314" t="s">
        <v>276</v>
      </c>
      <c r="M29" s="397" t="s">
        <v>307</v>
      </c>
    </row>
    <row r="30" spans="1:14">
      <c r="A30" s="317" t="s">
        <v>8</v>
      </c>
      <c r="B30" s="317" t="s">
        <v>269</v>
      </c>
      <c r="C30" t="s">
        <v>270</v>
      </c>
      <c r="D30" s="317" t="s">
        <v>347</v>
      </c>
      <c r="E30" t="s">
        <v>2288</v>
      </c>
      <c r="F30" s="386">
        <v>-0.5</v>
      </c>
      <c r="G30" s="386">
        <v>1</v>
      </c>
      <c r="H30" s="386">
        <v>0.02</v>
      </c>
      <c r="I30" s="314" t="s">
        <v>273</v>
      </c>
      <c r="J30" s="370" t="s">
        <v>2310</v>
      </c>
      <c r="K30" s="370" t="s">
        <v>275</v>
      </c>
      <c r="L30" s="314" t="s">
        <v>276</v>
      </c>
      <c r="M30" s="397" t="s">
        <v>307</v>
      </c>
    </row>
    <row r="31" spans="1:14">
      <c r="A31" t="s">
        <v>8</v>
      </c>
      <c r="B31" t="s">
        <v>303</v>
      </c>
      <c r="C31" t="s">
        <v>302</v>
      </c>
      <c r="D31" t="s">
        <v>303</v>
      </c>
      <c r="E31" t="s">
        <v>2287</v>
      </c>
      <c r="F31">
        <v>0</v>
      </c>
      <c r="G31">
        <v>1</v>
      </c>
      <c r="H31">
        <v>1</v>
      </c>
      <c r="I31" s="370" t="s">
        <v>29</v>
      </c>
    </row>
    <row r="32" spans="1:14">
      <c r="A32" t="s">
        <v>8</v>
      </c>
      <c r="B32" t="s">
        <v>3491</v>
      </c>
      <c r="C32" t="s">
        <v>3492</v>
      </c>
      <c r="D32" t="s">
        <v>3493</v>
      </c>
      <c r="E32" t="s">
        <v>3660</v>
      </c>
      <c r="F32" s="317">
        <v>0</v>
      </c>
      <c r="G32" s="317">
        <v>100</v>
      </c>
      <c r="H32" s="317">
        <v>1</v>
      </c>
      <c r="I32" s="317" t="s">
        <v>3494</v>
      </c>
      <c r="J32" s="370" t="s">
        <v>3495</v>
      </c>
      <c r="K32" s="370"/>
      <c r="L32" s="314"/>
      <c r="M32" s="41" t="s">
        <v>3496</v>
      </c>
    </row>
    <row r="33" spans="1:14">
      <c r="A33" t="s">
        <v>8</v>
      </c>
      <c r="B33" t="s">
        <v>17</v>
      </c>
      <c r="C33" t="s">
        <v>27</v>
      </c>
      <c r="D33" t="s">
        <v>17</v>
      </c>
      <c r="E33" t="s">
        <v>2286</v>
      </c>
      <c r="F33" s="395">
        <v>0</v>
      </c>
      <c r="G33" s="13">
        <v>1</v>
      </c>
      <c r="H33" s="13">
        <v>0.01</v>
      </c>
      <c r="I33" s="370" t="s">
        <v>33</v>
      </c>
      <c r="J33" s="370" t="s">
        <v>3714</v>
      </c>
      <c r="K33" s="370" t="s">
        <v>209</v>
      </c>
      <c r="L33" s="314" t="s">
        <v>210</v>
      </c>
      <c r="M33" s="396" t="s">
        <v>152</v>
      </c>
    </row>
    <row r="34" spans="1:14">
      <c r="A34" t="s">
        <v>8</v>
      </c>
      <c r="B34" t="s">
        <v>129</v>
      </c>
      <c r="C34" t="s">
        <v>128</v>
      </c>
      <c r="D34" t="s">
        <v>129</v>
      </c>
      <c r="E34" t="s">
        <v>2285</v>
      </c>
      <c r="F34" s="39">
        <v>0</v>
      </c>
      <c r="G34" s="39">
        <v>25000</v>
      </c>
      <c r="H34" s="39">
        <v>500</v>
      </c>
      <c r="I34" s="370" t="s">
        <v>187</v>
      </c>
      <c r="J34" s="370" t="s">
        <v>3753</v>
      </c>
      <c r="K34" s="370" t="s">
        <v>211</v>
      </c>
      <c r="L34" s="314" t="s">
        <v>212</v>
      </c>
      <c r="M34" s="396" t="s">
        <v>149</v>
      </c>
      <c r="N34" s="370" t="s">
        <v>188</v>
      </c>
    </row>
    <row r="35" spans="1:14">
      <c r="A35" t="s">
        <v>8</v>
      </c>
      <c r="B35" t="s">
        <v>3022</v>
      </c>
      <c r="C35" t="s">
        <v>3023</v>
      </c>
      <c r="D35" t="s">
        <v>3022</v>
      </c>
      <c r="E35" s="184"/>
      <c r="F35">
        <v>0</v>
      </c>
      <c r="G35">
        <v>1</v>
      </c>
      <c r="H35">
        <v>1</v>
      </c>
      <c r="I35" s="370" t="s">
        <v>29</v>
      </c>
      <c r="J35" s="394" t="s">
        <v>3200</v>
      </c>
    </row>
    <row r="36" spans="1:14">
      <c r="A36" t="s">
        <v>8</v>
      </c>
      <c r="B36" t="s">
        <v>59</v>
      </c>
      <c r="C36" t="s">
        <v>130</v>
      </c>
      <c r="D36" t="s">
        <v>59</v>
      </c>
      <c r="E36" s="184"/>
      <c r="F36">
        <v>0</v>
      </c>
      <c r="G36">
        <v>1</v>
      </c>
      <c r="H36">
        <v>1</v>
      </c>
      <c r="I36" s="370" t="s">
        <v>29</v>
      </c>
      <c r="J36" s="394" t="s">
        <v>3715</v>
      </c>
    </row>
    <row r="37" spans="1:14">
      <c r="A37" t="s">
        <v>8</v>
      </c>
      <c r="B37" t="s">
        <v>358</v>
      </c>
      <c r="C37" t="s">
        <v>359</v>
      </c>
      <c r="D37" t="s">
        <v>358</v>
      </c>
      <c r="E37" t="s">
        <v>2284</v>
      </c>
      <c r="F37">
        <v>0</v>
      </c>
      <c r="G37">
        <v>1</v>
      </c>
      <c r="H37">
        <v>1</v>
      </c>
      <c r="I37" s="370" t="s">
        <v>29</v>
      </c>
      <c r="J37" s="370"/>
    </row>
    <row r="38" spans="1:14">
      <c r="A38" s="317" t="s">
        <v>8</v>
      </c>
      <c r="B38" s="317" t="s">
        <v>255</v>
      </c>
      <c r="C38" t="s">
        <v>256</v>
      </c>
      <c r="D38" s="317" t="s">
        <v>255</v>
      </c>
      <c r="E38" t="s">
        <v>2283</v>
      </c>
      <c r="F38" s="386">
        <v>0</v>
      </c>
      <c r="G38" s="386">
        <v>0.6</v>
      </c>
      <c r="H38" s="386">
        <v>0.01</v>
      </c>
      <c r="I38" s="314" t="s">
        <v>257</v>
      </c>
      <c r="J38" s="370" t="s">
        <v>3510</v>
      </c>
      <c r="K38" s="314" t="s">
        <v>2244</v>
      </c>
      <c r="L38" s="314" t="s">
        <v>258</v>
      </c>
      <c r="M38" s="396" t="s">
        <v>3208</v>
      </c>
    </row>
    <row r="39" spans="1:14">
      <c r="A39" s="317" t="s">
        <v>8</v>
      </c>
      <c r="B39" s="319" t="s">
        <v>2323</v>
      </c>
      <c r="C39" t="s">
        <v>2324</v>
      </c>
      <c r="D39" s="319" t="s">
        <v>2323</v>
      </c>
      <c r="E39" s="317" t="s">
        <v>2325</v>
      </c>
      <c r="F39" s="386">
        <v>0</v>
      </c>
      <c r="G39" s="386">
        <v>0.9</v>
      </c>
      <c r="H39" s="386">
        <v>0.01</v>
      </c>
      <c r="I39" s="314" t="s">
        <v>2326</v>
      </c>
      <c r="J39" s="370" t="s">
        <v>3201</v>
      </c>
      <c r="K39" s="314" t="s">
        <v>2379</v>
      </c>
      <c r="L39" s="314" t="s">
        <v>2378</v>
      </c>
    </row>
    <row r="40" spans="1:14">
      <c r="A40" s="317" t="s">
        <v>8</v>
      </c>
      <c r="B40" s="317" t="s">
        <v>252</v>
      </c>
      <c r="C40" t="s">
        <v>282</v>
      </c>
      <c r="D40" s="317" t="s">
        <v>348</v>
      </c>
      <c r="E40" t="s">
        <v>2282</v>
      </c>
      <c r="F40" s="386">
        <v>0</v>
      </c>
      <c r="G40" s="386">
        <v>0.4</v>
      </c>
      <c r="H40" s="386">
        <v>0.01</v>
      </c>
      <c r="I40" s="314" t="s">
        <v>253</v>
      </c>
      <c r="J40" s="370" t="s">
        <v>2302</v>
      </c>
      <c r="K40" s="314" t="s">
        <v>2245</v>
      </c>
      <c r="L40" s="314" t="s">
        <v>254</v>
      </c>
      <c r="M40" s="397" t="s">
        <v>308</v>
      </c>
    </row>
    <row r="41" spans="1:14">
      <c r="A41" s="317" t="s">
        <v>8</v>
      </c>
      <c r="B41" t="s">
        <v>2789</v>
      </c>
      <c r="C41" t="s">
        <v>2791</v>
      </c>
      <c r="D41" t="s">
        <v>2789</v>
      </c>
      <c r="E41" t="s">
        <v>2792</v>
      </c>
      <c r="F41" s="386">
        <v>0</v>
      </c>
      <c r="G41" s="386">
        <v>0.95</v>
      </c>
      <c r="H41" s="386">
        <v>0.01</v>
      </c>
      <c r="I41" s="314" t="s">
        <v>2793</v>
      </c>
      <c r="J41" s="370" t="s">
        <v>3756</v>
      </c>
      <c r="K41" s="370" t="s">
        <v>213</v>
      </c>
      <c r="L41" s="314"/>
      <c r="M41" s="396" t="s">
        <v>3207</v>
      </c>
    </row>
    <row r="42" spans="1:14">
      <c r="A42" t="s">
        <v>8</v>
      </c>
      <c r="B42" t="s">
        <v>18</v>
      </c>
      <c r="C42" t="s">
        <v>131</v>
      </c>
      <c r="D42" t="s">
        <v>18</v>
      </c>
      <c r="E42" t="s">
        <v>2790</v>
      </c>
      <c r="F42" s="317">
        <v>0</v>
      </c>
      <c r="G42" s="317">
        <v>60</v>
      </c>
      <c r="H42" s="317">
        <v>1</v>
      </c>
      <c r="I42" s="317" t="str">
        <f>UnitControlCenter!$B$51</f>
        <v>$/MWh</v>
      </c>
      <c r="J42" s="370" t="s">
        <v>3757</v>
      </c>
      <c r="K42" s="370" t="s">
        <v>213</v>
      </c>
      <c r="L42" s="314" t="s">
        <v>214</v>
      </c>
      <c r="M42" s="396" t="s">
        <v>151</v>
      </c>
    </row>
    <row r="43" spans="1:14">
      <c r="A43" t="s">
        <v>8</v>
      </c>
      <c r="B43" t="s">
        <v>3584</v>
      </c>
      <c r="C43" t="s">
        <v>3585</v>
      </c>
      <c r="D43" t="s">
        <v>3586</v>
      </c>
      <c r="E43" t="s">
        <v>3587</v>
      </c>
      <c r="F43" s="395">
        <v>0</v>
      </c>
      <c r="G43" s="13">
        <v>1</v>
      </c>
      <c r="H43" s="13">
        <v>0.01</v>
      </c>
      <c r="I43" s="317" t="s">
        <v>3588</v>
      </c>
      <c r="J43" s="370" t="s">
        <v>3589</v>
      </c>
      <c r="K43" s="370"/>
      <c r="L43" s="314"/>
      <c r="M43" s="396"/>
    </row>
    <row r="44" spans="1:14">
      <c r="A44" t="s">
        <v>8</v>
      </c>
      <c r="B44" t="s">
        <v>3647</v>
      </c>
      <c r="C44" t="s">
        <v>3645</v>
      </c>
      <c r="D44" t="s">
        <v>3646</v>
      </c>
      <c r="E44" t="s">
        <v>3650</v>
      </c>
      <c r="F44" s="402">
        <v>0</v>
      </c>
      <c r="G44">
        <v>100</v>
      </c>
      <c r="H44">
        <v>5</v>
      </c>
      <c r="I44" s="317" t="s">
        <v>3654</v>
      </c>
      <c r="J44" s="370" t="s">
        <v>3652</v>
      </c>
      <c r="K44" s="370"/>
      <c r="L44" s="314"/>
      <c r="M44" s="396"/>
    </row>
    <row r="45" spans="1:14">
      <c r="A45" t="s">
        <v>8</v>
      </c>
      <c r="B45" t="s">
        <v>3648</v>
      </c>
      <c r="C45" t="s">
        <v>3649</v>
      </c>
      <c r="D45" t="s">
        <v>3646</v>
      </c>
      <c r="E45" t="s">
        <v>3651</v>
      </c>
      <c r="F45" s="395">
        <v>0</v>
      </c>
      <c r="G45" s="13">
        <v>1</v>
      </c>
      <c r="H45" s="13">
        <v>0.01</v>
      </c>
      <c r="I45" s="317" t="s">
        <v>3653</v>
      </c>
      <c r="J45" s="370" t="s">
        <v>3741</v>
      </c>
      <c r="K45" s="370"/>
      <c r="L45" s="314"/>
      <c r="M45" s="396"/>
    </row>
    <row r="46" spans="1:14">
      <c r="A46" t="s">
        <v>8</v>
      </c>
      <c r="B46" t="s">
        <v>3655</v>
      </c>
      <c r="C46" t="s">
        <v>3656</v>
      </c>
      <c r="D46" t="s">
        <v>3655</v>
      </c>
      <c r="E46" t="s">
        <v>3657</v>
      </c>
      <c r="F46" s="402">
        <v>0</v>
      </c>
      <c r="G46">
        <v>100</v>
      </c>
      <c r="H46">
        <v>5</v>
      </c>
      <c r="I46" s="317" t="s">
        <v>3658</v>
      </c>
      <c r="J46" s="370" t="s">
        <v>3659</v>
      </c>
      <c r="K46" s="370"/>
      <c r="L46" s="314"/>
      <c r="M46" s="396"/>
    </row>
    <row r="47" spans="1:14">
      <c r="A47" t="s">
        <v>9</v>
      </c>
      <c r="B47" t="s">
        <v>3228</v>
      </c>
      <c r="C47" t="s">
        <v>3189</v>
      </c>
      <c r="D47" t="s">
        <v>3228</v>
      </c>
      <c r="E47" t="s">
        <v>3190</v>
      </c>
      <c r="F47" s="386">
        <v>0</v>
      </c>
      <c r="G47" s="386">
        <v>0.5</v>
      </c>
      <c r="H47" s="386">
        <v>0.01</v>
      </c>
      <c r="I47" s="314" t="s">
        <v>3188</v>
      </c>
      <c r="J47" s="370" t="s">
        <v>3229</v>
      </c>
    </row>
    <row r="48" spans="1:14">
      <c r="A48" t="s">
        <v>9</v>
      </c>
      <c r="B48" t="s">
        <v>26</v>
      </c>
      <c r="C48" t="s">
        <v>3025</v>
      </c>
      <c r="D48" t="s">
        <v>3026</v>
      </c>
      <c r="E48" t="s">
        <v>3024</v>
      </c>
      <c r="F48" s="395">
        <v>0</v>
      </c>
      <c r="G48" s="13">
        <v>1</v>
      </c>
      <c r="H48" s="13">
        <v>0.01</v>
      </c>
      <c r="I48" s="370" t="s">
        <v>2816</v>
      </c>
      <c r="J48" s="370" t="s">
        <v>3027</v>
      </c>
      <c r="K48" s="370" t="s">
        <v>240</v>
      </c>
      <c r="L48" s="314" t="s">
        <v>241</v>
      </c>
    </row>
    <row r="49" spans="1:14">
      <c r="A49" t="s">
        <v>9</v>
      </c>
      <c r="B49" t="s">
        <v>20</v>
      </c>
      <c r="C49" t="s">
        <v>2771</v>
      </c>
      <c r="D49" t="s">
        <v>20</v>
      </c>
      <c r="E49" t="s">
        <v>2772</v>
      </c>
      <c r="F49" s="395">
        <v>0</v>
      </c>
      <c r="G49" s="13">
        <v>1</v>
      </c>
      <c r="H49" s="13">
        <v>0.01</v>
      </c>
      <c r="I49" s="370" t="s">
        <v>33</v>
      </c>
      <c r="J49" s="370" t="s">
        <v>2391</v>
      </c>
      <c r="K49" s="370" t="s">
        <v>215</v>
      </c>
      <c r="L49" s="314" t="s">
        <v>216</v>
      </c>
      <c r="M49" s="396" t="s">
        <v>2392</v>
      </c>
    </row>
    <row r="50" spans="1:14">
      <c r="A50" t="s">
        <v>9</v>
      </c>
      <c r="B50" t="s">
        <v>24</v>
      </c>
      <c r="C50" t="s">
        <v>283</v>
      </c>
      <c r="D50" t="s">
        <v>24</v>
      </c>
      <c r="E50" t="s">
        <v>2280</v>
      </c>
      <c r="F50" s="395">
        <v>0</v>
      </c>
      <c r="G50" s="13">
        <v>1</v>
      </c>
      <c r="H50" s="13">
        <v>0.01</v>
      </c>
      <c r="I50" s="370" t="s">
        <v>33</v>
      </c>
      <c r="J50" s="370" t="s">
        <v>2303</v>
      </c>
      <c r="K50" s="370" t="s">
        <v>217</v>
      </c>
      <c r="L50" s="314" t="s">
        <v>218</v>
      </c>
      <c r="M50" s="396" t="s">
        <v>152</v>
      </c>
    </row>
    <row r="51" spans="1:14">
      <c r="A51" t="s">
        <v>9</v>
      </c>
      <c r="B51" t="s">
        <v>22</v>
      </c>
      <c r="C51" t="s">
        <v>58</v>
      </c>
      <c r="D51" t="s">
        <v>22</v>
      </c>
      <c r="E51" t="s">
        <v>2279</v>
      </c>
      <c r="F51" s="395">
        <v>0</v>
      </c>
      <c r="G51" s="13">
        <v>1</v>
      </c>
      <c r="H51" s="13">
        <v>0.01</v>
      </c>
      <c r="I51" s="370" t="s">
        <v>33</v>
      </c>
      <c r="J51" s="370" t="s">
        <v>2304</v>
      </c>
      <c r="K51" s="370" t="s">
        <v>219</v>
      </c>
      <c r="L51" s="314" t="s">
        <v>220</v>
      </c>
      <c r="M51" s="396" t="s">
        <v>152</v>
      </c>
    </row>
    <row r="52" spans="1:14">
      <c r="A52" t="s">
        <v>9</v>
      </c>
      <c r="B52" t="s">
        <v>101</v>
      </c>
      <c r="C52" t="s">
        <v>284</v>
      </c>
      <c r="D52" t="s">
        <v>101</v>
      </c>
      <c r="E52" t="s">
        <v>2278</v>
      </c>
      <c r="F52" s="13">
        <v>0</v>
      </c>
      <c r="G52" s="13">
        <v>0.25</v>
      </c>
      <c r="H52" s="13">
        <v>0.01</v>
      </c>
      <c r="I52" s="370" t="s">
        <v>30</v>
      </c>
      <c r="J52" s="370" t="s">
        <v>3031</v>
      </c>
      <c r="K52" s="370" t="s">
        <v>221</v>
      </c>
      <c r="L52" s="314" t="s">
        <v>222</v>
      </c>
      <c r="M52" s="397" t="s">
        <v>2257</v>
      </c>
      <c r="N52" s="314" t="s">
        <v>2257</v>
      </c>
    </row>
    <row r="53" spans="1:14">
      <c r="A53" t="s">
        <v>9</v>
      </c>
      <c r="B53" t="s">
        <v>23</v>
      </c>
      <c r="C53" t="s">
        <v>285</v>
      </c>
      <c r="D53" t="s">
        <v>23</v>
      </c>
      <c r="E53" t="s">
        <v>2277</v>
      </c>
      <c r="F53" s="395">
        <v>0</v>
      </c>
      <c r="G53" s="13">
        <v>1</v>
      </c>
      <c r="H53" s="13">
        <v>0.01</v>
      </c>
      <c r="I53" s="370" t="s">
        <v>33</v>
      </c>
      <c r="J53" s="370" t="s">
        <v>2305</v>
      </c>
      <c r="K53" s="370" t="s">
        <v>223</v>
      </c>
      <c r="L53" s="314" t="s">
        <v>224</v>
      </c>
      <c r="M53" s="396" t="s">
        <v>152</v>
      </c>
    </row>
    <row r="54" spans="1:14">
      <c r="A54" t="s">
        <v>9</v>
      </c>
      <c r="B54" t="s">
        <v>3546</v>
      </c>
      <c r="C54" t="s">
        <v>3548</v>
      </c>
      <c r="D54" t="s">
        <v>3546</v>
      </c>
      <c r="E54" t="s">
        <v>3550</v>
      </c>
      <c r="F54" s="395">
        <v>0</v>
      </c>
      <c r="G54" s="395">
        <v>1</v>
      </c>
      <c r="H54" s="13">
        <v>0.01</v>
      </c>
      <c r="I54" s="370" t="s">
        <v>2412</v>
      </c>
      <c r="J54" s="370" t="s">
        <v>3553</v>
      </c>
      <c r="K54" s="370" t="s">
        <v>225</v>
      </c>
      <c r="L54" s="314" t="s">
        <v>2704</v>
      </c>
      <c r="M54" s="396"/>
    </row>
    <row r="55" spans="1:14">
      <c r="A55" s="317" t="s">
        <v>9</v>
      </c>
      <c r="B55" s="317" t="s">
        <v>2776</v>
      </c>
      <c r="C55" t="s">
        <v>2779</v>
      </c>
      <c r="D55" s="317" t="s">
        <v>2783</v>
      </c>
      <c r="E55" s="317" t="s">
        <v>2784</v>
      </c>
      <c r="F55" s="391">
        <v>0</v>
      </c>
      <c r="G55" s="386">
        <v>1</v>
      </c>
      <c r="H55" s="386">
        <v>0.01</v>
      </c>
      <c r="I55" s="314" t="s">
        <v>33</v>
      </c>
      <c r="J55" s="314" t="s">
        <v>3745</v>
      </c>
      <c r="K55" s="314" t="s">
        <v>2259</v>
      </c>
      <c r="L55" s="314" t="s">
        <v>2260</v>
      </c>
      <c r="M55" s="397" t="s">
        <v>152</v>
      </c>
    </row>
    <row r="56" spans="1:14">
      <c r="A56" s="317" t="s">
        <v>9</v>
      </c>
      <c r="B56" s="317" t="s">
        <v>2777</v>
      </c>
      <c r="C56" t="s">
        <v>2780</v>
      </c>
      <c r="D56" s="317" t="s">
        <v>2783</v>
      </c>
      <c r="E56" s="317" t="s">
        <v>2785</v>
      </c>
      <c r="F56" s="391">
        <v>0</v>
      </c>
      <c r="G56" s="386">
        <v>1</v>
      </c>
      <c r="H56" s="386">
        <v>0.01</v>
      </c>
      <c r="I56" s="314" t="s">
        <v>33</v>
      </c>
      <c r="J56" s="314" t="s">
        <v>3746</v>
      </c>
      <c r="K56" s="314" t="s">
        <v>2259</v>
      </c>
      <c r="L56" s="314" t="s">
        <v>2260</v>
      </c>
      <c r="M56" s="397"/>
    </row>
    <row r="57" spans="1:14">
      <c r="A57" s="317" t="s">
        <v>9</v>
      </c>
      <c r="B57" s="317" t="s">
        <v>2778</v>
      </c>
      <c r="C57" t="s">
        <v>2781</v>
      </c>
      <c r="D57" s="317" t="s">
        <v>2783</v>
      </c>
      <c r="E57" s="317" t="s">
        <v>2786</v>
      </c>
      <c r="F57" s="391">
        <v>0</v>
      </c>
      <c r="G57" s="386">
        <v>1</v>
      </c>
      <c r="H57" s="386">
        <v>0.01</v>
      </c>
      <c r="I57" s="314" t="s">
        <v>33</v>
      </c>
      <c r="J57" s="314" t="s">
        <v>3747</v>
      </c>
      <c r="K57" s="314" t="s">
        <v>2259</v>
      </c>
      <c r="L57" s="314" t="s">
        <v>2260</v>
      </c>
      <c r="M57" s="397"/>
    </row>
    <row r="58" spans="1:14">
      <c r="A58" s="317" t="s">
        <v>9</v>
      </c>
      <c r="B58" s="317" t="s">
        <v>2788</v>
      </c>
      <c r="C58" t="s">
        <v>2782</v>
      </c>
      <c r="D58" s="317" t="s">
        <v>2783</v>
      </c>
      <c r="E58" s="317" t="s">
        <v>2787</v>
      </c>
      <c r="F58" s="391">
        <v>0</v>
      </c>
      <c r="G58" s="386">
        <v>1</v>
      </c>
      <c r="H58" s="386">
        <v>0.01</v>
      </c>
      <c r="I58" s="314" t="s">
        <v>33</v>
      </c>
      <c r="J58" s="314" t="s">
        <v>3748</v>
      </c>
      <c r="K58" s="314" t="s">
        <v>2259</v>
      </c>
      <c r="L58" s="314" t="s">
        <v>2260</v>
      </c>
      <c r="M58" s="397"/>
    </row>
    <row r="59" spans="1:14">
      <c r="A59" t="s">
        <v>9</v>
      </c>
      <c r="B59" t="s">
        <v>3547</v>
      </c>
      <c r="C59" t="s">
        <v>3549</v>
      </c>
      <c r="D59" t="s">
        <v>3547</v>
      </c>
      <c r="E59" t="s">
        <v>3551</v>
      </c>
      <c r="F59" s="395">
        <v>0</v>
      </c>
      <c r="G59" s="395">
        <v>1</v>
      </c>
      <c r="H59" s="13">
        <v>0.01</v>
      </c>
      <c r="I59" s="370" t="s">
        <v>2412</v>
      </c>
      <c r="J59" s="370" t="s">
        <v>3552</v>
      </c>
      <c r="K59" s="370" t="s">
        <v>225</v>
      </c>
      <c r="L59" s="314" t="s">
        <v>2704</v>
      </c>
      <c r="M59" s="396"/>
    </row>
    <row r="60" spans="1:14">
      <c r="A60" t="s">
        <v>9</v>
      </c>
      <c r="B60" t="s">
        <v>2437</v>
      </c>
      <c r="C60" t="s">
        <v>2436</v>
      </c>
      <c r="D60" t="s">
        <v>2437</v>
      </c>
      <c r="E60" t="s">
        <v>2439</v>
      </c>
      <c r="F60" s="395">
        <v>0</v>
      </c>
      <c r="G60" s="13">
        <v>1</v>
      </c>
      <c r="H60" s="13">
        <v>0.01</v>
      </c>
      <c r="I60" s="370" t="s">
        <v>2440</v>
      </c>
      <c r="J60" s="370" t="s">
        <v>3202</v>
      </c>
      <c r="K60" s="370"/>
      <c r="L60" s="314" t="s">
        <v>2699</v>
      </c>
      <c r="M60" s="396" t="s">
        <v>3206</v>
      </c>
    </row>
    <row r="61" spans="1:14">
      <c r="A61" t="s">
        <v>9</v>
      </c>
      <c r="B61" t="s">
        <v>21</v>
      </c>
      <c r="C61" t="s">
        <v>286</v>
      </c>
      <c r="D61" s="20" t="s">
        <v>349</v>
      </c>
      <c r="E61" t="s">
        <v>2276</v>
      </c>
      <c r="F61" s="395">
        <v>0</v>
      </c>
      <c r="G61" s="13">
        <v>1</v>
      </c>
      <c r="H61" s="13">
        <v>0.01</v>
      </c>
      <c r="I61" s="370" t="s">
        <v>33</v>
      </c>
      <c r="J61" s="370" t="s">
        <v>3743</v>
      </c>
      <c r="K61" s="370" t="s">
        <v>226</v>
      </c>
      <c r="L61" s="314" t="s">
        <v>227</v>
      </c>
      <c r="M61" s="396"/>
    </row>
    <row r="62" spans="1:14">
      <c r="A62" t="s">
        <v>9</v>
      </c>
      <c r="B62" t="s">
        <v>19</v>
      </c>
      <c r="C62" t="s">
        <v>287</v>
      </c>
      <c r="D62" s="20" t="s">
        <v>349</v>
      </c>
      <c r="E62" t="s">
        <v>2275</v>
      </c>
      <c r="F62" s="395">
        <v>0</v>
      </c>
      <c r="G62" s="13">
        <v>1</v>
      </c>
      <c r="H62" s="13">
        <v>0.01</v>
      </c>
      <c r="I62" s="370" t="s">
        <v>33</v>
      </c>
      <c r="J62" s="370" t="s">
        <v>3744</v>
      </c>
      <c r="K62" s="370" t="s">
        <v>228</v>
      </c>
      <c r="L62" s="314" t="s">
        <v>229</v>
      </c>
      <c r="M62" s="396"/>
    </row>
    <row r="63" spans="1:14">
      <c r="A63" t="s">
        <v>9</v>
      </c>
      <c r="B63" t="s">
        <v>3236</v>
      </c>
      <c r="C63" t="s">
        <v>3237</v>
      </c>
      <c r="D63" t="s">
        <v>3236</v>
      </c>
      <c r="E63" t="s">
        <v>3238</v>
      </c>
      <c r="F63" s="395">
        <v>0</v>
      </c>
      <c r="G63" s="13">
        <v>1</v>
      </c>
      <c r="H63" s="13">
        <v>0.01</v>
      </c>
      <c r="I63" s="370" t="s">
        <v>33</v>
      </c>
      <c r="J63" s="370" t="s">
        <v>3749</v>
      </c>
      <c r="K63" s="370"/>
      <c r="L63" s="314"/>
      <c r="M63" s="396"/>
    </row>
    <row r="64" spans="1:14">
      <c r="A64" t="s">
        <v>9</v>
      </c>
      <c r="B64" t="s">
        <v>2492</v>
      </c>
      <c r="C64" t="s">
        <v>2493</v>
      </c>
      <c r="D64" t="s">
        <v>2493</v>
      </c>
      <c r="E64" t="s">
        <v>2494</v>
      </c>
      <c r="F64" s="395">
        <v>0</v>
      </c>
      <c r="G64" s="13">
        <v>1</v>
      </c>
      <c r="H64" s="13">
        <v>0.01</v>
      </c>
      <c r="I64" s="370" t="s">
        <v>2495</v>
      </c>
      <c r="J64" s="370" t="s">
        <v>3754</v>
      </c>
      <c r="K64" s="370"/>
      <c r="L64" s="314" t="s">
        <v>2700</v>
      </c>
      <c r="M64" s="396" t="s">
        <v>152</v>
      </c>
    </row>
    <row r="65" spans="1:14">
      <c r="A65" t="s">
        <v>133</v>
      </c>
      <c r="B65" t="s">
        <v>135</v>
      </c>
      <c r="C65" t="s">
        <v>431</v>
      </c>
      <c r="D65" t="s">
        <v>135</v>
      </c>
      <c r="E65" t="s">
        <v>2274</v>
      </c>
      <c r="F65" s="395">
        <v>0</v>
      </c>
      <c r="G65" s="13">
        <v>1</v>
      </c>
      <c r="H65" s="13">
        <v>0.01</v>
      </c>
      <c r="I65" s="370" t="s">
        <v>33</v>
      </c>
      <c r="J65" s="370" t="s">
        <v>3301</v>
      </c>
      <c r="K65" s="370" t="s">
        <v>230</v>
      </c>
      <c r="L65" s="314" t="s">
        <v>231</v>
      </c>
      <c r="M65" s="396" t="s">
        <v>152</v>
      </c>
      <c r="N65" s="370" t="s">
        <v>185</v>
      </c>
    </row>
    <row r="66" spans="1:14">
      <c r="A66" t="s">
        <v>133</v>
      </c>
      <c r="B66" t="s">
        <v>259</v>
      </c>
      <c r="C66" t="s">
        <v>438</v>
      </c>
      <c r="D66" t="s">
        <v>259</v>
      </c>
      <c r="E66" t="s">
        <v>2273</v>
      </c>
      <c r="F66" s="395">
        <v>0</v>
      </c>
      <c r="G66" s="13">
        <v>1</v>
      </c>
      <c r="H66" s="13">
        <v>0.01</v>
      </c>
      <c r="I66" s="370" t="s">
        <v>33</v>
      </c>
      <c r="J66" s="370" t="s">
        <v>3302</v>
      </c>
      <c r="K66" s="370" t="s">
        <v>313</v>
      </c>
      <c r="L66" s="314" t="s">
        <v>314</v>
      </c>
      <c r="M66" s="396"/>
      <c r="N66" s="370"/>
    </row>
    <row r="67" spans="1:14">
      <c r="A67" t="s">
        <v>133</v>
      </c>
      <c r="B67" t="s">
        <v>3424</v>
      </c>
      <c r="C67" t="s">
        <v>435</v>
      </c>
      <c r="D67" t="s">
        <v>3424</v>
      </c>
      <c r="E67" t="s">
        <v>2272</v>
      </c>
      <c r="F67" s="395">
        <v>0</v>
      </c>
      <c r="G67" s="13">
        <v>1</v>
      </c>
      <c r="H67" s="13">
        <v>0.01</v>
      </c>
      <c r="I67" s="370" t="s">
        <v>33</v>
      </c>
      <c r="J67" s="370" t="s">
        <v>3425</v>
      </c>
      <c r="K67" s="370"/>
      <c r="L67" s="314" t="s">
        <v>2705</v>
      </c>
      <c r="M67" s="396" t="s">
        <v>3426</v>
      </c>
      <c r="N67" s="370"/>
    </row>
    <row r="68" spans="1:14">
      <c r="A68" t="s">
        <v>133</v>
      </c>
      <c r="B68" t="s">
        <v>186</v>
      </c>
      <c r="C68" t="s">
        <v>432</v>
      </c>
      <c r="D68" t="s">
        <v>186</v>
      </c>
      <c r="E68" t="s">
        <v>2271</v>
      </c>
      <c r="F68" s="395">
        <v>0</v>
      </c>
      <c r="G68" s="13">
        <v>1</v>
      </c>
      <c r="H68" s="13">
        <v>0.01</v>
      </c>
      <c r="I68" s="370" t="s">
        <v>33</v>
      </c>
      <c r="J68" s="370" t="s">
        <v>2306</v>
      </c>
      <c r="K68" s="370" t="s">
        <v>232</v>
      </c>
      <c r="L68" s="314" t="s">
        <v>233</v>
      </c>
      <c r="M68" s="396" t="s">
        <v>152</v>
      </c>
      <c r="N68" s="370"/>
    </row>
    <row r="69" spans="1:14">
      <c r="A69" t="s">
        <v>133</v>
      </c>
      <c r="B69" t="s">
        <v>2773</v>
      </c>
      <c r="C69" t="s">
        <v>2774</v>
      </c>
      <c r="D69" t="s">
        <v>2773</v>
      </c>
      <c r="E69" t="s">
        <v>2775</v>
      </c>
      <c r="F69" s="395">
        <v>0</v>
      </c>
      <c r="G69" s="13">
        <v>1</v>
      </c>
      <c r="H69" s="13">
        <v>0.01</v>
      </c>
      <c r="I69" s="370" t="s">
        <v>33</v>
      </c>
      <c r="J69" s="370" t="s">
        <v>3750</v>
      </c>
      <c r="K69" s="370" t="s">
        <v>234</v>
      </c>
      <c r="L69" s="314" t="s">
        <v>235</v>
      </c>
      <c r="M69" s="396" t="s">
        <v>152</v>
      </c>
      <c r="N69" s="370"/>
    </row>
    <row r="70" spans="1:14">
      <c r="A70" t="s">
        <v>133</v>
      </c>
      <c r="B70" t="s">
        <v>3427</v>
      </c>
      <c r="C70" t="s">
        <v>3349</v>
      </c>
      <c r="D70" t="s">
        <v>3427</v>
      </c>
      <c r="E70" t="s">
        <v>3350</v>
      </c>
      <c r="F70" s="395">
        <v>0</v>
      </c>
      <c r="G70" s="13">
        <v>1</v>
      </c>
      <c r="H70" s="13">
        <v>0.01</v>
      </c>
      <c r="I70" s="370" t="s">
        <v>33</v>
      </c>
      <c r="J70" s="370" t="s">
        <v>3428</v>
      </c>
      <c r="K70" s="370"/>
      <c r="L70" s="314"/>
      <c r="M70" s="396"/>
      <c r="N70" s="370"/>
    </row>
    <row r="71" spans="1:14">
      <c r="A71" t="s">
        <v>133</v>
      </c>
      <c r="B71" t="s">
        <v>136</v>
      </c>
      <c r="C71" t="s">
        <v>433</v>
      </c>
      <c r="D71" t="s">
        <v>136</v>
      </c>
      <c r="E71" t="s">
        <v>2270</v>
      </c>
      <c r="F71" s="395">
        <v>0</v>
      </c>
      <c r="G71" s="13">
        <v>1</v>
      </c>
      <c r="H71" s="13">
        <v>0.01</v>
      </c>
      <c r="I71" s="370" t="s">
        <v>33</v>
      </c>
      <c r="J71" s="370" t="s">
        <v>3303</v>
      </c>
      <c r="K71" s="370" t="s">
        <v>236</v>
      </c>
      <c r="L71" s="314" t="s">
        <v>237</v>
      </c>
      <c r="M71" s="396" t="s">
        <v>152</v>
      </c>
      <c r="N71" s="370"/>
    </row>
    <row r="72" spans="1:14">
      <c r="A72" t="s">
        <v>133</v>
      </c>
      <c r="B72" t="s">
        <v>134</v>
      </c>
      <c r="C72" t="s">
        <v>2806</v>
      </c>
      <c r="D72" t="s">
        <v>134</v>
      </c>
      <c r="E72" t="s">
        <v>2269</v>
      </c>
      <c r="F72" s="395">
        <v>0</v>
      </c>
      <c r="G72" s="13">
        <v>1</v>
      </c>
      <c r="H72" s="13">
        <v>0.01</v>
      </c>
      <c r="I72" s="370" t="s">
        <v>33</v>
      </c>
      <c r="J72" s="370" t="s">
        <v>3751</v>
      </c>
      <c r="K72" s="370" t="s">
        <v>238</v>
      </c>
      <c r="L72" s="314" t="s">
        <v>239</v>
      </c>
      <c r="M72" s="396" t="s">
        <v>152</v>
      </c>
      <c r="N72" s="370"/>
    </row>
    <row r="73" spans="1:14">
      <c r="A73" t="s">
        <v>133</v>
      </c>
      <c r="B73" t="s">
        <v>3421</v>
      </c>
      <c r="C73" t="s">
        <v>434</v>
      </c>
      <c r="D73" t="s">
        <v>3421</v>
      </c>
      <c r="E73" t="s">
        <v>2268</v>
      </c>
      <c r="F73" s="395">
        <v>0</v>
      </c>
      <c r="G73" s="13">
        <v>1</v>
      </c>
      <c r="H73" s="13">
        <v>0.01</v>
      </c>
      <c r="I73" s="370" t="s">
        <v>33</v>
      </c>
      <c r="J73" s="370" t="s">
        <v>3422</v>
      </c>
      <c r="K73" s="370"/>
      <c r="L73" s="314" t="s">
        <v>2706</v>
      </c>
      <c r="M73" s="396" t="s">
        <v>3423</v>
      </c>
      <c r="N73" s="370"/>
    </row>
    <row r="74" spans="1:14">
      <c r="A74" t="s">
        <v>133</v>
      </c>
      <c r="B74" t="s">
        <v>2441</v>
      </c>
      <c r="C74" t="s">
        <v>2442</v>
      </c>
      <c r="D74" t="s">
        <v>2441</v>
      </c>
      <c r="E74" t="s">
        <v>2443</v>
      </c>
      <c r="F74" s="395">
        <v>0</v>
      </c>
      <c r="G74" s="13">
        <v>1</v>
      </c>
      <c r="H74" s="13">
        <v>0.01</v>
      </c>
      <c r="I74" s="370" t="s">
        <v>2444</v>
      </c>
      <c r="J74" s="370" t="s">
        <v>3239</v>
      </c>
      <c r="K74" s="370"/>
      <c r="L74" s="314" t="s">
        <v>2701</v>
      </c>
      <c r="M74" s="388" t="s">
        <v>2445</v>
      </c>
      <c r="N74" s="370"/>
    </row>
    <row r="75" spans="1:14">
      <c r="A75" s="317" t="s">
        <v>2478</v>
      </c>
      <c r="B75" s="317" t="s">
        <v>2482</v>
      </c>
      <c r="C75" t="s">
        <v>288</v>
      </c>
      <c r="D75" s="317" t="s">
        <v>2481</v>
      </c>
      <c r="E75" t="s">
        <v>2267</v>
      </c>
      <c r="F75" s="386">
        <v>0</v>
      </c>
      <c r="G75" s="386">
        <v>1</v>
      </c>
      <c r="H75" s="386">
        <v>0.01</v>
      </c>
      <c r="I75" s="314" t="s">
        <v>57</v>
      </c>
      <c r="J75" s="314" t="s">
        <v>2307</v>
      </c>
      <c r="K75" s="314" t="s">
        <v>244</v>
      </c>
      <c r="L75" s="314" t="s">
        <v>245</v>
      </c>
      <c r="M75" s="396" t="s">
        <v>152</v>
      </c>
      <c r="N75" s="314"/>
    </row>
    <row r="76" spans="1:14">
      <c r="A76" s="317" t="s">
        <v>2478</v>
      </c>
      <c r="B76" s="317" t="s">
        <v>2742</v>
      </c>
      <c r="C76" t="s">
        <v>2741</v>
      </c>
      <c r="D76" s="317" t="s">
        <v>350</v>
      </c>
      <c r="E76" t="s">
        <v>2739</v>
      </c>
      <c r="F76" s="386">
        <v>0</v>
      </c>
      <c r="G76" s="386">
        <v>1</v>
      </c>
      <c r="H76" s="386">
        <v>0.01</v>
      </c>
      <c r="I76" s="370" t="s">
        <v>2740</v>
      </c>
      <c r="J76" s="314" t="s">
        <v>3758</v>
      </c>
      <c r="K76" s="314" t="s">
        <v>343</v>
      </c>
      <c r="L76" s="314" t="s">
        <v>2702</v>
      </c>
      <c r="M76" s="396" t="s">
        <v>152</v>
      </c>
      <c r="N76" s="314"/>
    </row>
    <row r="77" spans="1:14">
      <c r="A77" s="317" t="s">
        <v>2478</v>
      </c>
      <c r="B77" s="317" t="s">
        <v>2479</v>
      </c>
      <c r="C77" t="s">
        <v>2480</v>
      </c>
      <c r="D77" s="317" t="s">
        <v>2483</v>
      </c>
      <c r="E77" t="s">
        <v>2484</v>
      </c>
      <c r="F77" s="386">
        <v>0</v>
      </c>
      <c r="G77" s="386">
        <v>1</v>
      </c>
      <c r="H77" s="386">
        <v>0.01</v>
      </c>
      <c r="I77" s="370" t="s">
        <v>2485</v>
      </c>
      <c r="J77" s="314" t="s">
        <v>2486</v>
      </c>
      <c r="K77" s="314"/>
      <c r="L77" s="314" t="s">
        <v>2703</v>
      </c>
      <c r="M77" s="396"/>
      <c r="N77" s="314"/>
    </row>
    <row r="78" spans="1:14">
      <c r="A78" t="s">
        <v>10</v>
      </c>
      <c r="B78" t="s">
        <v>3128</v>
      </c>
      <c r="C78" t="s">
        <v>2413</v>
      </c>
      <c r="D78" t="s">
        <v>3128</v>
      </c>
      <c r="E78" t="s">
        <v>2266</v>
      </c>
      <c r="F78">
        <v>0</v>
      </c>
      <c r="G78">
        <v>300</v>
      </c>
      <c r="H78">
        <v>5</v>
      </c>
      <c r="I78" s="184" t="str">
        <f>UnitControlCenter!$B$50</f>
        <v>$/metric ton CO2e</v>
      </c>
      <c r="J78" s="370" t="s">
        <v>3742</v>
      </c>
      <c r="K78" s="370" t="s">
        <v>242</v>
      </c>
      <c r="L78" s="314" t="s">
        <v>243</v>
      </c>
      <c r="M78" s="397" t="s">
        <v>2389</v>
      </c>
      <c r="N78" s="314" t="s">
        <v>398</v>
      </c>
    </row>
    <row r="79" spans="1:14">
      <c r="A79" t="s">
        <v>10</v>
      </c>
      <c r="B79" t="s">
        <v>25</v>
      </c>
      <c r="C79" t="s">
        <v>140</v>
      </c>
      <c r="D79" t="s">
        <v>25</v>
      </c>
      <c r="E79" t="s">
        <v>2265</v>
      </c>
      <c r="F79" s="386">
        <v>0</v>
      </c>
      <c r="G79" s="386">
        <v>1</v>
      </c>
      <c r="H79" s="386">
        <v>0.01</v>
      </c>
      <c r="I79" s="370" t="s">
        <v>142</v>
      </c>
      <c r="J79" s="370" t="s">
        <v>3203</v>
      </c>
      <c r="K79" s="314" t="s">
        <v>246</v>
      </c>
      <c r="L79" s="314" t="s">
        <v>247</v>
      </c>
      <c r="M79" s="396" t="s">
        <v>152</v>
      </c>
    </row>
    <row r="80" spans="1:14">
      <c r="A80" s="317" t="s">
        <v>10</v>
      </c>
      <c r="B80" s="317" t="s">
        <v>2446</v>
      </c>
      <c r="C80" t="s">
        <v>2447</v>
      </c>
      <c r="D80" s="184"/>
      <c r="E80" s="317" t="s">
        <v>2448</v>
      </c>
      <c r="F80">
        <v>0</v>
      </c>
      <c r="G80">
        <v>1</v>
      </c>
      <c r="H80">
        <v>1</v>
      </c>
      <c r="I80" s="370" t="s">
        <v>29</v>
      </c>
      <c r="J80" s="370" t="s">
        <v>3333</v>
      </c>
      <c r="K80" s="370" t="s">
        <v>242</v>
      </c>
      <c r="L80" s="314" t="s">
        <v>243</v>
      </c>
    </row>
    <row r="81" spans="1:13">
      <c r="A81" s="317" t="s">
        <v>10</v>
      </c>
      <c r="B81" s="317" t="s">
        <v>2978</v>
      </c>
      <c r="C81" t="s">
        <v>3376</v>
      </c>
      <c r="D81" s="184"/>
      <c r="E81" s="317" t="s">
        <v>3378</v>
      </c>
      <c r="F81">
        <v>0</v>
      </c>
      <c r="G81">
        <v>1</v>
      </c>
      <c r="H81">
        <v>1</v>
      </c>
      <c r="I81" s="370" t="s">
        <v>29</v>
      </c>
      <c r="J81" s="370" t="s">
        <v>3375</v>
      </c>
      <c r="K81" s="370" t="s">
        <v>242</v>
      </c>
      <c r="L81" s="314" t="s">
        <v>243</v>
      </c>
    </row>
    <row r="82" spans="1:13">
      <c r="A82" s="317" t="s">
        <v>10</v>
      </c>
      <c r="B82" t="s">
        <v>3332</v>
      </c>
      <c r="C82" t="s">
        <v>3377</v>
      </c>
      <c r="D82" s="184"/>
      <c r="E82" s="184"/>
      <c r="F82">
        <v>0</v>
      </c>
      <c r="G82">
        <v>1</v>
      </c>
      <c r="H82">
        <v>1</v>
      </c>
      <c r="I82" s="370" t="s">
        <v>29</v>
      </c>
      <c r="J82" t="s">
        <v>3431</v>
      </c>
      <c r="K82" s="370" t="s">
        <v>242</v>
      </c>
      <c r="L82" s="314" t="s">
        <v>243</v>
      </c>
    </row>
    <row r="83" spans="1:13">
      <c r="A83" s="317" t="s">
        <v>10</v>
      </c>
      <c r="B83" s="317" t="s">
        <v>2716</v>
      </c>
      <c r="C83" t="s">
        <v>2715</v>
      </c>
      <c r="D83" s="317" t="s">
        <v>2716</v>
      </c>
      <c r="E83" t="s">
        <v>2717</v>
      </c>
      <c r="F83">
        <v>0</v>
      </c>
      <c r="G83">
        <v>1</v>
      </c>
      <c r="H83">
        <v>1</v>
      </c>
      <c r="I83" s="370" t="s">
        <v>29</v>
      </c>
      <c r="J83" s="314"/>
    </row>
    <row r="84" spans="1:13">
      <c r="A84" s="317" t="s">
        <v>10</v>
      </c>
      <c r="B84" s="317" t="s">
        <v>2759</v>
      </c>
      <c r="C84" t="s">
        <v>2759</v>
      </c>
      <c r="D84" s="317" t="s">
        <v>2759</v>
      </c>
      <c r="E84" s="317" t="s">
        <v>2760</v>
      </c>
      <c r="F84" s="386">
        <v>0</v>
      </c>
      <c r="G84" s="386">
        <v>1</v>
      </c>
      <c r="H84" s="386">
        <v>0.01</v>
      </c>
      <c r="I84" s="370" t="s">
        <v>2761</v>
      </c>
      <c r="J84" s="370" t="s">
        <v>3204</v>
      </c>
      <c r="K84" s="314" t="s">
        <v>2913</v>
      </c>
    </row>
    <row r="85" spans="1:13">
      <c r="A85" t="s">
        <v>10</v>
      </c>
      <c r="B85" t="s">
        <v>3277</v>
      </c>
      <c r="C85" t="s">
        <v>3276</v>
      </c>
      <c r="D85" t="s">
        <v>3277</v>
      </c>
      <c r="E85" t="s">
        <v>2264</v>
      </c>
      <c r="F85" s="395">
        <v>-0.5</v>
      </c>
      <c r="G85" s="395">
        <v>0.5</v>
      </c>
      <c r="H85" s="386">
        <v>0.01</v>
      </c>
      <c r="I85" s="370" t="s">
        <v>143</v>
      </c>
      <c r="J85" s="370" t="s">
        <v>3278</v>
      </c>
      <c r="K85" s="314" t="s">
        <v>248</v>
      </c>
      <c r="L85" s="314" t="s">
        <v>249</v>
      </c>
      <c r="M85" s="397" t="s">
        <v>153</v>
      </c>
    </row>
    <row r="86" spans="1:13">
      <c r="A86" t="s">
        <v>2661</v>
      </c>
      <c r="B86" s="184" t="s">
        <v>315</v>
      </c>
      <c r="C86" t="s">
        <v>289</v>
      </c>
      <c r="D86" t="s">
        <v>351</v>
      </c>
      <c r="E86" t="s">
        <v>2263</v>
      </c>
      <c r="F86" s="13">
        <v>0</v>
      </c>
      <c r="G86" s="13">
        <v>0.4</v>
      </c>
      <c r="H86" s="395">
        <v>0.01</v>
      </c>
      <c r="I86" s="370" t="s">
        <v>31</v>
      </c>
      <c r="J86" s="370" t="s">
        <v>3205</v>
      </c>
      <c r="K86" s="370" t="s">
        <v>250</v>
      </c>
      <c r="L86" s="314" t="s">
        <v>251</v>
      </c>
      <c r="M86" s="396"/>
    </row>
    <row r="87" spans="1:13">
      <c r="A87" s="254" t="str">
        <f>A$86</f>
        <v>Research and Development</v>
      </c>
      <c r="B87" s="254" t="str">
        <f t="shared" ref="B87:B90" si="0">B$86</f>
        <v>Capital Cost Reduction</v>
      </c>
      <c r="C87" t="s">
        <v>290</v>
      </c>
      <c r="D87" s="254" t="str">
        <f t="shared" ref="D87:L90" si="1">D$86</f>
        <v>R&amp;D Capital Cost Reductions</v>
      </c>
      <c r="E87" t="s">
        <v>3220</v>
      </c>
      <c r="F87" s="403">
        <f t="shared" si="1"/>
        <v>0</v>
      </c>
      <c r="G87" s="403">
        <f t="shared" si="1"/>
        <v>0.4</v>
      </c>
      <c r="H87" s="403">
        <f t="shared" si="1"/>
        <v>0.01</v>
      </c>
      <c r="I87" s="254" t="str">
        <f t="shared" si="1"/>
        <v>% reduction in cost</v>
      </c>
      <c r="J87"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254" t="str">
        <f t="shared" si="1"/>
        <v>architectural-design.html#rnd</v>
      </c>
      <c r="L87" s="254" t="str">
        <f t="shared" si="1"/>
        <v>research-and-development.html</v>
      </c>
      <c r="M87" s="396"/>
    </row>
    <row r="88" spans="1:13">
      <c r="A88" s="254" t="str">
        <f t="shared" ref="A88:A90" si="2">A$86</f>
        <v>Research and Development</v>
      </c>
      <c r="B88" s="254" t="str">
        <f t="shared" si="0"/>
        <v>Capital Cost Reduction</v>
      </c>
      <c r="C88" t="s">
        <v>291</v>
      </c>
      <c r="D88" s="254" t="str">
        <f t="shared" si="1"/>
        <v>R&amp;D Capital Cost Reductions</v>
      </c>
      <c r="E88" t="s">
        <v>3221</v>
      </c>
      <c r="F88" s="403">
        <f t="shared" si="1"/>
        <v>0</v>
      </c>
      <c r="G88" s="403">
        <f t="shared" si="1"/>
        <v>0.4</v>
      </c>
      <c r="H88" s="403">
        <f t="shared" si="1"/>
        <v>0.01</v>
      </c>
      <c r="I88" s="254" t="str">
        <f t="shared" si="1"/>
        <v>% reduction in cost</v>
      </c>
      <c r="J88"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8" s="254" t="str">
        <f t="shared" si="1"/>
        <v>architectural-design.html#rnd</v>
      </c>
      <c r="L88" s="254" t="str">
        <f t="shared" si="1"/>
        <v>research-and-development.html</v>
      </c>
      <c r="M88" s="396"/>
    </row>
    <row r="89" spans="1:13">
      <c r="A89" s="254" t="str">
        <f t="shared" si="2"/>
        <v>Research and Development</v>
      </c>
      <c r="B89" s="254" t="str">
        <f t="shared" si="0"/>
        <v>Capital Cost Reduction</v>
      </c>
      <c r="C89" t="s">
        <v>292</v>
      </c>
      <c r="D89" s="254" t="str">
        <f t="shared" si="1"/>
        <v>R&amp;D Capital Cost Reductions</v>
      </c>
      <c r="E89" t="s">
        <v>3222</v>
      </c>
      <c r="F89" s="403">
        <f t="shared" si="1"/>
        <v>0</v>
      </c>
      <c r="G89" s="403">
        <f t="shared" si="1"/>
        <v>0.4</v>
      </c>
      <c r="H89" s="403">
        <f t="shared" si="1"/>
        <v>0.01</v>
      </c>
      <c r="I89" s="254" t="str">
        <f t="shared" si="1"/>
        <v>% reduction in cost</v>
      </c>
      <c r="J89"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9" s="254" t="str">
        <f t="shared" si="1"/>
        <v>architectural-design.html#rnd</v>
      </c>
      <c r="L89" s="254" t="str">
        <f t="shared" si="1"/>
        <v>research-and-development.html</v>
      </c>
      <c r="M89" s="396"/>
    </row>
    <row r="90" spans="1:13">
      <c r="A90" s="254" t="str">
        <f t="shared" si="2"/>
        <v>Research and Development</v>
      </c>
      <c r="B90" s="254" t="str">
        <f t="shared" si="0"/>
        <v>Capital Cost Reduction</v>
      </c>
      <c r="C90" s="317" t="s">
        <v>293</v>
      </c>
      <c r="D90" s="254" t="str">
        <f t="shared" si="1"/>
        <v>R&amp;D Capital Cost Reductions</v>
      </c>
      <c r="E90" t="s">
        <v>3223</v>
      </c>
      <c r="F90" s="403">
        <f t="shared" si="1"/>
        <v>0</v>
      </c>
      <c r="G90" s="403">
        <f t="shared" si="1"/>
        <v>0.4</v>
      </c>
      <c r="H90" s="403">
        <f t="shared" si="1"/>
        <v>0.01</v>
      </c>
      <c r="I90" s="254" t="str">
        <f t="shared" si="1"/>
        <v>% reduction in cost</v>
      </c>
      <c r="J90" s="25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254" t="str">
        <f t="shared" si="1"/>
        <v>architectural-design.html#rnd</v>
      </c>
      <c r="L90" s="254" t="str">
        <f t="shared" si="1"/>
        <v>research-and-development.html</v>
      </c>
      <c r="M90" s="396"/>
    </row>
    <row r="91" spans="1:13">
      <c r="A91" s="317" t="s">
        <v>2661</v>
      </c>
      <c r="B91" s="317" t="s">
        <v>2804</v>
      </c>
      <c r="C91" t="s">
        <v>2805</v>
      </c>
      <c r="D91" s="317" t="s">
        <v>2804</v>
      </c>
      <c r="E91" s="391" t="s">
        <v>2807</v>
      </c>
      <c r="F91" s="13">
        <v>0</v>
      </c>
      <c r="G91" s="13">
        <v>1</v>
      </c>
      <c r="H91" s="395">
        <v>0.01</v>
      </c>
      <c r="I91" s="370" t="s">
        <v>33</v>
      </c>
      <c r="J91" s="370" t="s">
        <v>3399</v>
      </c>
      <c r="K91" s="314" t="s">
        <v>2810</v>
      </c>
      <c r="L91" s="314" t="s">
        <v>2809</v>
      </c>
      <c r="M91" s="397" t="s">
        <v>2808</v>
      </c>
    </row>
    <row r="92" spans="1:13">
      <c r="A92" t="s">
        <v>2661</v>
      </c>
      <c r="B92" s="184" t="s">
        <v>328</v>
      </c>
      <c r="C92" t="s">
        <v>294</v>
      </c>
      <c r="D92" t="s">
        <v>352</v>
      </c>
      <c r="E92" t="s">
        <v>2262</v>
      </c>
      <c r="F92" s="13">
        <v>0</v>
      </c>
      <c r="G92" s="13">
        <v>0.4</v>
      </c>
      <c r="H92" s="395">
        <v>0.01</v>
      </c>
      <c r="I92" s="370" t="s">
        <v>32</v>
      </c>
      <c r="J92" s="370" t="s">
        <v>3211</v>
      </c>
      <c r="K92" s="370" t="s">
        <v>250</v>
      </c>
      <c r="L92" s="314" t="s">
        <v>251</v>
      </c>
    </row>
    <row r="93" spans="1:13">
      <c r="A93" s="254" t="str">
        <f>A$92</f>
        <v>Research and Development</v>
      </c>
      <c r="B93" s="254" t="str">
        <f>B$92</f>
        <v>Fuel Use Reduction</v>
      </c>
      <c r="C93" t="s">
        <v>295</v>
      </c>
      <c r="D93" s="254" t="str">
        <f t="shared" ref="D93:L96" si="3">D$92</f>
        <v>R&amp;D Fuel Use Reductions</v>
      </c>
      <c r="E93" t="s">
        <v>3224</v>
      </c>
      <c r="F93" s="261">
        <f t="shared" si="3"/>
        <v>0</v>
      </c>
      <c r="G93" s="261">
        <f t="shared" si="3"/>
        <v>0.4</v>
      </c>
      <c r="H93" s="261">
        <f t="shared" si="3"/>
        <v>0.01</v>
      </c>
      <c r="I93" s="254" t="str">
        <f t="shared" si="3"/>
        <v>% reduction in fuel use</v>
      </c>
      <c r="J93"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254" t="str">
        <f t="shared" si="3"/>
        <v>architectural-design.html#rnd</v>
      </c>
      <c r="L93" s="254" t="str">
        <f t="shared" si="3"/>
        <v>research-and-development.html</v>
      </c>
    </row>
    <row r="94" spans="1:13">
      <c r="A94" s="254" t="str">
        <f t="shared" ref="A94:B96" si="4">A$92</f>
        <v>Research and Development</v>
      </c>
      <c r="B94" s="254" t="str">
        <f t="shared" si="4"/>
        <v>Fuel Use Reduction</v>
      </c>
      <c r="C94" t="s">
        <v>296</v>
      </c>
      <c r="D94" s="254" t="str">
        <f t="shared" si="3"/>
        <v>R&amp;D Fuel Use Reductions</v>
      </c>
      <c r="E94" t="s">
        <v>3225</v>
      </c>
      <c r="F94" s="261">
        <f t="shared" si="3"/>
        <v>0</v>
      </c>
      <c r="G94" s="261">
        <f t="shared" si="3"/>
        <v>0.4</v>
      </c>
      <c r="H94" s="261">
        <f t="shared" si="3"/>
        <v>0.01</v>
      </c>
      <c r="I94" s="254" t="str">
        <f t="shared" si="3"/>
        <v>% reduction in fuel use</v>
      </c>
      <c r="J94"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4" s="254" t="str">
        <f t="shared" si="3"/>
        <v>architectural-design.html#rnd</v>
      </c>
      <c r="L94" s="254" t="str">
        <f t="shared" si="3"/>
        <v>research-and-development.html</v>
      </c>
    </row>
    <row r="95" spans="1:13">
      <c r="A95" s="254" t="str">
        <f t="shared" si="4"/>
        <v>Research and Development</v>
      </c>
      <c r="B95" s="254" t="str">
        <f t="shared" si="4"/>
        <v>Fuel Use Reduction</v>
      </c>
      <c r="C95" t="s">
        <v>297</v>
      </c>
      <c r="D95" s="254" t="str">
        <f t="shared" si="3"/>
        <v>R&amp;D Fuel Use Reductions</v>
      </c>
      <c r="E95" t="s">
        <v>3226</v>
      </c>
      <c r="F95" s="261">
        <f t="shared" si="3"/>
        <v>0</v>
      </c>
      <c r="G95" s="261">
        <f t="shared" si="3"/>
        <v>0.4</v>
      </c>
      <c r="H95" s="261">
        <f t="shared" si="3"/>
        <v>0.01</v>
      </c>
      <c r="I95" s="254" t="str">
        <f t="shared" si="3"/>
        <v>% reduction in fuel use</v>
      </c>
      <c r="J95"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5" s="254" t="str">
        <f t="shared" si="3"/>
        <v>architectural-design.html#rnd</v>
      </c>
      <c r="L95" s="254" t="str">
        <f t="shared" si="3"/>
        <v>research-and-development.html</v>
      </c>
    </row>
    <row r="96" spans="1:13">
      <c r="A96" s="254" t="str">
        <f t="shared" si="4"/>
        <v>Research and Development</v>
      </c>
      <c r="B96" s="254" t="str">
        <f t="shared" si="4"/>
        <v>Fuel Use Reduction</v>
      </c>
      <c r="C96" t="s">
        <v>298</v>
      </c>
      <c r="D96" s="254" t="str">
        <f t="shared" si="3"/>
        <v>R&amp;D Fuel Use Reductions</v>
      </c>
      <c r="E96" t="s">
        <v>3227</v>
      </c>
      <c r="F96" s="261">
        <f t="shared" si="3"/>
        <v>0</v>
      </c>
      <c r="G96" s="261">
        <f t="shared" si="3"/>
        <v>0.4</v>
      </c>
      <c r="H96" s="261">
        <f t="shared" si="3"/>
        <v>0.01</v>
      </c>
      <c r="I96" s="254" t="str">
        <f t="shared" si="3"/>
        <v>% reduction in fuel use</v>
      </c>
      <c r="J96" s="25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6" s="254" t="str">
        <f t="shared" si="3"/>
        <v>architectural-design.html#rnd</v>
      </c>
      <c r="L96" s="254" t="str">
        <f t="shared" si="3"/>
        <v>research-and-development.html</v>
      </c>
    </row>
    <row r="97" spans="1:13">
      <c r="A97" t="s">
        <v>2948</v>
      </c>
      <c r="B97" t="s">
        <v>2949</v>
      </c>
      <c r="C97" t="s">
        <v>2956</v>
      </c>
      <c r="D97" s="184"/>
      <c r="E97" t="s">
        <v>2981</v>
      </c>
      <c r="F97">
        <v>0</v>
      </c>
      <c r="G97">
        <v>10</v>
      </c>
      <c r="H97">
        <v>1</v>
      </c>
      <c r="I97" t="s">
        <v>2926</v>
      </c>
      <c r="J97" t="s">
        <v>3212</v>
      </c>
      <c r="K97" t="s">
        <v>2927</v>
      </c>
    </row>
    <row r="98" spans="1:13">
      <c r="A98" t="s">
        <v>2948</v>
      </c>
      <c r="B98" t="s">
        <v>2950</v>
      </c>
      <c r="C98" t="s">
        <v>2957</v>
      </c>
      <c r="D98" s="184"/>
      <c r="E98" t="s">
        <v>2982</v>
      </c>
      <c r="F98">
        <v>0</v>
      </c>
      <c r="G98">
        <v>10</v>
      </c>
      <c r="H98">
        <v>1</v>
      </c>
      <c r="I98" t="s">
        <v>2926</v>
      </c>
      <c r="J98" s="254" t="str">
        <f>J$97</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254" t="str">
        <f t="shared" ref="K98:K107" si="5">K$97</f>
        <v>io-model.html</v>
      </c>
    </row>
    <row r="99" spans="1:13">
      <c r="A99" t="s">
        <v>2948</v>
      </c>
      <c r="B99" t="s">
        <v>3451</v>
      </c>
      <c r="C99" t="s">
        <v>3633</v>
      </c>
      <c r="D99" s="184"/>
      <c r="E99" t="s">
        <v>2983</v>
      </c>
      <c r="F99">
        <v>0</v>
      </c>
      <c r="G99">
        <v>10</v>
      </c>
      <c r="H99">
        <v>1</v>
      </c>
      <c r="I99" t="s">
        <v>2926</v>
      </c>
      <c r="J99" s="254" t="str">
        <f t="shared" ref="J99:J107" si="6">J$97</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254" t="str">
        <f t="shared" si="5"/>
        <v>io-model.html</v>
      </c>
    </row>
    <row r="100" spans="1:13">
      <c r="A100" t="s">
        <v>2948</v>
      </c>
      <c r="B100" t="s">
        <v>3634</v>
      </c>
      <c r="C100" t="s">
        <v>3635</v>
      </c>
      <c r="D100" s="184"/>
      <c r="E100" t="s">
        <v>3636</v>
      </c>
      <c r="F100">
        <v>0</v>
      </c>
      <c r="G100">
        <v>10</v>
      </c>
      <c r="H100">
        <v>1</v>
      </c>
      <c r="I100" t="s">
        <v>2926</v>
      </c>
      <c r="J100"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254" t="str">
        <f t="shared" si="5"/>
        <v>io-model.html</v>
      </c>
    </row>
    <row r="101" spans="1:13">
      <c r="A101" t="s">
        <v>2948</v>
      </c>
      <c r="B101" t="s">
        <v>2951</v>
      </c>
      <c r="C101" t="s">
        <v>2958</v>
      </c>
      <c r="D101" s="184"/>
      <c r="E101" t="s">
        <v>2984</v>
      </c>
      <c r="F101">
        <v>0</v>
      </c>
      <c r="G101">
        <v>10</v>
      </c>
      <c r="H101">
        <v>1</v>
      </c>
      <c r="I101" t="s">
        <v>2926</v>
      </c>
      <c r="J101"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254" t="str">
        <f t="shared" si="5"/>
        <v>io-model.html</v>
      </c>
    </row>
    <row r="102" spans="1:13">
      <c r="A102" t="s">
        <v>2948</v>
      </c>
      <c r="B102" t="s">
        <v>2952</v>
      </c>
      <c r="C102" t="s">
        <v>2959</v>
      </c>
      <c r="D102" s="184"/>
      <c r="E102" t="s">
        <v>2985</v>
      </c>
      <c r="F102">
        <v>0</v>
      </c>
      <c r="G102">
        <v>10</v>
      </c>
      <c r="H102">
        <v>1</v>
      </c>
      <c r="I102" t="s">
        <v>2926</v>
      </c>
      <c r="J102"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254" t="str">
        <f t="shared" si="5"/>
        <v>io-model.html</v>
      </c>
    </row>
    <row r="103" spans="1:13">
      <c r="A103" t="s">
        <v>2948</v>
      </c>
      <c r="B103" t="s">
        <v>264</v>
      </c>
      <c r="C103" t="s">
        <v>2960</v>
      </c>
      <c r="D103" s="184"/>
      <c r="E103" t="s">
        <v>2986</v>
      </c>
      <c r="F103">
        <v>0</v>
      </c>
      <c r="G103">
        <v>10</v>
      </c>
      <c r="H103">
        <v>1</v>
      </c>
      <c r="I103" t="s">
        <v>2926</v>
      </c>
      <c r="J103"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3" s="254" t="str">
        <f t="shared" si="5"/>
        <v>io-model.html</v>
      </c>
    </row>
    <row r="104" spans="1:13">
      <c r="A104" t="s">
        <v>2948</v>
      </c>
      <c r="B104" t="s">
        <v>2953</v>
      </c>
      <c r="C104" t="s">
        <v>2961</v>
      </c>
      <c r="D104" s="184"/>
      <c r="E104" t="s">
        <v>2987</v>
      </c>
      <c r="F104">
        <v>0</v>
      </c>
      <c r="G104">
        <v>10</v>
      </c>
      <c r="H104">
        <v>1</v>
      </c>
      <c r="I104" t="s">
        <v>2926</v>
      </c>
      <c r="J104"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4" s="254" t="str">
        <f t="shared" si="5"/>
        <v>io-model.html</v>
      </c>
    </row>
    <row r="105" spans="1:13">
      <c r="A105" t="s">
        <v>2948</v>
      </c>
      <c r="B105" t="s">
        <v>3637</v>
      </c>
      <c r="C105" t="s">
        <v>3638</v>
      </c>
      <c r="D105" s="184"/>
      <c r="E105" t="s">
        <v>3639</v>
      </c>
      <c r="F105">
        <v>0</v>
      </c>
      <c r="G105">
        <v>10</v>
      </c>
      <c r="H105">
        <v>1</v>
      </c>
      <c r="I105" t="s">
        <v>2926</v>
      </c>
      <c r="J105"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5" s="254" t="str">
        <f t="shared" si="5"/>
        <v>io-model.html</v>
      </c>
    </row>
    <row r="106" spans="1:13">
      <c r="A106" t="s">
        <v>2948</v>
      </c>
      <c r="B106" t="s">
        <v>2954</v>
      </c>
      <c r="C106" t="s">
        <v>2962</v>
      </c>
      <c r="D106" s="184"/>
      <c r="E106" t="s">
        <v>2988</v>
      </c>
      <c r="F106">
        <v>0</v>
      </c>
      <c r="G106">
        <v>10</v>
      </c>
      <c r="H106">
        <v>1</v>
      </c>
      <c r="I106" t="s">
        <v>2926</v>
      </c>
      <c r="J106"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6" s="254" t="str">
        <f t="shared" si="5"/>
        <v>io-model.html</v>
      </c>
    </row>
    <row r="107" spans="1:13">
      <c r="A107" t="s">
        <v>2948</v>
      </c>
      <c r="B107" t="s">
        <v>2955</v>
      </c>
      <c r="C107" t="s">
        <v>2963</v>
      </c>
      <c r="D107" s="184"/>
      <c r="E107" t="s">
        <v>2989</v>
      </c>
      <c r="F107">
        <v>0</v>
      </c>
      <c r="G107">
        <v>10</v>
      </c>
      <c r="H107">
        <v>1</v>
      </c>
      <c r="I107" t="s">
        <v>2926</v>
      </c>
      <c r="J107" s="25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7" s="254" t="str">
        <f t="shared" si="5"/>
        <v>io-model.html</v>
      </c>
    </row>
    <row r="108" spans="1:13">
      <c r="A108" t="s">
        <v>2825</v>
      </c>
      <c r="B108" t="s">
        <v>2826</v>
      </c>
      <c r="C108" t="s">
        <v>3429</v>
      </c>
      <c r="D108" s="184"/>
      <c r="E108" t="s">
        <v>2827</v>
      </c>
      <c r="F108">
        <v>0</v>
      </c>
      <c r="G108">
        <v>1</v>
      </c>
      <c r="H108">
        <v>1</v>
      </c>
      <c r="I108" s="370" t="s">
        <v>29</v>
      </c>
      <c r="J108" t="s">
        <v>3430</v>
      </c>
      <c r="M108" s="404"/>
    </row>
    <row r="109" spans="1:13">
      <c r="A109" t="s">
        <v>2825</v>
      </c>
      <c r="B109" t="s">
        <v>3290</v>
      </c>
      <c r="C109" t="s">
        <v>3288</v>
      </c>
      <c r="D109" s="184"/>
      <c r="E109" s="184"/>
      <c r="F109">
        <v>0</v>
      </c>
      <c r="G109">
        <v>1</v>
      </c>
      <c r="H109">
        <v>1</v>
      </c>
      <c r="I109" s="370" t="s">
        <v>29</v>
      </c>
      <c r="J109" t="s">
        <v>3289</v>
      </c>
    </row>
  </sheetData>
  <hyperlinks>
    <hyperlink ref="N65" r:id="rId1" display="https://www.fas.org/sgp/crs/misc/R40562.pdf, p.3, paragraph 1" xr:uid="{7CF34F3F-CA8F-4028-84E1-41FC3F30186E}"/>
    <hyperlink ref="M32"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42"/>
  <sheetViews>
    <sheetView zoomScaleNormal="100" workbookViewId="0">
      <pane ySplit="1" topLeftCell="A340" activePane="bottomLeft" state="frozen"/>
      <selection pane="bottomLeft" activeCell="F1545" sqref="F1545"/>
    </sheetView>
  </sheetViews>
  <sheetFormatPr defaultColWidth="9.140625" defaultRowHeight="15"/>
  <cols>
    <col min="1" max="1" width="30" style="1" customWidth="1"/>
    <col min="2" max="2" width="41.42578125" style="322"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3" customWidth="1"/>
    <col min="9" max="9" width="21.42578125" style="322" customWidth="1"/>
    <col min="10" max="10" width="19.42578125" style="256"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c r="A1" s="259" t="s">
        <v>3</v>
      </c>
      <c r="B1" s="321" t="s">
        <v>0</v>
      </c>
      <c r="C1" s="316" t="s">
        <v>1</v>
      </c>
      <c r="D1" s="257" t="s">
        <v>35</v>
      </c>
      <c r="E1" s="257" t="s">
        <v>36</v>
      </c>
      <c r="F1" s="257" t="s">
        <v>82</v>
      </c>
      <c r="G1" s="257" t="s">
        <v>83</v>
      </c>
      <c r="H1" s="258" t="s">
        <v>457</v>
      </c>
      <c r="I1" s="323" t="s">
        <v>68</v>
      </c>
      <c r="J1" s="260" t="s">
        <v>344</v>
      </c>
      <c r="K1" s="259" t="s">
        <v>2261</v>
      </c>
      <c r="L1" s="259" t="s">
        <v>69</v>
      </c>
      <c r="M1" s="259" t="s">
        <v>70</v>
      </c>
      <c r="N1" s="259" t="s">
        <v>81</v>
      </c>
      <c r="O1" s="259" t="s">
        <v>28</v>
      </c>
      <c r="P1" s="259" t="s">
        <v>2</v>
      </c>
      <c r="Q1" s="259" t="s">
        <v>441</v>
      </c>
      <c r="R1" s="259" t="s">
        <v>190</v>
      </c>
    </row>
    <row r="2" spans="1:18" s="2" customFormat="1" ht="30">
      <c r="A2" s="254" t="str">
        <f>IF(ISBLANK(INDEX('Policy Characteristics'!A:A,MATCH($C2,'Policy Characteristics'!$C:$C,0))),"",INDEX('Policy Characteristics'!A:A,MATCH($C2,'Policy Characteristics'!$C:$C,0)))</f>
        <v>Transportation</v>
      </c>
      <c r="B2" s="262" t="str">
        <f>IF(ISBLANK(INDEX('Policy Characteristics'!B:B,MATCH($C2,'Policy Characteristics'!$C:$C,0))),"",INDEX('Policy Characteristics'!B:B,MATCH($C2,'Policy Characteristics'!$C:$C,0)))</f>
        <v>Conventional Pollutant Standards</v>
      </c>
      <c r="C2" s="317" t="s">
        <v>2383</v>
      </c>
      <c r="D2" s="2" t="s">
        <v>37</v>
      </c>
      <c r="E2" s="2" t="s">
        <v>2222</v>
      </c>
      <c r="F2" s="2" t="s">
        <v>3466</v>
      </c>
      <c r="G2" s="2" t="s">
        <v>2427</v>
      </c>
      <c r="H2" s="47">
        <v>300</v>
      </c>
      <c r="I2" s="324" t="s">
        <v>43</v>
      </c>
      <c r="J2" s="255" t="str">
        <f>IF(ISBLANK(INDEX('Policy Characteristics'!D:D,MATCH($C2,'Policy Characteristics'!$C:$C,0))),"",INDEX('Policy Characteristics'!D:D,MATCH($C2,'Policy Characteristics'!$C:$C,0)))</f>
        <v>Conventional Pollutant Standard</v>
      </c>
      <c r="K2" s="254" t="str">
        <f>IF(ISBLANK(INDEX('Policy Characteristics'!E:E,MATCH($C2,'Policy Characteristics'!$C:$C,0))),"",INDEX('Policy Characteristics'!E:E,MATCH($C2,'Policy Characteristics'!$C:$C,0)))</f>
        <v>trans reduce regulated pollutants</v>
      </c>
      <c r="L2" s="261">
        <f>IF(ISBLANK(INDEX('Policy Characteristics'!F:F,MATCH($C2,'Policy Characteristics'!$C:$C,0))),"",INDEX('Policy Characteristics'!F:F,MATCH($C2,'Policy Characteristics'!$C:$C,0)))</f>
        <v>0</v>
      </c>
      <c r="M2" s="261">
        <f>IF(ISBLANK(INDEX('Policy Characteristics'!G:G,MATCH($C2,'Policy Characteristics'!$C:$C,0))),"",INDEX('Policy Characteristics'!G:G,MATCH($C2,'Policy Characteristics'!$C:$C,0)))</f>
        <v>1</v>
      </c>
      <c r="N2" s="261">
        <f>IF(ISBLANK(INDEX('Policy Characteristics'!H:H,MATCH($C2,'Policy Characteristics'!$C:$C,0))),"",INDEX('Policy Characteristics'!H:H,MATCH($C2,'Policy Characteristics'!$C:$C,0)))</f>
        <v>0.02</v>
      </c>
      <c r="O2" s="254" t="str">
        <f>IF(ISBLANK(INDEX('Policy Characteristics'!I:I,MATCH($C2,'Policy Characteristics'!$C:$C,0))),"",INDEX('Policy Characteristics'!I:I,MATCH($C2,'Policy Characteristics'!$C:$C,0)))</f>
        <v>% reduction in emissions</v>
      </c>
      <c r="P2" s="254"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54" t="str">
        <f>IF(ISBLANK(INDEX('Policy Characteristics'!K:K,MATCH($C2,'Policy Characteristics'!$C:$C,0))),"",INDEX('Policy Characteristics'!K:K,MATCH($C2,'Policy Characteristics'!$C:$C,0)))</f>
        <v>transportation-sector-main.html#conv-pol-stds</v>
      </c>
      <c r="R2" s="254" t="str">
        <f>IF(ISBLANK(INDEX('Policy Characteristics'!L:L,MATCH($C2,'Policy Characteristics'!$C:$C,0))),"",INDEX('Policy Characteristics'!L:L,MATCH($C2,'Policy Characteristics'!$C:$C,0)))</f>
        <v>conventional-pollutant-standards.html</v>
      </c>
    </row>
    <row r="3" spans="1:18" s="2" customFormat="1" ht="30">
      <c r="A3" s="254" t="str">
        <f>IF(ISBLANK(INDEX('Policy Characteristics'!A:A,MATCH($C3,'Policy Characteristics'!$C:$C,0))),"",INDEX('Policy Characteristics'!A:A,MATCH($C3,'Policy Characteristics'!$C:$C,0)))</f>
        <v>Transportation</v>
      </c>
      <c r="B3" s="262" t="str">
        <f>IF(ISBLANK(INDEX('Policy Characteristics'!B:B,MATCH($C3,'Policy Characteristics'!$C:$C,0))),"",INDEX('Policy Characteristics'!B:B,MATCH($C3,'Policy Characteristics'!$C:$C,0)))</f>
        <v>Conventional Pollutant Standards</v>
      </c>
      <c r="C3" s="254" t="str">
        <f t="shared" ref="C3:C22" si="0">C$2</f>
        <v>Percentage Reduction of Separately Regulated Pollutants</v>
      </c>
      <c r="D3" s="2" t="s">
        <v>37</v>
      </c>
      <c r="E3" s="2" t="s">
        <v>485</v>
      </c>
      <c r="F3" s="2" t="s">
        <v>3466</v>
      </c>
      <c r="G3" s="2" t="s">
        <v>485</v>
      </c>
      <c r="H3" s="47">
        <v>301</v>
      </c>
      <c r="I3" s="324" t="s">
        <v>43</v>
      </c>
      <c r="J3" s="255" t="str">
        <f>IF(ISBLANK(INDEX('Policy Characteristics'!D:D,MATCH($C3,'Policy Characteristics'!$C:$C,0))),"",INDEX('Policy Characteristics'!D:D,MATCH($C3,'Policy Characteristics'!$C:$C,0)))</f>
        <v>Conventional Pollutant Standard</v>
      </c>
      <c r="K3" s="254" t="str">
        <f>IF(ISBLANK(INDEX('Policy Characteristics'!E:E,MATCH($C3,'Policy Characteristics'!$C:$C,0))),"",INDEX('Policy Characteristics'!E:E,MATCH($C3,'Policy Characteristics'!$C:$C,0)))</f>
        <v>trans reduce regulated pollutants</v>
      </c>
      <c r="L3" s="261">
        <f>IF(ISBLANK(INDEX('Policy Characteristics'!F:F,MATCH($C3,'Policy Characteristics'!$C:$C,0))),"",INDEX('Policy Characteristics'!F:F,MATCH($C3,'Policy Characteristics'!$C:$C,0)))</f>
        <v>0</v>
      </c>
      <c r="M3" s="261">
        <f>IF(ISBLANK(INDEX('Policy Characteristics'!G:G,MATCH($C3,'Policy Characteristics'!$C:$C,0))),"",INDEX('Policy Characteristics'!G:G,MATCH($C3,'Policy Characteristics'!$C:$C,0)))</f>
        <v>1</v>
      </c>
      <c r="N3" s="261">
        <f>IF(ISBLANK(INDEX('Policy Characteristics'!H:H,MATCH($C3,'Policy Characteristics'!$C:$C,0))),"",INDEX('Policy Characteristics'!H:H,MATCH($C3,'Policy Characteristics'!$C:$C,0)))</f>
        <v>0.02</v>
      </c>
      <c r="O3" s="254" t="str">
        <f>IF(ISBLANK(INDEX('Policy Characteristics'!I:I,MATCH($C3,'Policy Characteristics'!$C:$C,0))),"",INDEX('Policy Characteristics'!I:I,MATCH($C3,'Policy Characteristics'!$C:$C,0)))</f>
        <v>% reduction in emissions</v>
      </c>
      <c r="P3" s="254"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54" t="str">
        <f>IF(ISBLANK(INDEX('Policy Characteristics'!K:K,MATCH($C3,'Policy Characteristics'!$C:$C,0))),"",INDEX('Policy Characteristics'!K:K,MATCH($C3,'Policy Characteristics'!$C:$C,0)))</f>
        <v>transportation-sector-main.html#conv-pol-stds</v>
      </c>
      <c r="R3" s="254" t="str">
        <f>IF(ISBLANK(INDEX('Policy Characteristics'!L:L,MATCH($C3,'Policy Characteristics'!$C:$C,0))),"",INDEX('Policy Characteristics'!L:L,MATCH($C3,'Policy Characteristics'!$C:$C,0)))</f>
        <v>conventional-pollutant-standards.html</v>
      </c>
    </row>
    <row r="4" spans="1:18" s="2" customFormat="1" ht="30">
      <c r="A4" s="254" t="str">
        <f>IF(ISBLANK(INDEX('Policy Characteristics'!A:A,MATCH($C4,'Policy Characteristics'!$C:$C,0))),"",INDEX('Policy Characteristics'!A:A,MATCH($C4,'Policy Characteristics'!$C:$C,0)))</f>
        <v>Transportation</v>
      </c>
      <c r="B4" s="262" t="str">
        <f>IF(ISBLANK(INDEX('Policy Characteristics'!B:B,MATCH($C4,'Policy Characteristics'!$C:$C,0))),"",INDEX('Policy Characteristics'!B:B,MATCH($C4,'Policy Characteristics'!$C:$C,0)))</f>
        <v>Conventional Pollutant Standards</v>
      </c>
      <c r="C4" s="254" t="str">
        <f t="shared" si="0"/>
        <v>Percentage Reduction of Separately Regulated Pollutants</v>
      </c>
      <c r="D4" s="2" t="s">
        <v>37</v>
      </c>
      <c r="E4" s="2" t="s">
        <v>2225</v>
      </c>
      <c r="F4" s="2" t="s">
        <v>3466</v>
      </c>
      <c r="G4" s="2" t="s">
        <v>2225</v>
      </c>
      <c r="H4" s="47">
        <v>302</v>
      </c>
      <c r="I4" s="324" t="s">
        <v>43</v>
      </c>
      <c r="J4" s="255" t="str">
        <f>IF(ISBLANK(INDEX('Policy Characteristics'!D:D,MATCH($C4,'Policy Characteristics'!$C:$C,0))),"",INDEX('Policy Characteristics'!D:D,MATCH($C4,'Policy Characteristics'!$C:$C,0)))</f>
        <v>Conventional Pollutant Standard</v>
      </c>
      <c r="K4" s="254" t="str">
        <f>IF(ISBLANK(INDEX('Policy Characteristics'!E:E,MATCH($C4,'Policy Characteristics'!$C:$C,0))),"",INDEX('Policy Characteristics'!E:E,MATCH($C4,'Policy Characteristics'!$C:$C,0)))</f>
        <v>trans reduce regulated pollutants</v>
      </c>
      <c r="L4" s="261">
        <f>IF(ISBLANK(INDEX('Policy Characteristics'!F:F,MATCH($C4,'Policy Characteristics'!$C:$C,0))),"",INDEX('Policy Characteristics'!F:F,MATCH($C4,'Policy Characteristics'!$C:$C,0)))</f>
        <v>0</v>
      </c>
      <c r="M4" s="261">
        <f>IF(ISBLANK(INDEX('Policy Characteristics'!G:G,MATCH($C4,'Policy Characteristics'!$C:$C,0))),"",INDEX('Policy Characteristics'!G:G,MATCH($C4,'Policy Characteristics'!$C:$C,0)))</f>
        <v>1</v>
      </c>
      <c r="N4" s="261">
        <f>IF(ISBLANK(INDEX('Policy Characteristics'!H:H,MATCH($C4,'Policy Characteristics'!$C:$C,0))),"",INDEX('Policy Characteristics'!H:H,MATCH($C4,'Policy Characteristics'!$C:$C,0)))</f>
        <v>0.02</v>
      </c>
      <c r="O4" s="254" t="str">
        <f>IF(ISBLANK(INDEX('Policy Characteristics'!I:I,MATCH($C4,'Policy Characteristics'!$C:$C,0))),"",INDEX('Policy Characteristics'!I:I,MATCH($C4,'Policy Characteristics'!$C:$C,0)))</f>
        <v>% reduction in emissions</v>
      </c>
      <c r="P4" s="254"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54" t="str">
        <f>IF(ISBLANK(INDEX('Policy Characteristics'!K:K,MATCH($C4,'Policy Characteristics'!$C:$C,0))),"",INDEX('Policy Characteristics'!K:K,MATCH($C4,'Policy Characteristics'!$C:$C,0)))</f>
        <v>transportation-sector-main.html#conv-pol-stds</v>
      </c>
      <c r="R4" s="254" t="str">
        <f>IF(ISBLANK(INDEX('Policy Characteristics'!L:L,MATCH($C4,'Policy Characteristics'!$C:$C,0))),"",INDEX('Policy Characteristics'!L:L,MATCH($C4,'Policy Characteristics'!$C:$C,0)))</f>
        <v>conventional-pollutant-standards.html</v>
      </c>
    </row>
    <row r="5" spans="1:18" s="2" customFormat="1" ht="30">
      <c r="A5" s="254" t="str">
        <f>IF(ISBLANK(INDEX('Policy Characteristics'!A:A,MATCH($C5,'Policy Characteristics'!$C:$C,0))),"",INDEX('Policy Characteristics'!A:A,MATCH($C5,'Policy Characteristics'!$C:$C,0)))</f>
        <v>Transportation</v>
      </c>
      <c r="B5" s="262" t="str">
        <f>IF(ISBLANK(INDEX('Policy Characteristics'!B:B,MATCH($C5,'Policy Characteristics'!$C:$C,0))),"",INDEX('Policy Characteristics'!B:B,MATCH($C5,'Policy Characteristics'!$C:$C,0)))</f>
        <v>Conventional Pollutant Standards</v>
      </c>
      <c r="C5" s="254" t="str">
        <f t="shared" si="0"/>
        <v>Percentage Reduction of Separately Regulated Pollutants</v>
      </c>
      <c r="D5" s="2" t="s">
        <v>37</v>
      </c>
      <c r="E5" s="2" t="s">
        <v>2227</v>
      </c>
      <c r="F5" s="2" t="s">
        <v>3466</v>
      </c>
      <c r="G5" s="2" t="s">
        <v>2227</v>
      </c>
      <c r="H5" s="47">
        <v>303</v>
      </c>
      <c r="I5" s="324" t="s">
        <v>43</v>
      </c>
      <c r="J5" s="255" t="str">
        <f>IF(ISBLANK(INDEX('Policy Characteristics'!D:D,MATCH($C5,'Policy Characteristics'!$C:$C,0))),"",INDEX('Policy Characteristics'!D:D,MATCH($C5,'Policy Characteristics'!$C:$C,0)))</f>
        <v>Conventional Pollutant Standard</v>
      </c>
      <c r="K5" s="254" t="str">
        <f>IF(ISBLANK(INDEX('Policy Characteristics'!E:E,MATCH($C5,'Policy Characteristics'!$C:$C,0))),"",INDEX('Policy Characteristics'!E:E,MATCH($C5,'Policy Characteristics'!$C:$C,0)))</f>
        <v>trans reduce regulated pollutants</v>
      </c>
      <c r="L5" s="261">
        <f>IF(ISBLANK(INDEX('Policy Characteristics'!F:F,MATCH($C5,'Policy Characteristics'!$C:$C,0))),"",INDEX('Policy Characteristics'!F:F,MATCH($C5,'Policy Characteristics'!$C:$C,0)))</f>
        <v>0</v>
      </c>
      <c r="M5" s="261">
        <f>IF(ISBLANK(INDEX('Policy Characteristics'!G:G,MATCH($C5,'Policy Characteristics'!$C:$C,0))),"",INDEX('Policy Characteristics'!G:G,MATCH($C5,'Policy Characteristics'!$C:$C,0)))</f>
        <v>1</v>
      </c>
      <c r="N5" s="261">
        <f>IF(ISBLANK(INDEX('Policy Characteristics'!H:H,MATCH($C5,'Policy Characteristics'!$C:$C,0))),"",INDEX('Policy Characteristics'!H:H,MATCH($C5,'Policy Characteristics'!$C:$C,0)))</f>
        <v>0.02</v>
      </c>
      <c r="O5" s="254" t="str">
        <f>IF(ISBLANK(INDEX('Policy Characteristics'!I:I,MATCH($C5,'Policy Characteristics'!$C:$C,0))),"",INDEX('Policy Characteristics'!I:I,MATCH($C5,'Policy Characteristics'!$C:$C,0)))</f>
        <v>% reduction in emissions</v>
      </c>
      <c r="P5" s="254"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54" t="str">
        <f>IF(ISBLANK(INDEX('Policy Characteristics'!K:K,MATCH($C5,'Policy Characteristics'!$C:$C,0))),"",INDEX('Policy Characteristics'!K:K,MATCH($C5,'Policy Characteristics'!$C:$C,0)))</f>
        <v>transportation-sector-main.html#conv-pol-stds</v>
      </c>
      <c r="R5" s="254" t="str">
        <f>IF(ISBLANK(INDEX('Policy Characteristics'!L:L,MATCH($C5,'Policy Characteristics'!$C:$C,0))),"",INDEX('Policy Characteristics'!L:L,MATCH($C5,'Policy Characteristics'!$C:$C,0)))</f>
        <v>conventional-pollutant-standards.html</v>
      </c>
    </row>
    <row r="6" spans="1:18" s="2" customFormat="1" ht="30">
      <c r="A6" s="254" t="str">
        <f>IF(ISBLANK(INDEX('Policy Characteristics'!A:A,MATCH($C6,'Policy Characteristics'!$C:$C,0))),"",INDEX('Policy Characteristics'!A:A,MATCH($C6,'Policy Characteristics'!$C:$C,0)))</f>
        <v>Transportation</v>
      </c>
      <c r="B6" s="262" t="str">
        <f>IF(ISBLANK(INDEX('Policy Characteristics'!B:B,MATCH($C6,'Policy Characteristics'!$C:$C,0))),"",INDEX('Policy Characteristics'!B:B,MATCH($C6,'Policy Characteristics'!$C:$C,0)))</f>
        <v>Conventional Pollutant Standards</v>
      </c>
      <c r="C6" s="254" t="str">
        <f t="shared" si="0"/>
        <v>Percentage Reduction of Separately Regulated Pollutants</v>
      </c>
      <c r="D6" s="2" t="s">
        <v>37</v>
      </c>
      <c r="E6" s="2" t="s">
        <v>2229</v>
      </c>
      <c r="F6" s="2" t="s">
        <v>3466</v>
      </c>
      <c r="G6" s="2" t="s">
        <v>2319</v>
      </c>
      <c r="H6" s="47">
        <v>304</v>
      </c>
      <c r="I6" s="324" t="s">
        <v>43</v>
      </c>
      <c r="J6" s="255" t="str">
        <f>IF(ISBLANK(INDEX('Policy Characteristics'!D:D,MATCH($C6,'Policy Characteristics'!$C:$C,0))),"",INDEX('Policy Characteristics'!D:D,MATCH($C6,'Policy Characteristics'!$C:$C,0)))</f>
        <v>Conventional Pollutant Standard</v>
      </c>
      <c r="K6" s="254" t="str">
        <f>IF(ISBLANK(INDEX('Policy Characteristics'!E:E,MATCH($C6,'Policy Characteristics'!$C:$C,0))),"",INDEX('Policy Characteristics'!E:E,MATCH($C6,'Policy Characteristics'!$C:$C,0)))</f>
        <v>trans reduce regulated pollutants</v>
      </c>
      <c r="L6" s="261">
        <f>IF(ISBLANK(INDEX('Policy Characteristics'!F:F,MATCH($C6,'Policy Characteristics'!$C:$C,0))),"",INDEX('Policy Characteristics'!F:F,MATCH($C6,'Policy Characteristics'!$C:$C,0)))</f>
        <v>0</v>
      </c>
      <c r="M6" s="261">
        <f>IF(ISBLANK(INDEX('Policy Characteristics'!G:G,MATCH($C6,'Policy Characteristics'!$C:$C,0))),"",INDEX('Policy Characteristics'!G:G,MATCH($C6,'Policy Characteristics'!$C:$C,0)))</f>
        <v>1</v>
      </c>
      <c r="N6" s="261">
        <f>IF(ISBLANK(INDEX('Policy Characteristics'!H:H,MATCH($C6,'Policy Characteristics'!$C:$C,0))),"",INDEX('Policy Characteristics'!H:H,MATCH($C6,'Policy Characteristics'!$C:$C,0)))</f>
        <v>0.02</v>
      </c>
      <c r="O6" s="254" t="str">
        <f>IF(ISBLANK(INDEX('Policy Characteristics'!I:I,MATCH($C6,'Policy Characteristics'!$C:$C,0))),"",INDEX('Policy Characteristics'!I:I,MATCH($C6,'Policy Characteristics'!$C:$C,0)))</f>
        <v>% reduction in emissions</v>
      </c>
      <c r="P6" s="254"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54" t="str">
        <f>IF(ISBLANK(INDEX('Policy Characteristics'!K:K,MATCH($C6,'Policy Characteristics'!$C:$C,0))),"",INDEX('Policy Characteristics'!K:K,MATCH($C6,'Policy Characteristics'!$C:$C,0)))</f>
        <v>transportation-sector-main.html#conv-pol-stds</v>
      </c>
      <c r="R6" s="254" t="str">
        <f>IF(ISBLANK(INDEX('Policy Characteristics'!L:L,MATCH($C6,'Policy Characteristics'!$C:$C,0))),"",INDEX('Policy Characteristics'!L:L,MATCH($C6,'Policy Characteristics'!$C:$C,0)))</f>
        <v>conventional-pollutant-standards.html</v>
      </c>
    </row>
    <row r="7" spans="1:18" s="2" customFormat="1" ht="30">
      <c r="A7" s="254" t="str">
        <f>IF(ISBLANK(INDEX('Policy Characteristics'!A:A,MATCH($C7,'Policy Characteristics'!$C:$C,0))),"",INDEX('Policy Characteristics'!A:A,MATCH($C7,'Policy Characteristics'!$C:$C,0)))</f>
        <v>Transportation</v>
      </c>
      <c r="B7" s="262" t="str">
        <f>IF(ISBLANK(INDEX('Policy Characteristics'!B:B,MATCH($C7,'Policy Characteristics'!$C:$C,0))),"",INDEX('Policy Characteristics'!B:B,MATCH($C7,'Policy Characteristics'!$C:$C,0)))</f>
        <v>Conventional Pollutant Standards</v>
      </c>
      <c r="C7" s="254" t="str">
        <f t="shared" si="0"/>
        <v>Percentage Reduction of Separately Regulated Pollutants</v>
      </c>
      <c r="D7" s="2" t="s">
        <v>37</v>
      </c>
      <c r="E7" s="2" t="s">
        <v>2230</v>
      </c>
      <c r="F7" s="2" t="s">
        <v>3466</v>
      </c>
      <c r="G7" s="2" t="s">
        <v>2230</v>
      </c>
      <c r="H7" s="47">
        <v>305</v>
      </c>
      <c r="I7" s="324" t="s">
        <v>43</v>
      </c>
      <c r="J7" s="255" t="str">
        <f>IF(ISBLANK(INDEX('Policy Characteristics'!D:D,MATCH($C7,'Policy Characteristics'!$C:$C,0))),"",INDEX('Policy Characteristics'!D:D,MATCH($C7,'Policy Characteristics'!$C:$C,0)))</f>
        <v>Conventional Pollutant Standard</v>
      </c>
      <c r="K7" s="254" t="str">
        <f>IF(ISBLANK(INDEX('Policy Characteristics'!E:E,MATCH($C7,'Policy Characteristics'!$C:$C,0))),"",INDEX('Policy Characteristics'!E:E,MATCH($C7,'Policy Characteristics'!$C:$C,0)))</f>
        <v>trans reduce regulated pollutants</v>
      </c>
      <c r="L7" s="261">
        <f>IF(ISBLANK(INDEX('Policy Characteristics'!F:F,MATCH($C7,'Policy Characteristics'!$C:$C,0))),"",INDEX('Policy Characteristics'!F:F,MATCH($C7,'Policy Characteristics'!$C:$C,0)))</f>
        <v>0</v>
      </c>
      <c r="M7" s="261">
        <f>IF(ISBLANK(INDEX('Policy Characteristics'!G:G,MATCH($C7,'Policy Characteristics'!$C:$C,0))),"",INDEX('Policy Characteristics'!G:G,MATCH($C7,'Policy Characteristics'!$C:$C,0)))</f>
        <v>1</v>
      </c>
      <c r="N7" s="261">
        <f>IF(ISBLANK(INDEX('Policy Characteristics'!H:H,MATCH($C7,'Policy Characteristics'!$C:$C,0))),"",INDEX('Policy Characteristics'!H:H,MATCH($C7,'Policy Characteristics'!$C:$C,0)))</f>
        <v>0.02</v>
      </c>
      <c r="O7" s="254" t="str">
        <f>IF(ISBLANK(INDEX('Policy Characteristics'!I:I,MATCH($C7,'Policy Characteristics'!$C:$C,0))),"",INDEX('Policy Characteristics'!I:I,MATCH($C7,'Policy Characteristics'!$C:$C,0)))</f>
        <v>% reduction in emissions</v>
      </c>
      <c r="P7" s="254"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54" t="str">
        <f>IF(ISBLANK(INDEX('Policy Characteristics'!K:K,MATCH($C7,'Policy Characteristics'!$C:$C,0))),"",INDEX('Policy Characteristics'!K:K,MATCH($C7,'Policy Characteristics'!$C:$C,0)))</f>
        <v>transportation-sector-main.html#conv-pol-stds</v>
      </c>
      <c r="R7" s="254" t="str">
        <f>IF(ISBLANK(INDEX('Policy Characteristics'!L:L,MATCH($C7,'Policy Characteristics'!$C:$C,0))),"",INDEX('Policy Characteristics'!L:L,MATCH($C7,'Policy Characteristics'!$C:$C,0)))</f>
        <v>conventional-pollutant-standards.html</v>
      </c>
    </row>
    <row r="8" spans="1:18" s="2" customFormat="1" ht="30">
      <c r="A8" s="254" t="str">
        <f>IF(ISBLANK(INDEX('Policy Characteristics'!A:A,MATCH($C8,'Policy Characteristics'!$C:$C,0))),"",INDEX('Policy Characteristics'!A:A,MATCH($C8,'Policy Characteristics'!$C:$C,0)))</f>
        <v>Transportation</v>
      </c>
      <c r="B8" s="262" t="str">
        <f>IF(ISBLANK(INDEX('Policy Characteristics'!B:B,MATCH($C8,'Policy Characteristics'!$C:$C,0))),"",INDEX('Policy Characteristics'!B:B,MATCH($C8,'Policy Characteristics'!$C:$C,0)))</f>
        <v>Conventional Pollutant Standards</v>
      </c>
      <c r="C8" s="254" t="str">
        <f t="shared" si="0"/>
        <v>Percentage Reduction of Separately Regulated Pollutants</v>
      </c>
      <c r="D8" s="2" t="s">
        <v>37</v>
      </c>
      <c r="E8" s="2" t="s">
        <v>2232</v>
      </c>
      <c r="F8" s="2" t="s">
        <v>3466</v>
      </c>
      <c r="G8" s="2" t="s">
        <v>2232</v>
      </c>
      <c r="H8" s="47">
        <v>306</v>
      </c>
      <c r="I8" s="324" t="s">
        <v>43</v>
      </c>
      <c r="J8" s="255" t="str">
        <f>IF(ISBLANK(INDEX('Policy Characteristics'!D:D,MATCH($C8,'Policy Characteristics'!$C:$C,0))),"",INDEX('Policy Characteristics'!D:D,MATCH($C8,'Policy Characteristics'!$C:$C,0)))</f>
        <v>Conventional Pollutant Standard</v>
      </c>
      <c r="K8" s="254" t="str">
        <f>IF(ISBLANK(INDEX('Policy Characteristics'!E:E,MATCH($C8,'Policy Characteristics'!$C:$C,0))),"",INDEX('Policy Characteristics'!E:E,MATCH($C8,'Policy Characteristics'!$C:$C,0)))</f>
        <v>trans reduce regulated pollutants</v>
      </c>
      <c r="L8" s="261">
        <f>IF(ISBLANK(INDEX('Policy Characteristics'!F:F,MATCH($C8,'Policy Characteristics'!$C:$C,0))),"",INDEX('Policy Characteristics'!F:F,MATCH($C8,'Policy Characteristics'!$C:$C,0)))</f>
        <v>0</v>
      </c>
      <c r="M8" s="261">
        <f>IF(ISBLANK(INDEX('Policy Characteristics'!G:G,MATCH($C8,'Policy Characteristics'!$C:$C,0))),"",INDEX('Policy Characteristics'!G:G,MATCH($C8,'Policy Characteristics'!$C:$C,0)))</f>
        <v>1</v>
      </c>
      <c r="N8" s="261">
        <f>IF(ISBLANK(INDEX('Policy Characteristics'!H:H,MATCH($C8,'Policy Characteristics'!$C:$C,0))),"",INDEX('Policy Characteristics'!H:H,MATCH($C8,'Policy Characteristics'!$C:$C,0)))</f>
        <v>0.02</v>
      </c>
      <c r="O8" s="254" t="str">
        <f>IF(ISBLANK(INDEX('Policy Characteristics'!I:I,MATCH($C8,'Policy Characteristics'!$C:$C,0))),"",INDEX('Policy Characteristics'!I:I,MATCH($C8,'Policy Characteristics'!$C:$C,0)))</f>
        <v>% reduction in emissions</v>
      </c>
      <c r="P8" s="254"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54" t="str">
        <f>IF(ISBLANK(INDEX('Policy Characteristics'!K:K,MATCH($C8,'Policy Characteristics'!$C:$C,0))),"",INDEX('Policy Characteristics'!K:K,MATCH($C8,'Policy Characteristics'!$C:$C,0)))</f>
        <v>transportation-sector-main.html#conv-pol-stds</v>
      </c>
      <c r="R8" s="254" t="str">
        <f>IF(ISBLANK(INDEX('Policy Characteristics'!L:L,MATCH($C8,'Policy Characteristics'!$C:$C,0))),"",INDEX('Policy Characteristics'!L:L,MATCH($C8,'Policy Characteristics'!$C:$C,0)))</f>
        <v>conventional-pollutant-standards.html</v>
      </c>
    </row>
    <row r="9" spans="1:18" s="2" customFormat="1" ht="30">
      <c r="A9" s="254" t="str">
        <f>IF(ISBLANK(INDEX('Policy Characteristics'!A:A,MATCH($C9,'Policy Characteristics'!$C:$C,0))),"",INDEX('Policy Characteristics'!A:A,MATCH($C9,'Policy Characteristics'!$C:$C,0)))</f>
        <v>Transportation</v>
      </c>
      <c r="B9" s="262" t="str">
        <f>IF(ISBLANK(INDEX('Policy Characteristics'!B:B,MATCH($C9,'Policy Characteristics'!$C:$C,0))),"",INDEX('Policy Characteristics'!B:B,MATCH($C9,'Policy Characteristics'!$C:$C,0)))</f>
        <v>Conventional Pollutant Standards</v>
      </c>
      <c r="C9" s="254" t="str">
        <f t="shared" si="0"/>
        <v>Percentage Reduction of Separately Regulated Pollutants</v>
      </c>
      <c r="D9" s="2" t="s">
        <v>37</v>
      </c>
      <c r="E9" s="2" t="s">
        <v>2234</v>
      </c>
      <c r="F9" s="2" t="s">
        <v>3466</v>
      </c>
      <c r="G9" s="2" t="s">
        <v>2234</v>
      </c>
      <c r="H9" s="47">
        <v>307</v>
      </c>
      <c r="I9" s="324" t="s">
        <v>43</v>
      </c>
      <c r="J9" s="255" t="str">
        <f>IF(ISBLANK(INDEX('Policy Characteristics'!D:D,MATCH($C9,'Policy Characteristics'!$C:$C,0))),"",INDEX('Policy Characteristics'!D:D,MATCH($C9,'Policy Characteristics'!$C:$C,0)))</f>
        <v>Conventional Pollutant Standard</v>
      </c>
      <c r="K9" s="254" t="str">
        <f>IF(ISBLANK(INDEX('Policy Characteristics'!E:E,MATCH($C9,'Policy Characteristics'!$C:$C,0))),"",INDEX('Policy Characteristics'!E:E,MATCH($C9,'Policy Characteristics'!$C:$C,0)))</f>
        <v>trans reduce regulated pollutants</v>
      </c>
      <c r="L9" s="261">
        <f>IF(ISBLANK(INDEX('Policy Characteristics'!F:F,MATCH($C9,'Policy Characteristics'!$C:$C,0))),"",INDEX('Policy Characteristics'!F:F,MATCH($C9,'Policy Characteristics'!$C:$C,0)))</f>
        <v>0</v>
      </c>
      <c r="M9" s="261">
        <f>IF(ISBLANK(INDEX('Policy Characteristics'!G:G,MATCH($C9,'Policy Characteristics'!$C:$C,0))),"",INDEX('Policy Characteristics'!G:G,MATCH($C9,'Policy Characteristics'!$C:$C,0)))</f>
        <v>1</v>
      </c>
      <c r="N9" s="261">
        <f>IF(ISBLANK(INDEX('Policy Characteristics'!H:H,MATCH($C9,'Policy Characteristics'!$C:$C,0))),"",INDEX('Policy Characteristics'!H:H,MATCH($C9,'Policy Characteristics'!$C:$C,0)))</f>
        <v>0.02</v>
      </c>
      <c r="O9" s="254" t="str">
        <f>IF(ISBLANK(INDEX('Policy Characteristics'!I:I,MATCH($C9,'Policy Characteristics'!$C:$C,0))),"",INDEX('Policy Characteristics'!I:I,MATCH($C9,'Policy Characteristics'!$C:$C,0)))</f>
        <v>% reduction in emissions</v>
      </c>
      <c r="P9" s="254"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54" t="str">
        <f>IF(ISBLANK(INDEX('Policy Characteristics'!K:K,MATCH($C9,'Policy Characteristics'!$C:$C,0))),"",INDEX('Policy Characteristics'!K:K,MATCH($C9,'Policy Characteristics'!$C:$C,0)))</f>
        <v>transportation-sector-main.html#conv-pol-stds</v>
      </c>
      <c r="R9" s="254" t="str">
        <f>IF(ISBLANK(INDEX('Policy Characteristics'!L:L,MATCH($C9,'Policy Characteristics'!$C:$C,0))),"",INDEX('Policy Characteristics'!L:L,MATCH($C9,'Policy Characteristics'!$C:$C,0)))</f>
        <v>conventional-pollutant-standards.html</v>
      </c>
    </row>
    <row r="10" spans="1:18" s="2" customFormat="1" ht="30">
      <c r="A10" s="254" t="str">
        <f>IF(ISBLANK(INDEX('Policy Characteristics'!A:A,MATCH($C10,'Policy Characteristics'!$C:$C,0))),"",INDEX('Policy Characteristics'!A:A,MATCH($C10,'Policy Characteristics'!$C:$C,0)))</f>
        <v>Transportation</v>
      </c>
      <c r="B10" s="262" t="str">
        <f>IF(ISBLANK(INDEX('Policy Characteristics'!B:B,MATCH($C10,'Policy Characteristics'!$C:$C,0))),"",INDEX('Policy Characteristics'!B:B,MATCH($C10,'Policy Characteristics'!$C:$C,0)))</f>
        <v>Conventional Pollutant Standards</v>
      </c>
      <c r="C10" s="254" t="str">
        <f t="shared" si="0"/>
        <v>Percentage Reduction of Separately Regulated Pollutants</v>
      </c>
      <c r="D10" s="2" t="s">
        <v>37</v>
      </c>
      <c r="E10" s="2" t="s">
        <v>2236</v>
      </c>
      <c r="F10" s="2" t="s">
        <v>3466</v>
      </c>
      <c r="G10" s="2" t="s">
        <v>2236</v>
      </c>
      <c r="H10" s="47">
        <v>308</v>
      </c>
      <c r="I10" s="325" t="s">
        <v>44</v>
      </c>
      <c r="J10" s="255" t="str">
        <f>IF(ISBLANK(INDEX('Policy Characteristics'!D:D,MATCH($C10,'Policy Characteristics'!$C:$C,0))),"",INDEX('Policy Characteristics'!D:D,MATCH($C10,'Policy Characteristics'!$C:$C,0)))</f>
        <v>Conventional Pollutant Standard</v>
      </c>
      <c r="K10" s="254" t="str">
        <f>IF(ISBLANK(INDEX('Policy Characteristics'!E:E,MATCH($C10,'Policy Characteristics'!$C:$C,0))),"",INDEX('Policy Characteristics'!E:E,MATCH($C10,'Policy Characteristics'!$C:$C,0)))</f>
        <v>trans reduce regulated pollutants</v>
      </c>
      <c r="L10" s="261">
        <f>IF(ISBLANK(INDEX('Policy Characteristics'!F:F,MATCH($C10,'Policy Characteristics'!$C:$C,0))),"",INDEX('Policy Characteristics'!F:F,MATCH($C10,'Policy Characteristics'!$C:$C,0)))</f>
        <v>0</v>
      </c>
      <c r="M10" s="261">
        <f>IF(ISBLANK(INDEX('Policy Characteristics'!G:G,MATCH($C10,'Policy Characteristics'!$C:$C,0))),"",INDEX('Policy Characteristics'!G:G,MATCH($C10,'Policy Characteristics'!$C:$C,0)))</f>
        <v>1</v>
      </c>
      <c r="N10" s="261">
        <f>IF(ISBLANK(INDEX('Policy Characteristics'!H:H,MATCH($C10,'Policy Characteristics'!$C:$C,0))),"",INDEX('Policy Characteristics'!H:H,MATCH($C10,'Policy Characteristics'!$C:$C,0)))</f>
        <v>0.02</v>
      </c>
      <c r="O10" s="254" t="str">
        <f>IF(ISBLANK(INDEX('Policy Characteristics'!I:I,MATCH($C10,'Policy Characteristics'!$C:$C,0))),"",INDEX('Policy Characteristics'!I:I,MATCH($C10,'Policy Characteristics'!$C:$C,0)))</f>
        <v>% reduction in emissions</v>
      </c>
      <c r="P10" s="254"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54" t="str">
        <f>IF(ISBLANK(INDEX('Policy Characteristics'!K:K,MATCH($C10,'Policy Characteristics'!$C:$C,0))),"",INDEX('Policy Characteristics'!K:K,MATCH($C10,'Policy Characteristics'!$C:$C,0)))</f>
        <v>transportation-sector-main.html#conv-pol-stds</v>
      </c>
      <c r="R10" s="254" t="str">
        <f>IF(ISBLANK(INDEX('Policy Characteristics'!L:L,MATCH($C10,'Policy Characteristics'!$C:$C,0))),"",INDEX('Policy Characteristics'!L:L,MATCH($C10,'Policy Characteristics'!$C:$C,0)))</f>
        <v>conventional-pollutant-standards.html</v>
      </c>
    </row>
    <row r="11" spans="1:18" s="2" customFormat="1" ht="30">
      <c r="A11" s="254" t="str">
        <f>IF(ISBLANK(INDEX('Policy Characteristics'!A:A,MATCH($C11,'Policy Characteristics'!$C:$C,0))),"",INDEX('Policy Characteristics'!A:A,MATCH($C11,'Policy Characteristics'!$C:$C,0)))</f>
        <v>Transportation</v>
      </c>
      <c r="B11" s="262" t="str">
        <f>IF(ISBLANK(INDEX('Policy Characteristics'!B:B,MATCH($C11,'Policy Characteristics'!$C:$C,0))),"",INDEX('Policy Characteristics'!B:B,MATCH($C11,'Policy Characteristics'!$C:$C,0)))</f>
        <v>Conventional Pollutant Standards</v>
      </c>
      <c r="C11" s="254" t="str">
        <f t="shared" si="0"/>
        <v>Percentage Reduction of Separately Regulated Pollutants</v>
      </c>
      <c r="D11" s="2" t="s">
        <v>37</v>
      </c>
      <c r="E11" s="2" t="s">
        <v>2238</v>
      </c>
      <c r="F11" s="2" t="s">
        <v>3466</v>
      </c>
      <c r="G11" s="2" t="s">
        <v>2238</v>
      </c>
      <c r="H11" s="47">
        <v>309</v>
      </c>
      <c r="I11" s="325" t="s">
        <v>44</v>
      </c>
      <c r="J11" s="255" t="str">
        <f>IF(ISBLANK(INDEX('Policy Characteristics'!D:D,MATCH($C11,'Policy Characteristics'!$C:$C,0))),"",INDEX('Policy Characteristics'!D:D,MATCH($C11,'Policy Characteristics'!$C:$C,0)))</f>
        <v>Conventional Pollutant Standard</v>
      </c>
      <c r="K11" s="254" t="str">
        <f>IF(ISBLANK(INDEX('Policy Characteristics'!E:E,MATCH($C11,'Policy Characteristics'!$C:$C,0))),"",INDEX('Policy Characteristics'!E:E,MATCH($C11,'Policy Characteristics'!$C:$C,0)))</f>
        <v>trans reduce regulated pollutants</v>
      </c>
      <c r="L11" s="261">
        <f>IF(ISBLANK(INDEX('Policy Characteristics'!F:F,MATCH($C11,'Policy Characteristics'!$C:$C,0))),"",INDEX('Policy Characteristics'!F:F,MATCH($C11,'Policy Characteristics'!$C:$C,0)))</f>
        <v>0</v>
      </c>
      <c r="M11" s="261">
        <f>IF(ISBLANK(INDEX('Policy Characteristics'!G:G,MATCH($C11,'Policy Characteristics'!$C:$C,0))),"",INDEX('Policy Characteristics'!G:G,MATCH($C11,'Policy Characteristics'!$C:$C,0)))</f>
        <v>1</v>
      </c>
      <c r="N11" s="261">
        <f>IF(ISBLANK(INDEX('Policy Characteristics'!H:H,MATCH($C11,'Policy Characteristics'!$C:$C,0))),"",INDEX('Policy Characteristics'!H:H,MATCH($C11,'Policy Characteristics'!$C:$C,0)))</f>
        <v>0.02</v>
      </c>
      <c r="O11" s="254" t="str">
        <f>IF(ISBLANK(INDEX('Policy Characteristics'!I:I,MATCH($C11,'Policy Characteristics'!$C:$C,0))),"",INDEX('Policy Characteristics'!I:I,MATCH($C11,'Policy Characteristics'!$C:$C,0)))</f>
        <v>% reduction in emissions</v>
      </c>
      <c r="P11" s="254"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54" t="str">
        <f>IF(ISBLANK(INDEX('Policy Characteristics'!K:K,MATCH($C11,'Policy Characteristics'!$C:$C,0))),"",INDEX('Policy Characteristics'!K:K,MATCH($C11,'Policy Characteristics'!$C:$C,0)))</f>
        <v>transportation-sector-main.html#conv-pol-stds</v>
      </c>
      <c r="R11" s="254" t="str">
        <f>IF(ISBLANK(INDEX('Policy Characteristics'!L:L,MATCH($C11,'Policy Characteristics'!$C:$C,0))),"",INDEX('Policy Characteristics'!L:L,MATCH($C11,'Policy Characteristics'!$C:$C,0)))</f>
        <v>conventional-pollutant-standards.html</v>
      </c>
    </row>
    <row r="12" spans="1:18" s="2" customFormat="1">
      <c r="A12" s="254" t="str">
        <f>IF(ISBLANK(INDEX('Policy Characteristics'!A:A,MATCH($C12,'Policy Characteristics'!$C:$C,0))),"",INDEX('Policy Characteristics'!A:A,MATCH($C12,'Policy Characteristics'!$C:$C,0)))</f>
        <v>Transportation</v>
      </c>
      <c r="B12" s="262" t="str">
        <f>IF(ISBLANK(INDEX('Policy Characteristics'!B:B,MATCH($C12,'Policy Characteristics'!$C:$C,0))),"",INDEX('Policy Characteristics'!B:B,MATCH($C12,'Policy Characteristics'!$C:$C,0)))</f>
        <v>Conventional Pollutant Standards</v>
      </c>
      <c r="C12" s="254" t="str">
        <f t="shared" si="0"/>
        <v>Percentage Reduction of Separately Regulated Pollutants</v>
      </c>
      <c r="D12" s="2" t="s">
        <v>38</v>
      </c>
      <c r="E12" s="2" t="s">
        <v>2222</v>
      </c>
      <c r="F12" s="2" t="s">
        <v>3462</v>
      </c>
      <c r="G12" s="2" t="s">
        <v>2427</v>
      </c>
      <c r="H12" s="47">
        <v>310</v>
      </c>
      <c r="I12" s="324" t="s">
        <v>43</v>
      </c>
      <c r="J12" s="255" t="str">
        <f>IF(ISBLANK(INDEX('Policy Characteristics'!D:D,MATCH($C12,'Policy Characteristics'!$C:$C,0))),"",INDEX('Policy Characteristics'!D:D,MATCH($C12,'Policy Characteristics'!$C:$C,0)))</f>
        <v>Conventional Pollutant Standard</v>
      </c>
      <c r="K12" s="254" t="str">
        <f>IF(ISBLANK(INDEX('Policy Characteristics'!E:E,MATCH($C12,'Policy Characteristics'!$C:$C,0))),"",INDEX('Policy Characteristics'!E:E,MATCH($C12,'Policy Characteristics'!$C:$C,0)))</f>
        <v>trans reduce regulated pollutants</v>
      </c>
      <c r="L12" s="261">
        <f>IF(ISBLANK(INDEX('Policy Characteristics'!F:F,MATCH($C12,'Policy Characteristics'!$C:$C,0))),"",INDEX('Policy Characteristics'!F:F,MATCH($C12,'Policy Characteristics'!$C:$C,0)))</f>
        <v>0</v>
      </c>
      <c r="M12" s="261">
        <f>IF(ISBLANK(INDEX('Policy Characteristics'!G:G,MATCH($C12,'Policy Characteristics'!$C:$C,0))),"",INDEX('Policy Characteristics'!G:G,MATCH($C12,'Policy Characteristics'!$C:$C,0)))</f>
        <v>1</v>
      </c>
      <c r="N12" s="261">
        <f>IF(ISBLANK(INDEX('Policy Characteristics'!H:H,MATCH($C12,'Policy Characteristics'!$C:$C,0))),"",INDEX('Policy Characteristics'!H:H,MATCH($C12,'Policy Characteristics'!$C:$C,0)))</f>
        <v>0.02</v>
      </c>
      <c r="O12" s="254" t="str">
        <f>IF(ISBLANK(INDEX('Policy Characteristics'!I:I,MATCH($C12,'Policy Characteristics'!$C:$C,0))),"",INDEX('Policy Characteristics'!I:I,MATCH($C12,'Policy Characteristics'!$C:$C,0)))</f>
        <v>% reduction in emissions</v>
      </c>
      <c r="P12" s="254"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54" t="str">
        <f>IF(ISBLANK(INDEX('Policy Characteristics'!K:K,MATCH($C12,'Policy Characteristics'!$C:$C,0))),"",INDEX('Policy Characteristics'!K:K,MATCH($C12,'Policy Characteristics'!$C:$C,0)))</f>
        <v>transportation-sector-main.html#conv-pol-stds</v>
      </c>
      <c r="R12" s="254" t="str">
        <f>IF(ISBLANK(INDEX('Policy Characteristics'!L:L,MATCH($C12,'Policy Characteristics'!$C:$C,0))),"",INDEX('Policy Characteristics'!L:L,MATCH($C12,'Policy Characteristics'!$C:$C,0)))</f>
        <v>conventional-pollutant-standards.html</v>
      </c>
    </row>
    <row r="13" spans="1:18" s="2" customFormat="1">
      <c r="A13" s="254" t="str">
        <f>IF(ISBLANK(INDEX('Policy Characteristics'!A:A,MATCH($C13,'Policy Characteristics'!$C:$C,0))),"",INDEX('Policy Characteristics'!A:A,MATCH($C13,'Policy Characteristics'!$C:$C,0)))</f>
        <v>Transportation</v>
      </c>
      <c r="B13" s="262" t="str">
        <f>IF(ISBLANK(INDEX('Policy Characteristics'!B:B,MATCH($C13,'Policy Characteristics'!$C:$C,0))),"",INDEX('Policy Characteristics'!B:B,MATCH($C13,'Policy Characteristics'!$C:$C,0)))</f>
        <v>Conventional Pollutant Standards</v>
      </c>
      <c r="C13" s="254" t="str">
        <f t="shared" si="0"/>
        <v>Percentage Reduction of Separately Regulated Pollutants</v>
      </c>
      <c r="D13" s="2" t="s">
        <v>38</v>
      </c>
      <c r="E13" s="2" t="s">
        <v>485</v>
      </c>
      <c r="F13" s="2" t="s">
        <v>3462</v>
      </c>
      <c r="G13" s="2" t="s">
        <v>485</v>
      </c>
      <c r="H13" s="47">
        <v>311</v>
      </c>
      <c r="I13" s="324" t="s">
        <v>43</v>
      </c>
      <c r="J13" s="255" t="str">
        <f>IF(ISBLANK(INDEX('Policy Characteristics'!D:D,MATCH($C13,'Policy Characteristics'!$C:$C,0))),"",INDEX('Policy Characteristics'!D:D,MATCH($C13,'Policy Characteristics'!$C:$C,0)))</f>
        <v>Conventional Pollutant Standard</v>
      </c>
      <c r="K13" s="254" t="str">
        <f>IF(ISBLANK(INDEX('Policy Characteristics'!E:E,MATCH($C13,'Policy Characteristics'!$C:$C,0))),"",INDEX('Policy Characteristics'!E:E,MATCH($C13,'Policy Characteristics'!$C:$C,0)))</f>
        <v>trans reduce regulated pollutants</v>
      </c>
      <c r="L13" s="261">
        <f>IF(ISBLANK(INDEX('Policy Characteristics'!F:F,MATCH($C13,'Policy Characteristics'!$C:$C,0))),"",INDEX('Policy Characteristics'!F:F,MATCH($C13,'Policy Characteristics'!$C:$C,0)))</f>
        <v>0</v>
      </c>
      <c r="M13" s="261">
        <f>IF(ISBLANK(INDEX('Policy Characteristics'!G:G,MATCH($C13,'Policy Characteristics'!$C:$C,0))),"",INDEX('Policy Characteristics'!G:G,MATCH($C13,'Policy Characteristics'!$C:$C,0)))</f>
        <v>1</v>
      </c>
      <c r="N13" s="261">
        <f>IF(ISBLANK(INDEX('Policy Characteristics'!H:H,MATCH($C13,'Policy Characteristics'!$C:$C,0))),"",INDEX('Policy Characteristics'!H:H,MATCH($C13,'Policy Characteristics'!$C:$C,0)))</f>
        <v>0.02</v>
      </c>
      <c r="O13" s="254" t="str">
        <f>IF(ISBLANK(INDEX('Policy Characteristics'!I:I,MATCH($C13,'Policy Characteristics'!$C:$C,0))),"",INDEX('Policy Characteristics'!I:I,MATCH($C13,'Policy Characteristics'!$C:$C,0)))</f>
        <v>% reduction in emissions</v>
      </c>
      <c r="P13" s="254"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54" t="str">
        <f>IF(ISBLANK(INDEX('Policy Characteristics'!K:K,MATCH($C13,'Policy Characteristics'!$C:$C,0))),"",INDEX('Policy Characteristics'!K:K,MATCH($C13,'Policy Characteristics'!$C:$C,0)))</f>
        <v>transportation-sector-main.html#conv-pol-stds</v>
      </c>
      <c r="R13" s="254" t="str">
        <f>IF(ISBLANK(INDEX('Policy Characteristics'!L:L,MATCH($C13,'Policy Characteristics'!$C:$C,0))),"",INDEX('Policy Characteristics'!L:L,MATCH($C13,'Policy Characteristics'!$C:$C,0)))</f>
        <v>conventional-pollutant-standards.html</v>
      </c>
    </row>
    <row r="14" spans="1:18" s="2" customFormat="1">
      <c r="A14" s="254" t="str">
        <f>IF(ISBLANK(INDEX('Policy Characteristics'!A:A,MATCH($C14,'Policy Characteristics'!$C:$C,0))),"",INDEX('Policy Characteristics'!A:A,MATCH($C14,'Policy Characteristics'!$C:$C,0)))</f>
        <v>Transportation</v>
      </c>
      <c r="B14" s="262" t="str">
        <f>IF(ISBLANK(INDEX('Policy Characteristics'!B:B,MATCH($C14,'Policy Characteristics'!$C:$C,0))),"",INDEX('Policy Characteristics'!B:B,MATCH($C14,'Policy Characteristics'!$C:$C,0)))</f>
        <v>Conventional Pollutant Standards</v>
      </c>
      <c r="C14" s="254" t="str">
        <f t="shared" si="0"/>
        <v>Percentage Reduction of Separately Regulated Pollutants</v>
      </c>
      <c r="D14" s="2" t="s">
        <v>38</v>
      </c>
      <c r="E14" s="2" t="s">
        <v>2225</v>
      </c>
      <c r="F14" s="2" t="s">
        <v>3462</v>
      </c>
      <c r="G14" s="2" t="s">
        <v>2225</v>
      </c>
      <c r="H14" s="47">
        <v>312</v>
      </c>
      <c r="I14" s="324" t="s">
        <v>43</v>
      </c>
      <c r="J14" s="255" t="str">
        <f>IF(ISBLANK(INDEX('Policy Characteristics'!D:D,MATCH($C14,'Policy Characteristics'!$C:$C,0))),"",INDEX('Policy Characteristics'!D:D,MATCH($C14,'Policy Characteristics'!$C:$C,0)))</f>
        <v>Conventional Pollutant Standard</v>
      </c>
      <c r="K14" s="254" t="str">
        <f>IF(ISBLANK(INDEX('Policy Characteristics'!E:E,MATCH($C14,'Policy Characteristics'!$C:$C,0))),"",INDEX('Policy Characteristics'!E:E,MATCH($C14,'Policy Characteristics'!$C:$C,0)))</f>
        <v>trans reduce regulated pollutants</v>
      </c>
      <c r="L14" s="261">
        <f>IF(ISBLANK(INDEX('Policy Characteristics'!F:F,MATCH($C14,'Policy Characteristics'!$C:$C,0))),"",INDEX('Policy Characteristics'!F:F,MATCH($C14,'Policy Characteristics'!$C:$C,0)))</f>
        <v>0</v>
      </c>
      <c r="M14" s="261">
        <f>IF(ISBLANK(INDEX('Policy Characteristics'!G:G,MATCH($C14,'Policy Characteristics'!$C:$C,0))),"",INDEX('Policy Characteristics'!G:G,MATCH($C14,'Policy Characteristics'!$C:$C,0)))</f>
        <v>1</v>
      </c>
      <c r="N14" s="261">
        <f>IF(ISBLANK(INDEX('Policy Characteristics'!H:H,MATCH($C14,'Policy Characteristics'!$C:$C,0))),"",INDEX('Policy Characteristics'!H:H,MATCH($C14,'Policy Characteristics'!$C:$C,0)))</f>
        <v>0.02</v>
      </c>
      <c r="O14" s="254" t="str">
        <f>IF(ISBLANK(INDEX('Policy Characteristics'!I:I,MATCH($C14,'Policy Characteristics'!$C:$C,0))),"",INDEX('Policy Characteristics'!I:I,MATCH($C14,'Policy Characteristics'!$C:$C,0)))</f>
        <v>% reduction in emissions</v>
      </c>
      <c r="P14" s="254"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54" t="str">
        <f>IF(ISBLANK(INDEX('Policy Characteristics'!K:K,MATCH($C14,'Policy Characteristics'!$C:$C,0))),"",INDEX('Policy Characteristics'!K:K,MATCH($C14,'Policy Characteristics'!$C:$C,0)))</f>
        <v>transportation-sector-main.html#conv-pol-stds</v>
      </c>
      <c r="R14" s="254" t="str">
        <f>IF(ISBLANK(INDEX('Policy Characteristics'!L:L,MATCH($C14,'Policy Characteristics'!$C:$C,0))),"",INDEX('Policy Characteristics'!L:L,MATCH($C14,'Policy Characteristics'!$C:$C,0)))</f>
        <v>conventional-pollutant-standards.html</v>
      </c>
    </row>
    <row r="15" spans="1:18" s="2" customFormat="1">
      <c r="A15" s="254" t="str">
        <f>IF(ISBLANK(INDEX('Policy Characteristics'!A:A,MATCH($C15,'Policy Characteristics'!$C:$C,0))),"",INDEX('Policy Characteristics'!A:A,MATCH($C15,'Policy Characteristics'!$C:$C,0)))</f>
        <v>Transportation</v>
      </c>
      <c r="B15" s="262" t="str">
        <f>IF(ISBLANK(INDEX('Policy Characteristics'!B:B,MATCH($C15,'Policy Characteristics'!$C:$C,0))),"",INDEX('Policy Characteristics'!B:B,MATCH($C15,'Policy Characteristics'!$C:$C,0)))</f>
        <v>Conventional Pollutant Standards</v>
      </c>
      <c r="C15" s="254" t="str">
        <f t="shared" si="0"/>
        <v>Percentage Reduction of Separately Regulated Pollutants</v>
      </c>
      <c r="D15" s="2" t="s">
        <v>38</v>
      </c>
      <c r="E15" s="2" t="s">
        <v>2227</v>
      </c>
      <c r="F15" s="2" t="s">
        <v>3462</v>
      </c>
      <c r="G15" s="2" t="s">
        <v>2227</v>
      </c>
      <c r="H15" s="47">
        <v>313</v>
      </c>
      <c r="I15" s="324" t="s">
        <v>43</v>
      </c>
      <c r="J15" s="255" t="str">
        <f>IF(ISBLANK(INDEX('Policy Characteristics'!D:D,MATCH($C15,'Policy Characteristics'!$C:$C,0))),"",INDEX('Policy Characteristics'!D:D,MATCH($C15,'Policy Characteristics'!$C:$C,0)))</f>
        <v>Conventional Pollutant Standard</v>
      </c>
      <c r="K15" s="254" t="str">
        <f>IF(ISBLANK(INDEX('Policy Characteristics'!E:E,MATCH($C15,'Policy Characteristics'!$C:$C,0))),"",INDEX('Policy Characteristics'!E:E,MATCH($C15,'Policy Characteristics'!$C:$C,0)))</f>
        <v>trans reduce regulated pollutants</v>
      </c>
      <c r="L15" s="261">
        <f>IF(ISBLANK(INDEX('Policy Characteristics'!F:F,MATCH($C15,'Policy Characteristics'!$C:$C,0))),"",INDEX('Policy Characteristics'!F:F,MATCH($C15,'Policy Characteristics'!$C:$C,0)))</f>
        <v>0</v>
      </c>
      <c r="M15" s="261">
        <f>IF(ISBLANK(INDEX('Policy Characteristics'!G:G,MATCH($C15,'Policy Characteristics'!$C:$C,0))),"",INDEX('Policy Characteristics'!G:G,MATCH($C15,'Policy Characteristics'!$C:$C,0)))</f>
        <v>1</v>
      </c>
      <c r="N15" s="261">
        <f>IF(ISBLANK(INDEX('Policy Characteristics'!H:H,MATCH($C15,'Policy Characteristics'!$C:$C,0))),"",INDEX('Policy Characteristics'!H:H,MATCH($C15,'Policy Characteristics'!$C:$C,0)))</f>
        <v>0.02</v>
      </c>
      <c r="O15" s="254" t="str">
        <f>IF(ISBLANK(INDEX('Policy Characteristics'!I:I,MATCH($C15,'Policy Characteristics'!$C:$C,0))),"",INDEX('Policy Characteristics'!I:I,MATCH($C15,'Policy Characteristics'!$C:$C,0)))</f>
        <v>% reduction in emissions</v>
      </c>
      <c r="P15" s="254"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54" t="str">
        <f>IF(ISBLANK(INDEX('Policy Characteristics'!K:K,MATCH($C15,'Policy Characteristics'!$C:$C,0))),"",INDEX('Policy Characteristics'!K:K,MATCH($C15,'Policy Characteristics'!$C:$C,0)))</f>
        <v>transportation-sector-main.html#conv-pol-stds</v>
      </c>
      <c r="R15" s="254" t="str">
        <f>IF(ISBLANK(INDEX('Policy Characteristics'!L:L,MATCH($C15,'Policy Characteristics'!$C:$C,0))),"",INDEX('Policy Characteristics'!L:L,MATCH($C15,'Policy Characteristics'!$C:$C,0)))</f>
        <v>conventional-pollutant-standards.html</v>
      </c>
    </row>
    <row r="16" spans="1:18" s="2" customFormat="1">
      <c r="A16" s="254" t="str">
        <f>IF(ISBLANK(INDEX('Policy Characteristics'!A:A,MATCH($C16,'Policy Characteristics'!$C:$C,0))),"",INDEX('Policy Characteristics'!A:A,MATCH($C16,'Policy Characteristics'!$C:$C,0)))</f>
        <v>Transportation</v>
      </c>
      <c r="B16" s="262" t="str">
        <f>IF(ISBLANK(INDEX('Policy Characteristics'!B:B,MATCH($C16,'Policy Characteristics'!$C:$C,0))),"",INDEX('Policy Characteristics'!B:B,MATCH($C16,'Policy Characteristics'!$C:$C,0)))</f>
        <v>Conventional Pollutant Standards</v>
      </c>
      <c r="C16" s="254" t="str">
        <f t="shared" si="0"/>
        <v>Percentage Reduction of Separately Regulated Pollutants</v>
      </c>
      <c r="D16" s="2" t="s">
        <v>38</v>
      </c>
      <c r="E16" s="2" t="s">
        <v>2229</v>
      </c>
      <c r="F16" s="2" t="s">
        <v>3462</v>
      </c>
      <c r="G16" s="2" t="s">
        <v>2319</v>
      </c>
      <c r="H16" s="47">
        <v>314</v>
      </c>
      <c r="I16" s="324" t="s">
        <v>43</v>
      </c>
      <c r="J16" s="255" t="str">
        <f>IF(ISBLANK(INDEX('Policy Characteristics'!D:D,MATCH($C16,'Policy Characteristics'!$C:$C,0))),"",INDEX('Policy Characteristics'!D:D,MATCH($C16,'Policy Characteristics'!$C:$C,0)))</f>
        <v>Conventional Pollutant Standard</v>
      </c>
      <c r="K16" s="254" t="str">
        <f>IF(ISBLANK(INDEX('Policy Characteristics'!E:E,MATCH($C16,'Policy Characteristics'!$C:$C,0))),"",INDEX('Policy Characteristics'!E:E,MATCH($C16,'Policy Characteristics'!$C:$C,0)))</f>
        <v>trans reduce regulated pollutants</v>
      </c>
      <c r="L16" s="261">
        <f>IF(ISBLANK(INDEX('Policy Characteristics'!F:F,MATCH($C16,'Policy Characteristics'!$C:$C,0))),"",INDEX('Policy Characteristics'!F:F,MATCH($C16,'Policy Characteristics'!$C:$C,0)))</f>
        <v>0</v>
      </c>
      <c r="M16" s="261">
        <f>IF(ISBLANK(INDEX('Policy Characteristics'!G:G,MATCH($C16,'Policy Characteristics'!$C:$C,0))),"",INDEX('Policy Characteristics'!G:G,MATCH($C16,'Policy Characteristics'!$C:$C,0)))</f>
        <v>1</v>
      </c>
      <c r="N16" s="261">
        <f>IF(ISBLANK(INDEX('Policy Characteristics'!H:H,MATCH($C16,'Policy Characteristics'!$C:$C,0))),"",INDEX('Policy Characteristics'!H:H,MATCH($C16,'Policy Characteristics'!$C:$C,0)))</f>
        <v>0.02</v>
      </c>
      <c r="O16" s="254" t="str">
        <f>IF(ISBLANK(INDEX('Policy Characteristics'!I:I,MATCH($C16,'Policy Characteristics'!$C:$C,0))),"",INDEX('Policy Characteristics'!I:I,MATCH($C16,'Policy Characteristics'!$C:$C,0)))</f>
        <v>% reduction in emissions</v>
      </c>
      <c r="P16" s="254"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54" t="str">
        <f>IF(ISBLANK(INDEX('Policy Characteristics'!K:K,MATCH($C16,'Policy Characteristics'!$C:$C,0))),"",INDEX('Policy Characteristics'!K:K,MATCH($C16,'Policy Characteristics'!$C:$C,0)))</f>
        <v>transportation-sector-main.html#conv-pol-stds</v>
      </c>
      <c r="R16" s="254" t="str">
        <f>IF(ISBLANK(INDEX('Policy Characteristics'!L:L,MATCH($C16,'Policy Characteristics'!$C:$C,0))),"",INDEX('Policy Characteristics'!L:L,MATCH($C16,'Policy Characteristics'!$C:$C,0)))</f>
        <v>conventional-pollutant-standards.html</v>
      </c>
    </row>
    <row r="17" spans="1:18" s="2" customFormat="1">
      <c r="A17" s="254" t="str">
        <f>IF(ISBLANK(INDEX('Policy Characteristics'!A:A,MATCH($C17,'Policy Characteristics'!$C:$C,0))),"",INDEX('Policy Characteristics'!A:A,MATCH($C17,'Policy Characteristics'!$C:$C,0)))</f>
        <v>Transportation</v>
      </c>
      <c r="B17" s="262" t="str">
        <f>IF(ISBLANK(INDEX('Policy Characteristics'!B:B,MATCH($C17,'Policy Characteristics'!$C:$C,0))),"",INDEX('Policy Characteristics'!B:B,MATCH($C17,'Policy Characteristics'!$C:$C,0)))</f>
        <v>Conventional Pollutant Standards</v>
      </c>
      <c r="C17" s="254" t="str">
        <f t="shared" si="0"/>
        <v>Percentage Reduction of Separately Regulated Pollutants</v>
      </c>
      <c r="D17" s="2" t="s">
        <v>38</v>
      </c>
      <c r="E17" s="2" t="s">
        <v>2230</v>
      </c>
      <c r="F17" s="2" t="s">
        <v>3462</v>
      </c>
      <c r="G17" s="2" t="s">
        <v>2230</v>
      </c>
      <c r="H17" s="47">
        <v>315</v>
      </c>
      <c r="I17" s="324" t="s">
        <v>43</v>
      </c>
      <c r="J17" s="255" t="str">
        <f>IF(ISBLANK(INDEX('Policy Characteristics'!D:D,MATCH($C17,'Policy Characteristics'!$C:$C,0))),"",INDEX('Policy Characteristics'!D:D,MATCH($C17,'Policy Characteristics'!$C:$C,0)))</f>
        <v>Conventional Pollutant Standard</v>
      </c>
      <c r="K17" s="254" t="str">
        <f>IF(ISBLANK(INDEX('Policy Characteristics'!E:E,MATCH($C17,'Policy Characteristics'!$C:$C,0))),"",INDEX('Policy Characteristics'!E:E,MATCH($C17,'Policy Characteristics'!$C:$C,0)))</f>
        <v>trans reduce regulated pollutants</v>
      </c>
      <c r="L17" s="261">
        <f>IF(ISBLANK(INDEX('Policy Characteristics'!F:F,MATCH($C17,'Policy Characteristics'!$C:$C,0))),"",INDEX('Policy Characteristics'!F:F,MATCH($C17,'Policy Characteristics'!$C:$C,0)))</f>
        <v>0</v>
      </c>
      <c r="M17" s="261">
        <f>IF(ISBLANK(INDEX('Policy Characteristics'!G:G,MATCH($C17,'Policy Characteristics'!$C:$C,0))),"",INDEX('Policy Characteristics'!G:G,MATCH($C17,'Policy Characteristics'!$C:$C,0)))</f>
        <v>1</v>
      </c>
      <c r="N17" s="261">
        <f>IF(ISBLANK(INDEX('Policy Characteristics'!H:H,MATCH($C17,'Policy Characteristics'!$C:$C,0))),"",INDEX('Policy Characteristics'!H:H,MATCH($C17,'Policy Characteristics'!$C:$C,0)))</f>
        <v>0.02</v>
      </c>
      <c r="O17" s="254" t="str">
        <f>IF(ISBLANK(INDEX('Policy Characteristics'!I:I,MATCH($C17,'Policy Characteristics'!$C:$C,0))),"",INDEX('Policy Characteristics'!I:I,MATCH($C17,'Policy Characteristics'!$C:$C,0)))</f>
        <v>% reduction in emissions</v>
      </c>
      <c r="P17" s="254"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54" t="str">
        <f>IF(ISBLANK(INDEX('Policy Characteristics'!K:K,MATCH($C17,'Policy Characteristics'!$C:$C,0))),"",INDEX('Policy Characteristics'!K:K,MATCH($C17,'Policy Characteristics'!$C:$C,0)))</f>
        <v>transportation-sector-main.html#conv-pol-stds</v>
      </c>
      <c r="R17" s="254" t="str">
        <f>IF(ISBLANK(INDEX('Policy Characteristics'!L:L,MATCH($C17,'Policy Characteristics'!$C:$C,0))),"",INDEX('Policy Characteristics'!L:L,MATCH($C17,'Policy Characteristics'!$C:$C,0)))</f>
        <v>conventional-pollutant-standards.html</v>
      </c>
    </row>
    <row r="18" spans="1:18" s="2" customFormat="1">
      <c r="A18" s="254" t="str">
        <f>IF(ISBLANK(INDEX('Policy Characteristics'!A:A,MATCH($C18,'Policy Characteristics'!$C:$C,0))),"",INDEX('Policy Characteristics'!A:A,MATCH($C18,'Policy Characteristics'!$C:$C,0)))</f>
        <v>Transportation</v>
      </c>
      <c r="B18" s="262" t="str">
        <f>IF(ISBLANK(INDEX('Policy Characteristics'!B:B,MATCH($C18,'Policy Characteristics'!$C:$C,0))),"",INDEX('Policy Characteristics'!B:B,MATCH($C18,'Policy Characteristics'!$C:$C,0)))</f>
        <v>Conventional Pollutant Standards</v>
      </c>
      <c r="C18" s="254" t="str">
        <f t="shared" si="0"/>
        <v>Percentage Reduction of Separately Regulated Pollutants</v>
      </c>
      <c r="D18" s="2" t="s">
        <v>38</v>
      </c>
      <c r="E18" s="2" t="s">
        <v>2232</v>
      </c>
      <c r="F18" s="2" t="s">
        <v>3462</v>
      </c>
      <c r="G18" s="2" t="s">
        <v>2232</v>
      </c>
      <c r="H18" s="47">
        <v>316</v>
      </c>
      <c r="I18" s="324" t="s">
        <v>43</v>
      </c>
      <c r="J18" s="255" t="str">
        <f>IF(ISBLANK(INDEX('Policy Characteristics'!D:D,MATCH($C18,'Policy Characteristics'!$C:$C,0))),"",INDEX('Policy Characteristics'!D:D,MATCH($C18,'Policy Characteristics'!$C:$C,0)))</f>
        <v>Conventional Pollutant Standard</v>
      </c>
      <c r="K18" s="254" t="str">
        <f>IF(ISBLANK(INDEX('Policy Characteristics'!E:E,MATCH($C18,'Policy Characteristics'!$C:$C,0))),"",INDEX('Policy Characteristics'!E:E,MATCH($C18,'Policy Characteristics'!$C:$C,0)))</f>
        <v>trans reduce regulated pollutants</v>
      </c>
      <c r="L18" s="261">
        <f>IF(ISBLANK(INDEX('Policy Characteristics'!F:F,MATCH($C18,'Policy Characteristics'!$C:$C,0))),"",INDEX('Policy Characteristics'!F:F,MATCH($C18,'Policy Characteristics'!$C:$C,0)))</f>
        <v>0</v>
      </c>
      <c r="M18" s="261">
        <f>IF(ISBLANK(INDEX('Policy Characteristics'!G:G,MATCH($C18,'Policy Characteristics'!$C:$C,0))),"",INDEX('Policy Characteristics'!G:G,MATCH($C18,'Policy Characteristics'!$C:$C,0)))</f>
        <v>1</v>
      </c>
      <c r="N18" s="261">
        <f>IF(ISBLANK(INDEX('Policy Characteristics'!H:H,MATCH($C18,'Policy Characteristics'!$C:$C,0))),"",INDEX('Policy Characteristics'!H:H,MATCH($C18,'Policy Characteristics'!$C:$C,0)))</f>
        <v>0.02</v>
      </c>
      <c r="O18" s="254" t="str">
        <f>IF(ISBLANK(INDEX('Policy Characteristics'!I:I,MATCH($C18,'Policy Characteristics'!$C:$C,0))),"",INDEX('Policy Characteristics'!I:I,MATCH($C18,'Policy Characteristics'!$C:$C,0)))</f>
        <v>% reduction in emissions</v>
      </c>
      <c r="P18" s="254"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54" t="str">
        <f>IF(ISBLANK(INDEX('Policy Characteristics'!K:K,MATCH($C18,'Policy Characteristics'!$C:$C,0))),"",INDEX('Policy Characteristics'!K:K,MATCH($C18,'Policy Characteristics'!$C:$C,0)))</f>
        <v>transportation-sector-main.html#conv-pol-stds</v>
      </c>
      <c r="R18" s="254" t="str">
        <f>IF(ISBLANK(INDEX('Policy Characteristics'!L:L,MATCH($C18,'Policy Characteristics'!$C:$C,0))),"",INDEX('Policy Characteristics'!L:L,MATCH($C18,'Policy Characteristics'!$C:$C,0)))</f>
        <v>conventional-pollutant-standards.html</v>
      </c>
    </row>
    <row r="19" spans="1:18" s="2" customFormat="1">
      <c r="A19" s="254" t="str">
        <f>IF(ISBLANK(INDEX('Policy Characteristics'!A:A,MATCH($C19,'Policy Characteristics'!$C:$C,0))),"",INDEX('Policy Characteristics'!A:A,MATCH($C19,'Policy Characteristics'!$C:$C,0)))</f>
        <v>Transportation</v>
      </c>
      <c r="B19" s="262" t="str">
        <f>IF(ISBLANK(INDEX('Policy Characteristics'!B:B,MATCH($C19,'Policy Characteristics'!$C:$C,0))),"",INDEX('Policy Characteristics'!B:B,MATCH($C19,'Policy Characteristics'!$C:$C,0)))</f>
        <v>Conventional Pollutant Standards</v>
      </c>
      <c r="C19" s="254" t="str">
        <f t="shared" si="0"/>
        <v>Percentage Reduction of Separately Regulated Pollutants</v>
      </c>
      <c r="D19" s="2" t="s">
        <v>38</v>
      </c>
      <c r="E19" s="2" t="s">
        <v>2234</v>
      </c>
      <c r="F19" s="2" t="s">
        <v>3462</v>
      </c>
      <c r="G19" s="2" t="s">
        <v>2234</v>
      </c>
      <c r="H19" s="47">
        <v>317</v>
      </c>
      <c r="I19" s="324" t="s">
        <v>43</v>
      </c>
      <c r="J19" s="255" t="str">
        <f>IF(ISBLANK(INDEX('Policy Characteristics'!D:D,MATCH($C19,'Policy Characteristics'!$C:$C,0))),"",INDEX('Policy Characteristics'!D:D,MATCH($C19,'Policy Characteristics'!$C:$C,0)))</f>
        <v>Conventional Pollutant Standard</v>
      </c>
      <c r="K19" s="254" t="str">
        <f>IF(ISBLANK(INDEX('Policy Characteristics'!E:E,MATCH($C19,'Policy Characteristics'!$C:$C,0))),"",INDEX('Policy Characteristics'!E:E,MATCH($C19,'Policy Characteristics'!$C:$C,0)))</f>
        <v>trans reduce regulated pollutants</v>
      </c>
      <c r="L19" s="261">
        <f>IF(ISBLANK(INDEX('Policy Characteristics'!F:F,MATCH($C19,'Policy Characteristics'!$C:$C,0))),"",INDEX('Policy Characteristics'!F:F,MATCH($C19,'Policy Characteristics'!$C:$C,0)))</f>
        <v>0</v>
      </c>
      <c r="M19" s="261">
        <f>IF(ISBLANK(INDEX('Policy Characteristics'!G:G,MATCH($C19,'Policy Characteristics'!$C:$C,0))),"",INDEX('Policy Characteristics'!G:G,MATCH($C19,'Policy Characteristics'!$C:$C,0)))</f>
        <v>1</v>
      </c>
      <c r="N19" s="261">
        <f>IF(ISBLANK(INDEX('Policy Characteristics'!H:H,MATCH($C19,'Policy Characteristics'!$C:$C,0))),"",INDEX('Policy Characteristics'!H:H,MATCH($C19,'Policy Characteristics'!$C:$C,0)))</f>
        <v>0.02</v>
      </c>
      <c r="O19" s="254" t="str">
        <f>IF(ISBLANK(INDEX('Policy Characteristics'!I:I,MATCH($C19,'Policy Characteristics'!$C:$C,0))),"",INDEX('Policy Characteristics'!I:I,MATCH($C19,'Policy Characteristics'!$C:$C,0)))</f>
        <v>% reduction in emissions</v>
      </c>
      <c r="P19" s="254"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54" t="str">
        <f>IF(ISBLANK(INDEX('Policy Characteristics'!K:K,MATCH($C19,'Policy Characteristics'!$C:$C,0))),"",INDEX('Policy Characteristics'!K:K,MATCH($C19,'Policy Characteristics'!$C:$C,0)))</f>
        <v>transportation-sector-main.html#conv-pol-stds</v>
      </c>
      <c r="R19" s="254" t="str">
        <f>IF(ISBLANK(INDEX('Policy Characteristics'!L:L,MATCH($C19,'Policy Characteristics'!$C:$C,0))),"",INDEX('Policy Characteristics'!L:L,MATCH($C19,'Policy Characteristics'!$C:$C,0)))</f>
        <v>conventional-pollutant-standards.html</v>
      </c>
    </row>
    <row r="20" spans="1:18" s="2" customFormat="1">
      <c r="A20" s="254" t="str">
        <f>IF(ISBLANK(INDEX('Policy Characteristics'!A:A,MATCH($C20,'Policy Characteristics'!$C:$C,0))),"",INDEX('Policy Characteristics'!A:A,MATCH($C20,'Policy Characteristics'!$C:$C,0)))</f>
        <v>Transportation</v>
      </c>
      <c r="B20" s="262" t="str">
        <f>IF(ISBLANK(INDEX('Policy Characteristics'!B:B,MATCH($C20,'Policy Characteristics'!$C:$C,0))),"",INDEX('Policy Characteristics'!B:B,MATCH($C20,'Policy Characteristics'!$C:$C,0)))</f>
        <v>Conventional Pollutant Standards</v>
      </c>
      <c r="C20" s="254" t="str">
        <f t="shared" si="0"/>
        <v>Percentage Reduction of Separately Regulated Pollutants</v>
      </c>
      <c r="D20" s="2" t="s">
        <v>38</v>
      </c>
      <c r="E20" s="2" t="s">
        <v>2236</v>
      </c>
      <c r="F20" s="2" t="s">
        <v>3462</v>
      </c>
      <c r="G20" s="2" t="s">
        <v>2236</v>
      </c>
      <c r="H20" s="47">
        <v>318</v>
      </c>
      <c r="I20" s="325" t="s">
        <v>44</v>
      </c>
      <c r="J20" s="255" t="str">
        <f>IF(ISBLANK(INDEX('Policy Characteristics'!D:D,MATCH($C20,'Policy Characteristics'!$C:$C,0))),"",INDEX('Policy Characteristics'!D:D,MATCH($C20,'Policy Characteristics'!$C:$C,0)))</f>
        <v>Conventional Pollutant Standard</v>
      </c>
      <c r="K20" s="254" t="str">
        <f>IF(ISBLANK(INDEX('Policy Characteristics'!E:E,MATCH($C20,'Policy Characteristics'!$C:$C,0))),"",INDEX('Policy Characteristics'!E:E,MATCH($C20,'Policy Characteristics'!$C:$C,0)))</f>
        <v>trans reduce regulated pollutants</v>
      </c>
      <c r="L20" s="261">
        <f>IF(ISBLANK(INDEX('Policy Characteristics'!F:F,MATCH($C20,'Policy Characteristics'!$C:$C,0))),"",INDEX('Policy Characteristics'!F:F,MATCH($C20,'Policy Characteristics'!$C:$C,0)))</f>
        <v>0</v>
      </c>
      <c r="M20" s="261">
        <f>IF(ISBLANK(INDEX('Policy Characteristics'!G:G,MATCH($C20,'Policy Characteristics'!$C:$C,0))),"",INDEX('Policy Characteristics'!G:G,MATCH($C20,'Policy Characteristics'!$C:$C,0)))</f>
        <v>1</v>
      </c>
      <c r="N20" s="261">
        <f>IF(ISBLANK(INDEX('Policy Characteristics'!H:H,MATCH($C20,'Policy Characteristics'!$C:$C,0))),"",INDEX('Policy Characteristics'!H:H,MATCH($C20,'Policy Characteristics'!$C:$C,0)))</f>
        <v>0.02</v>
      </c>
      <c r="O20" s="254" t="str">
        <f>IF(ISBLANK(INDEX('Policy Characteristics'!I:I,MATCH($C20,'Policy Characteristics'!$C:$C,0))),"",INDEX('Policy Characteristics'!I:I,MATCH($C20,'Policy Characteristics'!$C:$C,0)))</f>
        <v>% reduction in emissions</v>
      </c>
      <c r="P20" s="254"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54" t="str">
        <f>IF(ISBLANK(INDEX('Policy Characteristics'!K:K,MATCH($C20,'Policy Characteristics'!$C:$C,0))),"",INDEX('Policy Characteristics'!K:K,MATCH($C20,'Policy Characteristics'!$C:$C,0)))</f>
        <v>transportation-sector-main.html#conv-pol-stds</v>
      </c>
      <c r="R20" s="254" t="str">
        <f>IF(ISBLANK(INDEX('Policy Characteristics'!L:L,MATCH($C20,'Policy Characteristics'!$C:$C,0))),"",INDEX('Policy Characteristics'!L:L,MATCH($C20,'Policy Characteristics'!$C:$C,0)))</f>
        <v>conventional-pollutant-standards.html</v>
      </c>
    </row>
    <row r="21" spans="1:18" s="2" customFormat="1">
      <c r="A21" s="254" t="str">
        <f>IF(ISBLANK(INDEX('Policy Characteristics'!A:A,MATCH($C21,'Policy Characteristics'!$C:$C,0))),"",INDEX('Policy Characteristics'!A:A,MATCH($C21,'Policy Characteristics'!$C:$C,0)))</f>
        <v>Transportation</v>
      </c>
      <c r="B21" s="262" t="str">
        <f>IF(ISBLANK(INDEX('Policy Characteristics'!B:B,MATCH($C21,'Policy Characteristics'!$C:$C,0))),"",INDEX('Policy Characteristics'!B:B,MATCH($C21,'Policy Characteristics'!$C:$C,0)))</f>
        <v>Conventional Pollutant Standards</v>
      </c>
      <c r="C21" s="254" t="str">
        <f t="shared" si="0"/>
        <v>Percentage Reduction of Separately Regulated Pollutants</v>
      </c>
      <c r="D21" s="2" t="s">
        <v>38</v>
      </c>
      <c r="E21" s="2" t="s">
        <v>2238</v>
      </c>
      <c r="F21" s="2" t="s">
        <v>3462</v>
      </c>
      <c r="G21" s="2" t="s">
        <v>2238</v>
      </c>
      <c r="H21" s="47">
        <v>319</v>
      </c>
      <c r="I21" s="325" t="s">
        <v>44</v>
      </c>
      <c r="J21" s="255" t="str">
        <f>IF(ISBLANK(INDEX('Policy Characteristics'!D:D,MATCH($C21,'Policy Characteristics'!$C:$C,0))),"",INDEX('Policy Characteristics'!D:D,MATCH($C21,'Policy Characteristics'!$C:$C,0)))</f>
        <v>Conventional Pollutant Standard</v>
      </c>
      <c r="K21" s="254" t="str">
        <f>IF(ISBLANK(INDEX('Policy Characteristics'!E:E,MATCH($C21,'Policy Characteristics'!$C:$C,0))),"",INDEX('Policy Characteristics'!E:E,MATCH($C21,'Policy Characteristics'!$C:$C,0)))</f>
        <v>trans reduce regulated pollutants</v>
      </c>
      <c r="L21" s="261">
        <f>IF(ISBLANK(INDEX('Policy Characteristics'!F:F,MATCH($C21,'Policy Characteristics'!$C:$C,0))),"",INDEX('Policy Characteristics'!F:F,MATCH($C21,'Policy Characteristics'!$C:$C,0)))</f>
        <v>0</v>
      </c>
      <c r="M21" s="261">
        <f>IF(ISBLANK(INDEX('Policy Characteristics'!G:G,MATCH($C21,'Policy Characteristics'!$C:$C,0))),"",INDEX('Policy Characteristics'!G:G,MATCH($C21,'Policy Characteristics'!$C:$C,0)))</f>
        <v>1</v>
      </c>
      <c r="N21" s="261">
        <f>IF(ISBLANK(INDEX('Policy Characteristics'!H:H,MATCH($C21,'Policy Characteristics'!$C:$C,0))),"",INDEX('Policy Characteristics'!H:H,MATCH($C21,'Policy Characteristics'!$C:$C,0)))</f>
        <v>0.02</v>
      </c>
      <c r="O21" s="254" t="str">
        <f>IF(ISBLANK(INDEX('Policy Characteristics'!I:I,MATCH($C21,'Policy Characteristics'!$C:$C,0))),"",INDEX('Policy Characteristics'!I:I,MATCH($C21,'Policy Characteristics'!$C:$C,0)))</f>
        <v>% reduction in emissions</v>
      </c>
      <c r="P21" s="254"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54" t="str">
        <f>IF(ISBLANK(INDEX('Policy Characteristics'!K:K,MATCH($C21,'Policy Characteristics'!$C:$C,0))),"",INDEX('Policy Characteristics'!K:K,MATCH($C21,'Policy Characteristics'!$C:$C,0)))</f>
        <v>transportation-sector-main.html#conv-pol-stds</v>
      </c>
      <c r="R21" s="254" t="str">
        <f>IF(ISBLANK(INDEX('Policy Characteristics'!L:L,MATCH($C21,'Policy Characteristics'!$C:$C,0))),"",INDEX('Policy Characteristics'!L:L,MATCH($C21,'Policy Characteristics'!$C:$C,0)))</f>
        <v>conventional-pollutant-standards.html</v>
      </c>
    </row>
    <row r="22" spans="1:18" s="2" customFormat="1">
      <c r="A22" s="254" t="str">
        <f>IF(ISBLANK(INDEX('Policy Characteristics'!A:A,MATCH($C22,'Policy Characteristics'!$C:$C,0))),"",INDEX('Policy Characteristics'!A:A,MATCH($C22,'Policy Characteristics'!$C:$C,0)))</f>
        <v>Transportation</v>
      </c>
      <c r="B22" s="262" t="str">
        <f>IF(ISBLANK(INDEX('Policy Characteristics'!B:B,MATCH($C22,'Policy Characteristics'!$C:$C,0))),"",INDEX('Policy Characteristics'!B:B,MATCH($C22,'Policy Characteristics'!$C:$C,0)))</f>
        <v>Conventional Pollutant Standards</v>
      </c>
      <c r="C22" s="254" t="str">
        <f t="shared" si="0"/>
        <v>Percentage Reduction of Separately Regulated Pollutants</v>
      </c>
      <c r="D22" s="2" t="s">
        <v>39</v>
      </c>
      <c r="E22" s="2" t="s">
        <v>2222</v>
      </c>
      <c r="F22" s="2" t="s">
        <v>3293</v>
      </c>
      <c r="G22" s="2" t="s">
        <v>2427</v>
      </c>
      <c r="H22" s="47">
        <v>320</v>
      </c>
      <c r="I22" s="324" t="s">
        <v>43</v>
      </c>
      <c r="J22" s="255" t="str">
        <f>IF(ISBLANK(INDEX('Policy Characteristics'!D:D,MATCH($C22,'Policy Characteristics'!$C:$C,0))),"",INDEX('Policy Characteristics'!D:D,MATCH($C22,'Policy Characteristics'!$C:$C,0)))</f>
        <v>Conventional Pollutant Standard</v>
      </c>
      <c r="K22" s="254" t="str">
        <f>IF(ISBLANK(INDEX('Policy Characteristics'!E:E,MATCH($C22,'Policy Characteristics'!$C:$C,0))),"",INDEX('Policy Characteristics'!E:E,MATCH($C22,'Policy Characteristics'!$C:$C,0)))</f>
        <v>trans reduce regulated pollutants</v>
      </c>
      <c r="L22" s="261">
        <f>IF(ISBLANK(INDEX('Policy Characteristics'!F:F,MATCH($C22,'Policy Characteristics'!$C:$C,0))),"",INDEX('Policy Characteristics'!F:F,MATCH($C22,'Policy Characteristics'!$C:$C,0)))</f>
        <v>0</v>
      </c>
      <c r="M22" s="261">
        <f>IF(ISBLANK(INDEX('Policy Characteristics'!G:G,MATCH($C22,'Policy Characteristics'!$C:$C,0))),"",INDEX('Policy Characteristics'!G:G,MATCH($C22,'Policy Characteristics'!$C:$C,0)))</f>
        <v>1</v>
      </c>
      <c r="N22" s="261">
        <f>IF(ISBLANK(INDEX('Policy Characteristics'!H:H,MATCH($C22,'Policy Characteristics'!$C:$C,0))),"",INDEX('Policy Characteristics'!H:H,MATCH($C22,'Policy Characteristics'!$C:$C,0)))</f>
        <v>0.02</v>
      </c>
      <c r="O22" s="254" t="str">
        <f>IF(ISBLANK(INDEX('Policy Characteristics'!I:I,MATCH($C22,'Policy Characteristics'!$C:$C,0))),"",INDEX('Policy Characteristics'!I:I,MATCH($C22,'Policy Characteristics'!$C:$C,0)))</f>
        <v>% reduction in emissions</v>
      </c>
      <c r="P22" s="254"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54" t="str">
        <f>IF(ISBLANK(INDEX('Policy Characteristics'!K:K,MATCH($C22,'Policy Characteristics'!$C:$C,0))),"",INDEX('Policy Characteristics'!K:K,MATCH($C22,'Policy Characteristics'!$C:$C,0)))</f>
        <v>transportation-sector-main.html#conv-pol-stds</v>
      </c>
      <c r="R22" s="254" t="str">
        <f>IF(ISBLANK(INDEX('Policy Characteristics'!L:L,MATCH($C22,'Policy Characteristics'!$C:$C,0))),"",INDEX('Policy Characteristics'!L:L,MATCH($C22,'Policy Characteristics'!$C:$C,0)))</f>
        <v>conventional-pollutant-standards.html</v>
      </c>
    </row>
    <row r="23" spans="1:18" s="2" customFormat="1">
      <c r="A23" s="254" t="str">
        <f>IF(ISBLANK(INDEX('Policy Characteristics'!A:A,MATCH($C23,'Policy Characteristics'!$C:$C,0))),"",INDEX('Policy Characteristics'!A:A,MATCH($C23,'Policy Characteristics'!$C:$C,0)))</f>
        <v>Transportation</v>
      </c>
      <c r="B23" s="262" t="str">
        <f>IF(ISBLANK(INDEX('Policy Characteristics'!B:B,MATCH($C23,'Policy Characteristics'!$C:$C,0))),"",INDEX('Policy Characteristics'!B:B,MATCH($C23,'Policy Characteristics'!$C:$C,0)))</f>
        <v>Conventional Pollutant Standards</v>
      </c>
      <c r="C23" s="254" t="str">
        <f t="shared" ref="C23:C32" si="1">C$2</f>
        <v>Percentage Reduction of Separately Regulated Pollutants</v>
      </c>
      <c r="D23" s="2" t="s">
        <v>39</v>
      </c>
      <c r="E23" s="2" t="s">
        <v>485</v>
      </c>
      <c r="F23" s="2" t="s">
        <v>3293</v>
      </c>
      <c r="G23" s="2" t="s">
        <v>485</v>
      </c>
      <c r="H23" s="47">
        <v>321</v>
      </c>
      <c r="I23" s="325" t="s">
        <v>44</v>
      </c>
      <c r="J23" s="255" t="str">
        <f>IF(ISBLANK(INDEX('Policy Characteristics'!D:D,MATCH($C23,'Policy Characteristics'!$C:$C,0))),"",INDEX('Policy Characteristics'!D:D,MATCH($C23,'Policy Characteristics'!$C:$C,0)))</f>
        <v>Conventional Pollutant Standard</v>
      </c>
      <c r="K23" s="254" t="str">
        <f>IF(ISBLANK(INDEX('Policy Characteristics'!E:E,MATCH($C23,'Policy Characteristics'!$C:$C,0))),"",INDEX('Policy Characteristics'!E:E,MATCH($C23,'Policy Characteristics'!$C:$C,0)))</f>
        <v>trans reduce regulated pollutants</v>
      </c>
      <c r="L23" s="261">
        <f>IF(ISBLANK(INDEX('Policy Characteristics'!F:F,MATCH($C23,'Policy Characteristics'!$C:$C,0))),"",INDEX('Policy Characteristics'!F:F,MATCH($C23,'Policy Characteristics'!$C:$C,0)))</f>
        <v>0</v>
      </c>
      <c r="M23" s="261">
        <f>IF(ISBLANK(INDEX('Policy Characteristics'!G:G,MATCH($C23,'Policy Characteristics'!$C:$C,0))),"",INDEX('Policy Characteristics'!G:G,MATCH($C23,'Policy Characteristics'!$C:$C,0)))</f>
        <v>1</v>
      </c>
      <c r="N23" s="261">
        <f>IF(ISBLANK(INDEX('Policy Characteristics'!H:H,MATCH($C23,'Policy Characteristics'!$C:$C,0))),"",INDEX('Policy Characteristics'!H:H,MATCH($C23,'Policy Characteristics'!$C:$C,0)))</f>
        <v>0.02</v>
      </c>
      <c r="O23" s="254" t="str">
        <f>IF(ISBLANK(INDEX('Policy Characteristics'!I:I,MATCH($C23,'Policy Characteristics'!$C:$C,0))),"",INDEX('Policy Characteristics'!I:I,MATCH($C23,'Policy Characteristics'!$C:$C,0)))</f>
        <v>% reduction in emissions</v>
      </c>
      <c r="P23" s="254"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54" t="str">
        <f>IF(ISBLANK(INDEX('Policy Characteristics'!K:K,MATCH($C23,'Policy Characteristics'!$C:$C,0))),"",INDEX('Policy Characteristics'!K:K,MATCH($C23,'Policy Characteristics'!$C:$C,0)))</f>
        <v>transportation-sector-main.html#conv-pol-stds</v>
      </c>
      <c r="R23" s="254" t="str">
        <f>IF(ISBLANK(INDEX('Policy Characteristics'!L:L,MATCH($C23,'Policy Characteristics'!$C:$C,0))),"",INDEX('Policy Characteristics'!L:L,MATCH($C23,'Policy Characteristics'!$C:$C,0)))</f>
        <v>conventional-pollutant-standards.html</v>
      </c>
    </row>
    <row r="24" spans="1:18" s="2" customFormat="1">
      <c r="A24" s="254" t="str">
        <f>IF(ISBLANK(INDEX('Policy Characteristics'!A:A,MATCH($C24,'Policy Characteristics'!$C:$C,0))),"",INDEX('Policy Characteristics'!A:A,MATCH($C24,'Policy Characteristics'!$C:$C,0)))</f>
        <v>Transportation</v>
      </c>
      <c r="B24" s="262" t="str">
        <f>IF(ISBLANK(INDEX('Policy Characteristics'!B:B,MATCH($C24,'Policy Characteristics'!$C:$C,0))),"",INDEX('Policy Characteristics'!B:B,MATCH($C24,'Policy Characteristics'!$C:$C,0)))</f>
        <v>Conventional Pollutant Standards</v>
      </c>
      <c r="C24" s="254" t="str">
        <f t="shared" si="1"/>
        <v>Percentage Reduction of Separately Regulated Pollutants</v>
      </c>
      <c r="D24" s="2" t="s">
        <v>39</v>
      </c>
      <c r="E24" s="2" t="s">
        <v>2225</v>
      </c>
      <c r="F24" s="2" t="s">
        <v>3293</v>
      </c>
      <c r="G24" s="2" t="s">
        <v>2225</v>
      </c>
      <c r="H24" s="47">
        <v>322</v>
      </c>
      <c r="I24" s="324" t="s">
        <v>43</v>
      </c>
      <c r="J24" s="255" t="str">
        <f>IF(ISBLANK(INDEX('Policy Characteristics'!D:D,MATCH($C24,'Policy Characteristics'!$C:$C,0))),"",INDEX('Policy Characteristics'!D:D,MATCH($C24,'Policy Characteristics'!$C:$C,0)))</f>
        <v>Conventional Pollutant Standard</v>
      </c>
      <c r="K24" s="254" t="str">
        <f>IF(ISBLANK(INDEX('Policy Characteristics'!E:E,MATCH($C24,'Policy Characteristics'!$C:$C,0))),"",INDEX('Policy Characteristics'!E:E,MATCH($C24,'Policy Characteristics'!$C:$C,0)))</f>
        <v>trans reduce regulated pollutants</v>
      </c>
      <c r="L24" s="261">
        <f>IF(ISBLANK(INDEX('Policy Characteristics'!F:F,MATCH($C24,'Policy Characteristics'!$C:$C,0))),"",INDEX('Policy Characteristics'!F:F,MATCH($C24,'Policy Characteristics'!$C:$C,0)))</f>
        <v>0</v>
      </c>
      <c r="M24" s="261">
        <f>IF(ISBLANK(INDEX('Policy Characteristics'!G:G,MATCH($C24,'Policy Characteristics'!$C:$C,0))),"",INDEX('Policy Characteristics'!G:G,MATCH($C24,'Policy Characteristics'!$C:$C,0)))</f>
        <v>1</v>
      </c>
      <c r="N24" s="261">
        <f>IF(ISBLANK(INDEX('Policy Characteristics'!H:H,MATCH($C24,'Policy Characteristics'!$C:$C,0))),"",INDEX('Policy Characteristics'!H:H,MATCH($C24,'Policy Characteristics'!$C:$C,0)))</f>
        <v>0.02</v>
      </c>
      <c r="O24" s="254" t="str">
        <f>IF(ISBLANK(INDEX('Policy Characteristics'!I:I,MATCH($C24,'Policy Characteristics'!$C:$C,0))),"",INDEX('Policy Characteristics'!I:I,MATCH($C24,'Policy Characteristics'!$C:$C,0)))</f>
        <v>% reduction in emissions</v>
      </c>
      <c r="P24" s="254"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54" t="str">
        <f>IF(ISBLANK(INDEX('Policy Characteristics'!K:K,MATCH($C24,'Policy Characteristics'!$C:$C,0))),"",INDEX('Policy Characteristics'!K:K,MATCH($C24,'Policy Characteristics'!$C:$C,0)))</f>
        <v>transportation-sector-main.html#conv-pol-stds</v>
      </c>
      <c r="R24" s="254" t="str">
        <f>IF(ISBLANK(INDEX('Policy Characteristics'!L:L,MATCH($C24,'Policy Characteristics'!$C:$C,0))),"",INDEX('Policy Characteristics'!L:L,MATCH($C24,'Policy Characteristics'!$C:$C,0)))</f>
        <v>conventional-pollutant-standards.html</v>
      </c>
    </row>
    <row r="25" spans="1:18" s="2" customFormat="1">
      <c r="A25" s="254" t="str">
        <f>IF(ISBLANK(INDEX('Policy Characteristics'!A:A,MATCH($C25,'Policy Characteristics'!$C:$C,0))),"",INDEX('Policy Characteristics'!A:A,MATCH($C25,'Policy Characteristics'!$C:$C,0)))</f>
        <v>Transportation</v>
      </c>
      <c r="B25" s="262" t="str">
        <f>IF(ISBLANK(INDEX('Policy Characteristics'!B:B,MATCH($C25,'Policy Characteristics'!$C:$C,0))),"",INDEX('Policy Characteristics'!B:B,MATCH($C25,'Policy Characteristics'!$C:$C,0)))</f>
        <v>Conventional Pollutant Standards</v>
      </c>
      <c r="C25" s="254" t="str">
        <f t="shared" si="1"/>
        <v>Percentage Reduction of Separately Regulated Pollutants</v>
      </c>
      <c r="D25" s="2" t="s">
        <v>39</v>
      </c>
      <c r="E25" s="2" t="s">
        <v>2227</v>
      </c>
      <c r="F25" s="2" t="s">
        <v>3293</v>
      </c>
      <c r="G25" s="2" t="s">
        <v>2227</v>
      </c>
      <c r="H25" s="47">
        <v>323</v>
      </c>
      <c r="I25" s="325" t="s">
        <v>44</v>
      </c>
      <c r="J25" s="255" t="str">
        <f>IF(ISBLANK(INDEX('Policy Characteristics'!D:D,MATCH($C25,'Policy Characteristics'!$C:$C,0))),"",INDEX('Policy Characteristics'!D:D,MATCH($C25,'Policy Characteristics'!$C:$C,0)))</f>
        <v>Conventional Pollutant Standard</v>
      </c>
      <c r="K25" s="254" t="str">
        <f>IF(ISBLANK(INDEX('Policy Characteristics'!E:E,MATCH($C25,'Policy Characteristics'!$C:$C,0))),"",INDEX('Policy Characteristics'!E:E,MATCH($C25,'Policy Characteristics'!$C:$C,0)))</f>
        <v>trans reduce regulated pollutants</v>
      </c>
      <c r="L25" s="261">
        <f>IF(ISBLANK(INDEX('Policy Characteristics'!F:F,MATCH($C25,'Policy Characteristics'!$C:$C,0))),"",INDEX('Policy Characteristics'!F:F,MATCH($C25,'Policy Characteristics'!$C:$C,0)))</f>
        <v>0</v>
      </c>
      <c r="M25" s="261">
        <f>IF(ISBLANK(INDEX('Policy Characteristics'!G:G,MATCH($C25,'Policy Characteristics'!$C:$C,0))),"",INDEX('Policy Characteristics'!G:G,MATCH($C25,'Policy Characteristics'!$C:$C,0)))</f>
        <v>1</v>
      </c>
      <c r="N25" s="261">
        <f>IF(ISBLANK(INDEX('Policy Characteristics'!H:H,MATCH($C25,'Policy Characteristics'!$C:$C,0))),"",INDEX('Policy Characteristics'!H:H,MATCH($C25,'Policy Characteristics'!$C:$C,0)))</f>
        <v>0.02</v>
      </c>
      <c r="O25" s="254" t="str">
        <f>IF(ISBLANK(INDEX('Policy Characteristics'!I:I,MATCH($C25,'Policy Characteristics'!$C:$C,0))),"",INDEX('Policy Characteristics'!I:I,MATCH($C25,'Policy Characteristics'!$C:$C,0)))</f>
        <v>% reduction in emissions</v>
      </c>
      <c r="P25" s="254"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54" t="str">
        <f>IF(ISBLANK(INDEX('Policy Characteristics'!K:K,MATCH($C25,'Policy Characteristics'!$C:$C,0))),"",INDEX('Policy Characteristics'!K:K,MATCH($C25,'Policy Characteristics'!$C:$C,0)))</f>
        <v>transportation-sector-main.html#conv-pol-stds</v>
      </c>
      <c r="R25" s="254" t="str">
        <f>IF(ISBLANK(INDEX('Policy Characteristics'!L:L,MATCH($C25,'Policy Characteristics'!$C:$C,0))),"",INDEX('Policy Characteristics'!L:L,MATCH($C25,'Policy Characteristics'!$C:$C,0)))</f>
        <v>conventional-pollutant-standards.html</v>
      </c>
    </row>
    <row r="26" spans="1:18" s="2" customFormat="1">
      <c r="A26" s="254" t="str">
        <f>IF(ISBLANK(INDEX('Policy Characteristics'!A:A,MATCH($C26,'Policy Characteristics'!$C:$C,0))),"",INDEX('Policy Characteristics'!A:A,MATCH($C26,'Policy Characteristics'!$C:$C,0)))</f>
        <v>Transportation</v>
      </c>
      <c r="B26" s="262" t="str">
        <f>IF(ISBLANK(INDEX('Policy Characteristics'!B:B,MATCH($C26,'Policy Characteristics'!$C:$C,0))),"",INDEX('Policy Characteristics'!B:B,MATCH($C26,'Policy Characteristics'!$C:$C,0)))</f>
        <v>Conventional Pollutant Standards</v>
      </c>
      <c r="C26" s="254" t="str">
        <f t="shared" si="1"/>
        <v>Percentage Reduction of Separately Regulated Pollutants</v>
      </c>
      <c r="D26" s="2" t="s">
        <v>39</v>
      </c>
      <c r="E26" s="2" t="s">
        <v>2229</v>
      </c>
      <c r="F26" s="2" t="s">
        <v>3293</v>
      </c>
      <c r="G26" s="2" t="s">
        <v>2319</v>
      </c>
      <c r="H26" s="47">
        <v>324</v>
      </c>
      <c r="I26" s="325" t="s">
        <v>44</v>
      </c>
      <c r="J26" s="255" t="str">
        <f>IF(ISBLANK(INDEX('Policy Characteristics'!D:D,MATCH($C26,'Policy Characteristics'!$C:$C,0))),"",INDEX('Policy Characteristics'!D:D,MATCH($C26,'Policy Characteristics'!$C:$C,0)))</f>
        <v>Conventional Pollutant Standard</v>
      </c>
      <c r="K26" s="254" t="str">
        <f>IF(ISBLANK(INDEX('Policy Characteristics'!E:E,MATCH($C26,'Policy Characteristics'!$C:$C,0))),"",INDEX('Policy Characteristics'!E:E,MATCH($C26,'Policy Characteristics'!$C:$C,0)))</f>
        <v>trans reduce regulated pollutants</v>
      </c>
      <c r="L26" s="261">
        <f>IF(ISBLANK(INDEX('Policy Characteristics'!F:F,MATCH($C26,'Policy Characteristics'!$C:$C,0))),"",INDEX('Policy Characteristics'!F:F,MATCH($C26,'Policy Characteristics'!$C:$C,0)))</f>
        <v>0</v>
      </c>
      <c r="M26" s="261">
        <f>IF(ISBLANK(INDEX('Policy Characteristics'!G:G,MATCH($C26,'Policy Characteristics'!$C:$C,0))),"",INDEX('Policy Characteristics'!G:G,MATCH($C26,'Policy Characteristics'!$C:$C,0)))</f>
        <v>1</v>
      </c>
      <c r="N26" s="261">
        <f>IF(ISBLANK(INDEX('Policy Characteristics'!H:H,MATCH($C26,'Policy Characteristics'!$C:$C,0))),"",INDEX('Policy Characteristics'!H:H,MATCH($C26,'Policy Characteristics'!$C:$C,0)))</f>
        <v>0.02</v>
      </c>
      <c r="O26" s="254" t="str">
        <f>IF(ISBLANK(INDEX('Policy Characteristics'!I:I,MATCH($C26,'Policy Characteristics'!$C:$C,0))),"",INDEX('Policy Characteristics'!I:I,MATCH($C26,'Policy Characteristics'!$C:$C,0)))</f>
        <v>% reduction in emissions</v>
      </c>
      <c r="P26" s="254"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54" t="str">
        <f>IF(ISBLANK(INDEX('Policy Characteristics'!K:K,MATCH($C26,'Policy Characteristics'!$C:$C,0))),"",INDEX('Policy Characteristics'!K:K,MATCH($C26,'Policy Characteristics'!$C:$C,0)))</f>
        <v>transportation-sector-main.html#conv-pol-stds</v>
      </c>
      <c r="R26" s="254" t="str">
        <f>IF(ISBLANK(INDEX('Policy Characteristics'!L:L,MATCH($C26,'Policy Characteristics'!$C:$C,0))),"",INDEX('Policy Characteristics'!L:L,MATCH($C26,'Policy Characteristics'!$C:$C,0)))</f>
        <v>conventional-pollutant-standards.html</v>
      </c>
    </row>
    <row r="27" spans="1:18" s="2" customFormat="1">
      <c r="A27" s="254" t="str">
        <f>IF(ISBLANK(INDEX('Policy Characteristics'!A:A,MATCH($C27,'Policy Characteristics'!$C:$C,0))),"",INDEX('Policy Characteristics'!A:A,MATCH($C27,'Policy Characteristics'!$C:$C,0)))</f>
        <v>Transportation</v>
      </c>
      <c r="B27" s="262" t="str">
        <f>IF(ISBLANK(INDEX('Policy Characteristics'!B:B,MATCH($C27,'Policy Characteristics'!$C:$C,0))),"",INDEX('Policy Characteristics'!B:B,MATCH($C27,'Policy Characteristics'!$C:$C,0)))</f>
        <v>Conventional Pollutant Standards</v>
      </c>
      <c r="C27" s="254" t="str">
        <f t="shared" si="1"/>
        <v>Percentage Reduction of Separately Regulated Pollutants</v>
      </c>
      <c r="D27" s="2" t="s">
        <v>39</v>
      </c>
      <c r="E27" s="2" t="s">
        <v>2230</v>
      </c>
      <c r="F27" s="2" t="s">
        <v>3293</v>
      </c>
      <c r="G27" s="2" t="s">
        <v>2230</v>
      </c>
      <c r="H27" s="47">
        <v>325</v>
      </c>
      <c r="I27" s="325" t="s">
        <v>44</v>
      </c>
      <c r="J27" s="255" t="str">
        <f>IF(ISBLANK(INDEX('Policy Characteristics'!D:D,MATCH($C27,'Policy Characteristics'!$C:$C,0))),"",INDEX('Policy Characteristics'!D:D,MATCH($C27,'Policy Characteristics'!$C:$C,0)))</f>
        <v>Conventional Pollutant Standard</v>
      </c>
      <c r="K27" s="254" t="str">
        <f>IF(ISBLANK(INDEX('Policy Characteristics'!E:E,MATCH($C27,'Policy Characteristics'!$C:$C,0))),"",INDEX('Policy Characteristics'!E:E,MATCH($C27,'Policy Characteristics'!$C:$C,0)))</f>
        <v>trans reduce regulated pollutants</v>
      </c>
      <c r="L27" s="261">
        <f>IF(ISBLANK(INDEX('Policy Characteristics'!F:F,MATCH($C27,'Policy Characteristics'!$C:$C,0))),"",INDEX('Policy Characteristics'!F:F,MATCH($C27,'Policy Characteristics'!$C:$C,0)))</f>
        <v>0</v>
      </c>
      <c r="M27" s="261">
        <f>IF(ISBLANK(INDEX('Policy Characteristics'!G:G,MATCH($C27,'Policy Characteristics'!$C:$C,0))),"",INDEX('Policy Characteristics'!G:G,MATCH($C27,'Policy Characteristics'!$C:$C,0)))</f>
        <v>1</v>
      </c>
      <c r="N27" s="261">
        <f>IF(ISBLANK(INDEX('Policy Characteristics'!H:H,MATCH($C27,'Policy Characteristics'!$C:$C,0))),"",INDEX('Policy Characteristics'!H:H,MATCH($C27,'Policy Characteristics'!$C:$C,0)))</f>
        <v>0.02</v>
      </c>
      <c r="O27" s="254" t="str">
        <f>IF(ISBLANK(INDEX('Policy Characteristics'!I:I,MATCH($C27,'Policy Characteristics'!$C:$C,0))),"",INDEX('Policy Characteristics'!I:I,MATCH($C27,'Policy Characteristics'!$C:$C,0)))</f>
        <v>% reduction in emissions</v>
      </c>
      <c r="P27" s="254"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54" t="str">
        <f>IF(ISBLANK(INDEX('Policy Characteristics'!K:K,MATCH($C27,'Policy Characteristics'!$C:$C,0))),"",INDEX('Policy Characteristics'!K:K,MATCH($C27,'Policy Characteristics'!$C:$C,0)))</f>
        <v>transportation-sector-main.html#conv-pol-stds</v>
      </c>
      <c r="R27" s="254" t="str">
        <f>IF(ISBLANK(INDEX('Policy Characteristics'!L:L,MATCH($C27,'Policy Characteristics'!$C:$C,0))),"",INDEX('Policy Characteristics'!L:L,MATCH($C27,'Policy Characteristics'!$C:$C,0)))</f>
        <v>conventional-pollutant-standards.html</v>
      </c>
    </row>
    <row r="28" spans="1:18" s="2" customFormat="1">
      <c r="A28" s="254" t="str">
        <f>IF(ISBLANK(INDEX('Policy Characteristics'!A:A,MATCH($C28,'Policy Characteristics'!$C:$C,0))),"",INDEX('Policy Characteristics'!A:A,MATCH($C28,'Policy Characteristics'!$C:$C,0)))</f>
        <v>Transportation</v>
      </c>
      <c r="B28" s="262" t="str">
        <f>IF(ISBLANK(INDEX('Policy Characteristics'!B:B,MATCH($C28,'Policy Characteristics'!$C:$C,0))),"",INDEX('Policy Characteristics'!B:B,MATCH($C28,'Policy Characteristics'!$C:$C,0)))</f>
        <v>Conventional Pollutant Standards</v>
      </c>
      <c r="C28" s="254" t="str">
        <f t="shared" si="1"/>
        <v>Percentage Reduction of Separately Regulated Pollutants</v>
      </c>
      <c r="D28" s="2" t="s">
        <v>39</v>
      </c>
      <c r="E28" s="2" t="s">
        <v>2232</v>
      </c>
      <c r="F28" s="2" t="s">
        <v>3293</v>
      </c>
      <c r="G28" s="2" t="s">
        <v>2232</v>
      </c>
      <c r="H28" s="47">
        <v>326</v>
      </c>
      <c r="I28" s="325" t="s">
        <v>44</v>
      </c>
      <c r="J28" s="255" t="str">
        <f>IF(ISBLANK(INDEX('Policy Characteristics'!D:D,MATCH($C28,'Policy Characteristics'!$C:$C,0))),"",INDEX('Policy Characteristics'!D:D,MATCH($C28,'Policy Characteristics'!$C:$C,0)))</f>
        <v>Conventional Pollutant Standard</v>
      </c>
      <c r="K28" s="254" t="str">
        <f>IF(ISBLANK(INDEX('Policy Characteristics'!E:E,MATCH($C28,'Policy Characteristics'!$C:$C,0))),"",INDEX('Policy Characteristics'!E:E,MATCH($C28,'Policy Characteristics'!$C:$C,0)))</f>
        <v>trans reduce regulated pollutants</v>
      </c>
      <c r="L28" s="261">
        <f>IF(ISBLANK(INDEX('Policy Characteristics'!F:F,MATCH($C28,'Policy Characteristics'!$C:$C,0))),"",INDEX('Policy Characteristics'!F:F,MATCH($C28,'Policy Characteristics'!$C:$C,0)))</f>
        <v>0</v>
      </c>
      <c r="M28" s="261">
        <f>IF(ISBLANK(INDEX('Policy Characteristics'!G:G,MATCH($C28,'Policy Characteristics'!$C:$C,0))),"",INDEX('Policy Characteristics'!G:G,MATCH($C28,'Policy Characteristics'!$C:$C,0)))</f>
        <v>1</v>
      </c>
      <c r="N28" s="261">
        <f>IF(ISBLANK(INDEX('Policy Characteristics'!H:H,MATCH($C28,'Policy Characteristics'!$C:$C,0))),"",INDEX('Policy Characteristics'!H:H,MATCH($C28,'Policy Characteristics'!$C:$C,0)))</f>
        <v>0.02</v>
      </c>
      <c r="O28" s="254" t="str">
        <f>IF(ISBLANK(INDEX('Policy Characteristics'!I:I,MATCH($C28,'Policy Characteristics'!$C:$C,0))),"",INDEX('Policy Characteristics'!I:I,MATCH($C28,'Policy Characteristics'!$C:$C,0)))</f>
        <v>% reduction in emissions</v>
      </c>
      <c r="P28" s="254"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54" t="str">
        <f>IF(ISBLANK(INDEX('Policy Characteristics'!K:K,MATCH($C28,'Policy Characteristics'!$C:$C,0))),"",INDEX('Policy Characteristics'!K:K,MATCH($C28,'Policy Characteristics'!$C:$C,0)))</f>
        <v>transportation-sector-main.html#conv-pol-stds</v>
      </c>
      <c r="R28" s="254" t="str">
        <f>IF(ISBLANK(INDEX('Policy Characteristics'!L:L,MATCH($C28,'Policy Characteristics'!$C:$C,0))),"",INDEX('Policy Characteristics'!L:L,MATCH($C28,'Policy Characteristics'!$C:$C,0)))</f>
        <v>conventional-pollutant-standards.html</v>
      </c>
    </row>
    <row r="29" spans="1:18" s="2" customFormat="1">
      <c r="A29" s="254" t="str">
        <f>IF(ISBLANK(INDEX('Policy Characteristics'!A:A,MATCH($C29,'Policy Characteristics'!$C:$C,0))),"",INDEX('Policy Characteristics'!A:A,MATCH($C29,'Policy Characteristics'!$C:$C,0)))</f>
        <v>Transportation</v>
      </c>
      <c r="B29" s="262" t="str">
        <f>IF(ISBLANK(INDEX('Policy Characteristics'!B:B,MATCH($C29,'Policy Characteristics'!$C:$C,0))),"",INDEX('Policy Characteristics'!B:B,MATCH($C29,'Policy Characteristics'!$C:$C,0)))</f>
        <v>Conventional Pollutant Standards</v>
      </c>
      <c r="C29" s="254" t="str">
        <f t="shared" si="1"/>
        <v>Percentage Reduction of Separately Regulated Pollutants</v>
      </c>
      <c r="D29" s="2" t="s">
        <v>39</v>
      </c>
      <c r="E29" s="2" t="s">
        <v>2234</v>
      </c>
      <c r="F29" s="2" t="s">
        <v>3293</v>
      </c>
      <c r="G29" s="2" t="s">
        <v>2234</v>
      </c>
      <c r="H29" s="47">
        <v>327</v>
      </c>
      <c r="I29" s="325" t="s">
        <v>44</v>
      </c>
      <c r="J29" s="255" t="str">
        <f>IF(ISBLANK(INDEX('Policy Characteristics'!D:D,MATCH($C29,'Policy Characteristics'!$C:$C,0))),"",INDEX('Policy Characteristics'!D:D,MATCH($C29,'Policy Characteristics'!$C:$C,0)))</f>
        <v>Conventional Pollutant Standard</v>
      </c>
      <c r="K29" s="254" t="str">
        <f>IF(ISBLANK(INDEX('Policy Characteristics'!E:E,MATCH($C29,'Policy Characteristics'!$C:$C,0))),"",INDEX('Policy Characteristics'!E:E,MATCH($C29,'Policy Characteristics'!$C:$C,0)))</f>
        <v>trans reduce regulated pollutants</v>
      </c>
      <c r="L29" s="261">
        <f>IF(ISBLANK(INDEX('Policy Characteristics'!F:F,MATCH($C29,'Policy Characteristics'!$C:$C,0))),"",INDEX('Policy Characteristics'!F:F,MATCH($C29,'Policy Characteristics'!$C:$C,0)))</f>
        <v>0</v>
      </c>
      <c r="M29" s="261">
        <f>IF(ISBLANK(INDEX('Policy Characteristics'!G:G,MATCH($C29,'Policy Characteristics'!$C:$C,0))),"",INDEX('Policy Characteristics'!G:G,MATCH($C29,'Policy Characteristics'!$C:$C,0)))</f>
        <v>1</v>
      </c>
      <c r="N29" s="261">
        <f>IF(ISBLANK(INDEX('Policy Characteristics'!H:H,MATCH($C29,'Policy Characteristics'!$C:$C,0))),"",INDEX('Policy Characteristics'!H:H,MATCH($C29,'Policy Characteristics'!$C:$C,0)))</f>
        <v>0.02</v>
      </c>
      <c r="O29" s="254" t="str">
        <f>IF(ISBLANK(INDEX('Policy Characteristics'!I:I,MATCH($C29,'Policy Characteristics'!$C:$C,0))),"",INDEX('Policy Characteristics'!I:I,MATCH($C29,'Policy Characteristics'!$C:$C,0)))</f>
        <v>% reduction in emissions</v>
      </c>
      <c r="P29" s="254"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54" t="str">
        <f>IF(ISBLANK(INDEX('Policy Characteristics'!K:K,MATCH($C29,'Policy Characteristics'!$C:$C,0))),"",INDEX('Policy Characteristics'!K:K,MATCH($C29,'Policy Characteristics'!$C:$C,0)))</f>
        <v>transportation-sector-main.html#conv-pol-stds</v>
      </c>
      <c r="R29" s="254" t="str">
        <f>IF(ISBLANK(INDEX('Policy Characteristics'!L:L,MATCH($C29,'Policy Characteristics'!$C:$C,0))),"",INDEX('Policy Characteristics'!L:L,MATCH($C29,'Policy Characteristics'!$C:$C,0)))</f>
        <v>conventional-pollutant-standards.html</v>
      </c>
    </row>
    <row r="30" spans="1:18" s="2" customFormat="1">
      <c r="A30" s="254" t="str">
        <f>IF(ISBLANK(INDEX('Policy Characteristics'!A:A,MATCH($C30,'Policy Characteristics'!$C:$C,0))),"",INDEX('Policy Characteristics'!A:A,MATCH($C30,'Policy Characteristics'!$C:$C,0)))</f>
        <v>Transportation</v>
      </c>
      <c r="B30" s="262" t="str">
        <f>IF(ISBLANK(INDEX('Policy Characteristics'!B:B,MATCH($C30,'Policy Characteristics'!$C:$C,0))),"",INDEX('Policy Characteristics'!B:B,MATCH($C30,'Policy Characteristics'!$C:$C,0)))</f>
        <v>Conventional Pollutant Standards</v>
      </c>
      <c r="C30" s="254" t="str">
        <f t="shared" si="1"/>
        <v>Percentage Reduction of Separately Regulated Pollutants</v>
      </c>
      <c r="D30" s="2" t="s">
        <v>39</v>
      </c>
      <c r="E30" s="2" t="s">
        <v>2236</v>
      </c>
      <c r="F30" s="2" t="s">
        <v>3293</v>
      </c>
      <c r="G30" s="2" t="s">
        <v>2236</v>
      </c>
      <c r="H30" s="47">
        <v>328</v>
      </c>
      <c r="I30" s="325" t="s">
        <v>44</v>
      </c>
      <c r="J30" s="255" t="str">
        <f>IF(ISBLANK(INDEX('Policy Characteristics'!D:D,MATCH($C30,'Policy Characteristics'!$C:$C,0))),"",INDEX('Policy Characteristics'!D:D,MATCH($C30,'Policy Characteristics'!$C:$C,0)))</f>
        <v>Conventional Pollutant Standard</v>
      </c>
      <c r="K30" s="254" t="str">
        <f>IF(ISBLANK(INDEX('Policy Characteristics'!E:E,MATCH($C30,'Policy Characteristics'!$C:$C,0))),"",INDEX('Policy Characteristics'!E:E,MATCH($C30,'Policy Characteristics'!$C:$C,0)))</f>
        <v>trans reduce regulated pollutants</v>
      </c>
      <c r="L30" s="261">
        <f>IF(ISBLANK(INDEX('Policy Characteristics'!F:F,MATCH($C30,'Policy Characteristics'!$C:$C,0))),"",INDEX('Policy Characteristics'!F:F,MATCH($C30,'Policy Characteristics'!$C:$C,0)))</f>
        <v>0</v>
      </c>
      <c r="M30" s="261">
        <f>IF(ISBLANK(INDEX('Policy Characteristics'!G:G,MATCH($C30,'Policy Characteristics'!$C:$C,0))),"",INDEX('Policy Characteristics'!G:G,MATCH($C30,'Policy Characteristics'!$C:$C,0)))</f>
        <v>1</v>
      </c>
      <c r="N30" s="261">
        <f>IF(ISBLANK(INDEX('Policy Characteristics'!H:H,MATCH($C30,'Policy Characteristics'!$C:$C,0))),"",INDEX('Policy Characteristics'!H:H,MATCH($C30,'Policy Characteristics'!$C:$C,0)))</f>
        <v>0.02</v>
      </c>
      <c r="O30" s="254" t="str">
        <f>IF(ISBLANK(INDEX('Policy Characteristics'!I:I,MATCH($C30,'Policy Characteristics'!$C:$C,0))),"",INDEX('Policy Characteristics'!I:I,MATCH($C30,'Policy Characteristics'!$C:$C,0)))</f>
        <v>% reduction in emissions</v>
      </c>
      <c r="P30" s="254"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54" t="str">
        <f>IF(ISBLANK(INDEX('Policy Characteristics'!K:K,MATCH($C30,'Policy Characteristics'!$C:$C,0))),"",INDEX('Policy Characteristics'!K:K,MATCH($C30,'Policy Characteristics'!$C:$C,0)))</f>
        <v>transportation-sector-main.html#conv-pol-stds</v>
      </c>
      <c r="R30" s="254" t="str">
        <f>IF(ISBLANK(INDEX('Policy Characteristics'!L:L,MATCH($C30,'Policy Characteristics'!$C:$C,0))),"",INDEX('Policy Characteristics'!L:L,MATCH($C30,'Policy Characteristics'!$C:$C,0)))</f>
        <v>conventional-pollutant-standards.html</v>
      </c>
    </row>
    <row r="31" spans="1:18" s="2" customFormat="1">
      <c r="A31" s="254" t="str">
        <f>IF(ISBLANK(INDEX('Policy Characteristics'!A:A,MATCH($C31,'Policy Characteristics'!$C:$C,0))),"",INDEX('Policy Characteristics'!A:A,MATCH($C31,'Policy Characteristics'!$C:$C,0)))</f>
        <v>Transportation</v>
      </c>
      <c r="B31" s="262" t="str">
        <f>IF(ISBLANK(INDEX('Policy Characteristics'!B:B,MATCH($C31,'Policy Characteristics'!$C:$C,0))),"",INDEX('Policy Characteristics'!B:B,MATCH($C31,'Policy Characteristics'!$C:$C,0)))</f>
        <v>Conventional Pollutant Standards</v>
      </c>
      <c r="C31" s="254" t="str">
        <f t="shared" si="1"/>
        <v>Percentage Reduction of Separately Regulated Pollutants</v>
      </c>
      <c r="D31" s="2" t="s">
        <v>39</v>
      </c>
      <c r="E31" s="2" t="s">
        <v>2238</v>
      </c>
      <c r="F31" s="2" t="s">
        <v>3293</v>
      </c>
      <c r="G31" s="2" t="s">
        <v>2238</v>
      </c>
      <c r="H31" s="47">
        <v>329</v>
      </c>
      <c r="I31" s="325" t="s">
        <v>44</v>
      </c>
      <c r="J31" s="255" t="str">
        <f>IF(ISBLANK(INDEX('Policy Characteristics'!D:D,MATCH($C31,'Policy Characteristics'!$C:$C,0))),"",INDEX('Policy Characteristics'!D:D,MATCH($C31,'Policy Characteristics'!$C:$C,0)))</f>
        <v>Conventional Pollutant Standard</v>
      </c>
      <c r="K31" s="254" t="str">
        <f>IF(ISBLANK(INDEX('Policy Characteristics'!E:E,MATCH($C31,'Policy Characteristics'!$C:$C,0))),"",INDEX('Policy Characteristics'!E:E,MATCH($C31,'Policy Characteristics'!$C:$C,0)))</f>
        <v>trans reduce regulated pollutants</v>
      </c>
      <c r="L31" s="261">
        <f>IF(ISBLANK(INDEX('Policy Characteristics'!F:F,MATCH($C31,'Policy Characteristics'!$C:$C,0))),"",INDEX('Policy Characteristics'!F:F,MATCH($C31,'Policy Characteristics'!$C:$C,0)))</f>
        <v>0</v>
      </c>
      <c r="M31" s="261">
        <f>IF(ISBLANK(INDEX('Policy Characteristics'!G:G,MATCH($C31,'Policy Characteristics'!$C:$C,0))),"",INDEX('Policy Characteristics'!G:G,MATCH($C31,'Policy Characteristics'!$C:$C,0)))</f>
        <v>1</v>
      </c>
      <c r="N31" s="261">
        <f>IF(ISBLANK(INDEX('Policy Characteristics'!H:H,MATCH($C31,'Policy Characteristics'!$C:$C,0))),"",INDEX('Policy Characteristics'!H:H,MATCH($C31,'Policy Characteristics'!$C:$C,0)))</f>
        <v>0.02</v>
      </c>
      <c r="O31" s="254" t="str">
        <f>IF(ISBLANK(INDEX('Policy Characteristics'!I:I,MATCH($C31,'Policy Characteristics'!$C:$C,0))),"",INDEX('Policy Characteristics'!I:I,MATCH($C31,'Policy Characteristics'!$C:$C,0)))</f>
        <v>% reduction in emissions</v>
      </c>
      <c r="P31" s="254"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54" t="str">
        <f>IF(ISBLANK(INDEX('Policy Characteristics'!K:K,MATCH($C31,'Policy Characteristics'!$C:$C,0))),"",INDEX('Policy Characteristics'!K:K,MATCH($C31,'Policy Characteristics'!$C:$C,0)))</f>
        <v>transportation-sector-main.html#conv-pol-stds</v>
      </c>
      <c r="R31" s="254" t="str">
        <f>IF(ISBLANK(INDEX('Policy Characteristics'!L:L,MATCH($C31,'Policy Characteristics'!$C:$C,0))),"",INDEX('Policy Characteristics'!L:L,MATCH($C31,'Policy Characteristics'!$C:$C,0)))</f>
        <v>conventional-pollutant-standards.html</v>
      </c>
    </row>
    <row r="32" spans="1:18" s="2" customFormat="1">
      <c r="A32" s="254" t="str">
        <f>IF(ISBLANK(INDEX('Policy Characteristics'!A:A,MATCH($C32,'Policy Characteristics'!$C:$C,0))),"",INDEX('Policy Characteristics'!A:A,MATCH($C32,'Policy Characteristics'!$C:$C,0)))</f>
        <v>Transportation</v>
      </c>
      <c r="B32" s="262" t="str">
        <f>IF(ISBLANK(INDEX('Policy Characteristics'!B:B,MATCH($C32,'Policy Characteristics'!$C:$C,0))),"",INDEX('Policy Characteristics'!B:B,MATCH($C32,'Policy Characteristics'!$C:$C,0)))</f>
        <v>Conventional Pollutant Standards</v>
      </c>
      <c r="C32" s="254" t="str">
        <f t="shared" si="1"/>
        <v>Percentage Reduction of Separately Regulated Pollutants</v>
      </c>
      <c r="D32" s="2" t="s">
        <v>40</v>
      </c>
      <c r="E32" s="2" t="s">
        <v>2222</v>
      </c>
      <c r="F32" s="2" t="s">
        <v>3294</v>
      </c>
      <c r="G32" s="2" t="s">
        <v>2427</v>
      </c>
      <c r="H32" s="47">
        <v>330</v>
      </c>
      <c r="I32" s="324" t="s">
        <v>43</v>
      </c>
      <c r="J32" s="255" t="str">
        <f>IF(ISBLANK(INDEX('Policy Characteristics'!D:D,MATCH($C32,'Policy Characteristics'!$C:$C,0))),"",INDEX('Policy Characteristics'!D:D,MATCH($C32,'Policy Characteristics'!$C:$C,0)))</f>
        <v>Conventional Pollutant Standard</v>
      </c>
      <c r="K32" s="254" t="str">
        <f>IF(ISBLANK(INDEX('Policy Characteristics'!E:E,MATCH($C32,'Policy Characteristics'!$C:$C,0))),"",INDEX('Policy Characteristics'!E:E,MATCH($C32,'Policy Characteristics'!$C:$C,0)))</f>
        <v>trans reduce regulated pollutants</v>
      </c>
      <c r="L32" s="261">
        <f>IF(ISBLANK(INDEX('Policy Characteristics'!F:F,MATCH($C32,'Policy Characteristics'!$C:$C,0))),"",INDEX('Policy Characteristics'!F:F,MATCH($C32,'Policy Characteristics'!$C:$C,0)))</f>
        <v>0</v>
      </c>
      <c r="M32" s="261">
        <f>IF(ISBLANK(INDEX('Policy Characteristics'!G:G,MATCH($C32,'Policy Characteristics'!$C:$C,0))),"",INDEX('Policy Characteristics'!G:G,MATCH($C32,'Policy Characteristics'!$C:$C,0)))</f>
        <v>1</v>
      </c>
      <c r="N32" s="261">
        <f>IF(ISBLANK(INDEX('Policy Characteristics'!H:H,MATCH($C32,'Policy Characteristics'!$C:$C,0))),"",INDEX('Policy Characteristics'!H:H,MATCH($C32,'Policy Characteristics'!$C:$C,0)))</f>
        <v>0.02</v>
      </c>
      <c r="O32" s="254" t="str">
        <f>IF(ISBLANK(INDEX('Policy Characteristics'!I:I,MATCH($C32,'Policy Characteristics'!$C:$C,0))),"",INDEX('Policy Characteristics'!I:I,MATCH($C32,'Policy Characteristics'!$C:$C,0)))</f>
        <v>% reduction in emissions</v>
      </c>
      <c r="P32" s="254"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54" t="str">
        <f>IF(ISBLANK(INDEX('Policy Characteristics'!K:K,MATCH($C32,'Policy Characteristics'!$C:$C,0))),"",INDEX('Policy Characteristics'!K:K,MATCH($C32,'Policy Characteristics'!$C:$C,0)))</f>
        <v>transportation-sector-main.html#conv-pol-stds</v>
      </c>
      <c r="R32" s="254" t="str">
        <f>IF(ISBLANK(INDEX('Policy Characteristics'!L:L,MATCH($C32,'Policy Characteristics'!$C:$C,0))),"",INDEX('Policy Characteristics'!L:L,MATCH($C32,'Policy Characteristics'!$C:$C,0)))</f>
        <v>conventional-pollutant-standards.html</v>
      </c>
    </row>
    <row r="33" spans="1:18" s="2" customFormat="1">
      <c r="A33" s="254" t="str">
        <f>IF(ISBLANK(INDEX('Policy Characteristics'!A:A,MATCH($C33,'Policy Characteristics'!$C:$C,0))),"",INDEX('Policy Characteristics'!A:A,MATCH($C33,'Policy Characteristics'!$C:$C,0)))</f>
        <v>Transportation</v>
      </c>
      <c r="B33" s="262" t="str">
        <f>IF(ISBLANK(INDEX('Policy Characteristics'!B:B,MATCH($C33,'Policy Characteristics'!$C:$C,0))),"",INDEX('Policy Characteristics'!B:B,MATCH($C33,'Policy Characteristics'!$C:$C,0)))</f>
        <v>Conventional Pollutant Standards</v>
      </c>
      <c r="C33" s="254" t="str">
        <f t="shared" ref="C33:C61" si="2">C$2</f>
        <v>Percentage Reduction of Separately Regulated Pollutants</v>
      </c>
      <c r="D33" s="2" t="s">
        <v>40</v>
      </c>
      <c r="E33" s="2" t="s">
        <v>485</v>
      </c>
      <c r="F33" s="2" t="s">
        <v>3294</v>
      </c>
      <c r="G33" s="2" t="s">
        <v>485</v>
      </c>
      <c r="H33" s="47">
        <v>331</v>
      </c>
      <c r="I33" s="324" t="s">
        <v>43</v>
      </c>
      <c r="J33" s="255" t="str">
        <f>IF(ISBLANK(INDEX('Policy Characteristics'!D:D,MATCH($C33,'Policy Characteristics'!$C:$C,0))),"",INDEX('Policy Characteristics'!D:D,MATCH($C33,'Policy Characteristics'!$C:$C,0)))</f>
        <v>Conventional Pollutant Standard</v>
      </c>
      <c r="K33" s="254" t="str">
        <f>IF(ISBLANK(INDEX('Policy Characteristics'!E:E,MATCH($C33,'Policy Characteristics'!$C:$C,0))),"",INDEX('Policy Characteristics'!E:E,MATCH($C33,'Policy Characteristics'!$C:$C,0)))</f>
        <v>trans reduce regulated pollutants</v>
      </c>
      <c r="L33" s="261">
        <f>IF(ISBLANK(INDEX('Policy Characteristics'!F:F,MATCH($C33,'Policy Characteristics'!$C:$C,0))),"",INDEX('Policy Characteristics'!F:F,MATCH($C33,'Policy Characteristics'!$C:$C,0)))</f>
        <v>0</v>
      </c>
      <c r="M33" s="261">
        <f>IF(ISBLANK(INDEX('Policy Characteristics'!G:G,MATCH($C33,'Policy Characteristics'!$C:$C,0))),"",INDEX('Policy Characteristics'!G:G,MATCH($C33,'Policy Characteristics'!$C:$C,0)))</f>
        <v>1</v>
      </c>
      <c r="N33" s="261">
        <f>IF(ISBLANK(INDEX('Policy Characteristics'!H:H,MATCH($C33,'Policy Characteristics'!$C:$C,0))),"",INDEX('Policy Characteristics'!H:H,MATCH($C33,'Policy Characteristics'!$C:$C,0)))</f>
        <v>0.02</v>
      </c>
      <c r="O33" s="254" t="str">
        <f>IF(ISBLANK(INDEX('Policy Characteristics'!I:I,MATCH($C33,'Policy Characteristics'!$C:$C,0))),"",INDEX('Policy Characteristics'!I:I,MATCH($C33,'Policy Characteristics'!$C:$C,0)))</f>
        <v>% reduction in emissions</v>
      </c>
      <c r="P33" s="254"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54" t="str">
        <f>IF(ISBLANK(INDEX('Policy Characteristics'!K:K,MATCH($C33,'Policy Characteristics'!$C:$C,0))),"",INDEX('Policy Characteristics'!K:K,MATCH($C33,'Policy Characteristics'!$C:$C,0)))</f>
        <v>transportation-sector-main.html#conv-pol-stds</v>
      </c>
      <c r="R33" s="254" t="str">
        <f>IF(ISBLANK(INDEX('Policy Characteristics'!L:L,MATCH($C33,'Policy Characteristics'!$C:$C,0))),"",INDEX('Policy Characteristics'!L:L,MATCH($C33,'Policy Characteristics'!$C:$C,0)))</f>
        <v>conventional-pollutant-standards.html</v>
      </c>
    </row>
    <row r="34" spans="1:18" s="2" customFormat="1">
      <c r="A34" s="254" t="str">
        <f>IF(ISBLANK(INDEX('Policy Characteristics'!A:A,MATCH($C34,'Policy Characteristics'!$C:$C,0))),"",INDEX('Policy Characteristics'!A:A,MATCH($C34,'Policy Characteristics'!$C:$C,0)))</f>
        <v>Transportation</v>
      </c>
      <c r="B34" s="262" t="str">
        <f>IF(ISBLANK(INDEX('Policy Characteristics'!B:B,MATCH($C34,'Policy Characteristics'!$C:$C,0))),"",INDEX('Policy Characteristics'!B:B,MATCH($C34,'Policy Characteristics'!$C:$C,0)))</f>
        <v>Conventional Pollutant Standards</v>
      </c>
      <c r="C34" s="254" t="str">
        <f t="shared" si="2"/>
        <v>Percentage Reduction of Separately Regulated Pollutants</v>
      </c>
      <c r="D34" s="2" t="s">
        <v>40</v>
      </c>
      <c r="E34" s="2" t="s">
        <v>2225</v>
      </c>
      <c r="F34" s="2" t="s">
        <v>3294</v>
      </c>
      <c r="G34" s="2" t="s">
        <v>2225</v>
      </c>
      <c r="H34" s="47">
        <v>332</v>
      </c>
      <c r="I34" s="324" t="s">
        <v>43</v>
      </c>
      <c r="J34" s="255" t="str">
        <f>IF(ISBLANK(INDEX('Policy Characteristics'!D:D,MATCH($C34,'Policy Characteristics'!$C:$C,0))),"",INDEX('Policy Characteristics'!D:D,MATCH($C34,'Policy Characteristics'!$C:$C,0)))</f>
        <v>Conventional Pollutant Standard</v>
      </c>
      <c r="K34" s="254" t="str">
        <f>IF(ISBLANK(INDEX('Policy Characteristics'!E:E,MATCH($C34,'Policy Characteristics'!$C:$C,0))),"",INDEX('Policy Characteristics'!E:E,MATCH($C34,'Policy Characteristics'!$C:$C,0)))</f>
        <v>trans reduce regulated pollutants</v>
      </c>
      <c r="L34" s="261">
        <f>IF(ISBLANK(INDEX('Policy Characteristics'!F:F,MATCH($C34,'Policy Characteristics'!$C:$C,0))),"",INDEX('Policy Characteristics'!F:F,MATCH($C34,'Policy Characteristics'!$C:$C,0)))</f>
        <v>0</v>
      </c>
      <c r="M34" s="261">
        <f>IF(ISBLANK(INDEX('Policy Characteristics'!G:G,MATCH($C34,'Policy Characteristics'!$C:$C,0))),"",INDEX('Policy Characteristics'!G:G,MATCH($C34,'Policy Characteristics'!$C:$C,0)))</f>
        <v>1</v>
      </c>
      <c r="N34" s="261">
        <f>IF(ISBLANK(INDEX('Policy Characteristics'!H:H,MATCH($C34,'Policy Characteristics'!$C:$C,0))),"",INDEX('Policy Characteristics'!H:H,MATCH($C34,'Policy Characteristics'!$C:$C,0)))</f>
        <v>0.02</v>
      </c>
      <c r="O34" s="254" t="str">
        <f>IF(ISBLANK(INDEX('Policy Characteristics'!I:I,MATCH($C34,'Policy Characteristics'!$C:$C,0))),"",INDEX('Policy Characteristics'!I:I,MATCH($C34,'Policy Characteristics'!$C:$C,0)))</f>
        <v>% reduction in emissions</v>
      </c>
      <c r="P34" s="254"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54" t="str">
        <f>IF(ISBLANK(INDEX('Policy Characteristics'!K:K,MATCH($C34,'Policy Characteristics'!$C:$C,0))),"",INDEX('Policy Characteristics'!K:K,MATCH($C34,'Policy Characteristics'!$C:$C,0)))</f>
        <v>transportation-sector-main.html#conv-pol-stds</v>
      </c>
      <c r="R34" s="254" t="str">
        <f>IF(ISBLANK(INDEX('Policy Characteristics'!L:L,MATCH($C34,'Policy Characteristics'!$C:$C,0))),"",INDEX('Policy Characteristics'!L:L,MATCH($C34,'Policy Characteristics'!$C:$C,0)))</f>
        <v>conventional-pollutant-standards.html</v>
      </c>
    </row>
    <row r="35" spans="1:18" s="2" customFormat="1">
      <c r="A35" s="254" t="str">
        <f>IF(ISBLANK(INDEX('Policy Characteristics'!A:A,MATCH($C35,'Policy Characteristics'!$C:$C,0))),"",INDEX('Policy Characteristics'!A:A,MATCH($C35,'Policy Characteristics'!$C:$C,0)))</f>
        <v>Transportation</v>
      </c>
      <c r="B35" s="262" t="str">
        <f>IF(ISBLANK(INDEX('Policy Characteristics'!B:B,MATCH($C35,'Policy Characteristics'!$C:$C,0))),"",INDEX('Policy Characteristics'!B:B,MATCH($C35,'Policy Characteristics'!$C:$C,0)))</f>
        <v>Conventional Pollutant Standards</v>
      </c>
      <c r="C35" s="254" t="str">
        <f t="shared" si="2"/>
        <v>Percentage Reduction of Separately Regulated Pollutants</v>
      </c>
      <c r="D35" s="2" t="s">
        <v>40</v>
      </c>
      <c r="E35" s="2" t="s">
        <v>2227</v>
      </c>
      <c r="F35" s="2" t="s">
        <v>3294</v>
      </c>
      <c r="G35" s="2" t="s">
        <v>2227</v>
      </c>
      <c r="H35" s="47">
        <v>333</v>
      </c>
      <c r="I35" s="324" t="s">
        <v>43</v>
      </c>
      <c r="J35" s="255" t="str">
        <f>IF(ISBLANK(INDEX('Policy Characteristics'!D:D,MATCH($C35,'Policy Characteristics'!$C:$C,0))),"",INDEX('Policy Characteristics'!D:D,MATCH($C35,'Policy Characteristics'!$C:$C,0)))</f>
        <v>Conventional Pollutant Standard</v>
      </c>
      <c r="K35" s="254" t="str">
        <f>IF(ISBLANK(INDEX('Policy Characteristics'!E:E,MATCH($C35,'Policy Characteristics'!$C:$C,0))),"",INDEX('Policy Characteristics'!E:E,MATCH($C35,'Policy Characteristics'!$C:$C,0)))</f>
        <v>trans reduce regulated pollutants</v>
      </c>
      <c r="L35" s="261">
        <f>IF(ISBLANK(INDEX('Policy Characteristics'!F:F,MATCH($C35,'Policy Characteristics'!$C:$C,0))),"",INDEX('Policy Characteristics'!F:F,MATCH($C35,'Policy Characteristics'!$C:$C,0)))</f>
        <v>0</v>
      </c>
      <c r="M35" s="261">
        <f>IF(ISBLANK(INDEX('Policy Characteristics'!G:G,MATCH($C35,'Policy Characteristics'!$C:$C,0))),"",INDEX('Policy Characteristics'!G:G,MATCH($C35,'Policy Characteristics'!$C:$C,0)))</f>
        <v>1</v>
      </c>
      <c r="N35" s="261">
        <f>IF(ISBLANK(INDEX('Policy Characteristics'!H:H,MATCH($C35,'Policy Characteristics'!$C:$C,0))),"",INDEX('Policy Characteristics'!H:H,MATCH($C35,'Policy Characteristics'!$C:$C,0)))</f>
        <v>0.02</v>
      </c>
      <c r="O35" s="254" t="str">
        <f>IF(ISBLANK(INDEX('Policy Characteristics'!I:I,MATCH($C35,'Policy Characteristics'!$C:$C,0))),"",INDEX('Policy Characteristics'!I:I,MATCH($C35,'Policy Characteristics'!$C:$C,0)))</f>
        <v>% reduction in emissions</v>
      </c>
      <c r="P35" s="254"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54" t="str">
        <f>IF(ISBLANK(INDEX('Policy Characteristics'!K:K,MATCH($C35,'Policy Characteristics'!$C:$C,0))),"",INDEX('Policy Characteristics'!K:K,MATCH($C35,'Policy Characteristics'!$C:$C,0)))</f>
        <v>transportation-sector-main.html#conv-pol-stds</v>
      </c>
      <c r="R35" s="254" t="str">
        <f>IF(ISBLANK(INDEX('Policy Characteristics'!L:L,MATCH($C35,'Policy Characteristics'!$C:$C,0))),"",INDEX('Policy Characteristics'!L:L,MATCH($C35,'Policy Characteristics'!$C:$C,0)))</f>
        <v>conventional-pollutant-standards.html</v>
      </c>
    </row>
    <row r="36" spans="1:18" s="2" customFormat="1">
      <c r="A36" s="254" t="str">
        <f>IF(ISBLANK(INDEX('Policy Characteristics'!A:A,MATCH($C36,'Policy Characteristics'!$C:$C,0))),"",INDEX('Policy Characteristics'!A:A,MATCH($C36,'Policy Characteristics'!$C:$C,0)))</f>
        <v>Transportation</v>
      </c>
      <c r="B36" s="262" t="str">
        <f>IF(ISBLANK(INDEX('Policy Characteristics'!B:B,MATCH($C36,'Policy Characteristics'!$C:$C,0))),"",INDEX('Policy Characteristics'!B:B,MATCH($C36,'Policy Characteristics'!$C:$C,0)))</f>
        <v>Conventional Pollutant Standards</v>
      </c>
      <c r="C36" s="254" t="str">
        <f t="shared" si="2"/>
        <v>Percentage Reduction of Separately Regulated Pollutants</v>
      </c>
      <c r="D36" s="2" t="s">
        <v>40</v>
      </c>
      <c r="E36" s="2" t="s">
        <v>2229</v>
      </c>
      <c r="F36" s="2" t="s">
        <v>3294</v>
      </c>
      <c r="G36" s="2" t="s">
        <v>2319</v>
      </c>
      <c r="H36" s="47">
        <v>334</v>
      </c>
      <c r="I36" s="324" t="s">
        <v>43</v>
      </c>
      <c r="J36" s="255" t="str">
        <f>IF(ISBLANK(INDEX('Policy Characteristics'!D:D,MATCH($C36,'Policy Characteristics'!$C:$C,0))),"",INDEX('Policy Characteristics'!D:D,MATCH($C36,'Policy Characteristics'!$C:$C,0)))</f>
        <v>Conventional Pollutant Standard</v>
      </c>
      <c r="K36" s="254" t="str">
        <f>IF(ISBLANK(INDEX('Policy Characteristics'!E:E,MATCH($C36,'Policy Characteristics'!$C:$C,0))),"",INDEX('Policy Characteristics'!E:E,MATCH($C36,'Policy Characteristics'!$C:$C,0)))</f>
        <v>trans reduce regulated pollutants</v>
      </c>
      <c r="L36" s="261">
        <f>IF(ISBLANK(INDEX('Policy Characteristics'!F:F,MATCH($C36,'Policy Characteristics'!$C:$C,0))),"",INDEX('Policy Characteristics'!F:F,MATCH($C36,'Policy Characteristics'!$C:$C,0)))</f>
        <v>0</v>
      </c>
      <c r="M36" s="261">
        <f>IF(ISBLANK(INDEX('Policy Characteristics'!G:G,MATCH($C36,'Policy Characteristics'!$C:$C,0))),"",INDEX('Policy Characteristics'!G:G,MATCH($C36,'Policy Characteristics'!$C:$C,0)))</f>
        <v>1</v>
      </c>
      <c r="N36" s="261">
        <f>IF(ISBLANK(INDEX('Policy Characteristics'!H:H,MATCH($C36,'Policy Characteristics'!$C:$C,0))),"",INDEX('Policy Characteristics'!H:H,MATCH($C36,'Policy Characteristics'!$C:$C,0)))</f>
        <v>0.02</v>
      </c>
      <c r="O36" s="254" t="str">
        <f>IF(ISBLANK(INDEX('Policy Characteristics'!I:I,MATCH($C36,'Policy Characteristics'!$C:$C,0))),"",INDEX('Policy Characteristics'!I:I,MATCH($C36,'Policy Characteristics'!$C:$C,0)))</f>
        <v>% reduction in emissions</v>
      </c>
      <c r="P36" s="254"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54" t="str">
        <f>IF(ISBLANK(INDEX('Policy Characteristics'!K:K,MATCH($C36,'Policy Characteristics'!$C:$C,0))),"",INDEX('Policy Characteristics'!K:K,MATCH($C36,'Policy Characteristics'!$C:$C,0)))</f>
        <v>transportation-sector-main.html#conv-pol-stds</v>
      </c>
      <c r="R36" s="254" t="str">
        <f>IF(ISBLANK(INDEX('Policy Characteristics'!L:L,MATCH($C36,'Policy Characteristics'!$C:$C,0))),"",INDEX('Policy Characteristics'!L:L,MATCH($C36,'Policy Characteristics'!$C:$C,0)))</f>
        <v>conventional-pollutant-standards.html</v>
      </c>
    </row>
    <row r="37" spans="1:18" s="2" customFormat="1">
      <c r="A37" s="254" t="str">
        <f>IF(ISBLANK(INDEX('Policy Characteristics'!A:A,MATCH($C37,'Policy Characteristics'!$C:$C,0))),"",INDEX('Policy Characteristics'!A:A,MATCH($C37,'Policy Characteristics'!$C:$C,0)))</f>
        <v>Transportation</v>
      </c>
      <c r="B37" s="262" t="str">
        <f>IF(ISBLANK(INDEX('Policy Characteristics'!B:B,MATCH($C37,'Policy Characteristics'!$C:$C,0))),"",INDEX('Policy Characteristics'!B:B,MATCH($C37,'Policy Characteristics'!$C:$C,0)))</f>
        <v>Conventional Pollutant Standards</v>
      </c>
      <c r="C37" s="254" t="str">
        <f t="shared" si="2"/>
        <v>Percentage Reduction of Separately Regulated Pollutants</v>
      </c>
      <c r="D37" s="2" t="s">
        <v>40</v>
      </c>
      <c r="E37" s="2" t="s">
        <v>2230</v>
      </c>
      <c r="F37" s="2" t="s">
        <v>3294</v>
      </c>
      <c r="G37" s="2" t="s">
        <v>2230</v>
      </c>
      <c r="H37" s="47">
        <v>335</v>
      </c>
      <c r="I37" s="325" t="s">
        <v>44</v>
      </c>
      <c r="J37" s="255" t="str">
        <f>IF(ISBLANK(INDEX('Policy Characteristics'!D:D,MATCH($C37,'Policy Characteristics'!$C:$C,0))),"",INDEX('Policy Characteristics'!D:D,MATCH($C37,'Policy Characteristics'!$C:$C,0)))</f>
        <v>Conventional Pollutant Standard</v>
      </c>
      <c r="K37" s="254" t="str">
        <f>IF(ISBLANK(INDEX('Policy Characteristics'!E:E,MATCH($C37,'Policy Characteristics'!$C:$C,0))),"",INDEX('Policy Characteristics'!E:E,MATCH($C37,'Policy Characteristics'!$C:$C,0)))</f>
        <v>trans reduce regulated pollutants</v>
      </c>
      <c r="L37" s="261">
        <f>IF(ISBLANK(INDEX('Policy Characteristics'!F:F,MATCH($C37,'Policy Characteristics'!$C:$C,0))),"",INDEX('Policy Characteristics'!F:F,MATCH($C37,'Policy Characteristics'!$C:$C,0)))</f>
        <v>0</v>
      </c>
      <c r="M37" s="261">
        <f>IF(ISBLANK(INDEX('Policy Characteristics'!G:G,MATCH($C37,'Policy Characteristics'!$C:$C,0))),"",INDEX('Policy Characteristics'!G:G,MATCH($C37,'Policy Characteristics'!$C:$C,0)))</f>
        <v>1</v>
      </c>
      <c r="N37" s="261">
        <f>IF(ISBLANK(INDEX('Policy Characteristics'!H:H,MATCH($C37,'Policy Characteristics'!$C:$C,0))),"",INDEX('Policy Characteristics'!H:H,MATCH($C37,'Policy Characteristics'!$C:$C,0)))</f>
        <v>0.02</v>
      </c>
      <c r="O37" s="254" t="str">
        <f>IF(ISBLANK(INDEX('Policy Characteristics'!I:I,MATCH($C37,'Policy Characteristics'!$C:$C,0))),"",INDEX('Policy Characteristics'!I:I,MATCH($C37,'Policy Characteristics'!$C:$C,0)))</f>
        <v>% reduction in emissions</v>
      </c>
      <c r="P37" s="254"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54" t="str">
        <f>IF(ISBLANK(INDEX('Policy Characteristics'!K:K,MATCH($C37,'Policy Characteristics'!$C:$C,0))),"",INDEX('Policy Characteristics'!K:K,MATCH($C37,'Policy Characteristics'!$C:$C,0)))</f>
        <v>transportation-sector-main.html#conv-pol-stds</v>
      </c>
      <c r="R37" s="254" t="str">
        <f>IF(ISBLANK(INDEX('Policy Characteristics'!L:L,MATCH($C37,'Policy Characteristics'!$C:$C,0))),"",INDEX('Policy Characteristics'!L:L,MATCH($C37,'Policy Characteristics'!$C:$C,0)))</f>
        <v>conventional-pollutant-standards.html</v>
      </c>
    </row>
    <row r="38" spans="1:18" s="2" customFormat="1">
      <c r="A38" s="254" t="str">
        <f>IF(ISBLANK(INDEX('Policy Characteristics'!A:A,MATCH($C38,'Policy Characteristics'!$C:$C,0))),"",INDEX('Policy Characteristics'!A:A,MATCH($C38,'Policy Characteristics'!$C:$C,0)))</f>
        <v>Transportation</v>
      </c>
      <c r="B38" s="262" t="str">
        <f>IF(ISBLANK(INDEX('Policy Characteristics'!B:B,MATCH($C38,'Policy Characteristics'!$C:$C,0))),"",INDEX('Policy Characteristics'!B:B,MATCH($C38,'Policy Characteristics'!$C:$C,0)))</f>
        <v>Conventional Pollutant Standards</v>
      </c>
      <c r="C38" s="254" t="str">
        <f t="shared" si="2"/>
        <v>Percentage Reduction of Separately Regulated Pollutants</v>
      </c>
      <c r="D38" s="2" t="s">
        <v>40</v>
      </c>
      <c r="E38" s="2" t="s">
        <v>2232</v>
      </c>
      <c r="F38" s="2" t="s">
        <v>3294</v>
      </c>
      <c r="G38" s="2" t="s">
        <v>2232</v>
      </c>
      <c r="H38" s="47">
        <v>336</v>
      </c>
      <c r="I38" s="324" t="s">
        <v>43</v>
      </c>
      <c r="J38" s="255" t="str">
        <f>IF(ISBLANK(INDEX('Policy Characteristics'!D:D,MATCH($C38,'Policy Characteristics'!$C:$C,0))),"",INDEX('Policy Characteristics'!D:D,MATCH($C38,'Policy Characteristics'!$C:$C,0)))</f>
        <v>Conventional Pollutant Standard</v>
      </c>
      <c r="K38" s="254" t="str">
        <f>IF(ISBLANK(INDEX('Policy Characteristics'!E:E,MATCH($C38,'Policy Characteristics'!$C:$C,0))),"",INDEX('Policy Characteristics'!E:E,MATCH($C38,'Policy Characteristics'!$C:$C,0)))</f>
        <v>trans reduce regulated pollutants</v>
      </c>
      <c r="L38" s="261">
        <f>IF(ISBLANK(INDEX('Policy Characteristics'!F:F,MATCH($C38,'Policy Characteristics'!$C:$C,0))),"",INDEX('Policy Characteristics'!F:F,MATCH($C38,'Policy Characteristics'!$C:$C,0)))</f>
        <v>0</v>
      </c>
      <c r="M38" s="261">
        <f>IF(ISBLANK(INDEX('Policy Characteristics'!G:G,MATCH($C38,'Policy Characteristics'!$C:$C,0))),"",INDEX('Policy Characteristics'!G:G,MATCH($C38,'Policy Characteristics'!$C:$C,0)))</f>
        <v>1</v>
      </c>
      <c r="N38" s="261">
        <f>IF(ISBLANK(INDEX('Policy Characteristics'!H:H,MATCH($C38,'Policy Characteristics'!$C:$C,0))),"",INDEX('Policy Characteristics'!H:H,MATCH($C38,'Policy Characteristics'!$C:$C,0)))</f>
        <v>0.02</v>
      </c>
      <c r="O38" s="254" t="str">
        <f>IF(ISBLANK(INDEX('Policy Characteristics'!I:I,MATCH($C38,'Policy Characteristics'!$C:$C,0))),"",INDEX('Policy Characteristics'!I:I,MATCH($C38,'Policy Characteristics'!$C:$C,0)))</f>
        <v>% reduction in emissions</v>
      </c>
      <c r="P38" s="254"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54" t="str">
        <f>IF(ISBLANK(INDEX('Policy Characteristics'!K:K,MATCH($C38,'Policy Characteristics'!$C:$C,0))),"",INDEX('Policy Characteristics'!K:K,MATCH($C38,'Policy Characteristics'!$C:$C,0)))</f>
        <v>transportation-sector-main.html#conv-pol-stds</v>
      </c>
      <c r="R38" s="254" t="str">
        <f>IF(ISBLANK(INDEX('Policy Characteristics'!L:L,MATCH($C38,'Policy Characteristics'!$C:$C,0))),"",INDEX('Policy Characteristics'!L:L,MATCH($C38,'Policy Characteristics'!$C:$C,0)))</f>
        <v>conventional-pollutant-standards.html</v>
      </c>
    </row>
    <row r="39" spans="1:18" s="2" customFormat="1">
      <c r="A39" s="254" t="str">
        <f>IF(ISBLANK(INDEX('Policy Characteristics'!A:A,MATCH($C39,'Policy Characteristics'!$C:$C,0))),"",INDEX('Policy Characteristics'!A:A,MATCH($C39,'Policy Characteristics'!$C:$C,0)))</f>
        <v>Transportation</v>
      </c>
      <c r="B39" s="262" t="str">
        <f>IF(ISBLANK(INDEX('Policy Characteristics'!B:B,MATCH($C39,'Policy Characteristics'!$C:$C,0))),"",INDEX('Policy Characteristics'!B:B,MATCH($C39,'Policy Characteristics'!$C:$C,0)))</f>
        <v>Conventional Pollutant Standards</v>
      </c>
      <c r="C39" s="254" t="str">
        <f t="shared" si="2"/>
        <v>Percentage Reduction of Separately Regulated Pollutants</v>
      </c>
      <c r="D39" s="2" t="s">
        <v>40</v>
      </c>
      <c r="E39" s="2" t="s">
        <v>2234</v>
      </c>
      <c r="F39" s="2" t="s">
        <v>3294</v>
      </c>
      <c r="G39" s="2" t="s">
        <v>2234</v>
      </c>
      <c r="H39" s="47">
        <v>337</v>
      </c>
      <c r="I39" s="324" t="s">
        <v>43</v>
      </c>
      <c r="J39" s="255" t="str">
        <f>IF(ISBLANK(INDEX('Policy Characteristics'!D:D,MATCH($C39,'Policy Characteristics'!$C:$C,0))),"",INDEX('Policy Characteristics'!D:D,MATCH($C39,'Policy Characteristics'!$C:$C,0)))</f>
        <v>Conventional Pollutant Standard</v>
      </c>
      <c r="K39" s="254" t="str">
        <f>IF(ISBLANK(INDEX('Policy Characteristics'!E:E,MATCH($C39,'Policy Characteristics'!$C:$C,0))),"",INDEX('Policy Characteristics'!E:E,MATCH($C39,'Policy Characteristics'!$C:$C,0)))</f>
        <v>trans reduce regulated pollutants</v>
      </c>
      <c r="L39" s="261">
        <f>IF(ISBLANK(INDEX('Policy Characteristics'!F:F,MATCH($C39,'Policy Characteristics'!$C:$C,0))),"",INDEX('Policy Characteristics'!F:F,MATCH($C39,'Policy Characteristics'!$C:$C,0)))</f>
        <v>0</v>
      </c>
      <c r="M39" s="261">
        <f>IF(ISBLANK(INDEX('Policy Characteristics'!G:G,MATCH($C39,'Policy Characteristics'!$C:$C,0))),"",INDEX('Policy Characteristics'!G:G,MATCH($C39,'Policy Characteristics'!$C:$C,0)))</f>
        <v>1</v>
      </c>
      <c r="N39" s="261">
        <f>IF(ISBLANK(INDEX('Policy Characteristics'!H:H,MATCH($C39,'Policy Characteristics'!$C:$C,0))),"",INDEX('Policy Characteristics'!H:H,MATCH($C39,'Policy Characteristics'!$C:$C,0)))</f>
        <v>0.02</v>
      </c>
      <c r="O39" s="254" t="str">
        <f>IF(ISBLANK(INDEX('Policy Characteristics'!I:I,MATCH($C39,'Policy Characteristics'!$C:$C,0))),"",INDEX('Policy Characteristics'!I:I,MATCH($C39,'Policy Characteristics'!$C:$C,0)))</f>
        <v>% reduction in emissions</v>
      </c>
      <c r="P39" s="254"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54" t="str">
        <f>IF(ISBLANK(INDEX('Policy Characteristics'!K:K,MATCH($C39,'Policy Characteristics'!$C:$C,0))),"",INDEX('Policy Characteristics'!K:K,MATCH($C39,'Policy Characteristics'!$C:$C,0)))</f>
        <v>transportation-sector-main.html#conv-pol-stds</v>
      </c>
      <c r="R39" s="254" t="str">
        <f>IF(ISBLANK(INDEX('Policy Characteristics'!L:L,MATCH($C39,'Policy Characteristics'!$C:$C,0))),"",INDEX('Policy Characteristics'!L:L,MATCH($C39,'Policy Characteristics'!$C:$C,0)))</f>
        <v>conventional-pollutant-standards.html</v>
      </c>
    </row>
    <row r="40" spans="1:18" s="2" customFormat="1">
      <c r="A40" s="254" t="str">
        <f>IF(ISBLANK(INDEX('Policy Characteristics'!A:A,MATCH($C40,'Policy Characteristics'!$C:$C,0))),"",INDEX('Policy Characteristics'!A:A,MATCH($C40,'Policy Characteristics'!$C:$C,0)))</f>
        <v>Transportation</v>
      </c>
      <c r="B40" s="262" t="str">
        <f>IF(ISBLANK(INDEX('Policy Characteristics'!B:B,MATCH($C40,'Policy Characteristics'!$C:$C,0))),"",INDEX('Policy Characteristics'!B:B,MATCH($C40,'Policy Characteristics'!$C:$C,0)))</f>
        <v>Conventional Pollutant Standards</v>
      </c>
      <c r="C40" s="254" t="str">
        <f t="shared" si="2"/>
        <v>Percentage Reduction of Separately Regulated Pollutants</v>
      </c>
      <c r="D40" s="2" t="s">
        <v>40</v>
      </c>
      <c r="E40" s="2" t="s">
        <v>2236</v>
      </c>
      <c r="F40" s="2" t="s">
        <v>3294</v>
      </c>
      <c r="G40" s="2" t="s">
        <v>2236</v>
      </c>
      <c r="H40" s="47">
        <v>338</v>
      </c>
      <c r="I40" s="325" t="s">
        <v>44</v>
      </c>
      <c r="J40" s="255" t="str">
        <f>IF(ISBLANK(INDEX('Policy Characteristics'!D:D,MATCH($C40,'Policy Characteristics'!$C:$C,0))),"",INDEX('Policy Characteristics'!D:D,MATCH($C40,'Policy Characteristics'!$C:$C,0)))</f>
        <v>Conventional Pollutant Standard</v>
      </c>
      <c r="K40" s="254" t="str">
        <f>IF(ISBLANK(INDEX('Policy Characteristics'!E:E,MATCH($C40,'Policy Characteristics'!$C:$C,0))),"",INDEX('Policy Characteristics'!E:E,MATCH($C40,'Policy Characteristics'!$C:$C,0)))</f>
        <v>trans reduce regulated pollutants</v>
      </c>
      <c r="L40" s="261">
        <f>IF(ISBLANK(INDEX('Policy Characteristics'!F:F,MATCH($C40,'Policy Characteristics'!$C:$C,0))),"",INDEX('Policy Characteristics'!F:F,MATCH($C40,'Policy Characteristics'!$C:$C,0)))</f>
        <v>0</v>
      </c>
      <c r="M40" s="261">
        <f>IF(ISBLANK(INDEX('Policy Characteristics'!G:G,MATCH($C40,'Policy Characteristics'!$C:$C,0))),"",INDEX('Policy Characteristics'!G:G,MATCH($C40,'Policy Characteristics'!$C:$C,0)))</f>
        <v>1</v>
      </c>
      <c r="N40" s="261">
        <f>IF(ISBLANK(INDEX('Policy Characteristics'!H:H,MATCH($C40,'Policy Characteristics'!$C:$C,0))),"",INDEX('Policy Characteristics'!H:H,MATCH($C40,'Policy Characteristics'!$C:$C,0)))</f>
        <v>0.02</v>
      </c>
      <c r="O40" s="254" t="str">
        <f>IF(ISBLANK(INDEX('Policy Characteristics'!I:I,MATCH($C40,'Policy Characteristics'!$C:$C,0))),"",INDEX('Policy Characteristics'!I:I,MATCH($C40,'Policy Characteristics'!$C:$C,0)))</f>
        <v>% reduction in emissions</v>
      </c>
      <c r="P40" s="254"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54" t="str">
        <f>IF(ISBLANK(INDEX('Policy Characteristics'!K:K,MATCH($C40,'Policy Characteristics'!$C:$C,0))),"",INDEX('Policy Characteristics'!K:K,MATCH($C40,'Policy Characteristics'!$C:$C,0)))</f>
        <v>transportation-sector-main.html#conv-pol-stds</v>
      </c>
      <c r="R40" s="254" t="str">
        <f>IF(ISBLANK(INDEX('Policy Characteristics'!L:L,MATCH($C40,'Policy Characteristics'!$C:$C,0))),"",INDEX('Policy Characteristics'!L:L,MATCH($C40,'Policy Characteristics'!$C:$C,0)))</f>
        <v>conventional-pollutant-standards.html</v>
      </c>
    </row>
    <row r="41" spans="1:18" s="2" customFormat="1">
      <c r="A41" s="254" t="str">
        <f>IF(ISBLANK(INDEX('Policy Characteristics'!A:A,MATCH($C41,'Policy Characteristics'!$C:$C,0))),"",INDEX('Policy Characteristics'!A:A,MATCH($C41,'Policy Characteristics'!$C:$C,0)))</f>
        <v>Transportation</v>
      </c>
      <c r="B41" s="262" t="str">
        <f>IF(ISBLANK(INDEX('Policy Characteristics'!B:B,MATCH($C41,'Policy Characteristics'!$C:$C,0))),"",INDEX('Policy Characteristics'!B:B,MATCH($C41,'Policy Characteristics'!$C:$C,0)))</f>
        <v>Conventional Pollutant Standards</v>
      </c>
      <c r="C41" s="254" t="str">
        <f t="shared" si="2"/>
        <v>Percentage Reduction of Separately Regulated Pollutants</v>
      </c>
      <c r="D41" s="2" t="s">
        <v>40</v>
      </c>
      <c r="E41" s="2" t="s">
        <v>2238</v>
      </c>
      <c r="F41" s="2" t="s">
        <v>3294</v>
      </c>
      <c r="G41" s="2" t="s">
        <v>2238</v>
      </c>
      <c r="H41" s="47">
        <v>339</v>
      </c>
      <c r="I41" s="325" t="s">
        <v>44</v>
      </c>
      <c r="J41" s="255" t="str">
        <f>IF(ISBLANK(INDEX('Policy Characteristics'!D:D,MATCH($C41,'Policy Characteristics'!$C:$C,0))),"",INDEX('Policy Characteristics'!D:D,MATCH($C41,'Policy Characteristics'!$C:$C,0)))</f>
        <v>Conventional Pollutant Standard</v>
      </c>
      <c r="K41" s="254" t="str">
        <f>IF(ISBLANK(INDEX('Policy Characteristics'!E:E,MATCH($C41,'Policy Characteristics'!$C:$C,0))),"",INDEX('Policy Characteristics'!E:E,MATCH($C41,'Policy Characteristics'!$C:$C,0)))</f>
        <v>trans reduce regulated pollutants</v>
      </c>
      <c r="L41" s="261">
        <f>IF(ISBLANK(INDEX('Policy Characteristics'!F:F,MATCH($C41,'Policy Characteristics'!$C:$C,0))),"",INDEX('Policy Characteristics'!F:F,MATCH($C41,'Policy Characteristics'!$C:$C,0)))</f>
        <v>0</v>
      </c>
      <c r="M41" s="261">
        <f>IF(ISBLANK(INDEX('Policy Characteristics'!G:G,MATCH($C41,'Policy Characteristics'!$C:$C,0))),"",INDEX('Policy Characteristics'!G:G,MATCH($C41,'Policy Characteristics'!$C:$C,0)))</f>
        <v>1</v>
      </c>
      <c r="N41" s="261">
        <f>IF(ISBLANK(INDEX('Policy Characteristics'!H:H,MATCH($C41,'Policy Characteristics'!$C:$C,0))),"",INDEX('Policy Characteristics'!H:H,MATCH($C41,'Policy Characteristics'!$C:$C,0)))</f>
        <v>0.02</v>
      </c>
      <c r="O41" s="254" t="str">
        <f>IF(ISBLANK(INDEX('Policy Characteristics'!I:I,MATCH($C41,'Policy Characteristics'!$C:$C,0))),"",INDEX('Policy Characteristics'!I:I,MATCH($C41,'Policy Characteristics'!$C:$C,0)))</f>
        <v>% reduction in emissions</v>
      </c>
      <c r="P41" s="254"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54" t="str">
        <f>IF(ISBLANK(INDEX('Policy Characteristics'!K:K,MATCH($C41,'Policy Characteristics'!$C:$C,0))),"",INDEX('Policy Characteristics'!K:K,MATCH($C41,'Policy Characteristics'!$C:$C,0)))</f>
        <v>transportation-sector-main.html#conv-pol-stds</v>
      </c>
      <c r="R41" s="254" t="str">
        <f>IF(ISBLANK(INDEX('Policy Characteristics'!L:L,MATCH($C41,'Policy Characteristics'!$C:$C,0))),"",INDEX('Policy Characteristics'!L:L,MATCH($C41,'Policy Characteristics'!$C:$C,0)))</f>
        <v>conventional-pollutant-standards.html</v>
      </c>
    </row>
    <row r="42" spans="1:18" s="2" customFormat="1">
      <c r="A42" s="254" t="str">
        <f>IF(ISBLANK(INDEX('Policy Characteristics'!A:A,MATCH($C42,'Policy Characteristics'!$C:$C,0))),"",INDEX('Policy Characteristics'!A:A,MATCH($C42,'Policy Characteristics'!$C:$C,0)))</f>
        <v>Transportation</v>
      </c>
      <c r="B42" s="262" t="str">
        <f>IF(ISBLANK(INDEX('Policy Characteristics'!B:B,MATCH($C42,'Policy Characteristics'!$C:$C,0))),"",INDEX('Policy Characteristics'!B:B,MATCH($C42,'Policy Characteristics'!$C:$C,0)))</f>
        <v>Conventional Pollutant Standards</v>
      </c>
      <c r="C42" s="254" t="str">
        <f t="shared" si="2"/>
        <v>Percentage Reduction of Separately Regulated Pollutants</v>
      </c>
      <c r="D42" s="2" t="s">
        <v>41</v>
      </c>
      <c r="E42" s="2" t="s">
        <v>2222</v>
      </c>
      <c r="F42" s="2" t="s">
        <v>3295</v>
      </c>
      <c r="G42" s="2" t="s">
        <v>2427</v>
      </c>
      <c r="H42" s="47">
        <v>340</v>
      </c>
      <c r="I42" s="324" t="s">
        <v>43</v>
      </c>
      <c r="J42" s="255" t="str">
        <f>IF(ISBLANK(INDEX('Policy Characteristics'!D:D,MATCH($C42,'Policy Characteristics'!$C:$C,0))),"",INDEX('Policy Characteristics'!D:D,MATCH($C42,'Policy Characteristics'!$C:$C,0)))</f>
        <v>Conventional Pollutant Standard</v>
      </c>
      <c r="K42" s="254" t="str">
        <f>IF(ISBLANK(INDEX('Policy Characteristics'!E:E,MATCH($C42,'Policy Characteristics'!$C:$C,0))),"",INDEX('Policy Characteristics'!E:E,MATCH($C42,'Policy Characteristics'!$C:$C,0)))</f>
        <v>trans reduce regulated pollutants</v>
      </c>
      <c r="L42" s="261">
        <f>IF(ISBLANK(INDEX('Policy Characteristics'!F:F,MATCH($C42,'Policy Characteristics'!$C:$C,0))),"",INDEX('Policy Characteristics'!F:F,MATCH($C42,'Policy Characteristics'!$C:$C,0)))</f>
        <v>0</v>
      </c>
      <c r="M42" s="261">
        <f>IF(ISBLANK(INDEX('Policy Characteristics'!G:G,MATCH($C42,'Policy Characteristics'!$C:$C,0))),"",INDEX('Policy Characteristics'!G:G,MATCH($C42,'Policy Characteristics'!$C:$C,0)))</f>
        <v>1</v>
      </c>
      <c r="N42" s="261">
        <f>IF(ISBLANK(INDEX('Policy Characteristics'!H:H,MATCH($C42,'Policy Characteristics'!$C:$C,0))),"",INDEX('Policy Characteristics'!H:H,MATCH($C42,'Policy Characteristics'!$C:$C,0)))</f>
        <v>0.02</v>
      </c>
      <c r="O42" s="254" t="str">
        <f>IF(ISBLANK(INDEX('Policy Characteristics'!I:I,MATCH($C42,'Policy Characteristics'!$C:$C,0))),"",INDEX('Policy Characteristics'!I:I,MATCH($C42,'Policy Characteristics'!$C:$C,0)))</f>
        <v>% reduction in emissions</v>
      </c>
      <c r="P42" s="254"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54" t="str">
        <f>IF(ISBLANK(INDEX('Policy Characteristics'!K:K,MATCH($C42,'Policy Characteristics'!$C:$C,0))),"",INDEX('Policy Characteristics'!K:K,MATCH($C42,'Policy Characteristics'!$C:$C,0)))</f>
        <v>transportation-sector-main.html#conv-pol-stds</v>
      </c>
      <c r="R42" s="254" t="str">
        <f>IF(ISBLANK(INDEX('Policy Characteristics'!L:L,MATCH($C42,'Policy Characteristics'!$C:$C,0))),"",INDEX('Policy Characteristics'!L:L,MATCH($C42,'Policy Characteristics'!$C:$C,0)))</f>
        <v>conventional-pollutant-standards.html</v>
      </c>
    </row>
    <row r="43" spans="1:18" s="2" customFormat="1">
      <c r="A43" s="254" t="str">
        <f>IF(ISBLANK(INDEX('Policy Characteristics'!A:A,MATCH($C43,'Policy Characteristics'!$C:$C,0))),"",INDEX('Policy Characteristics'!A:A,MATCH($C43,'Policy Characteristics'!$C:$C,0)))</f>
        <v>Transportation</v>
      </c>
      <c r="B43" s="262" t="str">
        <f>IF(ISBLANK(INDEX('Policy Characteristics'!B:B,MATCH($C43,'Policy Characteristics'!$C:$C,0))),"",INDEX('Policy Characteristics'!B:B,MATCH($C43,'Policy Characteristics'!$C:$C,0)))</f>
        <v>Conventional Pollutant Standards</v>
      </c>
      <c r="C43" s="254" t="str">
        <f t="shared" si="2"/>
        <v>Percentage Reduction of Separately Regulated Pollutants</v>
      </c>
      <c r="D43" s="2" t="s">
        <v>41</v>
      </c>
      <c r="E43" s="2" t="s">
        <v>485</v>
      </c>
      <c r="F43" s="2" t="s">
        <v>3295</v>
      </c>
      <c r="G43" s="2" t="s">
        <v>485</v>
      </c>
      <c r="H43" s="47">
        <v>341</v>
      </c>
      <c r="I43" s="324" t="s">
        <v>43</v>
      </c>
      <c r="J43" s="255" t="str">
        <f>IF(ISBLANK(INDEX('Policy Characteristics'!D:D,MATCH($C43,'Policy Characteristics'!$C:$C,0))),"",INDEX('Policy Characteristics'!D:D,MATCH($C43,'Policy Characteristics'!$C:$C,0)))</f>
        <v>Conventional Pollutant Standard</v>
      </c>
      <c r="K43" s="254" t="str">
        <f>IF(ISBLANK(INDEX('Policy Characteristics'!E:E,MATCH($C43,'Policy Characteristics'!$C:$C,0))),"",INDEX('Policy Characteristics'!E:E,MATCH($C43,'Policy Characteristics'!$C:$C,0)))</f>
        <v>trans reduce regulated pollutants</v>
      </c>
      <c r="L43" s="261">
        <f>IF(ISBLANK(INDEX('Policy Characteristics'!F:F,MATCH($C43,'Policy Characteristics'!$C:$C,0))),"",INDEX('Policy Characteristics'!F:F,MATCH($C43,'Policy Characteristics'!$C:$C,0)))</f>
        <v>0</v>
      </c>
      <c r="M43" s="261">
        <f>IF(ISBLANK(INDEX('Policy Characteristics'!G:G,MATCH($C43,'Policy Characteristics'!$C:$C,0))),"",INDEX('Policy Characteristics'!G:G,MATCH($C43,'Policy Characteristics'!$C:$C,0)))</f>
        <v>1</v>
      </c>
      <c r="N43" s="261">
        <f>IF(ISBLANK(INDEX('Policy Characteristics'!H:H,MATCH($C43,'Policy Characteristics'!$C:$C,0))),"",INDEX('Policy Characteristics'!H:H,MATCH($C43,'Policy Characteristics'!$C:$C,0)))</f>
        <v>0.02</v>
      </c>
      <c r="O43" s="254" t="str">
        <f>IF(ISBLANK(INDEX('Policy Characteristics'!I:I,MATCH($C43,'Policy Characteristics'!$C:$C,0))),"",INDEX('Policy Characteristics'!I:I,MATCH($C43,'Policy Characteristics'!$C:$C,0)))</f>
        <v>% reduction in emissions</v>
      </c>
      <c r="P43" s="254"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54" t="str">
        <f>IF(ISBLANK(INDEX('Policy Characteristics'!K:K,MATCH($C43,'Policy Characteristics'!$C:$C,0))),"",INDEX('Policy Characteristics'!K:K,MATCH($C43,'Policy Characteristics'!$C:$C,0)))</f>
        <v>transportation-sector-main.html#conv-pol-stds</v>
      </c>
      <c r="R43" s="254" t="str">
        <f>IF(ISBLANK(INDEX('Policy Characteristics'!L:L,MATCH($C43,'Policy Characteristics'!$C:$C,0))),"",INDEX('Policy Characteristics'!L:L,MATCH($C43,'Policy Characteristics'!$C:$C,0)))</f>
        <v>conventional-pollutant-standards.html</v>
      </c>
    </row>
    <row r="44" spans="1:18" s="2" customFormat="1">
      <c r="A44" s="254" t="str">
        <f>IF(ISBLANK(INDEX('Policy Characteristics'!A:A,MATCH($C44,'Policy Characteristics'!$C:$C,0))),"",INDEX('Policy Characteristics'!A:A,MATCH($C44,'Policy Characteristics'!$C:$C,0)))</f>
        <v>Transportation</v>
      </c>
      <c r="B44" s="262" t="str">
        <f>IF(ISBLANK(INDEX('Policy Characteristics'!B:B,MATCH($C44,'Policy Characteristics'!$C:$C,0))),"",INDEX('Policy Characteristics'!B:B,MATCH($C44,'Policy Characteristics'!$C:$C,0)))</f>
        <v>Conventional Pollutant Standards</v>
      </c>
      <c r="C44" s="254" t="str">
        <f t="shared" si="2"/>
        <v>Percentage Reduction of Separately Regulated Pollutants</v>
      </c>
      <c r="D44" s="2" t="s">
        <v>41</v>
      </c>
      <c r="E44" s="2" t="s">
        <v>2225</v>
      </c>
      <c r="F44" s="2" t="s">
        <v>3295</v>
      </c>
      <c r="G44" s="2" t="s">
        <v>2225</v>
      </c>
      <c r="H44" s="47">
        <v>342</v>
      </c>
      <c r="I44" s="324" t="s">
        <v>43</v>
      </c>
      <c r="J44" s="255" t="str">
        <f>IF(ISBLANK(INDEX('Policy Characteristics'!D:D,MATCH($C44,'Policy Characteristics'!$C:$C,0))),"",INDEX('Policy Characteristics'!D:D,MATCH($C44,'Policy Characteristics'!$C:$C,0)))</f>
        <v>Conventional Pollutant Standard</v>
      </c>
      <c r="K44" s="254" t="str">
        <f>IF(ISBLANK(INDEX('Policy Characteristics'!E:E,MATCH($C44,'Policy Characteristics'!$C:$C,0))),"",INDEX('Policy Characteristics'!E:E,MATCH($C44,'Policy Characteristics'!$C:$C,0)))</f>
        <v>trans reduce regulated pollutants</v>
      </c>
      <c r="L44" s="261">
        <f>IF(ISBLANK(INDEX('Policy Characteristics'!F:F,MATCH($C44,'Policy Characteristics'!$C:$C,0))),"",INDEX('Policy Characteristics'!F:F,MATCH($C44,'Policy Characteristics'!$C:$C,0)))</f>
        <v>0</v>
      </c>
      <c r="M44" s="261">
        <f>IF(ISBLANK(INDEX('Policy Characteristics'!G:G,MATCH($C44,'Policy Characteristics'!$C:$C,0))),"",INDEX('Policy Characteristics'!G:G,MATCH($C44,'Policy Characteristics'!$C:$C,0)))</f>
        <v>1</v>
      </c>
      <c r="N44" s="261">
        <f>IF(ISBLANK(INDEX('Policy Characteristics'!H:H,MATCH($C44,'Policy Characteristics'!$C:$C,0))),"",INDEX('Policy Characteristics'!H:H,MATCH($C44,'Policy Characteristics'!$C:$C,0)))</f>
        <v>0.02</v>
      </c>
      <c r="O44" s="254" t="str">
        <f>IF(ISBLANK(INDEX('Policy Characteristics'!I:I,MATCH($C44,'Policy Characteristics'!$C:$C,0))),"",INDEX('Policy Characteristics'!I:I,MATCH($C44,'Policy Characteristics'!$C:$C,0)))</f>
        <v>% reduction in emissions</v>
      </c>
      <c r="P44" s="254"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54" t="str">
        <f>IF(ISBLANK(INDEX('Policy Characteristics'!K:K,MATCH($C44,'Policy Characteristics'!$C:$C,0))),"",INDEX('Policy Characteristics'!K:K,MATCH($C44,'Policy Characteristics'!$C:$C,0)))</f>
        <v>transportation-sector-main.html#conv-pol-stds</v>
      </c>
      <c r="R44" s="254" t="str">
        <f>IF(ISBLANK(INDEX('Policy Characteristics'!L:L,MATCH($C44,'Policy Characteristics'!$C:$C,0))),"",INDEX('Policy Characteristics'!L:L,MATCH($C44,'Policy Characteristics'!$C:$C,0)))</f>
        <v>conventional-pollutant-standards.html</v>
      </c>
    </row>
    <row r="45" spans="1:18" s="2" customFormat="1">
      <c r="A45" s="254" t="str">
        <f>IF(ISBLANK(INDEX('Policy Characteristics'!A:A,MATCH($C45,'Policy Characteristics'!$C:$C,0))),"",INDEX('Policy Characteristics'!A:A,MATCH($C45,'Policy Characteristics'!$C:$C,0)))</f>
        <v>Transportation</v>
      </c>
      <c r="B45" s="262" t="str">
        <f>IF(ISBLANK(INDEX('Policy Characteristics'!B:B,MATCH($C45,'Policy Characteristics'!$C:$C,0))),"",INDEX('Policy Characteristics'!B:B,MATCH($C45,'Policy Characteristics'!$C:$C,0)))</f>
        <v>Conventional Pollutant Standards</v>
      </c>
      <c r="C45" s="254" t="str">
        <f t="shared" si="2"/>
        <v>Percentage Reduction of Separately Regulated Pollutants</v>
      </c>
      <c r="D45" s="2" t="s">
        <v>41</v>
      </c>
      <c r="E45" s="2" t="s">
        <v>2227</v>
      </c>
      <c r="F45" s="2" t="s">
        <v>3295</v>
      </c>
      <c r="G45" s="2" t="s">
        <v>2227</v>
      </c>
      <c r="H45" s="47">
        <v>343</v>
      </c>
      <c r="I45" s="324" t="s">
        <v>43</v>
      </c>
      <c r="J45" s="255" t="str">
        <f>IF(ISBLANK(INDEX('Policy Characteristics'!D:D,MATCH($C45,'Policy Characteristics'!$C:$C,0))),"",INDEX('Policy Characteristics'!D:D,MATCH($C45,'Policy Characteristics'!$C:$C,0)))</f>
        <v>Conventional Pollutant Standard</v>
      </c>
      <c r="K45" s="254" t="str">
        <f>IF(ISBLANK(INDEX('Policy Characteristics'!E:E,MATCH($C45,'Policy Characteristics'!$C:$C,0))),"",INDEX('Policy Characteristics'!E:E,MATCH($C45,'Policy Characteristics'!$C:$C,0)))</f>
        <v>trans reduce regulated pollutants</v>
      </c>
      <c r="L45" s="261">
        <f>IF(ISBLANK(INDEX('Policy Characteristics'!F:F,MATCH($C45,'Policy Characteristics'!$C:$C,0))),"",INDEX('Policy Characteristics'!F:F,MATCH($C45,'Policy Characteristics'!$C:$C,0)))</f>
        <v>0</v>
      </c>
      <c r="M45" s="261">
        <f>IF(ISBLANK(INDEX('Policy Characteristics'!G:G,MATCH($C45,'Policy Characteristics'!$C:$C,0))),"",INDEX('Policy Characteristics'!G:G,MATCH($C45,'Policy Characteristics'!$C:$C,0)))</f>
        <v>1</v>
      </c>
      <c r="N45" s="261">
        <f>IF(ISBLANK(INDEX('Policy Characteristics'!H:H,MATCH($C45,'Policy Characteristics'!$C:$C,0))),"",INDEX('Policy Characteristics'!H:H,MATCH($C45,'Policy Characteristics'!$C:$C,0)))</f>
        <v>0.02</v>
      </c>
      <c r="O45" s="254" t="str">
        <f>IF(ISBLANK(INDEX('Policy Characteristics'!I:I,MATCH($C45,'Policy Characteristics'!$C:$C,0))),"",INDEX('Policy Characteristics'!I:I,MATCH($C45,'Policy Characteristics'!$C:$C,0)))</f>
        <v>% reduction in emissions</v>
      </c>
      <c r="P45" s="254"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54" t="str">
        <f>IF(ISBLANK(INDEX('Policy Characteristics'!K:K,MATCH($C45,'Policy Characteristics'!$C:$C,0))),"",INDEX('Policy Characteristics'!K:K,MATCH($C45,'Policy Characteristics'!$C:$C,0)))</f>
        <v>transportation-sector-main.html#conv-pol-stds</v>
      </c>
      <c r="R45" s="254" t="str">
        <f>IF(ISBLANK(INDEX('Policy Characteristics'!L:L,MATCH($C45,'Policy Characteristics'!$C:$C,0))),"",INDEX('Policy Characteristics'!L:L,MATCH($C45,'Policy Characteristics'!$C:$C,0)))</f>
        <v>conventional-pollutant-standards.html</v>
      </c>
    </row>
    <row r="46" spans="1:18" s="2" customFormat="1">
      <c r="A46" s="254" t="str">
        <f>IF(ISBLANK(INDEX('Policy Characteristics'!A:A,MATCH($C46,'Policy Characteristics'!$C:$C,0))),"",INDEX('Policy Characteristics'!A:A,MATCH($C46,'Policy Characteristics'!$C:$C,0)))</f>
        <v>Transportation</v>
      </c>
      <c r="B46" s="262" t="str">
        <f>IF(ISBLANK(INDEX('Policy Characteristics'!B:B,MATCH($C46,'Policy Characteristics'!$C:$C,0))),"",INDEX('Policy Characteristics'!B:B,MATCH($C46,'Policy Characteristics'!$C:$C,0)))</f>
        <v>Conventional Pollutant Standards</v>
      </c>
      <c r="C46" s="254" t="str">
        <f t="shared" si="2"/>
        <v>Percentage Reduction of Separately Regulated Pollutants</v>
      </c>
      <c r="D46" s="2" t="s">
        <v>41</v>
      </c>
      <c r="E46" s="2" t="s">
        <v>2229</v>
      </c>
      <c r="F46" s="2" t="s">
        <v>3295</v>
      </c>
      <c r="G46" s="2" t="s">
        <v>2319</v>
      </c>
      <c r="H46" s="47">
        <v>344</v>
      </c>
      <c r="I46" s="324" t="s">
        <v>43</v>
      </c>
      <c r="J46" s="255" t="str">
        <f>IF(ISBLANK(INDEX('Policy Characteristics'!D:D,MATCH($C46,'Policy Characteristics'!$C:$C,0))),"",INDEX('Policy Characteristics'!D:D,MATCH($C46,'Policy Characteristics'!$C:$C,0)))</f>
        <v>Conventional Pollutant Standard</v>
      </c>
      <c r="K46" s="254" t="str">
        <f>IF(ISBLANK(INDEX('Policy Characteristics'!E:E,MATCH($C46,'Policy Characteristics'!$C:$C,0))),"",INDEX('Policy Characteristics'!E:E,MATCH($C46,'Policy Characteristics'!$C:$C,0)))</f>
        <v>trans reduce regulated pollutants</v>
      </c>
      <c r="L46" s="261">
        <f>IF(ISBLANK(INDEX('Policy Characteristics'!F:F,MATCH($C46,'Policy Characteristics'!$C:$C,0))),"",INDEX('Policy Characteristics'!F:F,MATCH($C46,'Policy Characteristics'!$C:$C,0)))</f>
        <v>0</v>
      </c>
      <c r="M46" s="261">
        <f>IF(ISBLANK(INDEX('Policy Characteristics'!G:G,MATCH($C46,'Policy Characteristics'!$C:$C,0))),"",INDEX('Policy Characteristics'!G:G,MATCH($C46,'Policy Characteristics'!$C:$C,0)))</f>
        <v>1</v>
      </c>
      <c r="N46" s="261">
        <f>IF(ISBLANK(INDEX('Policy Characteristics'!H:H,MATCH($C46,'Policy Characteristics'!$C:$C,0))),"",INDEX('Policy Characteristics'!H:H,MATCH($C46,'Policy Characteristics'!$C:$C,0)))</f>
        <v>0.02</v>
      </c>
      <c r="O46" s="254" t="str">
        <f>IF(ISBLANK(INDEX('Policy Characteristics'!I:I,MATCH($C46,'Policy Characteristics'!$C:$C,0))),"",INDEX('Policy Characteristics'!I:I,MATCH($C46,'Policy Characteristics'!$C:$C,0)))</f>
        <v>% reduction in emissions</v>
      </c>
      <c r="P46" s="254"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54" t="str">
        <f>IF(ISBLANK(INDEX('Policy Characteristics'!K:K,MATCH($C46,'Policy Characteristics'!$C:$C,0))),"",INDEX('Policy Characteristics'!K:K,MATCH($C46,'Policy Characteristics'!$C:$C,0)))</f>
        <v>transportation-sector-main.html#conv-pol-stds</v>
      </c>
      <c r="R46" s="254" t="str">
        <f>IF(ISBLANK(INDEX('Policy Characteristics'!L:L,MATCH($C46,'Policy Characteristics'!$C:$C,0))),"",INDEX('Policy Characteristics'!L:L,MATCH($C46,'Policy Characteristics'!$C:$C,0)))</f>
        <v>conventional-pollutant-standards.html</v>
      </c>
    </row>
    <row r="47" spans="1:18" s="2" customFormat="1">
      <c r="A47" s="254" t="str">
        <f>IF(ISBLANK(INDEX('Policy Characteristics'!A:A,MATCH($C47,'Policy Characteristics'!$C:$C,0))),"",INDEX('Policy Characteristics'!A:A,MATCH($C47,'Policy Characteristics'!$C:$C,0)))</f>
        <v>Transportation</v>
      </c>
      <c r="B47" s="262" t="str">
        <f>IF(ISBLANK(INDEX('Policy Characteristics'!B:B,MATCH($C47,'Policy Characteristics'!$C:$C,0))),"",INDEX('Policy Characteristics'!B:B,MATCH($C47,'Policy Characteristics'!$C:$C,0)))</f>
        <v>Conventional Pollutant Standards</v>
      </c>
      <c r="C47" s="254" t="str">
        <f t="shared" si="2"/>
        <v>Percentage Reduction of Separately Regulated Pollutants</v>
      </c>
      <c r="D47" s="2" t="s">
        <v>41</v>
      </c>
      <c r="E47" s="2" t="s">
        <v>2230</v>
      </c>
      <c r="F47" s="2" t="s">
        <v>3295</v>
      </c>
      <c r="G47" s="2" t="s">
        <v>2230</v>
      </c>
      <c r="H47" s="47">
        <v>345</v>
      </c>
      <c r="I47" s="325" t="s">
        <v>44</v>
      </c>
      <c r="J47" s="255" t="str">
        <f>IF(ISBLANK(INDEX('Policy Characteristics'!D:D,MATCH($C47,'Policy Characteristics'!$C:$C,0))),"",INDEX('Policy Characteristics'!D:D,MATCH($C47,'Policy Characteristics'!$C:$C,0)))</f>
        <v>Conventional Pollutant Standard</v>
      </c>
      <c r="K47" s="254" t="str">
        <f>IF(ISBLANK(INDEX('Policy Characteristics'!E:E,MATCH($C47,'Policy Characteristics'!$C:$C,0))),"",INDEX('Policy Characteristics'!E:E,MATCH($C47,'Policy Characteristics'!$C:$C,0)))</f>
        <v>trans reduce regulated pollutants</v>
      </c>
      <c r="L47" s="261">
        <f>IF(ISBLANK(INDEX('Policy Characteristics'!F:F,MATCH($C47,'Policy Characteristics'!$C:$C,0))),"",INDEX('Policy Characteristics'!F:F,MATCH($C47,'Policy Characteristics'!$C:$C,0)))</f>
        <v>0</v>
      </c>
      <c r="M47" s="261">
        <f>IF(ISBLANK(INDEX('Policy Characteristics'!G:G,MATCH($C47,'Policy Characteristics'!$C:$C,0))),"",INDEX('Policy Characteristics'!G:G,MATCH($C47,'Policy Characteristics'!$C:$C,0)))</f>
        <v>1</v>
      </c>
      <c r="N47" s="261">
        <f>IF(ISBLANK(INDEX('Policy Characteristics'!H:H,MATCH($C47,'Policy Characteristics'!$C:$C,0))),"",INDEX('Policy Characteristics'!H:H,MATCH($C47,'Policy Characteristics'!$C:$C,0)))</f>
        <v>0.02</v>
      </c>
      <c r="O47" s="254" t="str">
        <f>IF(ISBLANK(INDEX('Policy Characteristics'!I:I,MATCH($C47,'Policy Characteristics'!$C:$C,0))),"",INDEX('Policy Characteristics'!I:I,MATCH($C47,'Policy Characteristics'!$C:$C,0)))</f>
        <v>% reduction in emissions</v>
      </c>
      <c r="P47" s="254"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54" t="str">
        <f>IF(ISBLANK(INDEX('Policy Characteristics'!K:K,MATCH($C47,'Policy Characteristics'!$C:$C,0))),"",INDEX('Policy Characteristics'!K:K,MATCH($C47,'Policy Characteristics'!$C:$C,0)))</f>
        <v>transportation-sector-main.html#conv-pol-stds</v>
      </c>
      <c r="R47" s="254" t="str">
        <f>IF(ISBLANK(INDEX('Policy Characteristics'!L:L,MATCH($C47,'Policy Characteristics'!$C:$C,0))),"",INDEX('Policy Characteristics'!L:L,MATCH($C47,'Policy Characteristics'!$C:$C,0)))</f>
        <v>conventional-pollutant-standards.html</v>
      </c>
    </row>
    <row r="48" spans="1:18" s="2" customFormat="1">
      <c r="A48" s="254" t="str">
        <f>IF(ISBLANK(INDEX('Policy Characteristics'!A:A,MATCH($C48,'Policy Characteristics'!$C:$C,0))),"",INDEX('Policy Characteristics'!A:A,MATCH($C48,'Policy Characteristics'!$C:$C,0)))</f>
        <v>Transportation</v>
      </c>
      <c r="B48" s="262" t="str">
        <f>IF(ISBLANK(INDEX('Policy Characteristics'!B:B,MATCH($C48,'Policy Characteristics'!$C:$C,0))),"",INDEX('Policy Characteristics'!B:B,MATCH($C48,'Policy Characteristics'!$C:$C,0)))</f>
        <v>Conventional Pollutant Standards</v>
      </c>
      <c r="C48" s="254" t="str">
        <f t="shared" si="2"/>
        <v>Percentage Reduction of Separately Regulated Pollutants</v>
      </c>
      <c r="D48" s="2" t="s">
        <v>41</v>
      </c>
      <c r="E48" s="2" t="s">
        <v>2232</v>
      </c>
      <c r="F48" s="2" t="s">
        <v>3295</v>
      </c>
      <c r="G48" s="2" t="s">
        <v>2232</v>
      </c>
      <c r="H48" s="47">
        <v>346</v>
      </c>
      <c r="I48" s="324" t="s">
        <v>43</v>
      </c>
      <c r="J48" s="255" t="str">
        <f>IF(ISBLANK(INDEX('Policy Characteristics'!D:D,MATCH($C48,'Policy Characteristics'!$C:$C,0))),"",INDEX('Policy Characteristics'!D:D,MATCH($C48,'Policy Characteristics'!$C:$C,0)))</f>
        <v>Conventional Pollutant Standard</v>
      </c>
      <c r="K48" s="254" t="str">
        <f>IF(ISBLANK(INDEX('Policy Characteristics'!E:E,MATCH($C48,'Policy Characteristics'!$C:$C,0))),"",INDEX('Policy Characteristics'!E:E,MATCH($C48,'Policy Characteristics'!$C:$C,0)))</f>
        <v>trans reduce regulated pollutants</v>
      </c>
      <c r="L48" s="261">
        <f>IF(ISBLANK(INDEX('Policy Characteristics'!F:F,MATCH($C48,'Policy Characteristics'!$C:$C,0))),"",INDEX('Policy Characteristics'!F:F,MATCH($C48,'Policy Characteristics'!$C:$C,0)))</f>
        <v>0</v>
      </c>
      <c r="M48" s="261">
        <f>IF(ISBLANK(INDEX('Policy Characteristics'!G:G,MATCH($C48,'Policy Characteristics'!$C:$C,0))),"",INDEX('Policy Characteristics'!G:G,MATCH($C48,'Policy Characteristics'!$C:$C,0)))</f>
        <v>1</v>
      </c>
      <c r="N48" s="261">
        <f>IF(ISBLANK(INDEX('Policy Characteristics'!H:H,MATCH($C48,'Policy Characteristics'!$C:$C,0))),"",INDEX('Policy Characteristics'!H:H,MATCH($C48,'Policy Characteristics'!$C:$C,0)))</f>
        <v>0.02</v>
      </c>
      <c r="O48" s="254" t="str">
        <f>IF(ISBLANK(INDEX('Policy Characteristics'!I:I,MATCH($C48,'Policy Characteristics'!$C:$C,0))),"",INDEX('Policy Characteristics'!I:I,MATCH($C48,'Policy Characteristics'!$C:$C,0)))</f>
        <v>% reduction in emissions</v>
      </c>
      <c r="P48" s="254"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54" t="str">
        <f>IF(ISBLANK(INDEX('Policy Characteristics'!K:K,MATCH($C48,'Policy Characteristics'!$C:$C,0))),"",INDEX('Policy Characteristics'!K:K,MATCH($C48,'Policy Characteristics'!$C:$C,0)))</f>
        <v>transportation-sector-main.html#conv-pol-stds</v>
      </c>
      <c r="R48" s="254" t="str">
        <f>IF(ISBLANK(INDEX('Policy Characteristics'!L:L,MATCH($C48,'Policy Characteristics'!$C:$C,0))),"",INDEX('Policy Characteristics'!L:L,MATCH($C48,'Policy Characteristics'!$C:$C,0)))</f>
        <v>conventional-pollutant-standards.html</v>
      </c>
    </row>
    <row r="49" spans="1:18" s="2" customFormat="1">
      <c r="A49" s="254" t="str">
        <f>IF(ISBLANK(INDEX('Policy Characteristics'!A:A,MATCH($C49,'Policy Characteristics'!$C:$C,0))),"",INDEX('Policy Characteristics'!A:A,MATCH($C49,'Policy Characteristics'!$C:$C,0)))</f>
        <v>Transportation</v>
      </c>
      <c r="B49" s="262" t="str">
        <f>IF(ISBLANK(INDEX('Policy Characteristics'!B:B,MATCH($C49,'Policy Characteristics'!$C:$C,0))),"",INDEX('Policy Characteristics'!B:B,MATCH($C49,'Policy Characteristics'!$C:$C,0)))</f>
        <v>Conventional Pollutant Standards</v>
      </c>
      <c r="C49" s="254" t="str">
        <f t="shared" si="2"/>
        <v>Percentage Reduction of Separately Regulated Pollutants</v>
      </c>
      <c r="D49" s="2" t="s">
        <v>41</v>
      </c>
      <c r="E49" s="2" t="s">
        <v>2234</v>
      </c>
      <c r="F49" s="2" t="s">
        <v>3295</v>
      </c>
      <c r="G49" s="2" t="s">
        <v>2234</v>
      </c>
      <c r="H49" s="47">
        <v>347</v>
      </c>
      <c r="I49" s="324" t="s">
        <v>43</v>
      </c>
      <c r="J49" s="255" t="str">
        <f>IF(ISBLANK(INDEX('Policy Characteristics'!D:D,MATCH($C49,'Policy Characteristics'!$C:$C,0))),"",INDEX('Policy Characteristics'!D:D,MATCH($C49,'Policy Characteristics'!$C:$C,0)))</f>
        <v>Conventional Pollutant Standard</v>
      </c>
      <c r="K49" s="254" t="str">
        <f>IF(ISBLANK(INDEX('Policy Characteristics'!E:E,MATCH($C49,'Policy Characteristics'!$C:$C,0))),"",INDEX('Policy Characteristics'!E:E,MATCH($C49,'Policy Characteristics'!$C:$C,0)))</f>
        <v>trans reduce regulated pollutants</v>
      </c>
      <c r="L49" s="261">
        <f>IF(ISBLANK(INDEX('Policy Characteristics'!F:F,MATCH($C49,'Policy Characteristics'!$C:$C,0))),"",INDEX('Policy Characteristics'!F:F,MATCH($C49,'Policy Characteristics'!$C:$C,0)))</f>
        <v>0</v>
      </c>
      <c r="M49" s="261">
        <f>IF(ISBLANK(INDEX('Policy Characteristics'!G:G,MATCH($C49,'Policy Characteristics'!$C:$C,0))),"",INDEX('Policy Characteristics'!G:G,MATCH($C49,'Policy Characteristics'!$C:$C,0)))</f>
        <v>1</v>
      </c>
      <c r="N49" s="261">
        <f>IF(ISBLANK(INDEX('Policy Characteristics'!H:H,MATCH($C49,'Policy Characteristics'!$C:$C,0))),"",INDEX('Policy Characteristics'!H:H,MATCH($C49,'Policy Characteristics'!$C:$C,0)))</f>
        <v>0.02</v>
      </c>
      <c r="O49" s="254" t="str">
        <f>IF(ISBLANK(INDEX('Policy Characteristics'!I:I,MATCH($C49,'Policy Characteristics'!$C:$C,0))),"",INDEX('Policy Characteristics'!I:I,MATCH($C49,'Policy Characteristics'!$C:$C,0)))</f>
        <v>% reduction in emissions</v>
      </c>
      <c r="P49" s="254"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54" t="str">
        <f>IF(ISBLANK(INDEX('Policy Characteristics'!K:K,MATCH($C49,'Policy Characteristics'!$C:$C,0))),"",INDEX('Policy Characteristics'!K:K,MATCH($C49,'Policy Characteristics'!$C:$C,0)))</f>
        <v>transportation-sector-main.html#conv-pol-stds</v>
      </c>
      <c r="R49" s="254" t="str">
        <f>IF(ISBLANK(INDEX('Policy Characteristics'!L:L,MATCH($C49,'Policy Characteristics'!$C:$C,0))),"",INDEX('Policy Characteristics'!L:L,MATCH($C49,'Policy Characteristics'!$C:$C,0)))</f>
        <v>conventional-pollutant-standards.html</v>
      </c>
    </row>
    <row r="50" spans="1:18" s="2" customFormat="1">
      <c r="A50" s="254" t="str">
        <f>IF(ISBLANK(INDEX('Policy Characteristics'!A:A,MATCH($C50,'Policy Characteristics'!$C:$C,0))),"",INDEX('Policy Characteristics'!A:A,MATCH($C50,'Policy Characteristics'!$C:$C,0)))</f>
        <v>Transportation</v>
      </c>
      <c r="B50" s="262" t="str">
        <f>IF(ISBLANK(INDEX('Policy Characteristics'!B:B,MATCH($C50,'Policy Characteristics'!$C:$C,0))),"",INDEX('Policy Characteristics'!B:B,MATCH($C50,'Policy Characteristics'!$C:$C,0)))</f>
        <v>Conventional Pollutant Standards</v>
      </c>
      <c r="C50" s="254" t="str">
        <f t="shared" si="2"/>
        <v>Percentage Reduction of Separately Regulated Pollutants</v>
      </c>
      <c r="D50" s="2" t="s">
        <v>41</v>
      </c>
      <c r="E50" s="2" t="s">
        <v>2236</v>
      </c>
      <c r="F50" s="2" t="s">
        <v>3295</v>
      </c>
      <c r="G50" s="2" t="s">
        <v>2236</v>
      </c>
      <c r="H50" s="47">
        <v>348</v>
      </c>
      <c r="I50" s="325" t="s">
        <v>44</v>
      </c>
      <c r="J50" s="255" t="str">
        <f>IF(ISBLANK(INDEX('Policy Characteristics'!D:D,MATCH($C50,'Policy Characteristics'!$C:$C,0))),"",INDEX('Policy Characteristics'!D:D,MATCH($C50,'Policy Characteristics'!$C:$C,0)))</f>
        <v>Conventional Pollutant Standard</v>
      </c>
      <c r="K50" s="254" t="str">
        <f>IF(ISBLANK(INDEX('Policy Characteristics'!E:E,MATCH($C50,'Policy Characteristics'!$C:$C,0))),"",INDEX('Policy Characteristics'!E:E,MATCH($C50,'Policy Characteristics'!$C:$C,0)))</f>
        <v>trans reduce regulated pollutants</v>
      </c>
      <c r="L50" s="261">
        <f>IF(ISBLANK(INDEX('Policy Characteristics'!F:F,MATCH($C50,'Policy Characteristics'!$C:$C,0))),"",INDEX('Policy Characteristics'!F:F,MATCH($C50,'Policy Characteristics'!$C:$C,0)))</f>
        <v>0</v>
      </c>
      <c r="M50" s="261">
        <f>IF(ISBLANK(INDEX('Policy Characteristics'!G:G,MATCH($C50,'Policy Characteristics'!$C:$C,0))),"",INDEX('Policy Characteristics'!G:G,MATCH($C50,'Policy Characteristics'!$C:$C,0)))</f>
        <v>1</v>
      </c>
      <c r="N50" s="261">
        <f>IF(ISBLANK(INDEX('Policy Characteristics'!H:H,MATCH($C50,'Policy Characteristics'!$C:$C,0))),"",INDEX('Policy Characteristics'!H:H,MATCH($C50,'Policy Characteristics'!$C:$C,0)))</f>
        <v>0.02</v>
      </c>
      <c r="O50" s="254" t="str">
        <f>IF(ISBLANK(INDEX('Policy Characteristics'!I:I,MATCH($C50,'Policy Characteristics'!$C:$C,0))),"",INDEX('Policy Characteristics'!I:I,MATCH($C50,'Policy Characteristics'!$C:$C,0)))</f>
        <v>% reduction in emissions</v>
      </c>
      <c r="P50" s="254"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54" t="str">
        <f>IF(ISBLANK(INDEX('Policy Characteristics'!K:K,MATCH($C50,'Policy Characteristics'!$C:$C,0))),"",INDEX('Policy Characteristics'!K:K,MATCH($C50,'Policy Characteristics'!$C:$C,0)))</f>
        <v>transportation-sector-main.html#conv-pol-stds</v>
      </c>
      <c r="R50" s="254" t="str">
        <f>IF(ISBLANK(INDEX('Policy Characteristics'!L:L,MATCH($C50,'Policy Characteristics'!$C:$C,0))),"",INDEX('Policy Characteristics'!L:L,MATCH($C50,'Policy Characteristics'!$C:$C,0)))</f>
        <v>conventional-pollutant-standards.html</v>
      </c>
    </row>
    <row r="51" spans="1:18" s="2" customFormat="1">
      <c r="A51" s="254" t="str">
        <f>IF(ISBLANK(INDEX('Policy Characteristics'!A:A,MATCH($C51,'Policy Characteristics'!$C:$C,0))),"",INDEX('Policy Characteristics'!A:A,MATCH($C51,'Policy Characteristics'!$C:$C,0)))</f>
        <v>Transportation</v>
      </c>
      <c r="B51" s="262" t="str">
        <f>IF(ISBLANK(INDEX('Policy Characteristics'!B:B,MATCH($C51,'Policy Characteristics'!$C:$C,0))),"",INDEX('Policy Characteristics'!B:B,MATCH($C51,'Policy Characteristics'!$C:$C,0)))</f>
        <v>Conventional Pollutant Standards</v>
      </c>
      <c r="C51" s="254" t="str">
        <f t="shared" si="2"/>
        <v>Percentage Reduction of Separately Regulated Pollutants</v>
      </c>
      <c r="D51" s="2" t="s">
        <v>41</v>
      </c>
      <c r="E51" s="2" t="s">
        <v>2238</v>
      </c>
      <c r="F51" s="2" t="s">
        <v>3295</v>
      </c>
      <c r="G51" s="2" t="s">
        <v>2238</v>
      </c>
      <c r="H51" s="47">
        <v>349</v>
      </c>
      <c r="I51" s="325" t="s">
        <v>44</v>
      </c>
      <c r="J51" s="255" t="str">
        <f>IF(ISBLANK(INDEX('Policy Characteristics'!D:D,MATCH($C51,'Policy Characteristics'!$C:$C,0))),"",INDEX('Policy Characteristics'!D:D,MATCH($C51,'Policy Characteristics'!$C:$C,0)))</f>
        <v>Conventional Pollutant Standard</v>
      </c>
      <c r="K51" s="254" t="str">
        <f>IF(ISBLANK(INDEX('Policy Characteristics'!E:E,MATCH($C51,'Policy Characteristics'!$C:$C,0))),"",INDEX('Policy Characteristics'!E:E,MATCH($C51,'Policy Characteristics'!$C:$C,0)))</f>
        <v>trans reduce regulated pollutants</v>
      </c>
      <c r="L51" s="261">
        <f>IF(ISBLANK(INDEX('Policy Characteristics'!F:F,MATCH($C51,'Policy Characteristics'!$C:$C,0))),"",INDEX('Policy Characteristics'!F:F,MATCH($C51,'Policy Characteristics'!$C:$C,0)))</f>
        <v>0</v>
      </c>
      <c r="M51" s="261">
        <f>IF(ISBLANK(INDEX('Policy Characteristics'!G:G,MATCH($C51,'Policy Characteristics'!$C:$C,0))),"",INDEX('Policy Characteristics'!G:G,MATCH($C51,'Policy Characteristics'!$C:$C,0)))</f>
        <v>1</v>
      </c>
      <c r="N51" s="261">
        <f>IF(ISBLANK(INDEX('Policy Characteristics'!H:H,MATCH($C51,'Policy Characteristics'!$C:$C,0))),"",INDEX('Policy Characteristics'!H:H,MATCH($C51,'Policy Characteristics'!$C:$C,0)))</f>
        <v>0.02</v>
      </c>
      <c r="O51" s="254" t="str">
        <f>IF(ISBLANK(INDEX('Policy Characteristics'!I:I,MATCH($C51,'Policy Characteristics'!$C:$C,0))),"",INDEX('Policy Characteristics'!I:I,MATCH($C51,'Policy Characteristics'!$C:$C,0)))</f>
        <v>% reduction in emissions</v>
      </c>
      <c r="P51" s="254"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54" t="str">
        <f>IF(ISBLANK(INDEX('Policy Characteristics'!K:K,MATCH($C51,'Policy Characteristics'!$C:$C,0))),"",INDEX('Policy Characteristics'!K:K,MATCH($C51,'Policy Characteristics'!$C:$C,0)))</f>
        <v>transportation-sector-main.html#conv-pol-stds</v>
      </c>
      <c r="R51" s="254" t="str">
        <f>IF(ISBLANK(INDEX('Policy Characteristics'!L:L,MATCH($C51,'Policy Characteristics'!$C:$C,0))),"",INDEX('Policy Characteristics'!L:L,MATCH($C51,'Policy Characteristics'!$C:$C,0)))</f>
        <v>conventional-pollutant-standards.html</v>
      </c>
    </row>
    <row r="52" spans="1:18" s="2" customFormat="1">
      <c r="A52" s="254" t="str">
        <f>IF(ISBLANK(INDEX('Policy Characteristics'!A:A,MATCH($C52,'Policy Characteristics'!$C:$C,0))),"",INDEX('Policy Characteristics'!A:A,MATCH($C52,'Policy Characteristics'!$C:$C,0)))</f>
        <v>Transportation</v>
      </c>
      <c r="B52" s="262" t="str">
        <f>IF(ISBLANK(INDEX('Policy Characteristics'!B:B,MATCH($C52,'Policy Characteristics'!$C:$C,0))),"",INDEX('Policy Characteristics'!B:B,MATCH($C52,'Policy Characteristics'!$C:$C,0)))</f>
        <v>Conventional Pollutant Standards</v>
      </c>
      <c r="C52" s="254" t="str">
        <f t="shared" si="2"/>
        <v>Percentage Reduction of Separately Regulated Pollutants</v>
      </c>
      <c r="D52" s="2" t="s">
        <v>113</v>
      </c>
      <c r="E52" s="2" t="s">
        <v>2222</v>
      </c>
      <c r="F52" s="2" t="s">
        <v>3296</v>
      </c>
      <c r="G52" s="2" t="s">
        <v>2427</v>
      </c>
      <c r="H52" s="47">
        <v>350</v>
      </c>
      <c r="I52" s="324" t="s">
        <v>43</v>
      </c>
      <c r="J52" s="255" t="str">
        <f>IF(ISBLANK(INDEX('Policy Characteristics'!D:D,MATCH($C52,'Policy Characteristics'!$C:$C,0))),"",INDEX('Policy Characteristics'!D:D,MATCH($C52,'Policy Characteristics'!$C:$C,0)))</f>
        <v>Conventional Pollutant Standard</v>
      </c>
      <c r="K52" s="254" t="str">
        <f>IF(ISBLANK(INDEX('Policy Characteristics'!E:E,MATCH($C52,'Policy Characteristics'!$C:$C,0))),"",INDEX('Policy Characteristics'!E:E,MATCH($C52,'Policy Characteristics'!$C:$C,0)))</f>
        <v>trans reduce regulated pollutants</v>
      </c>
      <c r="L52" s="261">
        <f>IF(ISBLANK(INDEX('Policy Characteristics'!F:F,MATCH($C52,'Policy Characteristics'!$C:$C,0))),"",INDEX('Policy Characteristics'!F:F,MATCH($C52,'Policy Characteristics'!$C:$C,0)))</f>
        <v>0</v>
      </c>
      <c r="M52" s="261">
        <f>IF(ISBLANK(INDEX('Policy Characteristics'!G:G,MATCH($C52,'Policy Characteristics'!$C:$C,0))),"",INDEX('Policy Characteristics'!G:G,MATCH($C52,'Policy Characteristics'!$C:$C,0)))</f>
        <v>1</v>
      </c>
      <c r="N52" s="261">
        <f>IF(ISBLANK(INDEX('Policy Characteristics'!H:H,MATCH($C52,'Policy Characteristics'!$C:$C,0))),"",INDEX('Policy Characteristics'!H:H,MATCH($C52,'Policy Characteristics'!$C:$C,0)))</f>
        <v>0.02</v>
      </c>
      <c r="O52" s="254" t="str">
        <f>IF(ISBLANK(INDEX('Policy Characteristics'!I:I,MATCH($C52,'Policy Characteristics'!$C:$C,0))),"",INDEX('Policy Characteristics'!I:I,MATCH($C52,'Policy Characteristics'!$C:$C,0)))</f>
        <v>% reduction in emissions</v>
      </c>
      <c r="P52" s="254"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54" t="str">
        <f>IF(ISBLANK(INDEX('Policy Characteristics'!K:K,MATCH($C52,'Policy Characteristics'!$C:$C,0))),"",INDEX('Policy Characteristics'!K:K,MATCH($C52,'Policy Characteristics'!$C:$C,0)))</f>
        <v>transportation-sector-main.html#conv-pol-stds</v>
      </c>
      <c r="R52" s="254" t="str">
        <f>IF(ISBLANK(INDEX('Policy Characteristics'!L:L,MATCH($C52,'Policy Characteristics'!$C:$C,0))),"",INDEX('Policy Characteristics'!L:L,MATCH($C52,'Policy Characteristics'!$C:$C,0)))</f>
        <v>conventional-pollutant-standards.html</v>
      </c>
    </row>
    <row r="53" spans="1:18" s="2" customFormat="1">
      <c r="A53" s="254" t="str">
        <f>IF(ISBLANK(INDEX('Policy Characteristics'!A:A,MATCH($C53,'Policy Characteristics'!$C:$C,0))),"",INDEX('Policy Characteristics'!A:A,MATCH($C53,'Policy Characteristics'!$C:$C,0)))</f>
        <v>Transportation</v>
      </c>
      <c r="B53" s="262" t="str">
        <f>IF(ISBLANK(INDEX('Policy Characteristics'!B:B,MATCH($C53,'Policy Characteristics'!$C:$C,0))),"",INDEX('Policy Characteristics'!B:B,MATCH($C53,'Policy Characteristics'!$C:$C,0)))</f>
        <v>Conventional Pollutant Standards</v>
      </c>
      <c r="C53" s="254" t="str">
        <f t="shared" si="2"/>
        <v>Percentage Reduction of Separately Regulated Pollutants</v>
      </c>
      <c r="D53" s="2" t="s">
        <v>113</v>
      </c>
      <c r="E53" s="2" t="s">
        <v>485</v>
      </c>
      <c r="F53" s="2" t="s">
        <v>3296</v>
      </c>
      <c r="G53" s="2" t="s">
        <v>485</v>
      </c>
      <c r="H53" s="47">
        <v>351</v>
      </c>
      <c r="I53" s="324" t="s">
        <v>43</v>
      </c>
      <c r="J53" s="255" t="str">
        <f>IF(ISBLANK(INDEX('Policy Characteristics'!D:D,MATCH($C53,'Policy Characteristics'!$C:$C,0))),"",INDEX('Policy Characteristics'!D:D,MATCH($C53,'Policy Characteristics'!$C:$C,0)))</f>
        <v>Conventional Pollutant Standard</v>
      </c>
      <c r="K53" s="254" t="str">
        <f>IF(ISBLANK(INDEX('Policy Characteristics'!E:E,MATCH($C53,'Policy Characteristics'!$C:$C,0))),"",INDEX('Policy Characteristics'!E:E,MATCH($C53,'Policy Characteristics'!$C:$C,0)))</f>
        <v>trans reduce regulated pollutants</v>
      </c>
      <c r="L53" s="261">
        <f>IF(ISBLANK(INDEX('Policy Characteristics'!F:F,MATCH($C53,'Policy Characteristics'!$C:$C,0))),"",INDEX('Policy Characteristics'!F:F,MATCH($C53,'Policy Characteristics'!$C:$C,0)))</f>
        <v>0</v>
      </c>
      <c r="M53" s="261">
        <f>IF(ISBLANK(INDEX('Policy Characteristics'!G:G,MATCH($C53,'Policy Characteristics'!$C:$C,0))),"",INDEX('Policy Characteristics'!G:G,MATCH($C53,'Policy Characteristics'!$C:$C,0)))</f>
        <v>1</v>
      </c>
      <c r="N53" s="261">
        <f>IF(ISBLANK(INDEX('Policy Characteristics'!H:H,MATCH($C53,'Policy Characteristics'!$C:$C,0))),"",INDEX('Policy Characteristics'!H:H,MATCH($C53,'Policy Characteristics'!$C:$C,0)))</f>
        <v>0.02</v>
      </c>
      <c r="O53" s="254" t="str">
        <f>IF(ISBLANK(INDEX('Policy Characteristics'!I:I,MATCH($C53,'Policy Characteristics'!$C:$C,0))),"",INDEX('Policy Characteristics'!I:I,MATCH($C53,'Policy Characteristics'!$C:$C,0)))</f>
        <v>% reduction in emissions</v>
      </c>
      <c r="P53" s="254"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54" t="str">
        <f>IF(ISBLANK(INDEX('Policy Characteristics'!K:K,MATCH($C53,'Policy Characteristics'!$C:$C,0))),"",INDEX('Policy Characteristics'!K:K,MATCH($C53,'Policy Characteristics'!$C:$C,0)))</f>
        <v>transportation-sector-main.html#conv-pol-stds</v>
      </c>
      <c r="R53" s="254" t="str">
        <f>IF(ISBLANK(INDEX('Policy Characteristics'!L:L,MATCH($C53,'Policy Characteristics'!$C:$C,0))),"",INDEX('Policy Characteristics'!L:L,MATCH($C53,'Policy Characteristics'!$C:$C,0)))</f>
        <v>conventional-pollutant-standards.html</v>
      </c>
    </row>
    <row r="54" spans="1:18" s="2" customFormat="1">
      <c r="A54" s="254" t="str">
        <f>IF(ISBLANK(INDEX('Policy Characteristics'!A:A,MATCH($C54,'Policy Characteristics'!$C:$C,0))),"",INDEX('Policy Characteristics'!A:A,MATCH($C54,'Policy Characteristics'!$C:$C,0)))</f>
        <v>Transportation</v>
      </c>
      <c r="B54" s="262" t="str">
        <f>IF(ISBLANK(INDEX('Policy Characteristics'!B:B,MATCH($C54,'Policy Characteristics'!$C:$C,0))),"",INDEX('Policy Characteristics'!B:B,MATCH($C54,'Policy Characteristics'!$C:$C,0)))</f>
        <v>Conventional Pollutant Standards</v>
      </c>
      <c r="C54" s="254" t="str">
        <f t="shared" si="2"/>
        <v>Percentage Reduction of Separately Regulated Pollutants</v>
      </c>
      <c r="D54" s="2" t="s">
        <v>113</v>
      </c>
      <c r="E54" s="2" t="s">
        <v>2225</v>
      </c>
      <c r="F54" s="2" t="s">
        <v>3296</v>
      </c>
      <c r="G54" s="2" t="s">
        <v>2225</v>
      </c>
      <c r="H54" s="47">
        <v>352</v>
      </c>
      <c r="I54" s="324" t="s">
        <v>43</v>
      </c>
      <c r="J54" s="255" t="str">
        <f>IF(ISBLANK(INDEX('Policy Characteristics'!D:D,MATCH($C54,'Policy Characteristics'!$C:$C,0))),"",INDEX('Policy Characteristics'!D:D,MATCH($C54,'Policy Characteristics'!$C:$C,0)))</f>
        <v>Conventional Pollutant Standard</v>
      </c>
      <c r="K54" s="254" t="str">
        <f>IF(ISBLANK(INDEX('Policy Characteristics'!E:E,MATCH($C54,'Policy Characteristics'!$C:$C,0))),"",INDEX('Policy Characteristics'!E:E,MATCH($C54,'Policy Characteristics'!$C:$C,0)))</f>
        <v>trans reduce regulated pollutants</v>
      </c>
      <c r="L54" s="261">
        <f>IF(ISBLANK(INDEX('Policy Characteristics'!F:F,MATCH($C54,'Policy Characteristics'!$C:$C,0))),"",INDEX('Policy Characteristics'!F:F,MATCH($C54,'Policy Characteristics'!$C:$C,0)))</f>
        <v>0</v>
      </c>
      <c r="M54" s="261">
        <f>IF(ISBLANK(INDEX('Policy Characteristics'!G:G,MATCH($C54,'Policy Characteristics'!$C:$C,0))),"",INDEX('Policy Characteristics'!G:G,MATCH($C54,'Policy Characteristics'!$C:$C,0)))</f>
        <v>1</v>
      </c>
      <c r="N54" s="261">
        <f>IF(ISBLANK(INDEX('Policy Characteristics'!H:H,MATCH($C54,'Policy Characteristics'!$C:$C,0))),"",INDEX('Policy Characteristics'!H:H,MATCH($C54,'Policy Characteristics'!$C:$C,0)))</f>
        <v>0.02</v>
      </c>
      <c r="O54" s="254" t="str">
        <f>IF(ISBLANK(INDEX('Policy Characteristics'!I:I,MATCH($C54,'Policy Characteristics'!$C:$C,0))),"",INDEX('Policy Characteristics'!I:I,MATCH($C54,'Policy Characteristics'!$C:$C,0)))</f>
        <v>% reduction in emissions</v>
      </c>
      <c r="P54" s="254"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54" t="str">
        <f>IF(ISBLANK(INDEX('Policy Characteristics'!K:K,MATCH($C54,'Policy Characteristics'!$C:$C,0))),"",INDEX('Policy Characteristics'!K:K,MATCH($C54,'Policy Characteristics'!$C:$C,0)))</f>
        <v>transportation-sector-main.html#conv-pol-stds</v>
      </c>
      <c r="R54" s="254" t="str">
        <f>IF(ISBLANK(INDEX('Policy Characteristics'!L:L,MATCH($C54,'Policy Characteristics'!$C:$C,0))),"",INDEX('Policy Characteristics'!L:L,MATCH($C54,'Policy Characteristics'!$C:$C,0)))</f>
        <v>conventional-pollutant-standards.html</v>
      </c>
    </row>
    <row r="55" spans="1:18" s="2" customFormat="1">
      <c r="A55" s="254" t="str">
        <f>IF(ISBLANK(INDEX('Policy Characteristics'!A:A,MATCH($C55,'Policy Characteristics'!$C:$C,0))),"",INDEX('Policy Characteristics'!A:A,MATCH($C55,'Policy Characteristics'!$C:$C,0)))</f>
        <v>Transportation</v>
      </c>
      <c r="B55" s="262" t="str">
        <f>IF(ISBLANK(INDEX('Policy Characteristics'!B:B,MATCH($C55,'Policy Characteristics'!$C:$C,0))),"",INDEX('Policy Characteristics'!B:B,MATCH($C55,'Policy Characteristics'!$C:$C,0)))</f>
        <v>Conventional Pollutant Standards</v>
      </c>
      <c r="C55" s="254" t="str">
        <f t="shared" si="2"/>
        <v>Percentage Reduction of Separately Regulated Pollutants</v>
      </c>
      <c r="D55" s="2" t="s">
        <v>113</v>
      </c>
      <c r="E55" s="2" t="s">
        <v>2227</v>
      </c>
      <c r="F55" s="2" t="s">
        <v>3296</v>
      </c>
      <c r="G55" s="2" t="s">
        <v>2227</v>
      </c>
      <c r="H55" s="47">
        <v>353</v>
      </c>
      <c r="I55" s="324" t="s">
        <v>43</v>
      </c>
      <c r="J55" s="255" t="str">
        <f>IF(ISBLANK(INDEX('Policy Characteristics'!D:D,MATCH($C55,'Policy Characteristics'!$C:$C,0))),"",INDEX('Policy Characteristics'!D:D,MATCH($C55,'Policy Characteristics'!$C:$C,0)))</f>
        <v>Conventional Pollutant Standard</v>
      </c>
      <c r="K55" s="254" t="str">
        <f>IF(ISBLANK(INDEX('Policy Characteristics'!E:E,MATCH($C55,'Policy Characteristics'!$C:$C,0))),"",INDEX('Policy Characteristics'!E:E,MATCH($C55,'Policy Characteristics'!$C:$C,0)))</f>
        <v>trans reduce regulated pollutants</v>
      </c>
      <c r="L55" s="261">
        <f>IF(ISBLANK(INDEX('Policy Characteristics'!F:F,MATCH($C55,'Policy Characteristics'!$C:$C,0))),"",INDEX('Policy Characteristics'!F:F,MATCH($C55,'Policy Characteristics'!$C:$C,0)))</f>
        <v>0</v>
      </c>
      <c r="M55" s="261">
        <f>IF(ISBLANK(INDEX('Policy Characteristics'!G:G,MATCH($C55,'Policy Characteristics'!$C:$C,0))),"",INDEX('Policy Characteristics'!G:G,MATCH($C55,'Policy Characteristics'!$C:$C,0)))</f>
        <v>1</v>
      </c>
      <c r="N55" s="261">
        <f>IF(ISBLANK(INDEX('Policy Characteristics'!H:H,MATCH($C55,'Policy Characteristics'!$C:$C,0))),"",INDEX('Policy Characteristics'!H:H,MATCH($C55,'Policy Characteristics'!$C:$C,0)))</f>
        <v>0.02</v>
      </c>
      <c r="O55" s="254" t="str">
        <f>IF(ISBLANK(INDEX('Policy Characteristics'!I:I,MATCH($C55,'Policy Characteristics'!$C:$C,0))),"",INDEX('Policy Characteristics'!I:I,MATCH($C55,'Policy Characteristics'!$C:$C,0)))</f>
        <v>% reduction in emissions</v>
      </c>
      <c r="P55" s="254"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54" t="str">
        <f>IF(ISBLANK(INDEX('Policy Characteristics'!K:K,MATCH($C55,'Policy Characteristics'!$C:$C,0))),"",INDEX('Policy Characteristics'!K:K,MATCH($C55,'Policy Characteristics'!$C:$C,0)))</f>
        <v>transportation-sector-main.html#conv-pol-stds</v>
      </c>
      <c r="R55" s="254" t="str">
        <f>IF(ISBLANK(INDEX('Policy Characteristics'!L:L,MATCH($C55,'Policy Characteristics'!$C:$C,0))),"",INDEX('Policy Characteristics'!L:L,MATCH($C55,'Policy Characteristics'!$C:$C,0)))</f>
        <v>conventional-pollutant-standards.html</v>
      </c>
    </row>
    <row r="56" spans="1:18" s="2" customFormat="1">
      <c r="A56" s="254" t="str">
        <f>IF(ISBLANK(INDEX('Policy Characteristics'!A:A,MATCH($C56,'Policy Characteristics'!$C:$C,0))),"",INDEX('Policy Characteristics'!A:A,MATCH($C56,'Policy Characteristics'!$C:$C,0)))</f>
        <v>Transportation</v>
      </c>
      <c r="B56" s="262" t="str">
        <f>IF(ISBLANK(INDEX('Policy Characteristics'!B:B,MATCH($C56,'Policy Characteristics'!$C:$C,0))),"",INDEX('Policy Characteristics'!B:B,MATCH($C56,'Policy Characteristics'!$C:$C,0)))</f>
        <v>Conventional Pollutant Standards</v>
      </c>
      <c r="C56" s="254" t="str">
        <f t="shared" si="2"/>
        <v>Percentage Reduction of Separately Regulated Pollutants</v>
      </c>
      <c r="D56" s="2" t="s">
        <v>113</v>
      </c>
      <c r="E56" s="2" t="s">
        <v>2229</v>
      </c>
      <c r="F56" s="2" t="s">
        <v>3296</v>
      </c>
      <c r="G56" s="2" t="s">
        <v>2319</v>
      </c>
      <c r="H56" s="47">
        <v>354</v>
      </c>
      <c r="I56" s="324" t="s">
        <v>43</v>
      </c>
      <c r="J56" s="255" t="str">
        <f>IF(ISBLANK(INDEX('Policy Characteristics'!D:D,MATCH($C56,'Policy Characteristics'!$C:$C,0))),"",INDEX('Policy Characteristics'!D:D,MATCH($C56,'Policy Characteristics'!$C:$C,0)))</f>
        <v>Conventional Pollutant Standard</v>
      </c>
      <c r="K56" s="254" t="str">
        <f>IF(ISBLANK(INDEX('Policy Characteristics'!E:E,MATCH($C56,'Policy Characteristics'!$C:$C,0))),"",INDEX('Policy Characteristics'!E:E,MATCH($C56,'Policy Characteristics'!$C:$C,0)))</f>
        <v>trans reduce regulated pollutants</v>
      </c>
      <c r="L56" s="261">
        <f>IF(ISBLANK(INDEX('Policy Characteristics'!F:F,MATCH($C56,'Policy Characteristics'!$C:$C,0))),"",INDEX('Policy Characteristics'!F:F,MATCH($C56,'Policy Characteristics'!$C:$C,0)))</f>
        <v>0</v>
      </c>
      <c r="M56" s="261">
        <f>IF(ISBLANK(INDEX('Policy Characteristics'!G:G,MATCH($C56,'Policy Characteristics'!$C:$C,0))),"",INDEX('Policy Characteristics'!G:G,MATCH($C56,'Policy Characteristics'!$C:$C,0)))</f>
        <v>1</v>
      </c>
      <c r="N56" s="261">
        <f>IF(ISBLANK(INDEX('Policy Characteristics'!H:H,MATCH($C56,'Policy Characteristics'!$C:$C,0))),"",INDEX('Policy Characteristics'!H:H,MATCH($C56,'Policy Characteristics'!$C:$C,0)))</f>
        <v>0.02</v>
      </c>
      <c r="O56" s="254" t="str">
        <f>IF(ISBLANK(INDEX('Policy Characteristics'!I:I,MATCH($C56,'Policy Characteristics'!$C:$C,0))),"",INDEX('Policy Characteristics'!I:I,MATCH($C56,'Policy Characteristics'!$C:$C,0)))</f>
        <v>% reduction in emissions</v>
      </c>
      <c r="P56" s="254"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54" t="str">
        <f>IF(ISBLANK(INDEX('Policy Characteristics'!K:K,MATCH($C56,'Policy Characteristics'!$C:$C,0))),"",INDEX('Policy Characteristics'!K:K,MATCH($C56,'Policy Characteristics'!$C:$C,0)))</f>
        <v>transportation-sector-main.html#conv-pol-stds</v>
      </c>
      <c r="R56" s="254" t="str">
        <f>IF(ISBLANK(INDEX('Policy Characteristics'!L:L,MATCH($C56,'Policy Characteristics'!$C:$C,0))),"",INDEX('Policy Characteristics'!L:L,MATCH($C56,'Policy Characteristics'!$C:$C,0)))</f>
        <v>conventional-pollutant-standards.html</v>
      </c>
    </row>
    <row r="57" spans="1:18" s="2" customFormat="1">
      <c r="A57" s="254" t="str">
        <f>IF(ISBLANK(INDEX('Policy Characteristics'!A:A,MATCH($C57,'Policy Characteristics'!$C:$C,0))),"",INDEX('Policy Characteristics'!A:A,MATCH($C57,'Policy Characteristics'!$C:$C,0)))</f>
        <v>Transportation</v>
      </c>
      <c r="B57" s="262" t="str">
        <f>IF(ISBLANK(INDEX('Policy Characteristics'!B:B,MATCH($C57,'Policy Characteristics'!$C:$C,0))),"",INDEX('Policy Characteristics'!B:B,MATCH($C57,'Policy Characteristics'!$C:$C,0)))</f>
        <v>Conventional Pollutant Standards</v>
      </c>
      <c r="C57" s="254" t="str">
        <f t="shared" si="2"/>
        <v>Percentage Reduction of Separately Regulated Pollutants</v>
      </c>
      <c r="D57" s="2" t="s">
        <v>113</v>
      </c>
      <c r="E57" s="2" t="s">
        <v>2230</v>
      </c>
      <c r="F57" s="2" t="s">
        <v>3296</v>
      </c>
      <c r="G57" s="2" t="s">
        <v>2230</v>
      </c>
      <c r="H57" s="47">
        <v>355</v>
      </c>
      <c r="I57" s="324" t="s">
        <v>43</v>
      </c>
      <c r="J57" s="255" t="str">
        <f>IF(ISBLANK(INDEX('Policy Characteristics'!D:D,MATCH($C57,'Policy Characteristics'!$C:$C,0))),"",INDEX('Policy Characteristics'!D:D,MATCH($C57,'Policy Characteristics'!$C:$C,0)))</f>
        <v>Conventional Pollutant Standard</v>
      </c>
      <c r="K57" s="254" t="str">
        <f>IF(ISBLANK(INDEX('Policy Characteristics'!E:E,MATCH($C57,'Policy Characteristics'!$C:$C,0))),"",INDEX('Policy Characteristics'!E:E,MATCH($C57,'Policy Characteristics'!$C:$C,0)))</f>
        <v>trans reduce regulated pollutants</v>
      </c>
      <c r="L57" s="261">
        <f>IF(ISBLANK(INDEX('Policy Characteristics'!F:F,MATCH($C57,'Policy Characteristics'!$C:$C,0))),"",INDEX('Policy Characteristics'!F:F,MATCH($C57,'Policy Characteristics'!$C:$C,0)))</f>
        <v>0</v>
      </c>
      <c r="M57" s="261">
        <f>IF(ISBLANK(INDEX('Policy Characteristics'!G:G,MATCH($C57,'Policy Characteristics'!$C:$C,0))),"",INDEX('Policy Characteristics'!G:G,MATCH($C57,'Policy Characteristics'!$C:$C,0)))</f>
        <v>1</v>
      </c>
      <c r="N57" s="261">
        <f>IF(ISBLANK(INDEX('Policy Characteristics'!H:H,MATCH($C57,'Policy Characteristics'!$C:$C,0))),"",INDEX('Policy Characteristics'!H:H,MATCH($C57,'Policy Characteristics'!$C:$C,0)))</f>
        <v>0.02</v>
      </c>
      <c r="O57" s="254" t="str">
        <f>IF(ISBLANK(INDEX('Policy Characteristics'!I:I,MATCH($C57,'Policy Characteristics'!$C:$C,0))),"",INDEX('Policy Characteristics'!I:I,MATCH($C57,'Policy Characteristics'!$C:$C,0)))</f>
        <v>% reduction in emissions</v>
      </c>
      <c r="P57" s="254"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54" t="str">
        <f>IF(ISBLANK(INDEX('Policy Characteristics'!K:K,MATCH($C57,'Policy Characteristics'!$C:$C,0))),"",INDEX('Policy Characteristics'!K:K,MATCH($C57,'Policy Characteristics'!$C:$C,0)))</f>
        <v>transportation-sector-main.html#conv-pol-stds</v>
      </c>
      <c r="R57" s="254" t="str">
        <f>IF(ISBLANK(INDEX('Policy Characteristics'!L:L,MATCH($C57,'Policy Characteristics'!$C:$C,0))),"",INDEX('Policy Characteristics'!L:L,MATCH($C57,'Policy Characteristics'!$C:$C,0)))</f>
        <v>conventional-pollutant-standards.html</v>
      </c>
    </row>
    <row r="58" spans="1:18" s="2" customFormat="1">
      <c r="A58" s="254" t="str">
        <f>IF(ISBLANK(INDEX('Policy Characteristics'!A:A,MATCH($C58,'Policy Characteristics'!$C:$C,0))),"",INDEX('Policy Characteristics'!A:A,MATCH($C58,'Policy Characteristics'!$C:$C,0)))</f>
        <v>Transportation</v>
      </c>
      <c r="B58" s="262" t="str">
        <f>IF(ISBLANK(INDEX('Policy Characteristics'!B:B,MATCH($C58,'Policy Characteristics'!$C:$C,0))),"",INDEX('Policy Characteristics'!B:B,MATCH($C58,'Policy Characteristics'!$C:$C,0)))</f>
        <v>Conventional Pollutant Standards</v>
      </c>
      <c r="C58" s="254" t="str">
        <f t="shared" si="2"/>
        <v>Percentage Reduction of Separately Regulated Pollutants</v>
      </c>
      <c r="D58" s="2" t="s">
        <v>113</v>
      </c>
      <c r="E58" s="2" t="s">
        <v>2232</v>
      </c>
      <c r="F58" s="2" t="s">
        <v>3296</v>
      </c>
      <c r="G58" s="2" t="s">
        <v>2232</v>
      </c>
      <c r="H58" s="47">
        <v>356</v>
      </c>
      <c r="I58" s="324" t="s">
        <v>43</v>
      </c>
      <c r="J58" s="255" t="str">
        <f>IF(ISBLANK(INDEX('Policy Characteristics'!D:D,MATCH($C58,'Policy Characteristics'!$C:$C,0))),"",INDEX('Policy Characteristics'!D:D,MATCH($C58,'Policy Characteristics'!$C:$C,0)))</f>
        <v>Conventional Pollutant Standard</v>
      </c>
      <c r="K58" s="254" t="str">
        <f>IF(ISBLANK(INDEX('Policy Characteristics'!E:E,MATCH($C58,'Policy Characteristics'!$C:$C,0))),"",INDEX('Policy Characteristics'!E:E,MATCH($C58,'Policy Characteristics'!$C:$C,0)))</f>
        <v>trans reduce regulated pollutants</v>
      </c>
      <c r="L58" s="261">
        <f>IF(ISBLANK(INDEX('Policy Characteristics'!F:F,MATCH($C58,'Policy Characteristics'!$C:$C,0))),"",INDEX('Policy Characteristics'!F:F,MATCH($C58,'Policy Characteristics'!$C:$C,0)))</f>
        <v>0</v>
      </c>
      <c r="M58" s="261">
        <f>IF(ISBLANK(INDEX('Policy Characteristics'!G:G,MATCH($C58,'Policy Characteristics'!$C:$C,0))),"",INDEX('Policy Characteristics'!G:G,MATCH($C58,'Policy Characteristics'!$C:$C,0)))</f>
        <v>1</v>
      </c>
      <c r="N58" s="261">
        <f>IF(ISBLANK(INDEX('Policy Characteristics'!H:H,MATCH($C58,'Policy Characteristics'!$C:$C,0))),"",INDEX('Policy Characteristics'!H:H,MATCH($C58,'Policy Characteristics'!$C:$C,0)))</f>
        <v>0.02</v>
      </c>
      <c r="O58" s="254" t="str">
        <f>IF(ISBLANK(INDEX('Policy Characteristics'!I:I,MATCH($C58,'Policy Characteristics'!$C:$C,0))),"",INDEX('Policy Characteristics'!I:I,MATCH($C58,'Policy Characteristics'!$C:$C,0)))</f>
        <v>% reduction in emissions</v>
      </c>
      <c r="P58" s="254"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54" t="str">
        <f>IF(ISBLANK(INDEX('Policy Characteristics'!K:K,MATCH($C58,'Policy Characteristics'!$C:$C,0))),"",INDEX('Policy Characteristics'!K:K,MATCH($C58,'Policy Characteristics'!$C:$C,0)))</f>
        <v>transportation-sector-main.html#conv-pol-stds</v>
      </c>
      <c r="R58" s="254" t="str">
        <f>IF(ISBLANK(INDEX('Policy Characteristics'!L:L,MATCH($C58,'Policy Characteristics'!$C:$C,0))),"",INDEX('Policy Characteristics'!L:L,MATCH($C58,'Policy Characteristics'!$C:$C,0)))</f>
        <v>conventional-pollutant-standards.html</v>
      </c>
    </row>
    <row r="59" spans="1:18" s="2" customFormat="1">
      <c r="A59" s="254" t="str">
        <f>IF(ISBLANK(INDEX('Policy Characteristics'!A:A,MATCH($C59,'Policy Characteristics'!$C:$C,0))),"",INDEX('Policy Characteristics'!A:A,MATCH($C59,'Policy Characteristics'!$C:$C,0)))</f>
        <v>Transportation</v>
      </c>
      <c r="B59" s="262" t="str">
        <f>IF(ISBLANK(INDEX('Policy Characteristics'!B:B,MATCH($C59,'Policy Characteristics'!$C:$C,0))),"",INDEX('Policy Characteristics'!B:B,MATCH($C59,'Policy Characteristics'!$C:$C,0)))</f>
        <v>Conventional Pollutant Standards</v>
      </c>
      <c r="C59" s="254" t="str">
        <f t="shared" si="2"/>
        <v>Percentage Reduction of Separately Regulated Pollutants</v>
      </c>
      <c r="D59" s="2" t="s">
        <v>113</v>
      </c>
      <c r="E59" s="2" t="s">
        <v>2234</v>
      </c>
      <c r="F59" s="2" t="s">
        <v>3296</v>
      </c>
      <c r="G59" s="2" t="s">
        <v>2234</v>
      </c>
      <c r="H59" s="47">
        <v>357</v>
      </c>
      <c r="I59" s="324" t="s">
        <v>43</v>
      </c>
      <c r="J59" s="255" t="str">
        <f>IF(ISBLANK(INDEX('Policy Characteristics'!D:D,MATCH($C59,'Policy Characteristics'!$C:$C,0))),"",INDEX('Policy Characteristics'!D:D,MATCH($C59,'Policy Characteristics'!$C:$C,0)))</f>
        <v>Conventional Pollutant Standard</v>
      </c>
      <c r="K59" s="254" t="str">
        <f>IF(ISBLANK(INDEX('Policy Characteristics'!E:E,MATCH($C59,'Policy Characteristics'!$C:$C,0))),"",INDEX('Policy Characteristics'!E:E,MATCH($C59,'Policy Characteristics'!$C:$C,0)))</f>
        <v>trans reduce regulated pollutants</v>
      </c>
      <c r="L59" s="261">
        <f>IF(ISBLANK(INDEX('Policy Characteristics'!F:F,MATCH($C59,'Policy Characteristics'!$C:$C,0))),"",INDEX('Policy Characteristics'!F:F,MATCH($C59,'Policy Characteristics'!$C:$C,0)))</f>
        <v>0</v>
      </c>
      <c r="M59" s="261">
        <f>IF(ISBLANK(INDEX('Policy Characteristics'!G:G,MATCH($C59,'Policy Characteristics'!$C:$C,0))),"",INDEX('Policy Characteristics'!G:G,MATCH($C59,'Policy Characteristics'!$C:$C,0)))</f>
        <v>1</v>
      </c>
      <c r="N59" s="261">
        <f>IF(ISBLANK(INDEX('Policy Characteristics'!H:H,MATCH($C59,'Policy Characteristics'!$C:$C,0))),"",INDEX('Policy Characteristics'!H:H,MATCH($C59,'Policy Characteristics'!$C:$C,0)))</f>
        <v>0.02</v>
      </c>
      <c r="O59" s="254" t="str">
        <f>IF(ISBLANK(INDEX('Policy Characteristics'!I:I,MATCH($C59,'Policy Characteristics'!$C:$C,0))),"",INDEX('Policy Characteristics'!I:I,MATCH($C59,'Policy Characteristics'!$C:$C,0)))</f>
        <v>% reduction in emissions</v>
      </c>
      <c r="P59" s="254"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54" t="str">
        <f>IF(ISBLANK(INDEX('Policy Characteristics'!K:K,MATCH($C59,'Policy Characteristics'!$C:$C,0))),"",INDEX('Policy Characteristics'!K:K,MATCH($C59,'Policy Characteristics'!$C:$C,0)))</f>
        <v>transportation-sector-main.html#conv-pol-stds</v>
      </c>
      <c r="R59" s="254" t="str">
        <f>IF(ISBLANK(INDEX('Policy Characteristics'!L:L,MATCH($C59,'Policy Characteristics'!$C:$C,0))),"",INDEX('Policy Characteristics'!L:L,MATCH($C59,'Policy Characteristics'!$C:$C,0)))</f>
        <v>conventional-pollutant-standards.html</v>
      </c>
    </row>
    <row r="60" spans="1:18" s="2" customFormat="1">
      <c r="A60" s="254" t="str">
        <f>IF(ISBLANK(INDEX('Policy Characteristics'!A:A,MATCH($C60,'Policy Characteristics'!$C:$C,0))),"",INDEX('Policy Characteristics'!A:A,MATCH($C60,'Policy Characteristics'!$C:$C,0)))</f>
        <v>Transportation</v>
      </c>
      <c r="B60" s="262" t="str">
        <f>IF(ISBLANK(INDEX('Policy Characteristics'!B:B,MATCH($C60,'Policy Characteristics'!$C:$C,0))),"",INDEX('Policy Characteristics'!B:B,MATCH($C60,'Policy Characteristics'!$C:$C,0)))</f>
        <v>Conventional Pollutant Standards</v>
      </c>
      <c r="C60" s="254" t="str">
        <f t="shared" si="2"/>
        <v>Percentage Reduction of Separately Regulated Pollutants</v>
      </c>
      <c r="D60" s="2" t="s">
        <v>113</v>
      </c>
      <c r="E60" s="2" t="s">
        <v>2236</v>
      </c>
      <c r="F60" s="2" t="s">
        <v>3296</v>
      </c>
      <c r="G60" s="2" t="s">
        <v>2236</v>
      </c>
      <c r="H60" s="47">
        <v>358</v>
      </c>
      <c r="I60" s="325" t="s">
        <v>44</v>
      </c>
      <c r="J60" s="255" t="str">
        <f>IF(ISBLANK(INDEX('Policy Characteristics'!D:D,MATCH($C60,'Policy Characteristics'!$C:$C,0))),"",INDEX('Policy Characteristics'!D:D,MATCH($C60,'Policy Characteristics'!$C:$C,0)))</f>
        <v>Conventional Pollutant Standard</v>
      </c>
      <c r="K60" s="254" t="str">
        <f>IF(ISBLANK(INDEX('Policy Characteristics'!E:E,MATCH($C60,'Policy Characteristics'!$C:$C,0))),"",INDEX('Policy Characteristics'!E:E,MATCH($C60,'Policy Characteristics'!$C:$C,0)))</f>
        <v>trans reduce regulated pollutants</v>
      </c>
      <c r="L60" s="261">
        <f>IF(ISBLANK(INDEX('Policy Characteristics'!F:F,MATCH($C60,'Policy Characteristics'!$C:$C,0))),"",INDEX('Policy Characteristics'!F:F,MATCH($C60,'Policy Characteristics'!$C:$C,0)))</f>
        <v>0</v>
      </c>
      <c r="M60" s="261">
        <f>IF(ISBLANK(INDEX('Policy Characteristics'!G:G,MATCH($C60,'Policy Characteristics'!$C:$C,0))),"",INDEX('Policy Characteristics'!G:G,MATCH($C60,'Policy Characteristics'!$C:$C,0)))</f>
        <v>1</v>
      </c>
      <c r="N60" s="261">
        <f>IF(ISBLANK(INDEX('Policy Characteristics'!H:H,MATCH($C60,'Policy Characteristics'!$C:$C,0))),"",INDEX('Policy Characteristics'!H:H,MATCH($C60,'Policy Characteristics'!$C:$C,0)))</f>
        <v>0.02</v>
      </c>
      <c r="O60" s="254" t="str">
        <f>IF(ISBLANK(INDEX('Policy Characteristics'!I:I,MATCH($C60,'Policy Characteristics'!$C:$C,0))),"",INDEX('Policy Characteristics'!I:I,MATCH($C60,'Policy Characteristics'!$C:$C,0)))</f>
        <v>% reduction in emissions</v>
      </c>
      <c r="P60" s="254"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54" t="str">
        <f>IF(ISBLANK(INDEX('Policy Characteristics'!K:K,MATCH($C60,'Policy Characteristics'!$C:$C,0))),"",INDEX('Policy Characteristics'!K:K,MATCH($C60,'Policy Characteristics'!$C:$C,0)))</f>
        <v>transportation-sector-main.html#conv-pol-stds</v>
      </c>
      <c r="R60" s="254" t="str">
        <f>IF(ISBLANK(INDEX('Policy Characteristics'!L:L,MATCH($C60,'Policy Characteristics'!$C:$C,0))),"",INDEX('Policy Characteristics'!L:L,MATCH($C60,'Policy Characteristics'!$C:$C,0)))</f>
        <v>conventional-pollutant-standards.html</v>
      </c>
    </row>
    <row r="61" spans="1:18" s="2" customFormat="1">
      <c r="A61" s="254" t="str">
        <f>IF(ISBLANK(INDEX('Policy Characteristics'!A:A,MATCH($C61,'Policy Characteristics'!$C:$C,0))),"",INDEX('Policy Characteristics'!A:A,MATCH($C61,'Policy Characteristics'!$C:$C,0)))</f>
        <v>Transportation</v>
      </c>
      <c r="B61" s="262" t="str">
        <f>IF(ISBLANK(INDEX('Policy Characteristics'!B:B,MATCH($C61,'Policy Characteristics'!$C:$C,0))),"",INDEX('Policy Characteristics'!B:B,MATCH($C61,'Policy Characteristics'!$C:$C,0)))</f>
        <v>Conventional Pollutant Standards</v>
      </c>
      <c r="C61" s="254" t="str">
        <f t="shared" si="2"/>
        <v>Percentage Reduction of Separately Regulated Pollutants</v>
      </c>
      <c r="D61" s="2" t="s">
        <v>113</v>
      </c>
      <c r="E61" s="2" t="s">
        <v>2238</v>
      </c>
      <c r="F61" s="2" t="s">
        <v>3296</v>
      </c>
      <c r="G61" s="2" t="s">
        <v>2238</v>
      </c>
      <c r="H61" s="47">
        <v>359</v>
      </c>
      <c r="I61" s="325" t="s">
        <v>44</v>
      </c>
      <c r="J61" s="255" t="str">
        <f>IF(ISBLANK(INDEX('Policy Characteristics'!D:D,MATCH($C61,'Policy Characteristics'!$C:$C,0))),"",INDEX('Policy Characteristics'!D:D,MATCH($C61,'Policy Characteristics'!$C:$C,0)))</f>
        <v>Conventional Pollutant Standard</v>
      </c>
      <c r="K61" s="254" t="str">
        <f>IF(ISBLANK(INDEX('Policy Characteristics'!E:E,MATCH($C61,'Policy Characteristics'!$C:$C,0))),"",INDEX('Policy Characteristics'!E:E,MATCH($C61,'Policy Characteristics'!$C:$C,0)))</f>
        <v>trans reduce regulated pollutants</v>
      </c>
      <c r="L61" s="261">
        <f>IF(ISBLANK(INDEX('Policy Characteristics'!F:F,MATCH($C61,'Policy Characteristics'!$C:$C,0))),"",INDEX('Policy Characteristics'!F:F,MATCH($C61,'Policy Characteristics'!$C:$C,0)))</f>
        <v>0</v>
      </c>
      <c r="M61" s="261">
        <f>IF(ISBLANK(INDEX('Policy Characteristics'!G:G,MATCH($C61,'Policy Characteristics'!$C:$C,0))),"",INDEX('Policy Characteristics'!G:G,MATCH($C61,'Policy Characteristics'!$C:$C,0)))</f>
        <v>1</v>
      </c>
      <c r="N61" s="261">
        <f>IF(ISBLANK(INDEX('Policy Characteristics'!H:H,MATCH($C61,'Policy Characteristics'!$C:$C,0))),"",INDEX('Policy Characteristics'!H:H,MATCH($C61,'Policy Characteristics'!$C:$C,0)))</f>
        <v>0.02</v>
      </c>
      <c r="O61" s="254" t="str">
        <f>IF(ISBLANK(INDEX('Policy Characteristics'!I:I,MATCH($C61,'Policy Characteristics'!$C:$C,0))),"",INDEX('Policy Characteristics'!I:I,MATCH($C61,'Policy Characteristics'!$C:$C,0)))</f>
        <v>% reduction in emissions</v>
      </c>
      <c r="P61" s="254"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54" t="str">
        <f>IF(ISBLANK(INDEX('Policy Characteristics'!K:K,MATCH($C61,'Policy Characteristics'!$C:$C,0))),"",INDEX('Policy Characteristics'!K:K,MATCH($C61,'Policy Characteristics'!$C:$C,0)))</f>
        <v>transportation-sector-main.html#conv-pol-stds</v>
      </c>
      <c r="R61" s="254" t="str">
        <f>IF(ISBLANK(INDEX('Policy Characteristics'!L:L,MATCH($C61,'Policy Characteristics'!$C:$C,0))),"",INDEX('Policy Characteristics'!L:L,MATCH($C61,'Policy Characteristics'!$C:$C,0)))</f>
        <v>conventional-pollutant-standards.html</v>
      </c>
    </row>
    <row r="62" spans="1:18" s="2" customFormat="1">
      <c r="A62" s="254" t="str">
        <f>IF(ISBLANK(INDEX('Policy Characteristics'!A:A,MATCH($C62,'Policy Characteristics'!$C:$C,0))),"",INDEX('Policy Characteristics'!A:A,MATCH($C62,'Policy Characteristics'!$C:$C,0)))</f>
        <v>Transportation</v>
      </c>
      <c r="B62" s="262" t="str">
        <f>IF(ISBLANK(INDEX('Policy Characteristics'!B:B,MATCH($C62,'Policy Characteristics'!$C:$C,0))),"",INDEX('Policy Characteristics'!B:B,MATCH($C62,'Policy Characteristics'!$C:$C,0)))</f>
        <v>Electric Vehicle Charger Deployment</v>
      </c>
      <c r="C62" s="1" t="s">
        <v>3473</v>
      </c>
      <c r="H62" s="47">
        <v>360</v>
      </c>
      <c r="I62" s="325" t="s">
        <v>43</v>
      </c>
      <c r="J62" s="255" t="str">
        <f>IF(ISBLANK(INDEX('Policy Characteristics'!D:D,MATCH($C62,'Policy Characteristics'!$C:$C,0))),"",INDEX('Policy Characteristics'!D:D,MATCH($C62,'Policy Characteristics'!$C:$C,0)))</f>
        <v>EV Charger Deployment</v>
      </c>
      <c r="K62" s="254" t="str">
        <f>IF(ISBLANK(INDEX('Policy Characteristics'!E:E,MATCH($C62,'Policy Characteristics'!$C:$C,0))),"",INDEX('Policy Characteristics'!E:E,MATCH($C62,'Policy Characteristics'!$C:$C,0)))</f>
        <v>trans EV charger deployment</v>
      </c>
      <c r="L62" s="254">
        <f>IF(ISBLANK(INDEX('Policy Characteristics'!F:F,MATCH($C62,'Policy Characteristics'!$C:$C,0))),"",INDEX('Policy Characteristics'!F:F,MATCH($C62,'Policy Characteristics'!$C:$C,0)))</f>
        <v>0</v>
      </c>
      <c r="M62" s="254">
        <f>IF(ISBLANK(INDEX('Policy Characteristics'!G:G,MATCH($C62,'Policy Characteristics'!$C:$C,0))),"",INDEX('Policy Characteristics'!G:G,MATCH($C62,'Policy Characteristics'!$C:$C,0)))</f>
        <v>3</v>
      </c>
      <c r="N62" s="254">
        <f>IF(ISBLANK(INDEX('Policy Characteristics'!H:H,MATCH($C62,'Policy Characteristics'!$C:$C,0))),"",INDEX('Policy Characteristics'!H:H,MATCH($C62,'Policy Characteristics'!$C:$C,0)))</f>
        <v>0.1</v>
      </c>
      <c r="O62" s="254" t="str">
        <f>IF(ISBLANK(INDEX('Policy Characteristics'!I:I,MATCH($C62,'Policy Characteristics'!$C:$C,0))),"",INDEX('Policy Characteristics'!I:I,MATCH($C62,'Policy Characteristics'!$C:$C,0)))</f>
        <v>% increase</v>
      </c>
      <c r="P62" s="254"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 additional effect on EV deployment.</v>
      </c>
      <c r="Q62" s="254" t="str">
        <f>IF(ISBLANK(INDEX('Policy Characteristics'!K:K,MATCH($C62,'Policy Characteristics'!$C:$C,0))),"",INDEX('Policy Characteristics'!K:K,MATCH($C62,'Policy Characteristics'!$C:$C,0)))</f>
        <v/>
      </c>
      <c r="R62" s="254" t="str">
        <f>IF(ISBLANK(INDEX('Policy Characteristics'!L:L,MATCH($C62,'Policy Characteristics'!$C:$C,0))),"",INDEX('Policy Characteristics'!L:L,MATCH($C62,'Policy Characteristics'!$C:$C,0)))</f>
        <v>ev-charger-deployment.html</v>
      </c>
    </row>
    <row r="63" spans="1:18" s="2" customFormat="1">
      <c r="A63" s="254" t="str">
        <f>IF(ISBLANK(INDEX('Policy Characteristics'!A:A,MATCH($C63,'Policy Characteristics'!$C:$C,0))),"",INDEX('Policy Characteristics'!A:A,MATCH($C63,'Policy Characteristics'!$C:$C,0)))</f>
        <v>Transportation</v>
      </c>
      <c r="B63" s="262" t="str">
        <f>IF(ISBLANK(INDEX('Policy Characteristics'!B:B,MATCH($C63,'Policy Characteristics'!$C:$C,0))),"",INDEX('Policy Characteristics'!B:B,MATCH($C63,'Policy Characteristics'!$C:$C,0)))</f>
        <v>Passenger Vehicle Subsidy</v>
      </c>
      <c r="C63" s="1" t="s">
        <v>3449</v>
      </c>
      <c r="D63" s="45" t="s">
        <v>37</v>
      </c>
      <c r="E63" s="45" t="s">
        <v>2246</v>
      </c>
      <c r="F63" s="2" t="s">
        <v>3300</v>
      </c>
      <c r="G63" s="45" t="s">
        <v>3455</v>
      </c>
      <c r="H63" s="47">
        <v>189</v>
      </c>
      <c r="I63" s="324" t="s">
        <v>43</v>
      </c>
      <c r="J63" s="255" t="str">
        <f>IF(ISBLANK(INDEX('Policy Characteristics'!D:D,MATCH($C63,'Policy Characteristics'!$C:$C,0))),"",INDEX('Policy Characteristics'!D:D,MATCH($C63,'Policy Characteristics'!$C:$C,0)))</f>
        <v>Vehicle Subsidy</v>
      </c>
      <c r="K63" s="254" t="str">
        <f>IF(ISBLANK(INDEX('Policy Characteristics'!E:E,MATCH($C63,'Policy Characteristics'!$C:$C,0))),"",INDEX('Policy Characteristics'!E:E,MATCH($C63,'Policy Characteristics'!$C:$C,0)))</f>
        <v>trans psgr subsidy</v>
      </c>
      <c r="L63" s="261">
        <f>IF(ISBLANK(INDEX('Policy Characteristics'!F:F,MATCH($C63,'Policy Characteristics'!$C:$C,0))),"",INDEX('Policy Characteristics'!F:F,MATCH($C63,'Policy Characteristics'!$C:$C,0)))</f>
        <v>0</v>
      </c>
      <c r="M63" s="261">
        <f>IF(ISBLANK(INDEX('Policy Characteristics'!G:G,MATCH($C63,'Policy Characteristics'!$C:$C,0))),"",INDEX('Policy Characteristics'!G:G,MATCH($C63,'Policy Characteristics'!$C:$C,0)))</f>
        <v>50000</v>
      </c>
      <c r="N63" s="261">
        <f>IF(ISBLANK(INDEX('Policy Characteristics'!H:H,MATCH($C63,'Policy Characteristics'!$C:$C,0))),"",INDEX('Policy Characteristics'!H:H,MATCH($C63,'Policy Characteristics'!$C:$C,0)))</f>
        <v>100</v>
      </c>
      <c r="O63" s="254" t="str">
        <f>IF(ISBLANK(INDEX('Policy Characteristics'!I:I,MATCH($C63,'Policy Characteristics'!$C:$C,0))),"",INDEX('Policy Characteristics'!I:I,MATCH($C63,'Policy Characteristics'!$C:$C,0)))</f>
        <v>$ / vehicle</v>
      </c>
      <c r="P63" s="254" t="str">
        <f>IF(ISBLANK(INDEX('Policy Characteristics'!J:J,MATCH($C63,'Policy Characteristics'!$C:$C,0))),"",INDEX('Policy Characteristics'!J:J,MATCH($C63,'Policy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3" s="254" t="str">
        <f>IF(ISBLANK(INDEX('Policy Characteristics'!K:K,MATCH($C63,'Policy Characteristics'!$C:$C,0))),"",INDEX('Policy Characteristics'!K:K,MATCH($C63,'Policy Characteristics'!$C:$C,0)))</f>
        <v>transportation-sector-main.html#ev-subsidy</v>
      </c>
      <c r="R63" s="254" t="str">
        <f>IF(ISBLANK(INDEX('Policy Characteristics'!L:L,MATCH($C63,'Policy Characteristics'!$C:$C,0))),"",INDEX('Policy Characteristics'!L:L,MATCH($C63,'Policy Characteristics'!$C:$C,0)))</f>
        <v>ev-subsidy.html</v>
      </c>
    </row>
    <row r="64" spans="1:18" ht="14.45" customHeight="1">
      <c r="A64" s="254" t="str">
        <f>IF(ISBLANK(INDEX('Policy Characteristics'!A:A,MATCH($C64,'Policy Characteristics'!$C:$C,0))),"",INDEX('Policy Characteristics'!A:A,MATCH($C64,'Policy Characteristics'!$C:$C,0)))</f>
        <v>Transportation</v>
      </c>
      <c r="B64" s="262" t="str">
        <f>IF(ISBLANK(INDEX('Policy Characteristics'!B:B,MATCH($C64,'Policy Characteristics'!$C:$C,0))),"",INDEX('Policy Characteristics'!B:B,MATCH($C64,'Policy Characteristics'!$C:$C,0)))</f>
        <v>Passenger Vehicle Subsidy</v>
      </c>
      <c r="C64" s="254" t="str">
        <f t="shared" ref="C64:C104" si="3">C$63</f>
        <v>Additional Passenger Vehicle Subsidy</v>
      </c>
      <c r="D64" s="45" t="s">
        <v>37</v>
      </c>
      <c r="E64" s="2" t="s">
        <v>2247</v>
      </c>
      <c r="F64" s="2" t="s">
        <v>3300</v>
      </c>
      <c r="G64" s="2" t="s">
        <v>3456</v>
      </c>
      <c r="H64" s="43">
        <v>592</v>
      </c>
      <c r="I64" s="325" t="s">
        <v>44</v>
      </c>
      <c r="J64" s="255" t="str">
        <f>IF(ISBLANK(INDEX('Policy Characteristics'!D:D,MATCH($C64,'Policy Characteristics'!$C:$C,0))),"",INDEX('Policy Characteristics'!D:D,MATCH($C64,'Policy Characteristics'!$C:$C,0)))</f>
        <v>Vehicle Subsidy</v>
      </c>
      <c r="K64" s="254" t="str">
        <f>IF(ISBLANK(INDEX('Policy Characteristics'!E:E,MATCH($C64,'Policy Characteristics'!$C:$C,0))),"",INDEX('Policy Characteristics'!E:E,MATCH($C64,'Policy Characteristics'!$C:$C,0)))</f>
        <v>trans psgr subsidy</v>
      </c>
      <c r="L64" s="261">
        <f>IF(ISBLANK(INDEX('Policy Characteristics'!F:F,MATCH($C64,'Policy Characteristics'!$C:$C,0))),"",INDEX('Policy Characteristics'!F:F,MATCH($C64,'Policy Characteristics'!$C:$C,0)))</f>
        <v>0</v>
      </c>
      <c r="M64" s="261">
        <f>IF(ISBLANK(INDEX('Policy Characteristics'!G:G,MATCH($C64,'Policy Characteristics'!$C:$C,0))),"",INDEX('Policy Characteristics'!G:G,MATCH($C64,'Policy Characteristics'!$C:$C,0)))</f>
        <v>50000</v>
      </c>
      <c r="N64" s="261">
        <f>IF(ISBLANK(INDEX('Policy Characteristics'!H:H,MATCH($C64,'Policy Characteristics'!$C:$C,0))),"",INDEX('Policy Characteristics'!H:H,MATCH($C64,'Policy Characteristics'!$C:$C,0)))</f>
        <v>100</v>
      </c>
      <c r="O64" s="254" t="str">
        <f>IF(ISBLANK(INDEX('Policy Characteristics'!I:I,MATCH($C64,'Policy Characteristics'!$C:$C,0))),"",INDEX('Policy Characteristics'!I:I,MATCH($C64,'Policy Characteristics'!$C:$C,0)))</f>
        <v>$ / vehicle</v>
      </c>
      <c r="P64" s="254" t="str">
        <f>IF(ISBLANK(INDEX('Policy Characteristics'!J:J,MATCH($C64,'Policy Characteristics'!$C:$C,0))),"",INDEX('Policy Characteristics'!J:J,MATCH($C64,'Policy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4" s="254" t="str">
        <f>IF(ISBLANK(INDEX('Policy Characteristics'!K:K,MATCH($C64,'Policy Characteristics'!$C:$C,0))),"",INDEX('Policy Characteristics'!K:K,MATCH($C64,'Policy Characteristics'!$C:$C,0)))</f>
        <v>transportation-sector-main.html#ev-subsidy</v>
      </c>
      <c r="R64" s="254" t="str">
        <f>IF(ISBLANK(INDEX('Policy Characteristics'!L:L,MATCH($C64,'Policy Characteristics'!$C:$C,0))),"",INDEX('Policy Characteristics'!L:L,MATCH($C64,'Policy Characteristics'!$C:$C,0)))</f>
        <v>ev-subsidy.html</v>
      </c>
    </row>
    <row r="65" spans="1:18">
      <c r="A65" s="254" t="str">
        <f>IF(ISBLANK(INDEX('Policy Characteristics'!A:A,MATCH($C65,'Policy Characteristics'!$C:$C,0))),"",INDEX('Policy Characteristics'!A:A,MATCH($C65,'Policy Characteristics'!$C:$C,0)))</f>
        <v>Transportation</v>
      </c>
      <c r="B65" s="262" t="str">
        <f>IF(ISBLANK(INDEX('Policy Characteristics'!B:B,MATCH($C65,'Policy Characteristics'!$C:$C,0))),"",INDEX('Policy Characteristics'!B:B,MATCH($C65,'Policy Characteristics'!$C:$C,0)))</f>
        <v>Passenger Vehicle Subsidy</v>
      </c>
      <c r="C65" s="254" t="str">
        <f t="shared" si="3"/>
        <v>Additional Passenger Vehicle Subsidy</v>
      </c>
      <c r="D65" s="45" t="s">
        <v>37</v>
      </c>
      <c r="E65" s="2" t="s">
        <v>2248</v>
      </c>
      <c r="F65" s="2" t="s">
        <v>3300</v>
      </c>
      <c r="G65" s="2" t="s">
        <v>3457</v>
      </c>
      <c r="H65" s="43">
        <v>593</v>
      </c>
      <c r="I65" s="325" t="s">
        <v>44</v>
      </c>
      <c r="J65" s="255" t="str">
        <f>IF(ISBLANK(INDEX('Policy Characteristics'!D:D,MATCH($C65,'Policy Characteristics'!$C:$C,0))),"",INDEX('Policy Characteristics'!D:D,MATCH($C65,'Policy Characteristics'!$C:$C,0)))</f>
        <v>Vehicle Subsidy</v>
      </c>
      <c r="K65" s="254" t="str">
        <f>IF(ISBLANK(INDEX('Policy Characteristics'!E:E,MATCH($C65,'Policy Characteristics'!$C:$C,0))),"",INDEX('Policy Characteristics'!E:E,MATCH($C65,'Policy Characteristics'!$C:$C,0)))</f>
        <v>trans psgr subsidy</v>
      </c>
      <c r="L65" s="261">
        <f>IF(ISBLANK(INDEX('Policy Characteristics'!F:F,MATCH($C65,'Policy Characteristics'!$C:$C,0))),"",INDEX('Policy Characteristics'!F:F,MATCH($C65,'Policy Characteristics'!$C:$C,0)))</f>
        <v>0</v>
      </c>
      <c r="M65" s="261">
        <f>IF(ISBLANK(INDEX('Policy Characteristics'!G:G,MATCH($C65,'Policy Characteristics'!$C:$C,0))),"",INDEX('Policy Characteristics'!G:G,MATCH($C65,'Policy Characteristics'!$C:$C,0)))</f>
        <v>50000</v>
      </c>
      <c r="N65" s="261">
        <f>IF(ISBLANK(INDEX('Policy Characteristics'!H:H,MATCH($C65,'Policy Characteristics'!$C:$C,0))),"",INDEX('Policy Characteristics'!H:H,MATCH($C65,'Policy Characteristics'!$C:$C,0)))</f>
        <v>100</v>
      </c>
      <c r="O65" s="254" t="str">
        <f>IF(ISBLANK(INDEX('Policy Characteristics'!I:I,MATCH($C65,'Policy Characteristics'!$C:$C,0))),"",INDEX('Policy Characteristics'!I:I,MATCH($C65,'Policy Characteristics'!$C:$C,0)))</f>
        <v>$ / vehicle</v>
      </c>
      <c r="P65" s="254" t="str">
        <f>IF(ISBLANK(INDEX('Policy Characteristics'!J:J,MATCH($C65,'Policy Characteristics'!$C:$C,0))),"",INDEX('Policy Characteristics'!J:J,MATCH($C65,'Policy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5" s="254" t="str">
        <f>IF(ISBLANK(INDEX('Policy Characteristics'!K:K,MATCH($C65,'Policy Characteristics'!$C:$C,0))),"",INDEX('Policy Characteristics'!K:K,MATCH($C65,'Policy Characteristics'!$C:$C,0)))</f>
        <v>transportation-sector-main.html#ev-subsidy</v>
      </c>
      <c r="R65" s="254" t="str">
        <f>IF(ISBLANK(INDEX('Policy Characteristics'!L:L,MATCH($C65,'Policy Characteristics'!$C:$C,0))),"",INDEX('Policy Characteristics'!L:L,MATCH($C65,'Policy Characteristics'!$C:$C,0)))</f>
        <v>ev-subsidy.html</v>
      </c>
    </row>
    <row r="66" spans="1:18">
      <c r="A66" s="254" t="str">
        <f>IF(ISBLANK(INDEX('Policy Characteristics'!A:A,MATCH($C66,'Policy Characteristics'!$C:$C,0))),"",INDEX('Policy Characteristics'!A:A,MATCH($C66,'Policy Characteristics'!$C:$C,0)))</f>
        <v>Transportation</v>
      </c>
      <c r="B66" s="262" t="str">
        <f>IF(ISBLANK(INDEX('Policy Characteristics'!B:B,MATCH($C66,'Policy Characteristics'!$C:$C,0))),"",INDEX('Policy Characteristics'!B:B,MATCH($C66,'Policy Characteristics'!$C:$C,0)))</f>
        <v>Passenger Vehicle Subsidy</v>
      </c>
      <c r="C66" s="254" t="str">
        <f t="shared" si="3"/>
        <v>Additional Passenger Vehicle Subsidy</v>
      </c>
      <c r="D66" s="45" t="s">
        <v>37</v>
      </c>
      <c r="E66" s="2" t="s">
        <v>2249</v>
      </c>
      <c r="F66" s="2" t="s">
        <v>3300</v>
      </c>
      <c r="G66" s="2" t="s">
        <v>3458</v>
      </c>
      <c r="H66" s="43">
        <v>594</v>
      </c>
      <c r="I66" s="325" t="s">
        <v>44</v>
      </c>
      <c r="J66" s="255" t="str">
        <f>IF(ISBLANK(INDEX('Policy Characteristics'!D:D,MATCH($C66,'Policy Characteristics'!$C:$C,0))),"",INDEX('Policy Characteristics'!D:D,MATCH($C66,'Policy Characteristics'!$C:$C,0)))</f>
        <v>Vehicle Subsidy</v>
      </c>
      <c r="K66" s="254" t="str">
        <f>IF(ISBLANK(INDEX('Policy Characteristics'!E:E,MATCH($C66,'Policy Characteristics'!$C:$C,0))),"",INDEX('Policy Characteristics'!E:E,MATCH($C66,'Policy Characteristics'!$C:$C,0)))</f>
        <v>trans psgr subsidy</v>
      </c>
      <c r="L66" s="261">
        <f>IF(ISBLANK(INDEX('Policy Characteristics'!F:F,MATCH($C66,'Policy Characteristics'!$C:$C,0))),"",INDEX('Policy Characteristics'!F:F,MATCH($C66,'Policy Characteristics'!$C:$C,0)))</f>
        <v>0</v>
      </c>
      <c r="M66" s="261">
        <f>IF(ISBLANK(INDEX('Policy Characteristics'!G:G,MATCH($C66,'Policy Characteristics'!$C:$C,0))),"",INDEX('Policy Characteristics'!G:G,MATCH($C66,'Policy Characteristics'!$C:$C,0)))</f>
        <v>50000</v>
      </c>
      <c r="N66" s="261">
        <f>IF(ISBLANK(INDEX('Policy Characteristics'!H:H,MATCH($C66,'Policy Characteristics'!$C:$C,0))),"",INDEX('Policy Characteristics'!H:H,MATCH($C66,'Policy Characteristics'!$C:$C,0)))</f>
        <v>100</v>
      </c>
      <c r="O66" s="254" t="str">
        <f>IF(ISBLANK(INDEX('Policy Characteristics'!I:I,MATCH($C66,'Policy Characteristics'!$C:$C,0))),"",INDEX('Policy Characteristics'!I:I,MATCH($C66,'Policy Characteristics'!$C:$C,0)))</f>
        <v>$ / vehicle</v>
      </c>
      <c r="P66" s="254" t="str">
        <f>IF(ISBLANK(INDEX('Policy Characteristics'!J:J,MATCH($C66,'Policy Characteristics'!$C:$C,0))),"",INDEX('Policy Characteristics'!J:J,MATCH($C66,'Policy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6" s="254" t="str">
        <f>IF(ISBLANK(INDEX('Policy Characteristics'!K:K,MATCH($C66,'Policy Characteristics'!$C:$C,0))),"",INDEX('Policy Characteristics'!K:K,MATCH($C66,'Policy Characteristics'!$C:$C,0)))</f>
        <v>transportation-sector-main.html#ev-subsidy</v>
      </c>
      <c r="R66" s="254" t="str">
        <f>IF(ISBLANK(INDEX('Policy Characteristics'!L:L,MATCH($C66,'Policy Characteristics'!$C:$C,0))),"",INDEX('Policy Characteristics'!L:L,MATCH($C66,'Policy Characteristics'!$C:$C,0)))</f>
        <v>ev-subsidy.html</v>
      </c>
    </row>
    <row r="67" spans="1:18">
      <c r="A67" s="254" t="str">
        <f>IF(ISBLANK(INDEX('Policy Characteristics'!A:A,MATCH($C67,'Policy Characteristics'!$C:$C,0))),"",INDEX('Policy Characteristics'!A:A,MATCH($C67,'Policy Characteristics'!$C:$C,0)))</f>
        <v>Transportation</v>
      </c>
      <c r="B67" s="262" t="str">
        <f>IF(ISBLANK(INDEX('Policy Characteristics'!B:B,MATCH($C67,'Policy Characteristics'!$C:$C,0))),"",INDEX('Policy Characteristics'!B:B,MATCH($C67,'Policy Characteristics'!$C:$C,0)))</f>
        <v>Passenger Vehicle Subsidy</v>
      </c>
      <c r="C67" s="254" t="str">
        <f t="shared" si="3"/>
        <v>Additional Passenger Vehicle Subsidy</v>
      </c>
      <c r="D67" s="45" t="s">
        <v>37</v>
      </c>
      <c r="E67" s="2" t="s">
        <v>2250</v>
      </c>
      <c r="F67" s="2" t="s">
        <v>3300</v>
      </c>
      <c r="G67" s="2" t="s">
        <v>3459</v>
      </c>
      <c r="H67" s="43">
        <v>595</v>
      </c>
      <c r="I67" s="324" t="s">
        <v>43</v>
      </c>
      <c r="J67" s="255" t="str">
        <f>IF(ISBLANK(INDEX('Policy Characteristics'!D:D,MATCH($C67,'Policy Characteristics'!$C:$C,0))),"",INDEX('Policy Characteristics'!D:D,MATCH($C67,'Policy Characteristics'!$C:$C,0)))</f>
        <v>Vehicle Subsidy</v>
      </c>
      <c r="K67" s="254" t="str">
        <f>IF(ISBLANK(INDEX('Policy Characteristics'!E:E,MATCH($C67,'Policy Characteristics'!$C:$C,0))),"",INDEX('Policy Characteristics'!E:E,MATCH($C67,'Policy Characteristics'!$C:$C,0)))</f>
        <v>trans psgr subsidy</v>
      </c>
      <c r="L67" s="261">
        <f>IF(ISBLANK(INDEX('Policy Characteristics'!F:F,MATCH($C67,'Policy Characteristics'!$C:$C,0))),"",INDEX('Policy Characteristics'!F:F,MATCH($C67,'Policy Characteristics'!$C:$C,0)))</f>
        <v>0</v>
      </c>
      <c r="M67" s="261">
        <f>IF(ISBLANK(INDEX('Policy Characteristics'!G:G,MATCH($C67,'Policy Characteristics'!$C:$C,0))),"",INDEX('Policy Characteristics'!G:G,MATCH($C67,'Policy Characteristics'!$C:$C,0)))</f>
        <v>50000</v>
      </c>
      <c r="N67" s="261">
        <f>IF(ISBLANK(INDEX('Policy Characteristics'!H:H,MATCH($C67,'Policy Characteristics'!$C:$C,0))),"",INDEX('Policy Characteristics'!H:H,MATCH($C67,'Policy Characteristics'!$C:$C,0)))</f>
        <v>100</v>
      </c>
      <c r="O67" s="254" t="str">
        <f>IF(ISBLANK(INDEX('Policy Characteristics'!I:I,MATCH($C67,'Policy Characteristics'!$C:$C,0))),"",INDEX('Policy Characteristics'!I:I,MATCH($C67,'Policy Characteristics'!$C:$C,0)))</f>
        <v>$ / vehicle</v>
      </c>
      <c r="P67" s="254" t="str">
        <f>IF(ISBLANK(INDEX('Policy Characteristics'!J:J,MATCH($C67,'Policy Characteristics'!$C:$C,0))),"",INDEX('Policy Characteristics'!J:J,MATCH($C67,'Policy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7" s="254" t="str">
        <f>IF(ISBLANK(INDEX('Policy Characteristics'!K:K,MATCH($C67,'Policy Characteristics'!$C:$C,0))),"",INDEX('Policy Characteristics'!K:K,MATCH($C67,'Policy Characteristics'!$C:$C,0)))</f>
        <v>transportation-sector-main.html#ev-subsidy</v>
      </c>
      <c r="R67" s="254" t="str">
        <f>IF(ISBLANK(INDEX('Policy Characteristics'!L:L,MATCH($C67,'Policy Characteristics'!$C:$C,0))),"",INDEX('Policy Characteristics'!L:L,MATCH($C67,'Policy Characteristics'!$C:$C,0)))</f>
        <v>ev-subsidy.html</v>
      </c>
    </row>
    <row r="68" spans="1:18">
      <c r="A68" s="254" t="str">
        <f>IF(ISBLANK(INDEX('Policy Characteristics'!A:A,MATCH($C68,'Policy Characteristics'!$C:$C,0))),"",INDEX('Policy Characteristics'!A:A,MATCH($C68,'Policy Characteristics'!$C:$C,0)))</f>
        <v>Transportation</v>
      </c>
      <c r="B68" s="262" t="str">
        <f>IF(ISBLANK(INDEX('Policy Characteristics'!B:B,MATCH($C68,'Policy Characteristics'!$C:$C,0))),"",INDEX('Policy Characteristics'!B:B,MATCH($C68,'Policy Characteristics'!$C:$C,0)))</f>
        <v>Passenger Vehicle Subsidy</v>
      </c>
      <c r="C68" s="254" t="str">
        <f t="shared" si="3"/>
        <v>Additional Passenger Vehicle Subsidy</v>
      </c>
      <c r="D68" s="45" t="s">
        <v>37</v>
      </c>
      <c r="E68" s="2" t="s">
        <v>2511</v>
      </c>
      <c r="F68" s="2" t="s">
        <v>3300</v>
      </c>
      <c r="G68" s="2" t="s">
        <v>2511</v>
      </c>
      <c r="H68" s="43">
        <v>596</v>
      </c>
      <c r="I68" s="325" t="s">
        <v>44</v>
      </c>
      <c r="J68" s="255" t="str">
        <f>IF(ISBLANK(INDEX('Policy Characteristics'!D:D,MATCH($C68,'Policy Characteristics'!$C:$C,0))),"",INDEX('Policy Characteristics'!D:D,MATCH($C68,'Policy Characteristics'!$C:$C,0)))</f>
        <v>Vehicle Subsidy</v>
      </c>
      <c r="K68" s="254" t="str">
        <f>IF(ISBLANK(INDEX('Policy Characteristics'!E:E,MATCH($C68,'Policy Characteristics'!$C:$C,0))),"",INDEX('Policy Characteristics'!E:E,MATCH($C68,'Policy Characteristics'!$C:$C,0)))</f>
        <v>trans psgr subsidy</v>
      </c>
      <c r="L68" s="261">
        <f>IF(ISBLANK(INDEX('Policy Characteristics'!F:F,MATCH($C68,'Policy Characteristics'!$C:$C,0))),"",INDEX('Policy Characteristics'!F:F,MATCH($C68,'Policy Characteristics'!$C:$C,0)))</f>
        <v>0</v>
      </c>
      <c r="M68" s="261">
        <f>IF(ISBLANK(INDEX('Policy Characteristics'!G:G,MATCH($C68,'Policy Characteristics'!$C:$C,0))),"",INDEX('Policy Characteristics'!G:G,MATCH($C68,'Policy Characteristics'!$C:$C,0)))</f>
        <v>50000</v>
      </c>
      <c r="N68" s="261">
        <f>IF(ISBLANK(INDEX('Policy Characteristics'!H:H,MATCH($C68,'Policy Characteristics'!$C:$C,0))),"",INDEX('Policy Characteristics'!H:H,MATCH($C68,'Policy Characteristics'!$C:$C,0)))</f>
        <v>100</v>
      </c>
      <c r="O68" s="254" t="str">
        <f>IF(ISBLANK(INDEX('Policy Characteristics'!I:I,MATCH($C68,'Policy Characteristics'!$C:$C,0))),"",INDEX('Policy Characteristics'!I:I,MATCH($C68,'Policy Characteristics'!$C:$C,0)))</f>
        <v>$ / vehicle</v>
      </c>
      <c r="P68" s="254" t="str">
        <f>IF(ISBLANK(INDEX('Policy Characteristics'!J:J,MATCH($C68,'Policy Characteristics'!$C:$C,0))),"",INDEX('Policy Characteristics'!J:J,MATCH($C68,'Policy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8" s="254" t="str">
        <f>IF(ISBLANK(INDEX('Policy Characteristics'!K:K,MATCH($C68,'Policy Characteristics'!$C:$C,0))),"",INDEX('Policy Characteristics'!K:K,MATCH($C68,'Policy Characteristics'!$C:$C,0)))</f>
        <v>transportation-sector-main.html#ev-subsidy</v>
      </c>
      <c r="R68" s="254" t="str">
        <f>IF(ISBLANK(INDEX('Policy Characteristics'!L:L,MATCH($C68,'Policy Characteristics'!$C:$C,0))),"",INDEX('Policy Characteristics'!L:L,MATCH($C68,'Policy Characteristics'!$C:$C,0)))</f>
        <v>ev-subsidy.html</v>
      </c>
    </row>
    <row r="69" spans="1:18">
      <c r="A69" s="254" t="str">
        <f>IF(ISBLANK(INDEX('Policy Characteristics'!A:A,MATCH($C69,'Policy Characteristics'!$C:$C,0))),"",INDEX('Policy Characteristics'!A:A,MATCH($C69,'Policy Characteristics'!$C:$C,0)))</f>
        <v>Transportation</v>
      </c>
      <c r="B69" s="262" t="str">
        <f>IF(ISBLANK(INDEX('Policy Characteristics'!B:B,MATCH($C69,'Policy Characteristics'!$C:$C,0))),"",INDEX('Policy Characteristics'!B:B,MATCH($C69,'Policy Characteristics'!$C:$C,0)))</f>
        <v>Passenger Vehicle Subsidy</v>
      </c>
      <c r="C69" s="254" t="str">
        <f t="shared" si="3"/>
        <v>Additional Passenger Vehicle Subsidy</v>
      </c>
      <c r="D69" s="45" t="s">
        <v>37</v>
      </c>
      <c r="E69" s="2" t="s">
        <v>2510</v>
      </c>
      <c r="F69" s="2" t="s">
        <v>3300</v>
      </c>
      <c r="G69" s="2" t="s">
        <v>3460</v>
      </c>
      <c r="H69" s="43">
        <v>597</v>
      </c>
      <c r="I69" s="324" t="s">
        <v>43</v>
      </c>
      <c r="J69" s="255" t="str">
        <f>IF(ISBLANK(INDEX('Policy Characteristics'!D:D,MATCH($C69,'Policy Characteristics'!$C:$C,0))),"",INDEX('Policy Characteristics'!D:D,MATCH($C69,'Policy Characteristics'!$C:$C,0)))</f>
        <v>Vehicle Subsidy</v>
      </c>
      <c r="K69" s="254" t="str">
        <f>IF(ISBLANK(INDEX('Policy Characteristics'!E:E,MATCH($C69,'Policy Characteristics'!$C:$C,0))),"",INDEX('Policy Characteristics'!E:E,MATCH($C69,'Policy Characteristics'!$C:$C,0)))</f>
        <v>trans psgr subsidy</v>
      </c>
      <c r="L69" s="261">
        <f>IF(ISBLANK(INDEX('Policy Characteristics'!F:F,MATCH($C69,'Policy Characteristics'!$C:$C,0))),"",INDEX('Policy Characteristics'!F:F,MATCH($C69,'Policy Characteristics'!$C:$C,0)))</f>
        <v>0</v>
      </c>
      <c r="M69" s="261">
        <f>IF(ISBLANK(INDEX('Policy Characteristics'!G:G,MATCH($C69,'Policy Characteristics'!$C:$C,0))),"",INDEX('Policy Characteristics'!G:G,MATCH($C69,'Policy Characteristics'!$C:$C,0)))</f>
        <v>50000</v>
      </c>
      <c r="N69" s="261">
        <f>IF(ISBLANK(INDEX('Policy Characteristics'!H:H,MATCH($C69,'Policy Characteristics'!$C:$C,0))),"",INDEX('Policy Characteristics'!H:H,MATCH($C69,'Policy Characteristics'!$C:$C,0)))</f>
        <v>100</v>
      </c>
      <c r="O69" s="254" t="str">
        <f>IF(ISBLANK(INDEX('Policy Characteristics'!I:I,MATCH($C69,'Policy Characteristics'!$C:$C,0))),"",INDEX('Policy Characteristics'!I:I,MATCH($C69,'Policy Characteristics'!$C:$C,0)))</f>
        <v>$ / vehicle</v>
      </c>
      <c r="P69" s="254" t="str">
        <f>IF(ISBLANK(INDEX('Policy Characteristics'!J:J,MATCH($C69,'Policy Characteristics'!$C:$C,0))),"",INDEX('Policy Characteristics'!J:J,MATCH($C69,'Policy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69" s="254" t="str">
        <f>IF(ISBLANK(INDEX('Policy Characteristics'!K:K,MATCH($C69,'Policy Characteristics'!$C:$C,0))),"",INDEX('Policy Characteristics'!K:K,MATCH($C69,'Policy Characteristics'!$C:$C,0)))</f>
        <v>transportation-sector-main.html#ev-subsidy</v>
      </c>
      <c r="R69" s="254" t="str">
        <f>IF(ISBLANK(INDEX('Policy Characteristics'!L:L,MATCH($C69,'Policy Characteristics'!$C:$C,0))),"",INDEX('Policy Characteristics'!L:L,MATCH($C69,'Policy Characteristics'!$C:$C,0)))</f>
        <v>ev-subsidy.html</v>
      </c>
    </row>
    <row r="70" spans="1:18">
      <c r="A70" s="254" t="str">
        <f>IF(ISBLANK(INDEX('Policy Characteristics'!A:A,MATCH($C70,'Policy Characteristics'!$C:$C,0))),"",INDEX('Policy Characteristics'!A:A,MATCH($C70,'Policy Characteristics'!$C:$C,0)))</f>
        <v>Transportation</v>
      </c>
      <c r="B70" s="262" t="str">
        <f>IF(ISBLANK(INDEX('Policy Characteristics'!B:B,MATCH($C70,'Policy Characteristics'!$C:$C,0))),"",INDEX('Policy Characteristics'!B:B,MATCH($C70,'Policy Characteristics'!$C:$C,0)))</f>
        <v>Passenger Vehicle Subsidy</v>
      </c>
      <c r="C70" s="254" t="str">
        <f t="shared" si="3"/>
        <v>Additional Passenger Vehicle Subsidy</v>
      </c>
      <c r="D70" s="45" t="s">
        <v>38</v>
      </c>
      <c r="E70" s="45" t="s">
        <v>2246</v>
      </c>
      <c r="F70" s="2" t="s">
        <v>2345</v>
      </c>
      <c r="G70" s="45" t="s">
        <v>3455</v>
      </c>
      <c r="H70" s="43">
        <v>598</v>
      </c>
      <c r="I70" s="324" t="s">
        <v>43</v>
      </c>
      <c r="J70" s="255" t="str">
        <f>IF(ISBLANK(INDEX('Policy Characteristics'!D:D,MATCH($C70,'Policy Characteristics'!$C:$C,0))),"",INDEX('Policy Characteristics'!D:D,MATCH($C70,'Policy Characteristics'!$C:$C,0)))</f>
        <v>Vehicle Subsidy</v>
      </c>
      <c r="K70" s="254" t="str">
        <f>IF(ISBLANK(INDEX('Policy Characteristics'!E:E,MATCH($C70,'Policy Characteristics'!$C:$C,0))),"",INDEX('Policy Characteristics'!E:E,MATCH($C70,'Policy Characteristics'!$C:$C,0)))</f>
        <v>trans psgr subsidy</v>
      </c>
      <c r="L70" s="261">
        <f>IF(ISBLANK(INDEX('Policy Characteristics'!F:F,MATCH($C70,'Policy Characteristics'!$C:$C,0))),"",INDEX('Policy Characteristics'!F:F,MATCH($C70,'Policy Characteristics'!$C:$C,0)))</f>
        <v>0</v>
      </c>
      <c r="M70" s="261">
        <f>IF(ISBLANK(INDEX('Policy Characteristics'!G:G,MATCH($C70,'Policy Characteristics'!$C:$C,0))),"",INDEX('Policy Characteristics'!G:G,MATCH($C70,'Policy Characteristics'!$C:$C,0)))</f>
        <v>50000</v>
      </c>
      <c r="N70" s="261">
        <f>IF(ISBLANK(INDEX('Policy Characteristics'!H:H,MATCH($C70,'Policy Characteristics'!$C:$C,0))),"",INDEX('Policy Characteristics'!H:H,MATCH($C70,'Policy Characteristics'!$C:$C,0)))</f>
        <v>100</v>
      </c>
      <c r="O70" s="254" t="str">
        <f>IF(ISBLANK(INDEX('Policy Characteristics'!I:I,MATCH($C70,'Policy Characteristics'!$C:$C,0))),"",INDEX('Policy Characteristics'!I:I,MATCH($C70,'Policy Characteristics'!$C:$C,0)))</f>
        <v>$ / vehicle</v>
      </c>
      <c r="P70" s="254" t="str">
        <f>IF(ISBLANK(INDEX('Policy Characteristics'!J:J,MATCH($C70,'Policy Characteristics'!$C:$C,0))),"",INDEX('Policy Characteristics'!J:J,MATCH($C70,'Policy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0" s="254" t="str">
        <f>IF(ISBLANK(INDEX('Policy Characteristics'!K:K,MATCH($C70,'Policy Characteristics'!$C:$C,0))),"",INDEX('Policy Characteristics'!K:K,MATCH($C70,'Policy Characteristics'!$C:$C,0)))</f>
        <v>transportation-sector-main.html#ev-subsidy</v>
      </c>
      <c r="R70" s="254" t="str">
        <f>IF(ISBLANK(INDEX('Policy Characteristics'!L:L,MATCH($C70,'Policy Characteristics'!$C:$C,0))),"",INDEX('Policy Characteristics'!L:L,MATCH($C70,'Policy Characteristics'!$C:$C,0)))</f>
        <v>ev-subsidy.html</v>
      </c>
    </row>
    <row r="71" spans="1:18">
      <c r="A71" s="254" t="str">
        <f>IF(ISBLANK(INDEX('Policy Characteristics'!A:A,MATCH($C71,'Policy Characteristics'!$C:$C,0))),"",INDEX('Policy Characteristics'!A:A,MATCH($C71,'Policy Characteristics'!$C:$C,0)))</f>
        <v>Transportation</v>
      </c>
      <c r="B71" s="262" t="str">
        <f>IF(ISBLANK(INDEX('Policy Characteristics'!B:B,MATCH($C71,'Policy Characteristics'!$C:$C,0))),"",INDEX('Policy Characteristics'!B:B,MATCH($C71,'Policy Characteristics'!$C:$C,0)))</f>
        <v>Passenger Vehicle Subsidy</v>
      </c>
      <c r="C71" s="254" t="str">
        <f t="shared" si="3"/>
        <v>Additional Passenger Vehicle Subsidy</v>
      </c>
      <c r="D71" s="45" t="s">
        <v>38</v>
      </c>
      <c r="E71" s="2" t="s">
        <v>2247</v>
      </c>
      <c r="F71" s="2" t="s">
        <v>2345</v>
      </c>
      <c r="G71" s="2" t="s">
        <v>3456</v>
      </c>
      <c r="H71" s="43">
        <v>599</v>
      </c>
      <c r="I71" s="325" t="s">
        <v>44</v>
      </c>
      <c r="J71" s="255" t="str">
        <f>IF(ISBLANK(INDEX('Policy Characteristics'!D:D,MATCH($C71,'Policy Characteristics'!$C:$C,0))),"",INDEX('Policy Characteristics'!D:D,MATCH($C71,'Policy Characteristics'!$C:$C,0)))</f>
        <v>Vehicle Subsidy</v>
      </c>
      <c r="K71" s="254" t="str">
        <f>IF(ISBLANK(INDEX('Policy Characteristics'!E:E,MATCH($C71,'Policy Characteristics'!$C:$C,0))),"",INDEX('Policy Characteristics'!E:E,MATCH($C71,'Policy Characteristics'!$C:$C,0)))</f>
        <v>trans psgr subsidy</v>
      </c>
      <c r="L71" s="261">
        <f>IF(ISBLANK(INDEX('Policy Characteristics'!F:F,MATCH($C71,'Policy Characteristics'!$C:$C,0))),"",INDEX('Policy Characteristics'!F:F,MATCH($C71,'Policy Characteristics'!$C:$C,0)))</f>
        <v>0</v>
      </c>
      <c r="M71" s="261">
        <f>IF(ISBLANK(INDEX('Policy Characteristics'!G:G,MATCH($C71,'Policy Characteristics'!$C:$C,0))),"",INDEX('Policy Characteristics'!G:G,MATCH($C71,'Policy Characteristics'!$C:$C,0)))</f>
        <v>50000</v>
      </c>
      <c r="N71" s="261">
        <f>IF(ISBLANK(INDEX('Policy Characteristics'!H:H,MATCH($C71,'Policy Characteristics'!$C:$C,0))),"",INDEX('Policy Characteristics'!H:H,MATCH($C71,'Policy Characteristics'!$C:$C,0)))</f>
        <v>100</v>
      </c>
      <c r="O71" s="254" t="str">
        <f>IF(ISBLANK(INDEX('Policy Characteristics'!I:I,MATCH($C71,'Policy Characteristics'!$C:$C,0))),"",INDEX('Policy Characteristics'!I:I,MATCH($C71,'Policy Characteristics'!$C:$C,0)))</f>
        <v>$ / vehicle</v>
      </c>
      <c r="P71" s="254" t="str">
        <f>IF(ISBLANK(INDEX('Policy Characteristics'!J:J,MATCH($C71,'Policy Characteristics'!$C:$C,0))),"",INDEX('Policy Characteristics'!J:J,MATCH($C71,'Policy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1" s="254" t="str">
        <f>IF(ISBLANK(INDEX('Policy Characteristics'!K:K,MATCH($C71,'Policy Characteristics'!$C:$C,0))),"",INDEX('Policy Characteristics'!K:K,MATCH($C71,'Policy Characteristics'!$C:$C,0)))</f>
        <v>transportation-sector-main.html#ev-subsidy</v>
      </c>
      <c r="R71" s="254" t="str">
        <f>IF(ISBLANK(INDEX('Policy Characteristics'!L:L,MATCH($C71,'Policy Characteristics'!$C:$C,0))),"",INDEX('Policy Characteristics'!L:L,MATCH($C71,'Policy Characteristics'!$C:$C,0)))</f>
        <v>ev-subsidy.html</v>
      </c>
    </row>
    <row r="72" spans="1:18">
      <c r="A72" s="254" t="str">
        <f>IF(ISBLANK(INDEX('Policy Characteristics'!A:A,MATCH($C72,'Policy Characteristics'!$C:$C,0))),"",INDEX('Policy Characteristics'!A:A,MATCH($C72,'Policy Characteristics'!$C:$C,0)))</f>
        <v>Transportation</v>
      </c>
      <c r="B72" s="262" t="str">
        <f>IF(ISBLANK(INDEX('Policy Characteristics'!B:B,MATCH($C72,'Policy Characteristics'!$C:$C,0))),"",INDEX('Policy Characteristics'!B:B,MATCH($C72,'Policy Characteristics'!$C:$C,0)))</f>
        <v>Passenger Vehicle Subsidy</v>
      </c>
      <c r="C72" s="254" t="str">
        <f t="shared" si="3"/>
        <v>Additional Passenger Vehicle Subsidy</v>
      </c>
      <c r="D72" s="45" t="s">
        <v>38</v>
      </c>
      <c r="E72" s="2" t="s">
        <v>2248</v>
      </c>
      <c r="F72" s="2" t="s">
        <v>2345</v>
      </c>
      <c r="G72" s="2" t="s">
        <v>3457</v>
      </c>
      <c r="H72" s="43">
        <v>600</v>
      </c>
      <c r="I72" s="325" t="s">
        <v>44</v>
      </c>
      <c r="J72" s="255" t="str">
        <f>IF(ISBLANK(INDEX('Policy Characteristics'!D:D,MATCH($C72,'Policy Characteristics'!$C:$C,0))),"",INDEX('Policy Characteristics'!D:D,MATCH($C72,'Policy Characteristics'!$C:$C,0)))</f>
        <v>Vehicle Subsidy</v>
      </c>
      <c r="K72" s="254" t="str">
        <f>IF(ISBLANK(INDEX('Policy Characteristics'!E:E,MATCH($C72,'Policy Characteristics'!$C:$C,0))),"",INDEX('Policy Characteristics'!E:E,MATCH($C72,'Policy Characteristics'!$C:$C,0)))</f>
        <v>trans psgr subsidy</v>
      </c>
      <c r="L72" s="261">
        <f>IF(ISBLANK(INDEX('Policy Characteristics'!F:F,MATCH($C72,'Policy Characteristics'!$C:$C,0))),"",INDEX('Policy Characteristics'!F:F,MATCH($C72,'Policy Characteristics'!$C:$C,0)))</f>
        <v>0</v>
      </c>
      <c r="M72" s="261">
        <f>IF(ISBLANK(INDEX('Policy Characteristics'!G:G,MATCH($C72,'Policy Characteristics'!$C:$C,0))),"",INDEX('Policy Characteristics'!G:G,MATCH($C72,'Policy Characteristics'!$C:$C,0)))</f>
        <v>50000</v>
      </c>
      <c r="N72" s="261">
        <f>IF(ISBLANK(INDEX('Policy Characteristics'!H:H,MATCH($C72,'Policy Characteristics'!$C:$C,0))),"",INDEX('Policy Characteristics'!H:H,MATCH($C72,'Policy Characteristics'!$C:$C,0)))</f>
        <v>100</v>
      </c>
      <c r="O72" s="254" t="str">
        <f>IF(ISBLANK(INDEX('Policy Characteristics'!I:I,MATCH($C72,'Policy Characteristics'!$C:$C,0))),"",INDEX('Policy Characteristics'!I:I,MATCH($C72,'Policy Characteristics'!$C:$C,0)))</f>
        <v>$ / vehicle</v>
      </c>
      <c r="P72" s="254" t="str">
        <f>IF(ISBLANK(INDEX('Policy Characteristics'!J:J,MATCH($C72,'Policy Characteristics'!$C:$C,0))),"",INDEX('Policy Characteristics'!J:J,MATCH($C72,'Policy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2" s="254" t="str">
        <f>IF(ISBLANK(INDEX('Policy Characteristics'!K:K,MATCH($C72,'Policy Characteristics'!$C:$C,0))),"",INDEX('Policy Characteristics'!K:K,MATCH($C72,'Policy Characteristics'!$C:$C,0)))</f>
        <v>transportation-sector-main.html#ev-subsidy</v>
      </c>
      <c r="R72" s="254" t="str">
        <f>IF(ISBLANK(INDEX('Policy Characteristics'!L:L,MATCH($C72,'Policy Characteristics'!$C:$C,0))),"",INDEX('Policy Characteristics'!L:L,MATCH($C72,'Policy Characteristics'!$C:$C,0)))</f>
        <v>ev-subsidy.html</v>
      </c>
    </row>
    <row r="73" spans="1:18">
      <c r="A73" s="254" t="str">
        <f>IF(ISBLANK(INDEX('Policy Characteristics'!A:A,MATCH($C73,'Policy Characteristics'!$C:$C,0))),"",INDEX('Policy Characteristics'!A:A,MATCH($C73,'Policy Characteristics'!$C:$C,0)))</f>
        <v>Transportation</v>
      </c>
      <c r="B73" s="262" t="str">
        <f>IF(ISBLANK(INDEX('Policy Characteristics'!B:B,MATCH($C73,'Policy Characteristics'!$C:$C,0))),"",INDEX('Policy Characteristics'!B:B,MATCH($C73,'Policy Characteristics'!$C:$C,0)))</f>
        <v>Passenger Vehicle Subsidy</v>
      </c>
      <c r="C73" s="254" t="str">
        <f t="shared" si="3"/>
        <v>Additional Passenger Vehicle Subsidy</v>
      </c>
      <c r="D73" s="45" t="s">
        <v>38</v>
      </c>
      <c r="E73" s="2" t="s">
        <v>2249</v>
      </c>
      <c r="F73" s="2" t="s">
        <v>2345</v>
      </c>
      <c r="G73" s="2" t="s">
        <v>3458</v>
      </c>
      <c r="H73" s="43">
        <v>601</v>
      </c>
      <c r="I73" s="325" t="s">
        <v>44</v>
      </c>
      <c r="J73" s="255" t="str">
        <f>IF(ISBLANK(INDEX('Policy Characteristics'!D:D,MATCH($C73,'Policy Characteristics'!$C:$C,0))),"",INDEX('Policy Characteristics'!D:D,MATCH($C73,'Policy Characteristics'!$C:$C,0)))</f>
        <v>Vehicle Subsidy</v>
      </c>
      <c r="K73" s="254" t="str">
        <f>IF(ISBLANK(INDEX('Policy Characteristics'!E:E,MATCH($C73,'Policy Characteristics'!$C:$C,0))),"",INDEX('Policy Characteristics'!E:E,MATCH($C73,'Policy Characteristics'!$C:$C,0)))</f>
        <v>trans psgr subsidy</v>
      </c>
      <c r="L73" s="261">
        <f>IF(ISBLANK(INDEX('Policy Characteristics'!F:F,MATCH($C73,'Policy Characteristics'!$C:$C,0))),"",INDEX('Policy Characteristics'!F:F,MATCH($C73,'Policy Characteristics'!$C:$C,0)))</f>
        <v>0</v>
      </c>
      <c r="M73" s="261">
        <f>IF(ISBLANK(INDEX('Policy Characteristics'!G:G,MATCH($C73,'Policy Characteristics'!$C:$C,0))),"",INDEX('Policy Characteristics'!G:G,MATCH($C73,'Policy Characteristics'!$C:$C,0)))</f>
        <v>50000</v>
      </c>
      <c r="N73" s="261">
        <f>IF(ISBLANK(INDEX('Policy Characteristics'!H:H,MATCH($C73,'Policy Characteristics'!$C:$C,0))),"",INDEX('Policy Characteristics'!H:H,MATCH($C73,'Policy Characteristics'!$C:$C,0)))</f>
        <v>100</v>
      </c>
      <c r="O73" s="254" t="str">
        <f>IF(ISBLANK(INDEX('Policy Characteristics'!I:I,MATCH($C73,'Policy Characteristics'!$C:$C,0))),"",INDEX('Policy Characteristics'!I:I,MATCH($C73,'Policy Characteristics'!$C:$C,0)))</f>
        <v>$ / vehicle</v>
      </c>
      <c r="P73" s="254" t="str">
        <f>IF(ISBLANK(INDEX('Policy Characteristics'!J:J,MATCH($C73,'Policy Characteristics'!$C:$C,0))),"",INDEX('Policy Characteristics'!J:J,MATCH($C73,'Policy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3" s="254" t="str">
        <f>IF(ISBLANK(INDEX('Policy Characteristics'!K:K,MATCH($C73,'Policy Characteristics'!$C:$C,0))),"",INDEX('Policy Characteristics'!K:K,MATCH($C73,'Policy Characteristics'!$C:$C,0)))</f>
        <v>transportation-sector-main.html#ev-subsidy</v>
      </c>
      <c r="R73" s="254" t="str">
        <f>IF(ISBLANK(INDEX('Policy Characteristics'!L:L,MATCH($C73,'Policy Characteristics'!$C:$C,0))),"",INDEX('Policy Characteristics'!L:L,MATCH($C73,'Policy Characteristics'!$C:$C,0)))</f>
        <v>ev-subsidy.html</v>
      </c>
    </row>
    <row r="74" spans="1:18">
      <c r="A74" s="254" t="str">
        <f>IF(ISBLANK(INDEX('Policy Characteristics'!A:A,MATCH($C74,'Policy Characteristics'!$C:$C,0))),"",INDEX('Policy Characteristics'!A:A,MATCH($C74,'Policy Characteristics'!$C:$C,0)))</f>
        <v>Transportation</v>
      </c>
      <c r="B74" s="262" t="str">
        <f>IF(ISBLANK(INDEX('Policy Characteristics'!B:B,MATCH($C74,'Policy Characteristics'!$C:$C,0))),"",INDEX('Policy Characteristics'!B:B,MATCH($C74,'Policy Characteristics'!$C:$C,0)))</f>
        <v>Passenger Vehicle Subsidy</v>
      </c>
      <c r="C74" s="254" t="str">
        <f t="shared" si="3"/>
        <v>Additional Passenger Vehicle Subsidy</v>
      </c>
      <c r="D74" s="45" t="s">
        <v>38</v>
      </c>
      <c r="E74" s="2" t="s">
        <v>2250</v>
      </c>
      <c r="F74" s="2" t="s">
        <v>2345</v>
      </c>
      <c r="G74" s="2" t="s">
        <v>3459</v>
      </c>
      <c r="H74" s="43">
        <v>602</v>
      </c>
      <c r="I74" s="324" t="s">
        <v>43</v>
      </c>
      <c r="J74" s="255" t="str">
        <f>IF(ISBLANK(INDEX('Policy Characteristics'!D:D,MATCH($C74,'Policy Characteristics'!$C:$C,0))),"",INDEX('Policy Characteristics'!D:D,MATCH($C74,'Policy Characteristics'!$C:$C,0)))</f>
        <v>Vehicle Subsidy</v>
      </c>
      <c r="K74" s="254" t="str">
        <f>IF(ISBLANK(INDEX('Policy Characteristics'!E:E,MATCH($C74,'Policy Characteristics'!$C:$C,0))),"",INDEX('Policy Characteristics'!E:E,MATCH($C74,'Policy Characteristics'!$C:$C,0)))</f>
        <v>trans psgr subsidy</v>
      </c>
      <c r="L74" s="261">
        <f>IF(ISBLANK(INDEX('Policy Characteristics'!F:F,MATCH($C74,'Policy Characteristics'!$C:$C,0))),"",INDEX('Policy Characteristics'!F:F,MATCH($C74,'Policy Characteristics'!$C:$C,0)))</f>
        <v>0</v>
      </c>
      <c r="M74" s="261">
        <f>IF(ISBLANK(INDEX('Policy Characteristics'!G:G,MATCH($C74,'Policy Characteristics'!$C:$C,0))),"",INDEX('Policy Characteristics'!G:G,MATCH($C74,'Policy Characteristics'!$C:$C,0)))</f>
        <v>50000</v>
      </c>
      <c r="N74" s="261">
        <f>IF(ISBLANK(INDEX('Policy Characteristics'!H:H,MATCH($C74,'Policy Characteristics'!$C:$C,0))),"",INDEX('Policy Characteristics'!H:H,MATCH($C74,'Policy Characteristics'!$C:$C,0)))</f>
        <v>100</v>
      </c>
      <c r="O74" s="254" t="str">
        <f>IF(ISBLANK(INDEX('Policy Characteristics'!I:I,MATCH($C74,'Policy Characteristics'!$C:$C,0))),"",INDEX('Policy Characteristics'!I:I,MATCH($C74,'Policy Characteristics'!$C:$C,0)))</f>
        <v>$ / vehicle</v>
      </c>
      <c r="P74" s="254" t="str">
        <f>IF(ISBLANK(INDEX('Policy Characteristics'!J:J,MATCH($C74,'Policy Characteristics'!$C:$C,0))),"",INDEX('Policy Characteristics'!J:J,MATCH($C74,'Policy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4" s="254" t="str">
        <f>IF(ISBLANK(INDEX('Policy Characteristics'!K:K,MATCH($C74,'Policy Characteristics'!$C:$C,0))),"",INDEX('Policy Characteristics'!K:K,MATCH($C74,'Policy Characteristics'!$C:$C,0)))</f>
        <v>transportation-sector-main.html#ev-subsidy</v>
      </c>
      <c r="R74" s="254" t="str">
        <f>IF(ISBLANK(INDEX('Policy Characteristics'!L:L,MATCH($C74,'Policy Characteristics'!$C:$C,0))),"",INDEX('Policy Characteristics'!L:L,MATCH($C74,'Policy Characteristics'!$C:$C,0)))</f>
        <v>ev-subsidy.html</v>
      </c>
    </row>
    <row r="75" spans="1:18">
      <c r="A75" s="254" t="str">
        <f>IF(ISBLANK(INDEX('Policy Characteristics'!A:A,MATCH($C75,'Policy Characteristics'!$C:$C,0))),"",INDEX('Policy Characteristics'!A:A,MATCH($C75,'Policy Characteristics'!$C:$C,0)))</f>
        <v>Transportation</v>
      </c>
      <c r="B75" s="262" t="str">
        <f>IF(ISBLANK(INDEX('Policy Characteristics'!B:B,MATCH($C75,'Policy Characteristics'!$C:$C,0))),"",INDEX('Policy Characteristics'!B:B,MATCH($C75,'Policy Characteristics'!$C:$C,0)))</f>
        <v>Passenger Vehicle Subsidy</v>
      </c>
      <c r="C75" s="254" t="str">
        <f t="shared" si="3"/>
        <v>Additional Passenger Vehicle Subsidy</v>
      </c>
      <c r="D75" s="45" t="s">
        <v>38</v>
      </c>
      <c r="E75" s="2" t="s">
        <v>2511</v>
      </c>
      <c r="F75" s="2" t="s">
        <v>2345</v>
      </c>
      <c r="G75" s="2" t="s">
        <v>2511</v>
      </c>
      <c r="H75" s="43">
        <v>1656</v>
      </c>
      <c r="I75" s="325" t="s">
        <v>44</v>
      </c>
      <c r="J75" s="255" t="str">
        <f>IF(ISBLANK(INDEX('Policy Characteristics'!D:D,MATCH($C75,'Policy Characteristics'!$C:$C,0))),"",INDEX('Policy Characteristics'!D:D,MATCH($C75,'Policy Characteristics'!$C:$C,0)))</f>
        <v>Vehicle Subsidy</v>
      </c>
      <c r="K75" s="254" t="str">
        <f>IF(ISBLANK(INDEX('Policy Characteristics'!E:E,MATCH($C75,'Policy Characteristics'!$C:$C,0))),"",INDEX('Policy Characteristics'!E:E,MATCH($C75,'Policy Characteristics'!$C:$C,0)))</f>
        <v>trans psgr subsidy</v>
      </c>
      <c r="L75" s="261">
        <f>IF(ISBLANK(INDEX('Policy Characteristics'!F:F,MATCH($C75,'Policy Characteristics'!$C:$C,0))),"",INDEX('Policy Characteristics'!F:F,MATCH($C75,'Policy Characteristics'!$C:$C,0)))</f>
        <v>0</v>
      </c>
      <c r="M75" s="261">
        <f>IF(ISBLANK(INDEX('Policy Characteristics'!G:G,MATCH($C75,'Policy Characteristics'!$C:$C,0))),"",INDEX('Policy Characteristics'!G:G,MATCH($C75,'Policy Characteristics'!$C:$C,0)))</f>
        <v>50000</v>
      </c>
      <c r="N75" s="261">
        <f>IF(ISBLANK(INDEX('Policy Characteristics'!H:H,MATCH($C75,'Policy Characteristics'!$C:$C,0))),"",INDEX('Policy Characteristics'!H:H,MATCH($C75,'Policy Characteristics'!$C:$C,0)))</f>
        <v>100</v>
      </c>
      <c r="O75" s="254" t="str">
        <f>IF(ISBLANK(INDEX('Policy Characteristics'!I:I,MATCH($C75,'Policy Characteristics'!$C:$C,0))),"",INDEX('Policy Characteristics'!I:I,MATCH($C75,'Policy Characteristics'!$C:$C,0)))</f>
        <v>$ / vehicle</v>
      </c>
      <c r="P75" s="254" t="str">
        <f>IF(ISBLANK(INDEX('Policy Characteristics'!J:J,MATCH($C75,'Policy Characteristics'!$C:$C,0))),"",INDEX('Policy Characteristics'!J:J,MATCH($C75,'Policy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5" s="254" t="str">
        <f>IF(ISBLANK(INDEX('Policy Characteristics'!K:K,MATCH($C75,'Policy Characteristics'!$C:$C,0))),"",INDEX('Policy Characteristics'!K:K,MATCH($C75,'Policy Characteristics'!$C:$C,0)))</f>
        <v>transportation-sector-main.html#ev-subsidy</v>
      </c>
      <c r="R75" s="254" t="str">
        <f>IF(ISBLANK(INDEX('Policy Characteristics'!L:L,MATCH($C75,'Policy Characteristics'!$C:$C,0))),"",INDEX('Policy Characteristics'!L:L,MATCH($C75,'Policy Characteristics'!$C:$C,0)))</f>
        <v>ev-subsidy.html</v>
      </c>
    </row>
    <row r="76" spans="1:18">
      <c r="A76" s="254" t="str">
        <f>IF(ISBLANK(INDEX('Policy Characteristics'!A:A,MATCH($C76,'Policy Characteristics'!$C:$C,0))),"",INDEX('Policy Characteristics'!A:A,MATCH($C76,'Policy Characteristics'!$C:$C,0)))</f>
        <v>Transportation</v>
      </c>
      <c r="B76" s="262" t="str">
        <f>IF(ISBLANK(INDEX('Policy Characteristics'!B:B,MATCH($C76,'Policy Characteristics'!$C:$C,0))),"",INDEX('Policy Characteristics'!B:B,MATCH($C76,'Policy Characteristics'!$C:$C,0)))</f>
        <v>Passenger Vehicle Subsidy</v>
      </c>
      <c r="C76" s="254" t="str">
        <f t="shared" si="3"/>
        <v>Additional Passenger Vehicle Subsidy</v>
      </c>
      <c r="D76" s="45" t="s">
        <v>38</v>
      </c>
      <c r="E76" s="2" t="s">
        <v>2510</v>
      </c>
      <c r="F76" s="2" t="s">
        <v>2345</v>
      </c>
      <c r="G76" s="2" t="s">
        <v>3460</v>
      </c>
      <c r="H76" s="43">
        <v>1657</v>
      </c>
      <c r="I76" s="324" t="s">
        <v>43</v>
      </c>
      <c r="J76" s="255" t="str">
        <f>IF(ISBLANK(INDEX('Policy Characteristics'!D:D,MATCH($C76,'Policy Characteristics'!$C:$C,0))),"",INDEX('Policy Characteristics'!D:D,MATCH($C76,'Policy Characteristics'!$C:$C,0)))</f>
        <v>Vehicle Subsidy</v>
      </c>
      <c r="K76" s="254" t="str">
        <f>IF(ISBLANK(INDEX('Policy Characteristics'!E:E,MATCH($C76,'Policy Characteristics'!$C:$C,0))),"",INDEX('Policy Characteristics'!E:E,MATCH($C76,'Policy Characteristics'!$C:$C,0)))</f>
        <v>trans psgr subsidy</v>
      </c>
      <c r="L76" s="261">
        <f>IF(ISBLANK(INDEX('Policy Characteristics'!F:F,MATCH($C76,'Policy Characteristics'!$C:$C,0))),"",INDEX('Policy Characteristics'!F:F,MATCH($C76,'Policy Characteristics'!$C:$C,0)))</f>
        <v>0</v>
      </c>
      <c r="M76" s="261">
        <f>IF(ISBLANK(INDEX('Policy Characteristics'!G:G,MATCH($C76,'Policy Characteristics'!$C:$C,0))),"",INDEX('Policy Characteristics'!G:G,MATCH($C76,'Policy Characteristics'!$C:$C,0)))</f>
        <v>50000</v>
      </c>
      <c r="N76" s="261">
        <f>IF(ISBLANK(INDEX('Policy Characteristics'!H:H,MATCH($C76,'Policy Characteristics'!$C:$C,0))),"",INDEX('Policy Characteristics'!H:H,MATCH($C76,'Policy Characteristics'!$C:$C,0)))</f>
        <v>100</v>
      </c>
      <c r="O76" s="254" t="str">
        <f>IF(ISBLANK(INDEX('Policy Characteristics'!I:I,MATCH($C76,'Policy Characteristics'!$C:$C,0))),"",INDEX('Policy Characteristics'!I:I,MATCH($C76,'Policy Characteristics'!$C:$C,0)))</f>
        <v>$ / vehicle</v>
      </c>
      <c r="P76" s="254" t="str">
        <f>IF(ISBLANK(INDEX('Policy Characteristics'!J:J,MATCH($C76,'Policy Characteristics'!$C:$C,0))),"",INDEX('Policy Characteristics'!J:J,MATCH($C76,'Policy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6" s="254" t="str">
        <f>IF(ISBLANK(INDEX('Policy Characteristics'!K:K,MATCH($C76,'Policy Characteristics'!$C:$C,0))),"",INDEX('Policy Characteristics'!K:K,MATCH($C76,'Policy Characteristics'!$C:$C,0)))</f>
        <v>transportation-sector-main.html#ev-subsidy</v>
      </c>
      <c r="R76" s="254" t="str">
        <f>IF(ISBLANK(INDEX('Policy Characteristics'!L:L,MATCH($C76,'Policy Characteristics'!$C:$C,0))),"",INDEX('Policy Characteristics'!L:L,MATCH($C76,'Policy Characteristics'!$C:$C,0)))</f>
        <v>ev-subsidy.html</v>
      </c>
    </row>
    <row r="77" spans="1:18">
      <c r="A77" s="254" t="str">
        <f>IF(ISBLANK(INDEX('Policy Characteristics'!A:A,MATCH($C77,'Policy Characteristics'!$C:$C,0))),"",INDEX('Policy Characteristics'!A:A,MATCH($C77,'Policy Characteristics'!$C:$C,0)))</f>
        <v>Transportation</v>
      </c>
      <c r="B77" s="262" t="str">
        <f>IF(ISBLANK(INDEX('Policy Characteristics'!B:B,MATCH($C77,'Policy Characteristics'!$C:$C,0))),"",INDEX('Policy Characteristics'!B:B,MATCH($C77,'Policy Characteristics'!$C:$C,0)))</f>
        <v>Passenger Vehicle Subsidy</v>
      </c>
      <c r="C77" s="254" t="str">
        <f t="shared" si="3"/>
        <v>Additional Passenger Vehicle Subsidy</v>
      </c>
      <c r="D77" s="2" t="s">
        <v>39</v>
      </c>
      <c r="E77" s="45" t="s">
        <v>2246</v>
      </c>
      <c r="F77" s="2" t="s">
        <v>3297</v>
      </c>
      <c r="G77" s="45" t="s">
        <v>3455</v>
      </c>
      <c r="H77" s="43">
        <v>1658</v>
      </c>
      <c r="I77" s="325" t="s">
        <v>44</v>
      </c>
      <c r="J77" s="255" t="str">
        <f>IF(ISBLANK(INDEX('Policy Characteristics'!D:D,MATCH($C77,'Policy Characteristics'!$C:$C,0))),"",INDEX('Policy Characteristics'!D:D,MATCH($C77,'Policy Characteristics'!$C:$C,0)))</f>
        <v>Vehicle Subsidy</v>
      </c>
      <c r="K77" s="254" t="str">
        <f>IF(ISBLANK(INDEX('Policy Characteristics'!E:E,MATCH($C77,'Policy Characteristics'!$C:$C,0))),"",INDEX('Policy Characteristics'!E:E,MATCH($C77,'Policy Characteristics'!$C:$C,0)))</f>
        <v>trans psgr subsidy</v>
      </c>
      <c r="L77" s="261">
        <f>IF(ISBLANK(INDEX('Policy Characteristics'!F:F,MATCH($C77,'Policy Characteristics'!$C:$C,0))),"",INDEX('Policy Characteristics'!F:F,MATCH($C77,'Policy Characteristics'!$C:$C,0)))</f>
        <v>0</v>
      </c>
      <c r="M77" s="261">
        <f>IF(ISBLANK(INDEX('Policy Characteristics'!G:G,MATCH($C77,'Policy Characteristics'!$C:$C,0))),"",INDEX('Policy Characteristics'!G:G,MATCH($C77,'Policy Characteristics'!$C:$C,0)))</f>
        <v>50000</v>
      </c>
      <c r="N77" s="261">
        <f>IF(ISBLANK(INDEX('Policy Characteristics'!H:H,MATCH($C77,'Policy Characteristics'!$C:$C,0))),"",INDEX('Policy Characteristics'!H:H,MATCH($C77,'Policy Characteristics'!$C:$C,0)))</f>
        <v>100</v>
      </c>
      <c r="O77" s="254" t="str">
        <f>IF(ISBLANK(INDEX('Policy Characteristics'!I:I,MATCH($C77,'Policy Characteristics'!$C:$C,0))),"",INDEX('Policy Characteristics'!I:I,MATCH($C77,'Policy Characteristics'!$C:$C,0)))</f>
        <v>$ / vehicle</v>
      </c>
      <c r="P77" s="254" t="str">
        <f>IF(ISBLANK(INDEX('Policy Characteristics'!J:J,MATCH($C77,'Policy Characteristics'!$C:$C,0))),"",INDEX('Policy Characteristics'!J:J,MATCH($C77,'Policy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7" s="254" t="str">
        <f>IF(ISBLANK(INDEX('Policy Characteristics'!K:K,MATCH($C77,'Policy Characteristics'!$C:$C,0))),"",INDEX('Policy Characteristics'!K:K,MATCH($C77,'Policy Characteristics'!$C:$C,0)))</f>
        <v>transportation-sector-main.html#ev-subsidy</v>
      </c>
      <c r="R77" s="254" t="str">
        <f>IF(ISBLANK(INDEX('Policy Characteristics'!L:L,MATCH($C77,'Policy Characteristics'!$C:$C,0))),"",INDEX('Policy Characteristics'!L:L,MATCH($C77,'Policy Characteristics'!$C:$C,0)))</f>
        <v>ev-subsidy.html</v>
      </c>
    </row>
    <row r="78" spans="1:18">
      <c r="A78" s="254" t="str">
        <f>IF(ISBLANK(INDEX('Policy Characteristics'!A:A,MATCH($C78,'Policy Characteristics'!$C:$C,0))),"",INDEX('Policy Characteristics'!A:A,MATCH($C78,'Policy Characteristics'!$C:$C,0)))</f>
        <v>Transportation</v>
      </c>
      <c r="B78" s="262" t="str">
        <f>IF(ISBLANK(INDEX('Policy Characteristics'!B:B,MATCH($C78,'Policy Characteristics'!$C:$C,0))),"",INDEX('Policy Characteristics'!B:B,MATCH($C78,'Policy Characteristics'!$C:$C,0)))</f>
        <v>Passenger Vehicle Subsidy</v>
      </c>
      <c r="C78" s="254" t="str">
        <f t="shared" si="3"/>
        <v>Additional Passenger Vehicle Subsidy</v>
      </c>
      <c r="D78" s="2" t="s">
        <v>39</v>
      </c>
      <c r="E78" s="2" t="s">
        <v>2247</v>
      </c>
      <c r="F78" s="2" t="s">
        <v>3297</v>
      </c>
      <c r="G78" s="2" t="s">
        <v>3456</v>
      </c>
      <c r="H78" s="43">
        <v>1659</v>
      </c>
      <c r="I78" s="325" t="s">
        <v>44</v>
      </c>
      <c r="J78" s="255" t="str">
        <f>IF(ISBLANK(INDEX('Policy Characteristics'!D:D,MATCH($C78,'Policy Characteristics'!$C:$C,0))),"",INDEX('Policy Characteristics'!D:D,MATCH($C78,'Policy Characteristics'!$C:$C,0)))</f>
        <v>Vehicle Subsidy</v>
      </c>
      <c r="K78" s="254" t="str">
        <f>IF(ISBLANK(INDEX('Policy Characteristics'!E:E,MATCH($C78,'Policy Characteristics'!$C:$C,0))),"",INDEX('Policy Characteristics'!E:E,MATCH($C78,'Policy Characteristics'!$C:$C,0)))</f>
        <v>trans psgr subsidy</v>
      </c>
      <c r="L78" s="261">
        <f>IF(ISBLANK(INDEX('Policy Characteristics'!F:F,MATCH($C78,'Policy Characteristics'!$C:$C,0))),"",INDEX('Policy Characteristics'!F:F,MATCH($C78,'Policy Characteristics'!$C:$C,0)))</f>
        <v>0</v>
      </c>
      <c r="M78" s="261">
        <f>IF(ISBLANK(INDEX('Policy Characteristics'!G:G,MATCH($C78,'Policy Characteristics'!$C:$C,0))),"",INDEX('Policy Characteristics'!G:G,MATCH($C78,'Policy Characteristics'!$C:$C,0)))</f>
        <v>50000</v>
      </c>
      <c r="N78" s="261">
        <f>IF(ISBLANK(INDEX('Policy Characteristics'!H:H,MATCH($C78,'Policy Characteristics'!$C:$C,0))),"",INDEX('Policy Characteristics'!H:H,MATCH($C78,'Policy Characteristics'!$C:$C,0)))</f>
        <v>100</v>
      </c>
      <c r="O78" s="254" t="str">
        <f>IF(ISBLANK(INDEX('Policy Characteristics'!I:I,MATCH($C78,'Policy Characteristics'!$C:$C,0))),"",INDEX('Policy Characteristics'!I:I,MATCH($C78,'Policy Characteristics'!$C:$C,0)))</f>
        <v>$ / vehicle</v>
      </c>
      <c r="P78" s="254" t="str">
        <f>IF(ISBLANK(INDEX('Policy Characteristics'!J:J,MATCH($C78,'Policy Characteristics'!$C:$C,0))),"",INDEX('Policy Characteristics'!J:J,MATCH($C78,'Policy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8" s="254" t="str">
        <f>IF(ISBLANK(INDEX('Policy Characteristics'!K:K,MATCH($C78,'Policy Characteristics'!$C:$C,0))),"",INDEX('Policy Characteristics'!K:K,MATCH($C78,'Policy Characteristics'!$C:$C,0)))</f>
        <v>transportation-sector-main.html#ev-subsidy</v>
      </c>
      <c r="R78" s="254" t="str">
        <f>IF(ISBLANK(INDEX('Policy Characteristics'!L:L,MATCH($C78,'Policy Characteristics'!$C:$C,0))),"",INDEX('Policy Characteristics'!L:L,MATCH($C78,'Policy Characteristics'!$C:$C,0)))</f>
        <v>ev-subsidy.html</v>
      </c>
    </row>
    <row r="79" spans="1:18">
      <c r="A79" s="254" t="str">
        <f>IF(ISBLANK(INDEX('Policy Characteristics'!A:A,MATCH($C79,'Policy Characteristics'!$C:$C,0))),"",INDEX('Policy Characteristics'!A:A,MATCH($C79,'Policy Characteristics'!$C:$C,0)))</f>
        <v>Transportation</v>
      </c>
      <c r="B79" s="262" t="str">
        <f>IF(ISBLANK(INDEX('Policy Characteristics'!B:B,MATCH($C79,'Policy Characteristics'!$C:$C,0))),"",INDEX('Policy Characteristics'!B:B,MATCH($C79,'Policy Characteristics'!$C:$C,0)))</f>
        <v>Passenger Vehicle Subsidy</v>
      </c>
      <c r="C79" s="254" t="str">
        <f t="shared" si="3"/>
        <v>Additional Passenger Vehicle Subsidy</v>
      </c>
      <c r="D79" s="2" t="s">
        <v>39</v>
      </c>
      <c r="E79" s="2" t="s">
        <v>2248</v>
      </c>
      <c r="F79" s="2" t="s">
        <v>3297</v>
      </c>
      <c r="G79" s="2" t="s">
        <v>3457</v>
      </c>
      <c r="H79" s="43">
        <v>1660</v>
      </c>
      <c r="I79" s="325" t="s">
        <v>44</v>
      </c>
      <c r="J79" s="255" t="str">
        <f>IF(ISBLANK(INDEX('Policy Characteristics'!D:D,MATCH($C79,'Policy Characteristics'!$C:$C,0))),"",INDEX('Policy Characteristics'!D:D,MATCH($C79,'Policy Characteristics'!$C:$C,0)))</f>
        <v>Vehicle Subsidy</v>
      </c>
      <c r="K79" s="254" t="str">
        <f>IF(ISBLANK(INDEX('Policy Characteristics'!E:E,MATCH($C79,'Policy Characteristics'!$C:$C,0))),"",INDEX('Policy Characteristics'!E:E,MATCH($C79,'Policy Characteristics'!$C:$C,0)))</f>
        <v>trans psgr subsidy</v>
      </c>
      <c r="L79" s="261">
        <f>IF(ISBLANK(INDEX('Policy Characteristics'!F:F,MATCH($C79,'Policy Characteristics'!$C:$C,0))),"",INDEX('Policy Characteristics'!F:F,MATCH($C79,'Policy Characteristics'!$C:$C,0)))</f>
        <v>0</v>
      </c>
      <c r="M79" s="261">
        <f>IF(ISBLANK(INDEX('Policy Characteristics'!G:G,MATCH($C79,'Policy Characteristics'!$C:$C,0))),"",INDEX('Policy Characteristics'!G:G,MATCH($C79,'Policy Characteristics'!$C:$C,0)))</f>
        <v>50000</v>
      </c>
      <c r="N79" s="261">
        <f>IF(ISBLANK(INDEX('Policy Characteristics'!H:H,MATCH($C79,'Policy Characteristics'!$C:$C,0))),"",INDEX('Policy Characteristics'!H:H,MATCH($C79,'Policy Characteristics'!$C:$C,0)))</f>
        <v>100</v>
      </c>
      <c r="O79" s="254" t="str">
        <f>IF(ISBLANK(INDEX('Policy Characteristics'!I:I,MATCH($C79,'Policy Characteristics'!$C:$C,0))),"",INDEX('Policy Characteristics'!I:I,MATCH($C79,'Policy Characteristics'!$C:$C,0)))</f>
        <v>$ / vehicle</v>
      </c>
      <c r="P79" s="254" t="str">
        <f>IF(ISBLANK(INDEX('Policy Characteristics'!J:J,MATCH($C79,'Policy Characteristics'!$C:$C,0))),"",INDEX('Policy Characteristics'!J:J,MATCH($C79,'Policy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79" s="254" t="str">
        <f>IF(ISBLANK(INDEX('Policy Characteristics'!K:K,MATCH($C79,'Policy Characteristics'!$C:$C,0))),"",INDEX('Policy Characteristics'!K:K,MATCH($C79,'Policy Characteristics'!$C:$C,0)))</f>
        <v>transportation-sector-main.html#ev-subsidy</v>
      </c>
      <c r="R79" s="254" t="str">
        <f>IF(ISBLANK(INDEX('Policy Characteristics'!L:L,MATCH($C79,'Policy Characteristics'!$C:$C,0))),"",INDEX('Policy Characteristics'!L:L,MATCH($C79,'Policy Characteristics'!$C:$C,0)))</f>
        <v>ev-subsidy.html</v>
      </c>
    </row>
    <row r="80" spans="1:18">
      <c r="A80" s="254" t="str">
        <f>IF(ISBLANK(INDEX('Policy Characteristics'!A:A,MATCH($C80,'Policy Characteristics'!$C:$C,0))),"",INDEX('Policy Characteristics'!A:A,MATCH($C80,'Policy Characteristics'!$C:$C,0)))</f>
        <v>Transportation</v>
      </c>
      <c r="B80" s="262" t="str">
        <f>IF(ISBLANK(INDEX('Policy Characteristics'!B:B,MATCH($C80,'Policy Characteristics'!$C:$C,0))),"",INDEX('Policy Characteristics'!B:B,MATCH($C80,'Policy Characteristics'!$C:$C,0)))</f>
        <v>Passenger Vehicle Subsidy</v>
      </c>
      <c r="C80" s="254" t="str">
        <f t="shared" si="3"/>
        <v>Additional Passenger Vehicle Subsidy</v>
      </c>
      <c r="D80" s="2" t="s">
        <v>39</v>
      </c>
      <c r="E80" s="2" t="s">
        <v>2249</v>
      </c>
      <c r="F80" s="2" t="s">
        <v>3297</v>
      </c>
      <c r="G80" s="2" t="s">
        <v>3458</v>
      </c>
      <c r="H80" s="43">
        <v>1661</v>
      </c>
      <c r="I80" s="325" t="s">
        <v>44</v>
      </c>
      <c r="J80" s="255" t="str">
        <f>IF(ISBLANK(INDEX('Policy Characteristics'!D:D,MATCH($C80,'Policy Characteristics'!$C:$C,0))),"",INDEX('Policy Characteristics'!D:D,MATCH($C80,'Policy Characteristics'!$C:$C,0)))</f>
        <v>Vehicle Subsidy</v>
      </c>
      <c r="K80" s="254" t="str">
        <f>IF(ISBLANK(INDEX('Policy Characteristics'!E:E,MATCH($C80,'Policy Characteristics'!$C:$C,0))),"",INDEX('Policy Characteristics'!E:E,MATCH($C80,'Policy Characteristics'!$C:$C,0)))</f>
        <v>trans psgr subsidy</v>
      </c>
      <c r="L80" s="261">
        <f>IF(ISBLANK(INDEX('Policy Characteristics'!F:F,MATCH($C80,'Policy Characteristics'!$C:$C,0))),"",INDEX('Policy Characteristics'!F:F,MATCH($C80,'Policy Characteristics'!$C:$C,0)))</f>
        <v>0</v>
      </c>
      <c r="M80" s="261">
        <f>IF(ISBLANK(INDEX('Policy Characteristics'!G:G,MATCH($C80,'Policy Characteristics'!$C:$C,0))),"",INDEX('Policy Characteristics'!G:G,MATCH($C80,'Policy Characteristics'!$C:$C,0)))</f>
        <v>50000</v>
      </c>
      <c r="N80" s="261">
        <f>IF(ISBLANK(INDEX('Policy Characteristics'!H:H,MATCH($C80,'Policy Characteristics'!$C:$C,0))),"",INDEX('Policy Characteristics'!H:H,MATCH($C80,'Policy Characteristics'!$C:$C,0)))</f>
        <v>100</v>
      </c>
      <c r="O80" s="254" t="str">
        <f>IF(ISBLANK(INDEX('Policy Characteristics'!I:I,MATCH($C80,'Policy Characteristics'!$C:$C,0))),"",INDEX('Policy Characteristics'!I:I,MATCH($C80,'Policy Characteristics'!$C:$C,0)))</f>
        <v>$ / vehicle</v>
      </c>
      <c r="P80" s="254" t="str">
        <f>IF(ISBLANK(INDEX('Policy Characteristics'!J:J,MATCH($C80,'Policy Characteristics'!$C:$C,0))),"",INDEX('Policy Characteristics'!J:J,MATCH($C80,'Policy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0" s="254" t="str">
        <f>IF(ISBLANK(INDEX('Policy Characteristics'!K:K,MATCH($C80,'Policy Characteristics'!$C:$C,0))),"",INDEX('Policy Characteristics'!K:K,MATCH($C80,'Policy Characteristics'!$C:$C,0)))</f>
        <v>transportation-sector-main.html#ev-subsidy</v>
      </c>
      <c r="R80" s="254" t="str">
        <f>IF(ISBLANK(INDEX('Policy Characteristics'!L:L,MATCH($C80,'Policy Characteristics'!$C:$C,0))),"",INDEX('Policy Characteristics'!L:L,MATCH($C80,'Policy Characteristics'!$C:$C,0)))</f>
        <v>ev-subsidy.html</v>
      </c>
    </row>
    <row r="81" spans="1:18">
      <c r="A81" s="254" t="str">
        <f>IF(ISBLANK(INDEX('Policy Characteristics'!A:A,MATCH($C81,'Policy Characteristics'!$C:$C,0))),"",INDEX('Policy Characteristics'!A:A,MATCH($C81,'Policy Characteristics'!$C:$C,0)))</f>
        <v>Transportation</v>
      </c>
      <c r="B81" s="262" t="str">
        <f>IF(ISBLANK(INDEX('Policy Characteristics'!B:B,MATCH($C81,'Policy Characteristics'!$C:$C,0))),"",INDEX('Policy Characteristics'!B:B,MATCH($C81,'Policy Characteristics'!$C:$C,0)))</f>
        <v>Passenger Vehicle Subsidy</v>
      </c>
      <c r="C81" s="254" t="str">
        <f t="shared" si="3"/>
        <v>Additional Passenger Vehicle Subsidy</v>
      </c>
      <c r="D81" s="2" t="s">
        <v>39</v>
      </c>
      <c r="E81" s="2" t="s">
        <v>2250</v>
      </c>
      <c r="F81" s="2" t="s">
        <v>3297</v>
      </c>
      <c r="G81" s="2" t="s">
        <v>3459</v>
      </c>
      <c r="H81" s="43">
        <v>1662</v>
      </c>
      <c r="I81" s="325" t="s">
        <v>44</v>
      </c>
      <c r="J81" s="255" t="str">
        <f>IF(ISBLANK(INDEX('Policy Characteristics'!D:D,MATCH($C81,'Policy Characteristics'!$C:$C,0))),"",INDEX('Policy Characteristics'!D:D,MATCH($C81,'Policy Characteristics'!$C:$C,0)))</f>
        <v>Vehicle Subsidy</v>
      </c>
      <c r="K81" s="254" t="str">
        <f>IF(ISBLANK(INDEX('Policy Characteristics'!E:E,MATCH($C81,'Policy Characteristics'!$C:$C,0))),"",INDEX('Policy Characteristics'!E:E,MATCH($C81,'Policy Characteristics'!$C:$C,0)))</f>
        <v>trans psgr subsidy</v>
      </c>
      <c r="L81" s="261">
        <f>IF(ISBLANK(INDEX('Policy Characteristics'!F:F,MATCH($C81,'Policy Characteristics'!$C:$C,0))),"",INDEX('Policy Characteristics'!F:F,MATCH($C81,'Policy Characteristics'!$C:$C,0)))</f>
        <v>0</v>
      </c>
      <c r="M81" s="261">
        <f>IF(ISBLANK(INDEX('Policy Characteristics'!G:G,MATCH($C81,'Policy Characteristics'!$C:$C,0))),"",INDEX('Policy Characteristics'!G:G,MATCH($C81,'Policy Characteristics'!$C:$C,0)))</f>
        <v>50000</v>
      </c>
      <c r="N81" s="261">
        <f>IF(ISBLANK(INDEX('Policy Characteristics'!H:H,MATCH($C81,'Policy Characteristics'!$C:$C,0))),"",INDEX('Policy Characteristics'!H:H,MATCH($C81,'Policy Characteristics'!$C:$C,0)))</f>
        <v>100</v>
      </c>
      <c r="O81" s="254" t="str">
        <f>IF(ISBLANK(INDEX('Policy Characteristics'!I:I,MATCH($C81,'Policy Characteristics'!$C:$C,0))),"",INDEX('Policy Characteristics'!I:I,MATCH($C81,'Policy Characteristics'!$C:$C,0)))</f>
        <v>$ / vehicle</v>
      </c>
      <c r="P81" s="254" t="str">
        <f>IF(ISBLANK(INDEX('Policy Characteristics'!J:J,MATCH($C81,'Policy Characteristics'!$C:$C,0))),"",INDEX('Policy Characteristics'!J:J,MATCH($C81,'Policy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1" s="254" t="str">
        <f>IF(ISBLANK(INDEX('Policy Characteristics'!K:K,MATCH($C81,'Policy Characteristics'!$C:$C,0))),"",INDEX('Policy Characteristics'!K:K,MATCH($C81,'Policy Characteristics'!$C:$C,0)))</f>
        <v>transportation-sector-main.html#ev-subsidy</v>
      </c>
      <c r="R81" s="254" t="str">
        <f>IF(ISBLANK(INDEX('Policy Characteristics'!L:L,MATCH($C81,'Policy Characteristics'!$C:$C,0))),"",INDEX('Policy Characteristics'!L:L,MATCH($C81,'Policy Characteristics'!$C:$C,0)))</f>
        <v>ev-subsidy.html</v>
      </c>
    </row>
    <row r="82" spans="1:18">
      <c r="A82" s="254" t="str">
        <f>IF(ISBLANK(INDEX('Policy Characteristics'!A:A,MATCH($C82,'Policy Characteristics'!$C:$C,0))),"",INDEX('Policy Characteristics'!A:A,MATCH($C82,'Policy Characteristics'!$C:$C,0)))</f>
        <v>Transportation</v>
      </c>
      <c r="B82" s="262" t="str">
        <f>IF(ISBLANK(INDEX('Policy Characteristics'!B:B,MATCH($C82,'Policy Characteristics'!$C:$C,0))),"",INDEX('Policy Characteristics'!B:B,MATCH($C82,'Policy Characteristics'!$C:$C,0)))</f>
        <v>Passenger Vehicle Subsidy</v>
      </c>
      <c r="C82" s="254" t="str">
        <f t="shared" si="3"/>
        <v>Additional Passenger Vehicle Subsidy</v>
      </c>
      <c r="D82" s="2" t="s">
        <v>39</v>
      </c>
      <c r="E82" s="2" t="s">
        <v>2511</v>
      </c>
      <c r="F82" s="2" t="s">
        <v>3297</v>
      </c>
      <c r="G82" s="2" t="s">
        <v>2511</v>
      </c>
      <c r="H82" s="43">
        <v>1663</v>
      </c>
      <c r="I82" s="325" t="s">
        <v>44</v>
      </c>
      <c r="J82" s="255" t="str">
        <f>IF(ISBLANK(INDEX('Policy Characteristics'!D:D,MATCH($C82,'Policy Characteristics'!$C:$C,0))),"",INDEX('Policy Characteristics'!D:D,MATCH($C82,'Policy Characteristics'!$C:$C,0)))</f>
        <v>Vehicle Subsidy</v>
      </c>
      <c r="K82" s="254" t="str">
        <f>IF(ISBLANK(INDEX('Policy Characteristics'!E:E,MATCH($C82,'Policy Characteristics'!$C:$C,0))),"",INDEX('Policy Characteristics'!E:E,MATCH($C82,'Policy Characteristics'!$C:$C,0)))</f>
        <v>trans psgr subsidy</v>
      </c>
      <c r="L82" s="261">
        <f>IF(ISBLANK(INDEX('Policy Characteristics'!F:F,MATCH($C82,'Policy Characteristics'!$C:$C,0))),"",INDEX('Policy Characteristics'!F:F,MATCH($C82,'Policy Characteristics'!$C:$C,0)))</f>
        <v>0</v>
      </c>
      <c r="M82" s="261">
        <f>IF(ISBLANK(INDEX('Policy Characteristics'!G:G,MATCH($C82,'Policy Characteristics'!$C:$C,0))),"",INDEX('Policy Characteristics'!G:G,MATCH($C82,'Policy Characteristics'!$C:$C,0)))</f>
        <v>50000</v>
      </c>
      <c r="N82" s="261">
        <f>IF(ISBLANK(INDEX('Policy Characteristics'!H:H,MATCH($C82,'Policy Characteristics'!$C:$C,0))),"",INDEX('Policy Characteristics'!H:H,MATCH($C82,'Policy Characteristics'!$C:$C,0)))</f>
        <v>100</v>
      </c>
      <c r="O82" s="254" t="str">
        <f>IF(ISBLANK(INDEX('Policy Characteristics'!I:I,MATCH($C82,'Policy Characteristics'!$C:$C,0))),"",INDEX('Policy Characteristics'!I:I,MATCH($C82,'Policy Characteristics'!$C:$C,0)))</f>
        <v>$ / vehicle</v>
      </c>
      <c r="P82" s="254" t="str">
        <f>IF(ISBLANK(INDEX('Policy Characteristics'!J:J,MATCH($C82,'Policy Characteristics'!$C:$C,0))),"",INDEX('Policy Characteristics'!J:J,MATCH($C82,'Policy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2" s="254" t="str">
        <f>IF(ISBLANK(INDEX('Policy Characteristics'!K:K,MATCH($C82,'Policy Characteristics'!$C:$C,0))),"",INDEX('Policy Characteristics'!K:K,MATCH($C82,'Policy Characteristics'!$C:$C,0)))</f>
        <v>transportation-sector-main.html#ev-subsidy</v>
      </c>
      <c r="R82" s="254" t="str">
        <f>IF(ISBLANK(INDEX('Policy Characteristics'!L:L,MATCH($C82,'Policy Characteristics'!$C:$C,0))),"",INDEX('Policy Characteristics'!L:L,MATCH($C82,'Policy Characteristics'!$C:$C,0)))</f>
        <v>ev-subsidy.html</v>
      </c>
    </row>
    <row r="83" spans="1:18">
      <c r="A83" s="254" t="str">
        <f>IF(ISBLANK(INDEX('Policy Characteristics'!A:A,MATCH($C83,'Policy Characteristics'!$C:$C,0))),"",INDEX('Policy Characteristics'!A:A,MATCH($C83,'Policy Characteristics'!$C:$C,0)))</f>
        <v>Transportation</v>
      </c>
      <c r="B83" s="262" t="str">
        <f>IF(ISBLANK(INDEX('Policy Characteristics'!B:B,MATCH($C83,'Policy Characteristics'!$C:$C,0))),"",INDEX('Policy Characteristics'!B:B,MATCH($C83,'Policy Characteristics'!$C:$C,0)))</f>
        <v>Passenger Vehicle Subsidy</v>
      </c>
      <c r="C83" s="254" t="str">
        <f t="shared" si="3"/>
        <v>Additional Passenger Vehicle Subsidy</v>
      </c>
      <c r="D83" s="2" t="s">
        <v>39</v>
      </c>
      <c r="E83" s="2" t="s">
        <v>2510</v>
      </c>
      <c r="F83" s="2" t="s">
        <v>3297</v>
      </c>
      <c r="G83" s="2" t="s">
        <v>3460</v>
      </c>
      <c r="H83" s="43">
        <v>1664</v>
      </c>
      <c r="I83" s="325" t="s">
        <v>44</v>
      </c>
      <c r="J83" s="255" t="str">
        <f>IF(ISBLANK(INDEX('Policy Characteristics'!D:D,MATCH($C83,'Policy Characteristics'!$C:$C,0))),"",INDEX('Policy Characteristics'!D:D,MATCH($C83,'Policy Characteristics'!$C:$C,0)))</f>
        <v>Vehicle Subsidy</v>
      </c>
      <c r="K83" s="254" t="str">
        <f>IF(ISBLANK(INDEX('Policy Characteristics'!E:E,MATCH($C83,'Policy Characteristics'!$C:$C,0))),"",INDEX('Policy Characteristics'!E:E,MATCH($C83,'Policy Characteristics'!$C:$C,0)))</f>
        <v>trans psgr subsidy</v>
      </c>
      <c r="L83" s="261">
        <f>IF(ISBLANK(INDEX('Policy Characteristics'!F:F,MATCH($C83,'Policy Characteristics'!$C:$C,0))),"",INDEX('Policy Characteristics'!F:F,MATCH($C83,'Policy Characteristics'!$C:$C,0)))</f>
        <v>0</v>
      </c>
      <c r="M83" s="261">
        <f>IF(ISBLANK(INDEX('Policy Characteristics'!G:G,MATCH($C83,'Policy Characteristics'!$C:$C,0))),"",INDEX('Policy Characteristics'!G:G,MATCH($C83,'Policy Characteristics'!$C:$C,0)))</f>
        <v>50000</v>
      </c>
      <c r="N83" s="261">
        <f>IF(ISBLANK(INDEX('Policy Characteristics'!H:H,MATCH($C83,'Policy Characteristics'!$C:$C,0))),"",INDEX('Policy Characteristics'!H:H,MATCH($C83,'Policy Characteristics'!$C:$C,0)))</f>
        <v>100</v>
      </c>
      <c r="O83" s="254" t="str">
        <f>IF(ISBLANK(INDEX('Policy Characteristics'!I:I,MATCH($C83,'Policy Characteristics'!$C:$C,0))),"",INDEX('Policy Characteristics'!I:I,MATCH($C83,'Policy Characteristics'!$C:$C,0)))</f>
        <v>$ / vehicle</v>
      </c>
      <c r="P83" s="254" t="str">
        <f>IF(ISBLANK(INDEX('Policy Characteristics'!J:J,MATCH($C83,'Policy Characteristics'!$C:$C,0))),"",INDEX('Policy Characteristics'!J:J,MATCH($C83,'Policy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3" s="254" t="str">
        <f>IF(ISBLANK(INDEX('Policy Characteristics'!K:K,MATCH($C83,'Policy Characteristics'!$C:$C,0))),"",INDEX('Policy Characteristics'!K:K,MATCH($C83,'Policy Characteristics'!$C:$C,0)))</f>
        <v>transportation-sector-main.html#ev-subsidy</v>
      </c>
      <c r="R83" s="254" t="str">
        <f>IF(ISBLANK(INDEX('Policy Characteristics'!L:L,MATCH($C83,'Policy Characteristics'!$C:$C,0))),"",INDEX('Policy Characteristics'!L:L,MATCH($C83,'Policy Characteristics'!$C:$C,0)))</f>
        <v>ev-subsidy.html</v>
      </c>
    </row>
    <row r="84" spans="1:18">
      <c r="A84" s="254" t="str">
        <f>IF(ISBLANK(INDEX('Policy Characteristics'!A:A,MATCH($C84,'Policy Characteristics'!$C:$C,0))),"",INDEX('Policy Characteristics'!A:A,MATCH($C84,'Policy Characteristics'!$C:$C,0)))</f>
        <v>Transportation</v>
      </c>
      <c r="B84" s="262" t="str">
        <f>IF(ISBLANK(INDEX('Policy Characteristics'!B:B,MATCH($C84,'Policy Characteristics'!$C:$C,0))),"",INDEX('Policy Characteristics'!B:B,MATCH($C84,'Policy Characteristics'!$C:$C,0)))</f>
        <v>Passenger Vehicle Subsidy</v>
      </c>
      <c r="C84" s="254" t="str">
        <f t="shared" si="3"/>
        <v>Additional Passenger Vehicle Subsidy</v>
      </c>
      <c r="D84" s="45" t="s">
        <v>40</v>
      </c>
      <c r="E84" s="45" t="s">
        <v>2246</v>
      </c>
      <c r="F84" s="2" t="s">
        <v>86</v>
      </c>
      <c r="G84" s="45" t="s">
        <v>3455</v>
      </c>
      <c r="H84" s="43">
        <v>1665</v>
      </c>
      <c r="I84" s="325" t="s">
        <v>44</v>
      </c>
      <c r="J84" s="255" t="str">
        <f>IF(ISBLANK(INDEX('Policy Characteristics'!D:D,MATCH($C84,'Policy Characteristics'!$C:$C,0))),"",INDEX('Policy Characteristics'!D:D,MATCH($C84,'Policy Characteristics'!$C:$C,0)))</f>
        <v>Vehicle Subsidy</v>
      </c>
      <c r="K84" s="254" t="str">
        <f>IF(ISBLANK(INDEX('Policy Characteristics'!E:E,MATCH($C84,'Policy Characteristics'!$C:$C,0))),"",INDEX('Policy Characteristics'!E:E,MATCH($C84,'Policy Characteristics'!$C:$C,0)))</f>
        <v>trans psgr subsidy</v>
      </c>
      <c r="L84" s="261">
        <f>IF(ISBLANK(INDEX('Policy Characteristics'!F:F,MATCH($C84,'Policy Characteristics'!$C:$C,0))),"",INDEX('Policy Characteristics'!F:F,MATCH($C84,'Policy Characteristics'!$C:$C,0)))</f>
        <v>0</v>
      </c>
      <c r="M84" s="261">
        <f>IF(ISBLANK(INDEX('Policy Characteristics'!G:G,MATCH($C84,'Policy Characteristics'!$C:$C,0))),"",INDEX('Policy Characteristics'!G:G,MATCH($C84,'Policy Characteristics'!$C:$C,0)))</f>
        <v>50000</v>
      </c>
      <c r="N84" s="261">
        <f>IF(ISBLANK(INDEX('Policy Characteristics'!H:H,MATCH($C84,'Policy Characteristics'!$C:$C,0))),"",INDEX('Policy Characteristics'!H:H,MATCH($C84,'Policy Characteristics'!$C:$C,0)))</f>
        <v>100</v>
      </c>
      <c r="O84" s="254" t="str">
        <f>IF(ISBLANK(INDEX('Policy Characteristics'!I:I,MATCH($C84,'Policy Characteristics'!$C:$C,0))),"",INDEX('Policy Characteristics'!I:I,MATCH($C84,'Policy Characteristics'!$C:$C,0)))</f>
        <v>$ / vehicle</v>
      </c>
      <c r="P84" s="254" t="str">
        <f>IF(ISBLANK(INDEX('Policy Characteristics'!J:J,MATCH($C84,'Policy Characteristics'!$C:$C,0))),"",INDEX('Policy Characteristics'!J:J,MATCH($C84,'Policy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4" s="254" t="str">
        <f>IF(ISBLANK(INDEX('Policy Characteristics'!K:K,MATCH($C84,'Policy Characteristics'!$C:$C,0))),"",INDEX('Policy Characteristics'!K:K,MATCH($C84,'Policy Characteristics'!$C:$C,0)))</f>
        <v>transportation-sector-main.html#ev-subsidy</v>
      </c>
      <c r="R84" s="254" t="str">
        <f>IF(ISBLANK(INDEX('Policy Characteristics'!L:L,MATCH($C84,'Policy Characteristics'!$C:$C,0))),"",INDEX('Policy Characteristics'!L:L,MATCH($C84,'Policy Characteristics'!$C:$C,0)))</f>
        <v>ev-subsidy.html</v>
      </c>
    </row>
    <row r="85" spans="1:18">
      <c r="A85" s="254" t="str">
        <f>IF(ISBLANK(INDEX('Policy Characteristics'!A:A,MATCH($C85,'Policy Characteristics'!$C:$C,0))),"",INDEX('Policy Characteristics'!A:A,MATCH($C85,'Policy Characteristics'!$C:$C,0)))</f>
        <v>Transportation</v>
      </c>
      <c r="B85" s="262" t="str">
        <f>IF(ISBLANK(INDEX('Policy Characteristics'!B:B,MATCH($C85,'Policy Characteristics'!$C:$C,0))),"",INDEX('Policy Characteristics'!B:B,MATCH($C85,'Policy Characteristics'!$C:$C,0)))</f>
        <v>Passenger Vehicle Subsidy</v>
      </c>
      <c r="C85" s="254" t="str">
        <f t="shared" si="3"/>
        <v>Additional Passenger Vehicle Subsidy</v>
      </c>
      <c r="D85" s="45" t="s">
        <v>40</v>
      </c>
      <c r="E85" s="2" t="s">
        <v>2247</v>
      </c>
      <c r="F85" s="2" t="s">
        <v>86</v>
      </c>
      <c r="G85" s="2" t="s">
        <v>3456</v>
      </c>
      <c r="H85" s="43">
        <v>1666</v>
      </c>
      <c r="I85" s="325" t="s">
        <v>44</v>
      </c>
      <c r="J85" s="255" t="str">
        <f>IF(ISBLANK(INDEX('Policy Characteristics'!D:D,MATCH($C85,'Policy Characteristics'!$C:$C,0))),"",INDEX('Policy Characteristics'!D:D,MATCH($C85,'Policy Characteristics'!$C:$C,0)))</f>
        <v>Vehicle Subsidy</v>
      </c>
      <c r="K85" s="254" t="str">
        <f>IF(ISBLANK(INDEX('Policy Characteristics'!E:E,MATCH($C85,'Policy Characteristics'!$C:$C,0))),"",INDEX('Policy Characteristics'!E:E,MATCH($C85,'Policy Characteristics'!$C:$C,0)))</f>
        <v>trans psgr subsidy</v>
      </c>
      <c r="L85" s="261">
        <f>IF(ISBLANK(INDEX('Policy Characteristics'!F:F,MATCH($C85,'Policy Characteristics'!$C:$C,0))),"",INDEX('Policy Characteristics'!F:F,MATCH($C85,'Policy Characteristics'!$C:$C,0)))</f>
        <v>0</v>
      </c>
      <c r="M85" s="261">
        <f>IF(ISBLANK(INDEX('Policy Characteristics'!G:G,MATCH($C85,'Policy Characteristics'!$C:$C,0))),"",INDEX('Policy Characteristics'!G:G,MATCH($C85,'Policy Characteristics'!$C:$C,0)))</f>
        <v>50000</v>
      </c>
      <c r="N85" s="261">
        <f>IF(ISBLANK(INDEX('Policy Characteristics'!H:H,MATCH($C85,'Policy Characteristics'!$C:$C,0))),"",INDEX('Policy Characteristics'!H:H,MATCH($C85,'Policy Characteristics'!$C:$C,0)))</f>
        <v>100</v>
      </c>
      <c r="O85" s="254" t="str">
        <f>IF(ISBLANK(INDEX('Policy Characteristics'!I:I,MATCH($C85,'Policy Characteristics'!$C:$C,0))),"",INDEX('Policy Characteristics'!I:I,MATCH($C85,'Policy Characteristics'!$C:$C,0)))</f>
        <v>$ / vehicle</v>
      </c>
      <c r="P85" s="254" t="str">
        <f>IF(ISBLANK(INDEX('Policy Characteristics'!J:J,MATCH($C85,'Policy Characteristics'!$C:$C,0))),"",INDEX('Policy Characteristics'!J:J,MATCH($C85,'Policy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5" s="254" t="str">
        <f>IF(ISBLANK(INDEX('Policy Characteristics'!K:K,MATCH($C85,'Policy Characteristics'!$C:$C,0))),"",INDEX('Policy Characteristics'!K:K,MATCH($C85,'Policy Characteristics'!$C:$C,0)))</f>
        <v>transportation-sector-main.html#ev-subsidy</v>
      </c>
      <c r="R85" s="254" t="str">
        <f>IF(ISBLANK(INDEX('Policy Characteristics'!L:L,MATCH($C85,'Policy Characteristics'!$C:$C,0))),"",INDEX('Policy Characteristics'!L:L,MATCH($C85,'Policy Characteristics'!$C:$C,0)))</f>
        <v>ev-subsidy.html</v>
      </c>
    </row>
    <row r="86" spans="1:18">
      <c r="A86" s="254" t="str">
        <f>IF(ISBLANK(INDEX('Policy Characteristics'!A:A,MATCH($C86,'Policy Characteristics'!$C:$C,0))),"",INDEX('Policy Characteristics'!A:A,MATCH($C86,'Policy Characteristics'!$C:$C,0)))</f>
        <v>Transportation</v>
      </c>
      <c r="B86" s="262" t="str">
        <f>IF(ISBLANK(INDEX('Policy Characteristics'!B:B,MATCH($C86,'Policy Characteristics'!$C:$C,0))),"",INDEX('Policy Characteristics'!B:B,MATCH($C86,'Policy Characteristics'!$C:$C,0)))</f>
        <v>Passenger Vehicle Subsidy</v>
      </c>
      <c r="C86" s="254" t="str">
        <f t="shared" si="3"/>
        <v>Additional Passenger Vehicle Subsidy</v>
      </c>
      <c r="D86" s="45" t="s">
        <v>40</v>
      </c>
      <c r="E86" s="2" t="s">
        <v>2248</v>
      </c>
      <c r="F86" s="2" t="s">
        <v>86</v>
      </c>
      <c r="G86" s="2" t="s">
        <v>3457</v>
      </c>
      <c r="H86" s="43">
        <v>1667</v>
      </c>
      <c r="I86" s="325" t="s">
        <v>44</v>
      </c>
      <c r="J86" s="255" t="str">
        <f>IF(ISBLANK(INDEX('Policy Characteristics'!D:D,MATCH($C86,'Policy Characteristics'!$C:$C,0))),"",INDEX('Policy Characteristics'!D:D,MATCH($C86,'Policy Characteristics'!$C:$C,0)))</f>
        <v>Vehicle Subsidy</v>
      </c>
      <c r="K86" s="254" t="str">
        <f>IF(ISBLANK(INDEX('Policy Characteristics'!E:E,MATCH($C86,'Policy Characteristics'!$C:$C,0))),"",INDEX('Policy Characteristics'!E:E,MATCH($C86,'Policy Characteristics'!$C:$C,0)))</f>
        <v>trans psgr subsidy</v>
      </c>
      <c r="L86" s="261">
        <f>IF(ISBLANK(INDEX('Policy Characteristics'!F:F,MATCH($C86,'Policy Characteristics'!$C:$C,0))),"",INDEX('Policy Characteristics'!F:F,MATCH($C86,'Policy Characteristics'!$C:$C,0)))</f>
        <v>0</v>
      </c>
      <c r="M86" s="261">
        <f>IF(ISBLANK(INDEX('Policy Characteristics'!G:G,MATCH($C86,'Policy Characteristics'!$C:$C,0))),"",INDEX('Policy Characteristics'!G:G,MATCH($C86,'Policy Characteristics'!$C:$C,0)))</f>
        <v>50000</v>
      </c>
      <c r="N86" s="261">
        <f>IF(ISBLANK(INDEX('Policy Characteristics'!H:H,MATCH($C86,'Policy Characteristics'!$C:$C,0))),"",INDEX('Policy Characteristics'!H:H,MATCH($C86,'Policy Characteristics'!$C:$C,0)))</f>
        <v>100</v>
      </c>
      <c r="O86" s="254" t="str">
        <f>IF(ISBLANK(INDEX('Policy Characteristics'!I:I,MATCH($C86,'Policy Characteristics'!$C:$C,0))),"",INDEX('Policy Characteristics'!I:I,MATCH($C86,'Policy Characteristics'!$C:$C,0)))</f>
        <v>$ / vehicle</v>
      </c>
      <c r="P86" s="254" t="str">
        <f>IF(ISBLANK(INDEX('Policy Characteristics'!J:J,MATCH($C86,'Policy Characteristics'!$C:$C,0))),"",INDEX('Policy Characteristics'!J:J,MATCH($C86,'Policy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6" s="254" t="str">
        <f>IF(ISBLANK(INDEX('Policy Characteristics'!K:K,MATCH($C86,'Policy Characteristics'!$C:$C,0))),"",INDEX('Policy Characteristics'!K:K,MATCH($C86,'Policy Characteristics'!$C:$C,0)))</f>
        <v>transportation-sector-main.html#ev-subsidy</v>
      </c>
      <c r="R86" s="254" t="str">
        <f>IF(ISBLANK(INDEX('Policy Characteristics'!L:L,MATCH($C86,'Policy Characteristics'!$C:$C,0))),"",INDEX('Policy Characteristics'!L:L,MATCH($C86,'Policy Characteristics'!$C:$C,0)))</f>
        <v>ev-subsidy.html</v>
      </c>
    </row>
    <row r="87" spans="1:18">
      <c r="A87" s="254" t="str">
        <f>IF(ISBLANK(INDEX('Policy Characteristics'!A:A,MATCH($C87,'Policy Characteristics'!$C:$C,0))),"",INDEX('Policy Characteristics'!A:A,MATCH($C87,'Policy Characteristics'!$C:$C,0)))</f>
        <v>Transportation</v>
      </c>
      <c r="B87" s="262" t="str">
        <f>IF(ISBLANK(INDEX('Policy Characteristics'!B:B,MATCH($C87,'Policy Characteristics'!$C:$C,0))),"",INDEX('Policy Characteristics'!B:B,MATCH($C87,'Policy Characteristics'!$C:$C,0)))</f>
        <v>Passenger Vehicle Subsidy</v>
      </c>
      <c r="C87" s="254" t="str">
        <f t="shared" si="3"/>
        <v>Additional Passenger Vehicle Subsidy</v>
      </c>
      <c r="D87" s="45" t="s">
        <v>40</v>
      </c>
      <c r="E87" s="2" t="s">
        <v>2249</v>
      </c>
      <c r="F87" s="2" t="s">
        <v>86</v>
      </c>
      <c r="G87" s="2" t="s">
        <v>3458</v>
      </c>
      <c r="H87" s="43">
        <v>1668</v>
      </c>
      <c r="I87" s="325" t="s">
        <v>44</v>
      </c>
      <c r="J87" s="255" t="str">
        <f>IF(ISBLANK(INDEX('Policy Characteristics'!D:D,MATCH($C87,'Policy Characteristics'!$C:$C,0))),"",INDEX('Policy Characteristics'!D:D,MATCH($C87,'Policy Characteristics'!$C:$C,0)))</f>
        <v>Vehicle Subsidy</v>
      </c>
      <c r="K87" s="254" t="str">
        <f>IF(ISBLANK(INDEX('Policy Characteristics'!E:E,MATCH($C87,'Policy Characteristics'!$C:$C,0))),"",INDEX('Policy Characteristics'!E:E,MATCH($C87,'Policy Characteristics'!$C:$C,0)))</f>
        <v>trans psgr subsidy</v>
      </c>
      <c r="L87" s="261">
        <f>IF(ISBLANK(INDEX('Policy Characteristics'!F:F,MATCH($C87,'Policy Characteristics'!$C:$C,0))),"",INDEX('Policy Characteristics'!F:F,MATCH($C87,'Policy Characteristics'!$C:$C,0)))</f>
        <v>0</v>
      </c>
      <c r="M87" s="261">
        <f>IF(ISBLANK(INDEX('Policy Characteristics'!G:G,MATCH($C87,'Policy Characteristics'!$C:$C,0))),"",INDEX('Policy Characteristics'!G:G,MATCH($C87,'Policy Characteristics'!$C:$C,0)))</f>
        <v>50000</v>
      </c>
      <c r="N87" s="261">
        <f>IF(ISBLANK(INDEX('Policy Characteristics'!H:H,MATCH($C87,'Policy Characteristics'!$C:$C,0))),"",INDEX('Policy Characteristics'!H:H,MATCH($C87,'Policy Characteristics'!$C:$C,0)))</f>
        <v>100</v>
      </c>
      <c r="O87" s="254" t="str">
        <f>IF(ISBLANK(INDEX('Policy Characteristics'!I:I,MATCH($C87,'Policy Characteristics'!$C:$C,0))),"",INDEX('Policy Characteristics'!I:I,MATCH($C87,'Policy Characteristics'!$C:$C,0)))</f>
        <v>$ / vehicle</v>
      </c>
      <c r="P87" s="254" t="str">
        <f>IF(ISBLANK(INDEX('Policy Characteristics'!J:J,MATCH($C87,'Policy Characteristics'!$C:$C,0))),"",INDEX('Policy Characteristics'!J:J,MATCH($C87,'Policy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7" s="254" t="str">
        <f>IF(ISBLANK(INDEX('Policy Characteristics'!K:K,MATCH($C87,'Policy Characteristics'!$C:$C,0))),"",INDEX('Policy Characteristics'!K:K,MATCH($C87,'Policy Characteristics'!$C:$C,0)))</f>
        <v>transportation-sector-main.html#ev-subsidy</v>
      </c>
      <c r="R87" s="254" t="str">
        <f>IF(ISBLANK(INDEX('Policy Characteristics'!L:L,MATCH($C87,'Policy Characteristics'!$C:$C,0))),"",INDEX('Policy Characteristics'!L:L,MATCH($C87,'Policy Characteristics'!$C:$C,0)))</f>
        <v>ev-subsidy.html</v>
      </c>
    </row>
    <row r="88" spans="1:18">
      <c r="A88" s="254" t="str">
        <f>IF(ISBLANK(INDEX('Policy Characteristics'!A:A,MATCH($C88,'Policy Characteristics'!$C:$C,0))),"",INDEX('Policy Characteristics'!A:A,MATCH($C88,'Policy Characteristics'!$C:$C,0)))</f>
        <v>Transportation</v>
      </c>
      <c r="B88" s="262" t="str">
        <f>IF(ISBLANK(INDEX('Policy Characteristics'!B:B,MATCH($C88,'Policy Characteristics'!$C:$C,0))),"",INDEX('Policy Characteristics'!B:B,MATCH($C88,'Policy Characteristics'!$C:$C,0)))</f>
        <v>Passenger Vehicle Subsidy</v>
      </c>
      <c r="C88" s="254" t="str">
        <f t="shared" si="3"/>
        <v>Additional Passenger Vehicle Subsidy</v>
      </c>
      <c r="D88" s="45" t="s">
        <v>40</v>
      </c>
      <c r="E88" s="2" t="s">
        <v>2250</v>
      </c>
      <c r="F88" s="2" t="s">
        <v>86</v>
      </c>
      <c r="G88" s="2" t="s">
        <v>3459</v>
      </c>
      <c r="H88" s="43">
        <v>1669</v>
      </c>
      <c r="I88" s="325" t="s">
        <v>44</v>
      </c>
      <c r="J88" s="255" t="str">
        <f>IF(ISBLANK(INDEX('Policy Characteristics'!D:D,MATCH($C88,'Policy Characteristics'!$C:$C,0))),"",INDEX('Policy Characteristics'!D:D,MATCH($C88,'Policy Characteristics'!$C:$C,0)))</f>
        <v>Vehicle Subsidy</v>
      </c>
      <c r="K88" s="254" t="str">
        <f>IF(ISBLANK(INDEX('Policy Characteristics'!E:E,MATCH($C88,'Policy Characteristics'!$C:$C,0))),"",INDEX('Policy Characteristics'!E:E,MATCH($C88,'Policy Characteristics'!$C:$C,0)))</f>
        <v>trans psgr subsidy</v>
      </c>
      <c r="L88" s="261">
        <f>IF(ISBLANK(INDEX('Policy Characteristics'!F:F,MATCH($C88,'Policy Characteristics'!$C:$C,0))),"",INDEX('Policy Characteristics'!F:F,MATCH($C88,'Policy Characteristics'!$C:$C,0)))</f>
        <v>0</v>
      </c>
      <c r="M88" s="261">
        <f>IF(ISBLANK(INDEX('Policy Characteristics'!G:G,MATCH($C88,'Policy Characteristics'!$C:$C,0))),"",INDEX('Policy Characteristics'!G:G,MATCH($C88,'Policy Characteristics'!$C:$C,0)))</f>
        <v>50000</v>
      </c>
      <c r="N88" s="261">
        <f>IF(ISBLANK(INDEX('Policy Characteristics'!H:H,MATCH($C88,'Policy Characteristics'!$C:$C,0))),"",INDEX('Policy Characteristics'!H:H,MATCH($C88,'Policy Characteristics'!$C:$C,0)))</f>
        <v>100</v>
      </c>
      <c r="O88" s="254" t="str">
        <f>IF(ISBLANK(INDEX('Policy Characteristics'!I:I,MATCH($C88,'Policy Characteristics'!$C:$C,0))),"",INDEX('Policy Characteristics'!I:I,MATCH($C88,'Policy Characteristics'!$C:$C,0)))</f>
        <v>$ / vehicle</v>
      </c>
      <c r="P88" s="254" t="str">
        <f>IF(ISBLANK(INDEX('Policy Characteristics'!J:J,MATCH($C88,'Policy Characteristics'!$C:$C,0))),"",INDEX('Policy Characteristics'!J:J,MATCH($C88,'Policy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8" s="254" t="str">
        <f>IF(ISBLANK(INDEX('Policy Characteristics'!K:K,MATCH($C88,'Policy Characteristics'!$C:$C,0))),"",INDEX('Policy Characteristics'!K:K,MATCH($C88,'Policy Characteristics'!$C:$C,0)))</f>
        <v>transportation-sector-main.html#ev-subsidy</v>
      </c>
      <c r="R88" s="254" t="str">
        <f>IF(ISBLANK(INDEX('Policy Characteristics'!L:L,MATCH($C88,'Policy Characteristics'!$C:$C,0))),"",INDEX('Policy Characteristics'!L:L,MATCH($C88,'Policy Characteristics'!$C:$C,0)))</f>
        <v>ev-subsidy.html</v>
      </c>
    </row>
    <row r="89" spans="1:18">
      <c r="A89" s="254" t="str">
        <f>IF(ISBLANK(INDEX('Policy Characteristics'!A:A,MATCH($C89,'Policy Characteristics'!$C:$C,0))),"",INDEX('Policy Characteristics'!A:A,MATCH($C89,'Policy Characteristics'!$C:$C,0)))</f>
        <v>Transportation</v>
      </c>
      <c r="B89" s="262" t="str">
        <f>IF(ISBLANK(INDEX('Policy Characteristics'!B:B,MATCH($C89,'Policy Characteristics'!$C:$C,0))),"",INDEX('Policy Characteristics'!B:B,MATCH($C89,'Policy Characteristics'!$C:$C,0)))</f>
        <v>Passenger Vehicle Subsidy</v>
      </c>
      <c r="C89" s="254" t="str">
        <f t="shared" si="3"/>
        <v>Additional Passenger Vehicle Subsidy</v>
      </c>
      <c r="D89" s="45" t="s">
        <v>40</v>
      </c>
      <c r="E89" s="2" t="s">
        <v>2511</v>
      </c>
      <c r="F89" s="2" t="s">
        <v>86</v>
      </c>
      <c r="G89" s="2" t="s">
        <v>2511</v>
      </c>
      <c r="H89" s="43">
        <v>1670</v>
      </c>
      <c r="I89" s="325" t="s">
        <v>44</v>
      </c>
      <c r="J89" s="255" t="str">
        <f>IF(ISBLANK(INDEX('Policy Characteristics'!D:D,MATCH($C89,'Policy Characteristics'!$C:$C,0))),"",INDEX('Policy Characteristics'!D:D,MATCH($C89,'Policy Characteristics'!$C:$C,0)))</f>
        <v>Vehicle Subsidy</v>
      </c>
      <c r="K89" s="254" t="str">
        <f>IF(ISBLANK(INDEX('Policy Characteristics'!E:E,MATCH($C89,'Policy Characteristics'!$C:$C,0))),"",INDEX('Policy Characteristics'!E:E,MATCH($C89,'Policy Characteristics'!$C:$C,0)))</f>
        <v>trans psgr subsidy</v>
      </c>
      <c r="L89" s="261">
        <f>IF(ISBLANK(INDEX('Policy Characteristics'!F:F,MATCH($C89,'Policy Characteristics'!$C:$C,0))),"",INDEX('Policy Characteristics'!F:F,MATCH($C89,'Policy Characteristics'!$C:$C,0)))</f>
        <v>0</v>
      </c>
      <c r="M89" s="261">
        <f>IF(ISBLANK(INDEX('Policy Characteristics'!G:G,MATCH($C89,'Policy Characteristics'!$C:$C,0))),"",INDEX('Policy Characteristics'!G:G,MATCH($C89,'Policy Characteristics'!$C:$C,0)))</f>
        <v>50000</v>
      </c>
      <c r="N89" s="261">
        <f>IF(ISBLANK(INDEX('Policy Characteristics'!H:H,MATCH($C89,'Policy Characteristics'!$C:$C,0))),"",INDEX('Policy Characteristics'!H:H,MATCH($C89,'Policy Characteristics'!$C:$C,0)))</f>
        <v>100</v>
      </c>
      <c r="O89" s="254" t="str">
        <f>IF(ISBLANK(INDEX('Policy Characteristics'!I:I,MATCH($C89,'Policy Characteristics'!$C:$C,0))),"",INDEX('Policy Characteristics'!I:I,MATCH($C89,'Policy Characteristics'!$C:$C,0)))</f>
        <v>$ / vehicle</v>
      </c>
      <c r="P89" s="254" t="str">
        <f>IF(ISBLANK(INDEX('Policy Characteristics'!J:J,MATCH($C89,'Policy Characteristics'!$C:$C,0))),"",INDEX('Policy Characteristics'!J:J,MATCH($C89,'Policy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89" s="254" t="str">
        <f>IF(ISBLANK(INDEX('Policy Characteristics'!K:K,MATCH($C89,'Policy Characteristics'!$C:$C,0))),"",INDEX('Policy Characteristics'!K:K,MATCH($C89,'Policy Characteristics'!$C:$C,0)))</f>
        <v>transportation-sector-main.html#ev-subsidy</v>
      </c>
      <c r="R89" s="254" t="str">
        <f>IF(ISBLANK(INDEX('Policy Characteristics'!L:L,MATCH($C89,'Policy Characteristics'!$C:$C,0))),"",INDEX('Policy Characteristics'!L:L,MATCH($C89,'Policy Characteristics'!$C:$C,0)))</f>
        <v>ev-subsidy.html</v>
      </c>
    </row>
    <row r="90" spans="1:18">
      <c r="A90" s="254" t="str">
        <f>IF(ISBLANK(INDEX('Policy Characteristics'!A:A,MATCH($C90,'Policy Characteristics'!$C:$C,0))),"",INDEX('Policy Characteristics'!A:A,MATCH($C90,'Policy Characteristics'!$C:$C,0)))</f>
        <v>Transportation</v>
      </c>
      <c r="B90" s="262" t="str">
        <f>IF(ISBLANK(INDEX('Policy Characteristics'!B:B,MATCH($C90,'Policy Characteristics'!$C:$C,0))),"",INDEX('Policy Characteristics'!B:B,MATCH($C90,'Policy Characteristics'!$C:$C,0)))</f>
        <v>Passenger Vehicle Subsidy</v>
      </c>
      <c r="C90" s="254" t="str">
        <f t="shared" si="3"/>
        <v>Additional Passenger Vehicle Subsidy</v>
      </c>
      <c r="D90" s="45" t="s">
        <v>40</v>
      </c>
      <c r="E90" s="2" t="s">
        <v>2510</v>
      </c>
      <c r="F90" s="2" t="s">
        <v>86</v>
      </c>
      <c r="G90" s="2" t="s">
        <v>3460</v>
      </c>
      <c r="H90" s="43">
        <v>1671</v>
      </c>
      <c r="I90" s="325" t="s">
        <v>44</v>
      </c>
      <c r="J90" s="255" t="str">
        <f>IF(ISBLANK(INDEX('Policy Characteristics'!D:D,MATCH($C90,'Policy Characteristics'!$C:$C,0))),"",INDEX('Policy Characteristics'!D:D,MATCH($C90,'Policy Characteristics'!$C:$C,0)))</f>
        <v>Vehicle Subsidy</v>
      </c>
      <c r="K90" s="254" t="str">
        <f>IF(ISBLANK(INDEX('Policy Characteristics'!E:E,MATCH($C90,'Policy Characteristics'!$C:$C,0))),"",INDEX('Policy Characteristics'!E:E,MATCH($C90,'Policy Characteristics'!$C:$C,0)))</f>
        <v>trans psgr subsidy</v>
      </c>
      <c r="L90" s="261">
        <f>IF(ISBLANK(INDEX('Policy Characteristics'!F:F,MATCH($C90,'Policy Characteristics'!$C:$C,0))),"",INDEX('Policy Characteristics'!F:F,MATCH($C90,'Policy Characteristics'!$C:$C,0)))</f>
        <v>0</v>
      </c>
      <c r="M90" s="261">
        <f>IF(ISBLANK(INDEX('Policy Characteristics'!G:G,MATCH($C90,'Policy Characteristics'!$C:$C,0))),"",INDEX('Policy Characteristics'!G:G,MATCH($C90,'Policy Characteristics'!$C:$C,0)))</f>
        <v>50000</v>
      </c>
      <c r="N90" s="261">
        <f>IF(ISBLANK(INDEX('Policy Characteristics'!H:H,MATCH($C90,'Policy Characteristics'!$C:$C,0))),"",INDEX('Policy Characteristics'!H:H,MATCH($C90,'Policy Characteristics'!$C:$C,0)))</f>
        <v>100</v>
      </c>
      <c r="O90" s="254" t="str">
        <f>IF(ISBLANK(INDEX('Policy Characteristics'!I:I,MATCH($C90,'Policy Characteristics'!$C:$C,0))),"",INDEX('Policy Characteristics'!I:I,MATCH($C90,'Policy Characteristics'!$C:$C,0)))</f>
        <v>$ / vehicle</v>
      </c>
      <c r="P90" s="254" t="str">
        <f>IF(ISBLANK(INDEX('Policy Characteristics'!J:J,MATCH($C90,'Policy Characteristics'!$C:$C,0))),"",INDEX('Policy Characteristics'!J:J,MATCH($C90,'Policy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0" s="254" t="str">
        <f>IF(ISBLANK(INDEX('Policy Characteristics'!K:K,MATCH($C90,'Policy Characteristics'!$C:$C,0))),"",INDEX('Policy Characteristics'!K:K,MATCH($C90,'Policy Characteristics'!$C:$C,0)))</f>
        <v>transportation-sector-main.html#ev-subsidy</v>
      </c>
      <c r="R90" s="254" t="str">
        <f>IF(ISBLANK(INDEX('Policy Characteristics'!L:L,MATCH($C90,'Policy Characteristics'!$C:$C,0))),"",INDEX('Policy Characteristics'!L:L,MATCH($C90,'Policy Characteristics'!$C:$C,0)))</f>
        <v>ev-subsidy.html</v>
      </c>
    </row>
    <row r="91" spans="1:18">
      <c r="A91" s="254" t="str">
        <f>IF(ISBLANK(INDEX('Policy Characteristics'!A:A,MATCH($C91,'Policy Characteristics'!$C:$C,0))),"",INDEX('Policy Characteristics'!A:A,MATCH($C91,'Policy Characteristics'!$C:$C,0)))</f>
        <v>Transportation</v>
      </c>
      <c r="B91" s="262" t="str">
        <f>IF(ISBLANK(INDEX('Policy Characteristics'!B:B,MATCH($C91,'Policy Characteristics'!$C:$C,0))),"",INDEX('Policy Characteristics'!B:B,MATCH($C91,'Policy Characteristics'!$C:$C,0)))</f>
        <v>Passenger Vehicle Subsidy</v>
      </c>
      <c r="C91" s="254" t="str">
        <f t="shared" si="3"/>
        <v>Additional Passenger Vehicle Subsidy</v>
      </c>
      <c r="D91" s="45" t="s">
        <v>41</v>
      </c>
      <c r="E91" s="45" t="s">
        <v>2246</v>
      </c>
      <c r="F91" s="2" t="s">
        <v>3298</v>
      </c>
      <c r="G91" s="45" t="s">
        <v>3455</v>
      </c>
      <c r="H91" s="43">
        <v>1672</v>
      </c>
      <c r="I91" s="325" t="s">
        <v>44</v>
      </c>
      <c r="J91" s="255" t="str">
        <f>IF(ISBLANK(INDEX('Policy Characteristics'!D:D,MATCH($C91,'Policy Characteristics'!$C:$C,0))),"",INDEX('Policy Characteristics'!D:D,MATCH($C91,'Policy Characteristics'!$C:$C,0)))</f>
        <v>Vehicle Subsidy</v>
      </c>
      <c r="K91" s="254" t="str">
        <f>IF(ISBLANK(INDEX('Policy Characteristics'!E:E,MATCH($C91,'Policy Characteristics'!$C:$C,0))),"",INDEX('Policy Characteristics'!E:E,MATCH($C91,'Policy Characteristics'!$C:$C,0)))</f>
        <v>trans psgr subsidy</v>
      </c>
      <c r="L91" s="261">
        <f>IF(ISBLANK(INDEX('Policy Characteristics'!F:F,MATCH($C91,'Policy Characteristics'!$C:$C,0))),"",INDEX('Policy Characteristics'!F:F,MATCH($C91,'Policy Characteristics'!$C:$C,0)))</f>
        <v>0</v>
      </c>
      <c r="M91" s="261">
        <f>IF(ISBLANK(INDEX('Policy Characteristics'!G:G,MATCH($C91,'Policy Characteristics'!$C:$C,0))),"",INDEX('Policy Characteristics'!G:G,MATCH($C91,'Policy Characteristics'!$C:$C,0)))</f>
        <v>50000</v>
      </c>
      <c r="N91" s="261">
        <f>IF(ISBLANK(INDEX('Policy Characteristics'!H:H,MATCH($C91,'Policy Characteristics'!$C:$C,0))),"",INDEX('Policy Characteristics'!H:H,MATCH($C91,'Policy Characteristics'!$C:$C,0)))</f>
        <v>100</v>
      </c>
      <c r="O91" s="254" t="str">
        <f>IF(ISBLANK(INDEX('Policy Characteristics'!I:I,MATCH($C91,'Policy Characteristics'!$C:$C,0))),"",INDEX('Policy Characteristics'!I:I,MATCH($C91,'Policy Characteristics'!$C:$C,0)))</f>
        <v>$ / vehicle</v>
      </c>
      <c r="P91" s="254" t="str">
        <f>IF(ISBLANK(INDEX('Policy Characteristics'!J:J,MATCH($C91,'Policy Characteristics'!$C:$C,0))),"",INDEX('Policy Characteristics'!J:J,MATCH($C91,'Policy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1" s="254" t="str">
        <f>IF(ISBLANK(INDEX('Policy Characteristics'!K:K,MATCH($C91,'Policy Characteristics'!$C:$C,0))),"",INDEX('Policy Characteristics'!K:K,MATCH($C91,'Policy Characteristics'!$C:$C,0)))</f>
        <v>transportation-sector-main.html#ev-subsidy</v>
      </c>
      <c r="R91" s="254" t="str">
        <f>IF(ISBLANK(INDEX('Policy Characteristics'!L:L,MATCH($C91,'Policy Characteristics'!$C:$C,0))),"",INDEX('Policy Characteristics'!L:L,MATCH($C91,'Policy Characteristics'!$C:$C,0)))</f>
        <v>ev-subsidy.html</v>
      </c>
    </row>
    <row r="92" spans="1:18">
      <c r="A92" s="254" t="str">
        <f>IF(ISBLANK(INDEX('Policy Characteristics'!A:A,MATCH($C92,'Policy Characteristics'!$C:$C,0))),"",INDEX('Policy Characteristics'!A:A,MATCH($C92,'Policy Characteristics'!$C:$C,0)))</f>
        <v>Transportation</v>
      </c>
      <c r="B92" s="262" t="str">
        <f>IF(ISBLANK(INDEX('Policy Characteristics'!B:B,MATCH($C92,'Policy Characteristics'!$C:$C,0))),"",INDEX('Policy Characteristics'!B:B,MATCH($C92,'Policy Characteristics'!$C:$C,0)))</f>
        <v>Passenger Vehicle Subsidy</v>
      </c>
      <c r="C92" s="254" t="str">
        <f t="shared" si="3"/>
        <v>Additional Passenger Vehicle Subsidy</v>
      </c>
      <c r="D92" s="45" t="s">
        <v>41</v>
      </c>
      <c r="E92" s="2" t="s">
        <v>2247</v>
      </c>
      <c r="F92" s="2" t="s">
        <v>3298</v>
      </c>
      <c r="G92" s="2" t="s">
        <v>3456</v>
      </c>
      <c r="H92" s="43">
        <v>1673</v>
      </c>
      <c r="I92" s="325" t="s">
        <v>44</v>
      </c>
      <c r="J92" s="255" t="str">
        <f>IF(ISBLANK(INDEX('Policy Characteristics'!D:D,MATCH($C92,'Policy Characteristics'!$C:$C,0))),"",INDEX('Policy Characteristics'!D:D,MATCH($C92,'Policy Characteristics'!$C:$C,0)))</f>
        <v>Vehicle Subsidy</v>
      </c>
      <c r="K92" s="254" t="str">
        <f>IF(ISBLANK(INDEX('Policy Characteristics'!E:E,MATCH($C92,'Policy Characteristics'!$C:$C,0))),"",INDEX('Policy Characteristics'!E:E,MATCH($C92,'Policy Characteristics'!$C:$C,0)))</f>
        <v>trans psgr subsidy</v>
      </c>
      <c r="L92" s="261">
        <f>IF(ISBLANK(INDEX('Policy Characteristics'!F:F,MATCH($C92,'Policy Characteristics'!$C:$C,0))),"",INDEX('Policy Characteristics'!F:F,MATCH($C92,'Policy Characteristics'!$C:$C,0)))</f>
        <v>0</v>
      </c>
      <c r="M92" s="261">
        <f>IF(ISBLANK(INDEX('Policy Characteristics'!G:G,MATCH($C92,'Policy Characteristics'!$C:$C,0))),"",INDEX('Policy Characteristics'!G:G,MATCH($C92,'Policy Characteristics'!$C:$C,0)))</f>
        <v>50000</v>
      </c>
      <c r="N92" s="261">
        <f>IF(ISBLANK(INDEX('Policy Characteristics'!H:H,MATCH($C92,'Policy Characteristics'!$C:$C,0))),"",INDEX('Policy Characteristics'!H:H,MATCH($C92,'Policy Characteristics'!$C:$C,0)))</f>
        <v>100</v>
      </c>
      <c r="O92" s="254" t="str">
        <f>IF(ISBLANK(INDEX('Policy Characteristics'!I:I,MATCH($C92,'Policy Characteristics'!$C:$C,0))),"",INDEX('Policy Characteristics'!I:I,MATCH($C92,'Policy Characteristics'!$C:$C,0)))</f>
        <v>$ / vehicle</v>
      </c>
      <c r="P92" s="254" t="str">
        <f>IF(ISBLANK(INDEX('Policy Characteristics'!J:J,MATCH($C92,'Policy Characteristics'!$C:$C,0))),"",INDEX('Policy Characteristics'!J:J,MATCH($C92,'Policy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2" s="254" t="str">
        <f>IF(ISBLANK(INDEX('Policy Characteristics'!K:K,MATCH($C92,'Policy Characteristics'!$C:$C,0))),"",INDEX('Policy Characteristics'!K:K,MATCH($C92,'Policy Characteristics'!$C:$C,0)))</f>
        <v>transportation-sector-main.html#ev-subsidy</v>
      </c>
      <c r="R92" s="254" t="str">
        <f>IF(ISBLANK(INDEX('Policy Characteristics'!L:L,MATCH($C92,'Policy Characteristics'!$C:$C,0))),"",INDEX('Policy Characteristics'!L:L,MATCH($C92,'Policy Characteristics'!$C:$C,0)))</f>
        <v>ev-subsidy.html</v>
      </c>
    </row>
    <row r="93" spans="1:18">
      <c r="A93" s="254" t="str">
        <f>IF(ISBLANK(INDEX('Policy Characteristics'!A:A,MATCH($C93,'Policy Characteristics'!$C:$C,0))),"",INDEX('Policy Characteristics'!A:A,MATCH($C93,'Policy Characteristics'!$C:$C,0)))</f>
        <v>Transportation</v>
      </c>
      <c r="B93" s="262" t="str">
        <f>IF(ISBLANK(INDEX('Policy Characteristics'!B:B,MATCH($C93,'Policy Characteristics'!$C:$C,0))),"",INDEX('Policy Characteristics'!B:B,MATCH($C93,'Policy Characteristics'!$C:$C,0)))</f>
        <v>Passenger Vehicle Subsidy</v>
      </c>
      <c r="C93" s="254" t="str">
        <f t="shared" si="3"/>
        <v>Additional Passenger Vehicle Subsidy</v>
      </c>
      <c r="D93" s="45" t="s">
        <v>41</v>
      </c>
      <c r="E93" s="2" t="s">
        <v>2248</v>
      </c>
      <c r="F93" s="2" t="s">
        <v>3298</v>
      </c>
      <c r="G93" s="2" t="s">
        <v>3457</v>
      </c>
      <c r="H93" s="43">
        <v>1674</v>
      </c>
      <c r="I93" s="325" t="s">
        <v>44</v>
      </c>
      <c r="J93" s="255" t="str">
        <f>IF(ISBLANK(INDEX('Policy Characteristics'!D:D,MATCH($C93,'Policy Characteristics'!$C:$C,0))),"",INDEX('Policy Characteristics'!D:D,MATCH($C93,'Policy Characteristics'!$C:$C,0)))</f>
        <v>Vehicle Subsidy</v>
      </c>
      <c r="K93" s="254" t="str">
        <f>IF(ISBLANK(INDEX('Policy Characteristics'!E:E,MATCH($C93,'Policy Characteristics'!$C:$C,0))),"",INDEX('Policy Characteristics'!E:E,MATCH($C93,'Policy Characteristics'!$C:$C,0)))</f>
        <v>trans psgr subsidy</v>
      </c>
      <c r="L93" s="261">
        <f>IF(ISBLANK(INDEX('Policy Characteristics'!F:F,MATCH($C93,'Policy Characteristics'!$C:$C,0))),"",INDEX('Policy Characteristics'!F:F,MATCH($C93,'Policy Characteristics'!$C:$C,0)))</f>
        <v>0</v>
      </c>
      <c r="M93" s="261">
        <f>IF(ISBLANK(INDEX('Policy Characteristics'!G:G,MATCH($C93,'Policy Characteristics'!$C:$C,0))),"",INDEX('Policy Characteristics'!G:G,MATCH($C93,'Policy Characteristics'!$C:$C,0)))</f>
        <v>50000</v>
      </c>
      <c r="N93" s="261">
        <f>IF(ISBLANK(INDEX('Policy Characteristics'!H:H,MATCH($C93,'Policy Characteristics'!$C:$C,0))),"",INDEX('Policy Characteristics'!H:H,MATCH($C93,'Policy Characteristics'!$C:$C,0)))</f>
        <v>100</v>
      </c>
      <c r="O93" s="254" t="str">
        <f>IF(ISBLANK(INDEX('Policy Characteristics'!I:I,MATCH($C93,'Policy Characteristics'!$C:$C,0))),"",INDEX('Policy Characteristics'!I:I,MATCH($C93,'Policy Characteristics'!$C:$C,0)))</f>
        <v>$ / vehicle</v>
      </c>
      <c r="P93" s="254" t="str">
        <f>IF(ISBLANK(INDEX('Policy Characteristics'!J:J,MATCH($C93,'Policy Characteristics'!$C:$C,0))),"",INDEX('Policy Characteristics'!J:J,MATCH($C93,'Policy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3" s="254" t="str">
        <f>IF(ISBLANK(INDEX('Policy Characteristics'!K:K,MATCH($C93,'Policy Characteristics'!$C:$C,0))),"",INDEX('Policy Characteristics'!K:K,MATCH($C93,'Policy Characteristics'!$C:$C,0)))</f>
        <v>transportation-sector-main.html#ev-subsidy</v>
      </c>
      <c r="R93" s="254" t="str">
        <f>IF(ISBLANK(INDEX('Policy Characteristics'!L:L,MATCH($C93,'Policy Characteristics'!$C:$C,0))),"",INDEX('Policy Characteristics'!L:L,MATCH($C93,'Policy Characteristics'!$C:$C,0)))</f>
        <v>ev-subsidy.html</v>
      </c>
    </row>
    <row r="94" spans="1:18">
      <c r="A94" s="254" t="str">
        <f>IF(ISBLANK(INDEX('Policy Characteristics'!A:A,MATCH($C94,'Policy Characteristics'!$C:$C,0))),"",INDEX('Policy Characteristics'!A:A,MATCH($C94,'Policy Characteristics'!$C:$C,0)))</f>
        <v>Transportation</v>
      </c>
      <c r="B94" s="262" t="str">
        <f>IF(ISBLANK(INDEX('Policy Characteristics'!B:B,MATCH($C94,'Policy Characteristics'!$C:$C,0))),"",INDEX('Policy Characteristics'!B:B,MATCH($C94,'Policy Characteristics'!$C:$C,0)))</f>
        <v>Passenger Vehicle Subsidy</v>
      </c>
      <c r="C94" s="254" t="str">
        <f t="shared" si="3"/>
        <v>Additional Passenger Vehicle Subsidy</v>
      </c>
      <c r="D94" s="45" t="s">
        <v>41</v>
      </c>
      <c r="E94" s="2" t="s">
        <v>2249</v>
      </c>
      <c r="F94" s="2" t="s">
        <v>3298</v>
      </c>
      <c r="G94" s="2" t="s">
        <v>3458</v>
      </c>
      <c r="H94" s="43">
        <v>1675</v>
      </c>
      <c r="I94" s="325" t="s">
        <v>44</v>
      </c>
      <c r="J94" s="255" t="str">
        <f>IF(ISBLANK(INDEX('Policy Characteristics'!D:D,MATCH($C94,'Policy Characteristics'!$C:$C,0))),"",INDEX('Policy Characteristics'!D:D,MATCH($C94,'Policy Characteristics'!$C:$C,0)))</f>
        <v>Vehicle Subsidy</v>
      </c>
      <c r="K94" s="254" t="str">
        <f>IF(ISBLANK(INDEX('Policy Characteristics'!E:E,MATCH($C94,'Policy Characteristics'!$C:$C,0))),"",INDEX('Policy Characteristics'!E:E,MATCH($C94,'Policy Characteristics'!$C:$C,0)))</f>
        <v>trans psgr subsidy</v>
      </c>
      <c r="L94" s="261">
        <f>IF(ISBLANK(INDEX('Policy Characteristics'!F:F,MATCH($C94,'Policy Characteristics'!$C:$C,0))),"",INDEX('Policy Characteristics'!F:F,MATCH($C94,'Policy Characteristics'!$C:$C,0)))</f>
        <v>0</v>
      </c>
      <c r="M94" s="261">
        <f>IF(ISBLANK(INDEX('Policy Characteristics'!G:G,MATCH($C94,'Policy Characteristics'!$C:$C,0))),"",INDEX('Policy Characteristics'!G:G,MATCH($C94,'Policy Characteristics'!$C:$C,0)))</f>
        <v>50000</v>
      </c>
      <c r="N94" s="261">
        <f>IF(ISBLANK(INDEX('Policy Characteristics'!H:H,MATCH($C94,'Policy Characteristics'!$C:$C,0))),"",INDEX('Policy Characteristics'!H:H,MATCH($C94,'Policy Characteristics'!$C:$C,0)))</f>
        <v>100</v>
      </c>
      <c r="O94" s="254" t="str">
        <f>IF(ISBLANK(INDEX('Policy Characteristics'!I:I,MATCH($C94,'Policy Characteristics'!$C:$C,0))),"",INDEX('Policy Characteristics'!I:I,MATCH($C94,'Policy Characteristics'!$C:$C,0)))</f>
        <v>$ / vehicle</v>
      </c>
      <c r="P94" s="254" t="str">
        <f>IF(ISBLANK(INDEX('Policy Characteristics'!J:J,MATCH($C94,'Policy Characteristics'!$C:$C,0))),"",INDEX('Policy Characteristics'!J:J,MATCH($C94,'Policy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4" s="254" t="str">
        <f>IF(ISBLANK(INDEX('Policy Characteristics'!K:K,MATCH($C94,'Policy Characteristics'!$C:$C,0))),"",INDEX('Policy Characteristics'!K:K,MATCH($C94,'Policy Characteristics'!$C:$C,0)))</f>
        <v>transportation-sector-main.html#ev-subsidy</v>
      </c>
      <c r="R94" s="254" t="str">
        <f>IF(ISBLANK(INDEX('Policy Characteristics'!L:L,MATCH($C94,'Policy Characteristics'!$C:$C,0))),"",INDEX('Policy Characteristics'!L:L,MATCH($C94,'Policy Characteristics'!$C:$C,0)))</f>
        <v>ev-subsidy.html</v>
      </c>
    </row>
    <row r="95" spans="1:18">
      <c r="A95" s="254" t="str">
        <f>IF(ISBLANK(INDEX('Policy Characteristics'!A:A,MATCH($C95,'Policy Characteristics'!$C:$C,0))),"",INDEX('Policy Characteristics'!A:A,MATCH($C95,'Policy Characteristics'!$C:$C,0)))</f>
        <v>Transportation</v>
      </c>
      <c r="B95" s="262" t="str">
        <f>IF(ISBLANK(INDEX('Policy Characteristics'!B:B,MATCH($C95,'Policy Characteristics'!$C:$C,0))),"",INDEX('Policy Characteristics'!B:B,MATCH($C95,'Policy Characteristics'!$C:$C,0)))</f>
        <v>Passenger Vehicle Subsidy</v>
      </c>
      <c r="C95" s="254" t="str">
        <f t="shared" si="3"/>
        <v>Additional Passenger Vehicle Subsidy</v>
      </c>
      <c r="D95" s="45" t="s">
        <v>41</v>
      </c>
      <c r="E95" s="2" t="s">
        <v>2250</v>
      </c>
      <c r="F95" s="2" t="s">
        <v>3298</v>
      </c>
      <c r="G95" s="2" t="s">
        <v>3459</v>
      </c>
      <c r="H95" s="43">
        <v>1676</v>
      </c>
      <c r="I95" s="325" t="s">
        <v>44</v>
      </c>
      <c r="J95" s="255" t="str">
        <f>IF(ISBLANK(INDEX('Policy Characteristics'!D:D,MATCH($C95,'Policy Characteristics'!$C:$C,0))),"",INDEX('Policy Characteristics'!D:D,MATCH($C95,'Policy Characteristics'!$C:$C,0)))</f>
        <v>Vehicle Subsidy</v>
      </c>
      <c r="K95" s="254" t="str">
        <f>IF(ISBLANK(INDEX('Policy Characteristics'!E:E,MATCH($C95,'Policy Characteristics'!$C:$C,0))),"",INDEX('Policy Characteristics'!E:E,MATCH($C95,'Policy Characteristics'!$C:$C,0)))</f>
        <v>trans psgr subsidy</v>
      </c>
      <c r="L95" s="261">
        <f>IF(ISBLANK(INDEX('Policy Characteristics'!F:F,MATCH($C95,'Policy Characteristics'!$C:$C,0))),"",INDEX('Policy Characteristics'!F:F,MATCH($C95,'Policy Characteristics'!$C:$C,0)))</f>
        <v>0</v>
      </c>
      <c r="M95" s="261">
        <f>IF(ISBLANK(INDEX('Policy Characteristics'!G:G,MATCH($C95,'Policy Characteristics'!$C:$C,0))),"",INDEX('Policy Characteristics'!G:G,MATCH($C95,'Policy Characteristics'!$C:$C,0)))</f>
        <v>50000</v>
      </c>
      <c r="N95" s="261">
        <f>IF(ISBLANK(INDEX('Policy Characteristics'!H:H,MATCH($C95,'Policy Characteristics'!$C:$C,0))),"",INDEX('Policy Characteristics'!H:H,MATCH($C95,'Policy Characteristics'!$C:$C,0)))</f>
        <v>100</v>
      </c>
      <c r="O95" s="254" t="str">
        <f>IF(ISBLANK(INDEX('Policy Characteristics'!I:I,MATCH($C95,'Policy Characteristics'!$C:$C,0))),"",INDEX('Policy Characteristics'!I:I,MATCH($C95,'Policy Characteristics'!$C:$C,0)))</f>
        <v>$ / vehicle</v>
      </c>
      <c r="P95" s="254" t="str">
        <f>IF(ISBLANK(INDEX('Policy Characteristics'!J:J,MATCH($C95,'Policy Characteristics'!$C:$C,0))),"",INDEX('Policy Characteristics'!J:J,MATCH($C95,'Policy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5" s="254" t="str">
        <f>IF(ISBLANK(INDEX('Policy Characteristics'!K:K,MATCH($C95,'Policy Characteristics'!$C:$C,0))),"",INDEX('Policy Characteristics'!K:K,MATCH($C95,'Policy Characteristics'!$C:$C,0)))</f>
        <v>transportation-sector-main.html#ev-subsidy</v>
      </c>
      <c r="R95" s="254" t="str">
        <f>IF(ISBLANK(INDEX('Policy Characteristics'!L:L,MATCH($C95,'Policy Characteristics'!$C:$C,0))),"",INDEX('Policy Characteristics'!L:L,MATCH($C95,'Policy Characteristics'!$C:$C,0)))</f>
        <v>ev-subsidy.html</v>
      </c>
    </row>
    <row r="96" spans="1:18">
      <c r="A96" s="254" t="str">
        <f>IF(ISBLANK(INDEX('Policy Characteristics'!A:A,MATCH($C96,'Policy Characteristics'!$C:$C,0))),"",INDEX('Policy Characteristics'!A:A,MATCH($C96,'Policy Characteristics'!$C:$C,0)))</f>
        <v>Transportation</v>
      </c>
      <c r="B96" s="262" t="str">
        <f>IF(ISBLANK(INDEX('Policy Characteristics'!B:B,MATCH($C96,'Policy Characteristics'!$C:$C,0))),"",INDEX('Policy Characteristics'!B:B,MATCH($C96,'Policy Characteristics'!$C:$C,0)))</f>
        <v>Passenger Vehicle Subsidy</v>
      </c>
      <c r="C96" s="254" t="str">
        <f t="shared" si="3"/>
        <v>Additional Passenger Vehicle Subsidy</v>
      </c>
      <c r="D96" s="45" t="s">
        <v>41</v>
      </c>
      <c r="E96" s="2" t="s">
        <v>2511</v>
      </c>
      <c r="F96" s="2" t="s">
        <v>3298</v>
      </c>
      <c r="G96" s="2" t="s">
        <v>2511</v>
      </c>
      <c r="H96" s="43">
        <v>1677</v>
      </c>
      <c r="I96" s="325" t="s">
        <v>44</v>
      </c>
      <c r="J96" s="255" t="str">
        <f>IF(ISBLANK(INDEX('Policy Characteristics'!D:D,MATCH($C96,'Policy Characteristics'!$C:$C,0))),"",INDEX('Policy Characteristics'!D:D,MATCH($C96,'Policy Characteristics'!$C:$C,0)))</f>
        <v>Vehicle Subsidy</v>
      </c>
      <c r="K96" s="254" t="str">
        <f>IF(ISBLANK(INDEX('Policy Characteristics'!E:E,MATCH($C96,'Policy Characteristics'!$C:$C,0))),"",INDEX('Policy Characteristics'!E:E,MATCH($C96,'Policy Characteristics'!$C:$C,0)))</f>
        <v>trans psgr subsidy</v>
      </c>
      <c r="L96" s="261">
        <f>IF(ISBLANK(INDEX('Policy Characteristics'!F:F,MATCH($C96,'Policy Characteristics'!$C:$C,0))),"",INDEX('Policy Characteristics'!F:F,MATCH($C96,'Policy Characteristics'!$C:$C,0)))</f>
        <v>0</v>
      </c>
      <c r="M96" s="261">
        <f>IF(ISBLANK(INDEX('Policy Characteristics'!G:G,MATCH($C96,'Policy Characteristics'!$C:$C,0))),"",INDEX('Policy Characteristics'!G:G,MATCH($C96,'Policy Characteristics'!$C:$C,0)))</f>
        <v>50000</v>
      </c>
      <c r="N96" s="261">
        <f>IF(ISBLANK(INDEX('Policy Characteristics'!H:H,MATCH($C96,'Policy Characteristics'!$C:$C,0))),"",INDEX('Policy Characteristics'!H:H,MATCH($C96,'Policy Characteristics'!$C:$C,0)))</f>
        <v>100</v>
      </c>
      <c r="O96" s="254" t="str">
        <f>IF(ISBLANK(INDEX('Policy Characteristics'!I:I,MATCH($C96,'Policy Characteristics'!$C:$C,0))),"",INDEX('Policy Characteristics'!I:I,MATCH($C96,'Policy Characteristics'!$C:$C,0)))</f>
        <v>$ / vehicle</v>
      </c>
      <c r="P96" s="254" t="str">
        <f>IF(ISBLANK(INDEX('Policy Characteristics'!J:J,MATCH($C96,'Policy Characteristics'!$C:$C,0))),"",INDEX('Policy Characteristics'!J:J,MATCH($C96,'Policy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6" s="254" t="str">
        <f>IF(ISBLANK(INDEX('Policy Characteristics'!K:K,MATCH($C96,'Policy Characteristics'!$C:$C,0))),"",INDEX('Policy Characteristics'!K:K,MATCH($C96,'Policy Characteristics'!$C:$C,0)))</f>
        <v>transportation-sector-main.html#ev-subsidy</v>
      </c>
      <c r="R96" s="254" t="str">
        <f>IF(ISBLANK(INDEX('Policy Characteristics'!L:L,MATCH($C96,'Policy Characteristics'!$C:$C,0))),"",INDEX('Policy Characteristics'!L:L,MATCH($C96,'Policy Characteristics'!$C:$C,0)))</f>
        <v>ev-subsidy.html</v>
      </c>
    </row>
    <row r="97" spans="1:18">
      <c r="A97" s="254" t="str">
        <f>IF(ISBLANK(INDEX('Policy Characteristics'!A:A,MATCH($C97,'Policy Characteristics'!$C:$C,0))),"",INDEX('Policy Characteristics'!A:A,MATCH($C97,'Policy Characteristics'!$C:$C,0)))</f>
        <v>Transportation</v>
      </c>
      <c r="B97" s="262" t="str">
        <f>IF(ISBLANK(INDEX('Policy Characteristics'!B:B,MATCH($C97,'Policy Characteristics'!$C:$C,0))),"",INDEX('Policy Characteristics'!B:B,MATCH($C97,'Policy Characteristics'!$C:$C,0)))</f>
        <v>Passenger Vehicle Subsidy</v>
      </c>
      <c r="C97" s="254" t="str">
        <f t="shared" si="3"/>
        <v>Additional Passenger Vehicle Subsidy</v>
      </c>
      <c r="D97" s="45" t="s">
        <v>41</v>
      </c>
      <c r="E97" s="2" t="s">
        <v>2510</v>
      </c>
      <c r="F97" s="2" t="s">
        <v>3298</v>
      </c>
      <c r="G97" s="2" t="s">
        <v>3460</v>
      </c>
      <c r="H97" s="43">
        <v>1678</v>
      </c>
      <c r="I97" s="325" t="s">
        <v>44</v>
      </c>
      <c r="J97" s="255" t="str">
        <f>IF(ISBLANK(INDEX('Policy Characteristics'!D:D,MATCH($C97,'Policy Characteristics'!$C:$C,0))),"",INDEX('Policy Characteristics'!D:D,MATCH($C97,'Policy Characteristics'!$C:$C,0)))</f>
        <v>Vehicle Subsidy</v>
      </c>
      <c r="K97" s="254" t="str">
        <f>IF(ISBLANK(INDEX('Policy Characteristics'!E:E,MATCH($C97,'Policy Characteristics'!$C:$C,0))),"",INDEX('Policy Characteristics'!E:E,MATCH($C97,'Policy Characteristics'!$C:$C,0)))</f>
        <v>trans psgr subsidy</v>
      </c>
      <c r="L97" s="261">
        <f>IF(ISBLANK(INDEX('Policy Characteristics'!F:F,MATCH($C97,'Policy Characteristics'!$C:$C,0))),"",INDEX('Policy Characteristics'!F:F,MATCH($C97,'Policy Characteristics'!$C:$C,0)))</f>
        <v>0</v>
      </c>
      <c r="M97" s="261">
        <f>IF(ISBLANK(INDEX('Policy Characteristics'!G:G,MATCH($C97,'Policy Characteristics'!$C:$C,0))),"",INDEX('Policy Characteristics'!G:G,MATCH($C97,'Policy Characteristics'!$C:$C,0)))</f>
        <v>50000</v>
      </c>
      <c r="N97" s="261">
        <f>IF(ISBLANK(INDEX('Policy Characteristics'!H:H,MATCH($C97,'Policy Characteristics'!$C:$C,0))),"",INDEX('Policy Characteristics'!H:H,MATCH($C97,'Policy Characteristics'!$C:$C,0)))</f>
        <v>100</v>
      </c>
      <c r="O97" s="254" t="str">
        <f>IF(ISBLANK(INDEX('Policy Characteristics'!I:I,MATCH($C97,'Policy Characteristics'!$C:$C,0))),"",INDEX('Policy Characteristics'!I:I,MATCH($C97,'Policy Characteristics'!$C:$C,0)))</f>
        <v>$ / vehicle</v>
      </c>
      <c r="P97" s="254" t="str">
        <f>IF(ISBLANK(INDEX('Policy Characteristics'!J:J,MATCH($C97,'Policy Characteristics'!$C:$C,0))),"",INDEX('Policy Characteristics'!J:J,MATCH($C97,'Policy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7" s="254" t="str">
        <f>IF(ISBLANK(INDEX('Policy Characteristics'!K:K,MATCH($C97,'Policy Characteristics'!$C:$C,0))),"",INDEX('Policy Characteristics'!K:K,MATCH($C97,'Policy Characteristics'!$C:$C,0)))</f>
        <v>transportation-sector-main.html#ev-subsidy</v>
      </c>
      <c r="R97" s="254" t="str">
        <f>IF(ISBLANK(INDEX('Policy Characteristics'!L:L,MATCH($C97,'Policy Characteristics'!$C:$C,0))),"",INDEX('Policy Characteristics'!L:L,MATCH($C97,'Policy Characteristics'!$C:$C,0)))</f>
        <v>ev-subsidy.html</v>
      </c>
    </row>
    <row r="98" spans="1:18">
      <c r="A98" s="254" t="str">
        <f>IF(ISBLANK(INDEX('Policy Characteristics'!A:A,MATCH($C98,'Policy Characteristics'!$C:$C,0))),"",INDEX('Policy Characteristics'!A:A,MATCH($C98,'Policy Characteristics'!$C:$C,0)))</f>
        <v>Transportation</v>
      </c>
      <c r="B98" s="262" t="str">
        <f>IF(ISBLANK(INDEX('Policy Characteristics'!B:B,MATCH($C98,'Policy Characteristics'!$C:$C,0))),"",INDEX('Policy Characteristics'!B:B,MATCH($C98,'Policy Characteristics'!$C:$C,0)))</f>
        <v>Passenger Vehicle Subsidy</v>
      </c>
      <c r="C98" s="254" t="str">
        <f t="shared" si="3"/>
        <v>Additional Passenger Vehicle Subsidy</v>
      </c>
      <c r="D98" s="45" t="s">
        <v>113</v>
      </c>
      <c r="E98" s="45" t="s">
        <v>2246</v>
      </c>
      <c r="F98" s="2" t="s">
        <v>144</v>
      </c>
      <c r="G98" s="45" t="s">
        <v>3455</v>
      </c>
      <c r="H98" s="43">
        <v>1679</v>
      </c>
      <c r="I98" s="324" t="s">
        <v>43</v>
      </c>
      <c r="J98" s="255" t="str">
        <f>IF(ISBLANK(INDEX('Policy Characteristics'!D:D,MATCH($C98,'Policy Characteristics'!$C:$C,0))),"",INDEX('Policy Characteristics'!D:D,MATCH($C98,'Policy Characteristics'!$C:$C,0)))</f>
        <v>Vehicle Subsidy</v>
      </c>
      <c r="K98" s="254" t="str">
        <f>IF(ISBLANK(INDEX('Policy Characteristics'!E:E,MATCH($C98,'Policy Characteristics'!$C:$C,0))),"",INDEX('Policy Characteristics'!E:E,MATCH($C98,'Policy Characteristics'!$C:$C,0)))</f>
        <v>trans psgr subsidy</v>
      </c>
      <c r="L98" s="261">
        <f>IF(ISBLANK(INDEX('Policy Characteristics'!F:F,MATCH($C98,'Policy Characteristics'!$C:$C,0))),"",INDEX('Policy Characteristics'!F:F,MATCH($C98,'Policy Characteristics'!$C:$C,0)))</f>
        <v>0</v>
      </c>
      <c r="M98" s="261">
        <f>IF(ISBLANK(INDEX('Policy Characteristics'!G:G,MATCH($C98,'Policy Characteristics'!$C:$C,0))),"",INDEX('Policy Characteristics'!G:G,MATCH($C98,'Policy Characteristics'!$C:$C,0)))</f>
        <v>50000</v>
      </c>
      <c r="N98" s="261">
        <f>IF(ISBLANK(INDEX('Policy Characteristics'!H:H,MATCH($C98,'Policy Characteristics'!$C:$C,0))),"",INDEX('Policy Characteristics'!H:H,MATCH($C98,'Policy Characteristics'!$C:$C,0)))</f>
        <v>100</v>
      </c>
      <c r="O98" s="254" t="str">
        <f>IF(ISBLANK(INDEX('Policy Characteristics'!I:I,MATCH($C98,'Policy Characteristics'!$C:$C,0))),"",INDEX('Policy Characteristics'!I:I,MATCH($C98,'Policy Characteristics'!$C:$C,0)))</f>
        <v>$ / vehicle</v>
      </c>
      <c r="P98" s="254" t="str">
        <f>IF(ISBLANK(INDEX('Policy Characteristics'!J:J,MATCH($C98,'Policy Characteristics'!$C:$C,0))),"",INDEX('Policy Characteristics'!J:J,MATCH($C98,'Policy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8" s="254" t="str">
        <f>IF(ISBLANK(INDEX('Policy Characteristics'!K:K,MATCH($C98,'Policy Characteristics'!$C:$C,0))),"",INDEX('Policy Characteristics'!K:K,MATCH($C98,'Policy Characteristics'!$C:$C,0)))</f>
        <v>transportation-sector-main.html#ev-subsidy</v>
      </c>
      <c r="R98" s="254" t="str">
        <f>IF(ISBLANK(INDEX('Policy Characteristics'!L:L,MATCH($C98,'Policy Characteristics'!$C:$C,0))),"",INDEX('Policy Characteristics'!L:L,MATCH($C98,'Policy Characteristics'!$C:$C,0)))</f>
        <v>ev-subsidy.html</v>
      </c>
    </row>
    <row r="99" spans="1:18">
      <c r="A99" s="254" t="str">
        <f>IF(ISBLANK(INDEX('Policy Characteristics'!A:A,MATCH($C99,'Policy Characteristics'!$C:$C,0))),"",INDEX('Policy Characteristics'!A:A,MATCH($C99,'Policy Characteristics'!$C:$C,0)))</f>
        <v>Transportation</v>
      </c>
      <c r="B99" s="262" t="str">
        <f>IF(ISBLANK(INDEX('Policy Characteristics'!B:B,MATCH($C99,'Policy Characteristics'!$C:$C,0))),"",INDEX('Policy Characteristics'!B:B,MATCH($C99,'Policy Characteristics'!$C:$C,0)))</f>
        <v>Passenger Vehicle Subsidy</v>
      </c>
      <c r="C99" s="254" t="str">
        <f t="shared" si="3"/>
        <v>Additional Passenger Vehicle Subsidy</v>
      </c>
      <c r="D99" s="45" t="s">
        <v>113</v>
      </c>
      <c r="E99" s="2" t="s">
        <v>2247</v>
      </c>
      <c r="F99" s="2" t="s">
        <v>144</v>
      </c>
      <c r="G99" s="2" t="s">
        <v>3456</v>
      </c>
      <c r="H99" s="43">
        <v>1680</v>
      </c>
      <c r="I99" s="325" t="s">
        <v>44</v>
      </c>
      <c r="J99" s="255" t="str">
        <f>IF(ISBLANK(INDEX('Policy Characteristics'!D:D,MATCH($C99,'Policy Characteristics'!$C:$C,0))),"",INDEX('Policy Characteristics'!D:D,MATCH($C99,'Policy Characteristics'!$C:$C,0)))</f>
        <v>Vehicle Subsidy</v>
      </c>
      <c r="K99" s="254" t="str">
        <f>IF(ISBLANK(INDEX('Policy Characteristics'!E:E,MATCH($C99,'Policy Characteristics'!$C:$C,0))),"",INDEX('Policy Characteristics'!E:E,MATCH($C99,'Policy Characteristics'!$C:$C,0)))</f>
        <v>trans psgr subsidy</v>
      </c>
      <c r="L99" s="261">
        <f>IF(ISBLANK(INDEX('Policy Characteristics'!F:F,MATCH($C99,'Policy Characteristics'!$C:$C,0))),"",INDEX('Policy Characteristics'!F:F,MATCH($C99,'Policy Characteristics'!$C:$C,0)))</f>
        <v>0</v>
      </c>
      <c r="M99" s="261">
        <f>IF(ISBLANK(INDEX('Policy Characteristics'!G:G,MATCH($C99,'Policy Characteristics'!$C:$C,0))),"",INDEX('Policy Characteristics'!G:G,MATCH($C99,'Policy Characteristics'!$C:$C,0)))</f>
        <v>50000</v>
      </c>
      <c r="N99" s="261">
        <f>IF(ISBLANK(INDEX('Policy Characteristics'!H:H,MATCH($C99,'Policy Characteristics'!$C:$C,0))),"",INDEX('Policy Characteristics'!H:H,MATCH($C99,'Policy Characteristics'!$C:$C,0)))</f>
        <v>100</v>
      </c>
      <c r="O99" s="254" t="str">
        <f>IF(ISBLANK(INDEX('Policy Characteristics'!I:I,MATCH($C99,'Policy Characteristics'!$C:$C,0))),"",INDEX('Policy Characteristics'!I:I,MATCH($C99,'Policy Characteristics'!$C:$C,0)))</f>
        <v>$ / vehicle</v>
      </c>
      <c r="P99" s="254" t="str">
        <f>IF(ISBLANK(INDEX('Policy Characteristics'!J:J,MATCH($C99,'Policy Characteristics'!$C:$C,0))),"",INDEX('Policy Characteristics'!J:J,MATCH($C99,'Policy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99" s="254" t="str">
        <f>IF(ISBLANK(INDEX('Policy Characteristics'!K:K,MATCH($C99,'Policy Characteristics'!$C:$C,0))),"",INDEX('Policy Characteristics'!K:K,MATCH($C99,'Policy Characteristics'!$C:$C,0)))</f>
        <v>transportation-sector-main.html#ev-subsidy</v>
      </c>
      <c r="R99" s="254" t="str">
        <f>IF(ISBLANK(INDEX('Policy Characteristics'!L:L,MATCH($C99,'Policy Characteristics'!$C:$C,0))),"",INDEX('Policy Characteristics'!L:L,MATCH($C99,'Policy Characteristics'!$C:$C,0)))</f>
        <v>ev-subsidy.html</v>
      </c>
    </row>
    <row r="100" spans="1:18">
      <c r="A100" s="254" t="str">
        <f>IF(ISBLANK(INDEX('Policy Characteristics'!A:A,MATCH($C100,'Policy Characteristics'!$C:$C,0))),"",INDEX('Policy Characteristics'!A:A,MATCH($C100,'Policy Characteristics'!$C:$C,0)))</f>
        <v>Transportation</v>
      </c>
      <c r="B100" s="262" t="str">
        <f>IF(ISBLANK(INDEX('Policy Characteristics'!B:B,MATCH($C100,'Policy Characteristics'!$C:$C,0))),"",INDEX('Policy Characteristics'!B:B,MATCH($C100,'Policy Characteristics'!$C:$C,0)))</f>
        <v>Passenger Vehicle Subsidy</v>
      </c>
      <c r="C100" s="254" t="str">
        <f t="shared" si="3"/>
        <v>Additional Passenger Vehicle Subsidy</v>
      </c>
      <c r="D100" s="45" t="s">
        <v>113</v>
      </c>
      <c r="E100" s="2" t="s">
        <v>2248</v>
      </c>
      <c r="F100" s="2" t="s">
        <v>144</v>
      </c>
      <c r="G100" s="2" t="s">
        <v>3457</v>
      </c>
      <c r="H100" s="43">
        <v>1681</v>
      </c>
      <c r="I100" s="325" t="s">
        <v>44</v>
      </c>
      <c r="J100" s="255" t="str">
        <f>IF(ISBLANK(INDEX('Policy Characteristics'!D:D,MATCH($C100,'Policy Characteristics'!$C:$C,0))),"",INDEX('Policy Characteristics'!D:D,MATCH($C100,'Policy Characteristics'!$C:$C,0)))</f>
        <v>Vehicle Subsidy</v>
      </c>
      <c r="K100" s="254" t="str">
        <f>IF(ISBLANK(INDEX('Policy Characteristics'!E:E,MATCH($C100,'Policy Characteristics'!$C:$C,0))),"",INDEX('Policy Characteristics'!E:E,MATCH($C100,'Policy Characteristics'!$C:$C,0)))</f>
        <v>trans psgr subsidy</v>
      </c>
      <c r="L100" s="261">
        <f>IF(ISBLANK(INDEX('Policy Characteristics'!F:F,MATCH($C100,'Policy Characteristics'!$C:$C,0))),"",INDEX('Policy Characteristics'!F:F,MATCH($C100,'Policy Characteristics'!$C:$C,0)))</f>
        <v>0</v>
      </c>
      <c r="M100" s="261">
        <f>IF(ISBLANK(INDEX('Policy Characteristics'!G:G,MATCH($C100,'Policy Characteristics'!$C:$C,0))),"",INDEX('Policy Characteristics'!G:G,MATCH($C100,'Policy Characteristics'!$C:$C,0)))</f>
        <v>50000</v>
      </c>
      <c r="N100" s="261">
        <f>IF(ISBLANK(INDEX('Policy Characteristics'!H:H,MATCH($C100,'Policy Characteristics'!$C:$C,0))),"",INDEX('Policy Characteristics'!H:H,MATCH($C100,'Policy Characteristics'!$C:$C,0)))</f>
        <v>100</v>
      </c>
      <c r="O100" s="254" t="str">
        <f>IF(ISBLANK(INDEX('Policy Characteristics'!I:I,MATCH($C100,'Policy Characteristics'!$C:$C,0))),"",INDEX('Policy Characteristics'!I:I,MATCH($C100,'Policy Characteristics'!$C:$C,0)))</f>
        <v>$ / vehicle</v>
      </c>
      <c r="P100" s="254" t="str">
        <f>IF(ISBLANK(INDEX('Policy Characteristics'!J:J,MATCH($C100,'Policy Characteristics'!$C:$C,0))),"",INDEX('Policy Characteristics'!J:J,MATCH($C100,'Policy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0" s="254" t="str">
        <f>IF(ISBLANK(INDEX('Policy Characteristics'!K:K,MATCH($C100,'Policy Characteristics'!$C:$C,0))),"",INDEX('Policy Characteristics'!K:K,MATCH($C100,'Policy Characteristics'!$C:$C,0)))</f>
        <v>transportation-sector-main.html#ev-subsidy</v>
      </c>
      <c r="R100" s="254" t="str">
        <f>IF(ISBLANK(INDEX('Policy Characteristics'!L:L,MATCH($C100,'Policy Characteristics'!$C:$C,0))),"",INDEX('Policy Characteristics'!L:L,MATCH($C100,'Policy Characteristics'!$C:$C,0)))</f>
        <v>ev-subsidy.html</v>
      </c>
    </row>
    <row r="101" spans="1:18">
      <c r="A101" s="254" t="str">
        <f>IF(ISBLANK(INDEX('Policy Characteristics'!A:A,MATCH($C101,'Policy Characteristics'!$C:$C,0))),"",INDEX('Policy Characteristics'!A:A,MATCH($C101,'Policy Characteristics'!$C:$C,0)))</f>
        <v>Transportation</v>
      </c>
      <c r="B101" s="262" t="str">
        <f>IF(ISBLANK(INDEX('Policy Characteristics'!B:B,MATCH($C101,'Policy Characteristics'!$C:$C,0))),"",INDEX('Policy Characteristics'!B:B,MATCH($C101,'Policy Characteristics'!$C:$C,0)))</f>
        <v>Passenger Vehicle Subsidy</v>
      </c>
      <c r="C101" s="254" t="str">
        <f t="shared" si="3"/>
        <v>Additional Passenger Vehicle Subsidy</v>
      </c>
      <c r="D101" s="45" t="s">
        <v>113</v>
      </c>
      <c r="E101" s="2" t="s">
        <v>2249</v>
      </c>
      <c r="F101" s="2" t="s">
        <v>144</v>
      </c>
      <c r="G101" s="2" t="s">
        <v>3458</v>
      </c>
      <c r="H101" s="43">
        <v>1682</v>
      </c>
      <c r="I101" s="325" t="s">
        <v>44</v>
      </c>
      <c r="J101" s="255" t="str">
        <f>IF(ISBLANK(INDEX('Policy Characteristics'!D:D,MATCH($C101,'Policy Characteristics'!$C:$C,0))),"",INDEX('Policy Characteristics'!D:D,MATCH($C101,'Policy Characteristics'!$C:$C,0)))</f>
        <v>Vehicle Subsidy</v>
      </c>
      <c r="K101" s="254" t="str">
        <f>IF(ISBLANK(INDEX('Policy Characteristics'!E:E,MATCH($C101,'Policy Characteristics'!$C:$C,0))),"",INDEX('Policy Characteristics'!E:E,MATCH($C101,'Policy Characteristics'!$C:$C,0)))</f>
        <v>trans psgr subsidy</v>
      </c>
      <c r="L101" s="261">
        <f>IF(ISBLANK(INDEX('Policy Characteristics'!F:F,MATCH($C101,'Policy Characteristics'!$C:$C,0))),"",INDEX('Policy Characteristics'!F:F,MATCH($C101,'Policy Characteristics'!$C:$C,0)))</f>
        <v>0</v>
      </c>
      <c r="M101" s="261">
        <f>IF(ISBLANK(INDEX('Policy Characteristics'!G:G,MATCH($C101,'Policy Characteristics'!$C:$C,0))),"",INDEX('Policy Characteristics'!G:G,MATCH($C101,'Policy Characteristics'!$C:$C,0)))</f>
        <v>50000</v>
      </c>
      <c r="N101" s="261">
        <f>IF(ISBLANK(INDEX('Policy Characteristics'!H:H,MATCH($C101,'Policy Characteristics'!$C:$C,0))),"",INDEX('Policy Characteristics'!H:H,MATCH($C101,'Policy Characteristics'!$C:$C,0)))</f>
        <v>100</v>
      </c>
      <c r="O101" s="254" t="str">
        <f>IF(ISBLANK(INDEX('Policy Characteristics'!I:I,MATCH($C101,'Policy Characteristics'!$C:$C,0))),"",INDEX('Policy Characteristics'!I:I,MATCH($C101,'Policy Characteristics'!$C:$C,0)))</f>
        <v>$ / vehicle</v>
      </c>
      <c r="P101" s="254" t="str">
        <f>IF(ISBLANK(INDEX('Policy Characteristics'!J:J,MATCH($C101,'Policy Characteristics'!$C:$C,0))),"",INDEX('Policy Characteristics'!J:J,MATCH($C101,'Policy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1" s="254" t="str">
        <f>IF(ISBLANK(INDEX('Policy Characteristics'!K:K,MATCH($C101,'Policy Characteristics'!$C:$C,0))),"",INDEX('Policy Characteristics'!K:K,MATCH($C101,'Policy Characteristics'!$C:$C,0)))</f>
        <v>transportation-sector-main.html#ev-subsidy</v>
      </c>
      <c r="R101" s="254" t="str">
        <f>IF(ISBLANK(INDEX('Policy Characteristics'!L:L,MATCH($C101,'Policy Characteristics'!$C:$C,0))),"",INDEX('Policy Characteristics'!L:L,MATCH($C101,'Policy Characteristics'!$C:$C,0)))</f>
        <v>ev-subsidy.html</v>
      </c>
    </row>
    <row r="102" spans="1:18">
      <c r="A102" s="254" t="str">
        <f>IF(ISBLANK(INDEX('Policy Characteristics'!A:A,MATCH($C102,'Policy Characteristics'!$C:$C,0))),"",INDEX('Policy Characteristics'!A:A,MATCH($C102,'Policy Characteristics'!$C:$C,0)))</f>
        <v>Transportation</v>
      </c>
      <c r="B102" s="262" t="str">
        <f>IF(ISBLANK(INDEX('Policy Characteristics'!B:B,MATCH($C102,'Policy Characteristics'!$C:$C,0))),"",INDEX('Policy Characteristics'!B:B,MATCH($C102,'Policy Characteristics'!$C:$C,0)))</f>
        <v>Passenger Vehicle Subsidy</v>
      </c>
      <c r="C102" s="254" t="str">
        <f t="shared" si="3"/>
        <v>Additional Passenger Vehicle Subsidy</v>
      </c>
      <c r="D102" s="45" t="s">
        <v>113</v>
      </c>
      <c r="E102" s="2" t="s">
        <v>2250</v>
      </c>
      <c r="F102" s="2" t="s">
        <v>144</v>
      </c>
      <c r="G102" s="2" t="s">
        <v>3459</v>
      </c>
      <c r="H102" s="43">
        <v>1683</v>
      </c>
      <c r="I102" s="324" t="s">
        <v>43</v>
      </c>
      <c r="J102" s="255" t="str">
        <f>IF(ISBLANK(INDEX('Policy Characteristics'!D:D,MATCH($C102,'Policy Characteristics'!$C:$C,0))),"",INDEX('Policy Characteristics'!D:D,MATCH($C102,'Policy Characteristics'!$C:$C,0)))</f>
        <v>Vehicle Subsidy</v>
      </c>
      <c r="K102" s="254" t="str">
        <f>IF(ISBLANK(INDEX('Policy Characteristics'!E:E,MATCH($C102,'Policy Characteristics'!$C:$C,0))),"",INDEX('Policy Characteristics'!E:E,MATCH($C102,'Policy Characteristics'!$C:$C,0)))</f>
        <v>trans psgr subsidy</v>
      </c>
      <c r="L102" s="261">
        <f>IF(ISBLANK(INDEX('Policy Characteristics'!F:F,MATCH($C102,'Policy Characteristics'!$C:$C,0))),"",INDEX('Policy Characteristics'!F:F,MATCH($C102,'Policy Characteristics'!$C:$C,0)))</f>
        <v>0</v>
      </c>
      <c r="M102" s="261">
        <f>IF(ISBLANK(INDEX('Policy Characteristics'!G:G,MATCH($C102,'Policy Characteristics'!$C:$C,0))),"",INDEX('Policy Characteristics'!G:G,MATCH($C102,'Policy Characteristics'!$C:$C,0)))</f>
        <v>50000</v>
      </c>
      <c r="N102" s="261">
        <f>IF(ISBLANK(INDEX('Policy Characteristics'!H:H,MATCH($C102,'Policy Characteristics'!$C:$C,0))),"",INDEX('Policy Characteristics'!H:H,MATCH($C102,'Policy Characteristics'!$C:$C,0)))</f>
        <v>100</v>
      </c>
      <c r="O102" s="254" t="str">
        <f>IF(ISBLANK(INDEX('Policy Characteristics'!I:I,MATCH($C102,'Policy Characteristics'!$C:$C,0))),"",INDEX('Policy Characteristics'!I:I,MATCH($C102,'Policy Characteristics'!$C:$C,0)))</f>
        <v>$ / vehicle</v>
      </c>
      <c r="P102" s="254" t="str">
        <f>IF(ISBLANK(INDEX('Policy Characteristics'!J:J,MATCH($C102,'Policy Characteristics'!$C:$C,0))),"",INDEX('Policy Characteristics'!J:J,MATCH($C102,'Policy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2" s="254" t="str">
        <f>IF(ISBLANK(INDEX('Policy Characteristics'!K:K,MATCH($C102,'Policy Characteristics'!$C:$C,0))),"",INDEX('Policy Characteristics'!K:K,MATCH($C102,'Policy Characteristics'!$C:$C,0)))</f>
        <v>transportation-sector-main.html#ev-subsidy</v>
      </c>
      <c r="R102" s="254" t="str">
        <f>IF(ISBLANK(INDEX('Policy Characteristics'!L:L,MATCH($C102,'Policy Characteristics'!$C:$C,0))),"",INDEX('Policy Characteristics'!L:L,MATCH($C102,'Policy Characteristics'!$C:$C,0)))</f>
        <v>ev-subsidy.html</v>
      </c>
    </row>
    <row r="103" spans="1:18">
      <c r="A103" s="254" t="str">
        <f>IF(ISBLANK(INDEX('Policy Characteristics'!A:A,MATCH($C103,'Policy Characteristics'!$C:$C,0))),"",INDEX('Policy Characteristics'!A:A,MATCH($C103,'Policy Characteristics'!$C:$C,0)))</f>
        <v>Transportation</v>
      </c>
      <c r="B103" s="262" t="str">
        <f>IF(ISBLANK(INDEX('Policy Characteristics'!B:B,MATCH($C103,'Policy Characteristics'!$C:$C,0))),"",INDEX('Policy Characteristics'!B:B,MATCH($C103,'Policy Characteristics'!$C:$C,0)))</f>
        <v>Passenger Vehicle Subsidy</v>
      </c>
      <c r="C103" s="254" t="str">
        <f t="shared" si="3"/>
        <v>Additional Passenger Vehicle Subsidy</v>
      </c>
      <c r="D103" s="45" t="s">
        <v>113</v>
      </c>
      <c r="E103" s="2" t="s">
        <v>2511</v>
      </c>
      <c r="F103" s="2" t="s">
        <v>144</v>
      </c>
      <c r="G103" s="2" t="s">
        <v>2511</v>
      </c>
      <c r="H103" s="43">
        <v>1684</v>
      </c>
      <c r="I103" s="325" t="s">
        <v>44</v>
      </c>
      <c r="J103" s="255" t="str">
        <f>IF(ISBLANK(INDEX('Policy Characteristics'!D:D,MATCH($C103,'Policy Characteristics'!$C:$C,0))),"",INDEX('Policy Characteristics'!D:D,MATCH($C103,'Policy Characteristics'!$C:$C,0)))</f>
        <v>Vehicle Subsidy</v>
      </c>
      <c r="K103" s="254" t="str">
        <f>IF(ISBLANK(INDEX('Policy Characteristics'!E:E,MATCH($C103,'Policy Characteristics'!$C:$C,0))),"",INDEX('Policy Characteristics'!E:E,MATCH($C103,'Policy Characteristics'!$C:$C,0)))</f>
        <v>trans psgr subsidy</v>
      </c>
      <c r="L103" s="261">
        <f>IF(ISBLANK(INDEX('Policy Characteristics'!F:F,MATCH($C103,'Policy Characteristics'!$C:$C,0))),"",INDEX('Policy Characteristics'!F:F,MATCH($C103,'Policy Characteristics'!$C:$C,0)))</f>
        <v>0</v>
      </c>
      <c r="M103" s="261">
        <f>IF(ISBLANK(INDEX('Policy Characteristics'!G:G,MATCH($C103,'Policy Characteristics'!$C:$C,0))),"",INDEX('Policy Characteristics'!G:G,MATCH($C103,'Policy Characteristics'!$C:$C,0)))</f>
        <v>50000</v>
      </c>
      <c r="N103" s="261">
        <f>IF(ISBLANK(INDEX('Policy Characteristics'!H:H,MATCH($C103,'Policy Characteristics'!$C:$C,0))),"",INDEX('Policy Characteristics'!H:H,MATCH($C103,'Policy Characteristics'!$C:$C,0)))</f>
        <v>100</v>
      </c>
      <c r="O103" s="254" t="str">
        <f>IF(ISBLANK(INDEX('Policy Characteristics'!I:I,MATCH($C103,'Policy Characteristics'!$C:$C,0))),"",INDEX('Policy Characteristics'!I:I,MATCH($C103,'Policy Characteristics'!$C:$C,0)))</f>
        <v>$ / vehicle</v>
      </c>
      <c r="P103" s="254" t="str">
        <f>IF(ISBLANK(INDEX('Policy Characteristics'!J:J,MATCH($C103,'Policy Characteristics'!$C:$C,0))),"",INDEX('Policy Characteristics'!J:J,MATCH($C103,'Policy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3" s="254" t="str">
        <f>IF(ISBLANK(INDEX('Policy Characteristics'!K:K,MATCH($C103,'Policy Characteristics'!$C:$C,0))),"",INDEX('Policy Characteristics'!K:K,MATCH($C103,'Policy Characteristics'!$C:$C,0)))</f>
        <v>transportation-sector-main.html#ev-subsidy</v>
      </c>
      <c r="R103" s="254" t="str">
        <f>IF(ISBLANK(INDEX('Policy Characteristics'!L:L,MATCH($C103,'Policy Characteristics'!$C:$C,0))),"",INDEX('Policy Characteristics'!L:L,MATCH($C103,'Policy Characteristics'!$C:$C,0)))</f>
        <v>ev-subsidy.html</v>
      </c>
    </row>
    <row r="104" spans="1:18">
      <c r="A104" s="254" t="str">
        <f>IF(ISBLANK(INDEX('Policy Characteristics'!A:A,MATCH($C104,'Policy Characteristics'!$C:$C,0))),"",INDEX('Policy Characteristics'!A:A,MATCH($C104,'Policy Characteristics'!$C:$C,0)))</f>
        <v>Transportation</v>
      </c>
      <c r="B104" s="262" t="str">
        <f>IF(ISBLANK(INDEX('Policy Characteristics'!B:B,MATCH($C104,'Policy Characteristics'!$C:$C,0))),"",INDEX('Policy Characteristics'!B:B,MATCH($C104,'Policy Characteristics'!$C:$C,0)))</f>
        <v>Passenger Vehicle Subsidy</v>
      </c>
      <c r="C104" s="254" t="str">
        <f t="shared" si="3"/>
        <v>Additional Passenger Vehicle Subsidy</v>
      </c>
      <c r="D104" s="45" t="s">
        <v>113</v>
      </c>
      <c r="E104" s="2" t="s">
        <v>2510</v>
      </c>
      <c r="F104" s="2" t="s">
        <v>144</v>
      </c>
      <c r="G104" s="2" t="s">
        <v>3460</v>
      </c>
      <c r="H104" s="43">
        <v>1685</v>
      </c>
      <c r="I104" s="324" t="s">
        <v>43</v>
      </c>
      <c r="J104" s="255" t="str">
        <f>IF(ISBLANK(INDEX('Policy Characteristics'!D:D,MATCH($C104,'Policy Characteristics'!$C:$C,0))),"",INDEX('Policy Characteristics'!D:D,MATCH($C104,'Policy Characteristics'!$C:$C,0)))</f>
        <v>Vehicle Subsidy</v>
      </c>
      <c r="K104" s="254" t="str">
        <f>IF(ISBLANK(INDEX('Policy Characteristics'!E:E,MATCH($C104,'Policy Characteristics'!$C:$C,0))),"",INDEX('Policy Characteristics'!E:E,MATCH($C104,'Policy Characteristics'!$C:$C,0)))</f>
        <v>trans psgr subsidy</v>
      </c>
      <c r="L104" s="261">
        <f>IF(ISBLANK(INDEX('Policy Characteristics'!F:F,MATCH($C104,'Policy Characteristics'!$C:$C,0))),"",INDEX('Policy Characteristics'!F:F,MATCH($C104,'Policy Characteristics'!$C:$C,0)))</f>
        <v>0</v>
      </c>
      <c r="M104" s="261">
        <f>IF(ISBLANK(INDEX('Policy Characteristics'!G:G,MATCH($C104,'Policy Characteristics'!$C:$C,0))),"",INDEX('Policy Characteristics'!G:G,MATCH($C104,'Policy Characteristics'!$C:$C,0)))</f>
        <v>50000</v>
      </c>
      <c r="N104" s="261">
        <f>IF(ISBLANK(INDEX('Policy Characteristics'!H:H,MATCH($C104,'Policy Characteristics'!$C:$C,0))),"",INDEX('Policy Characteristics'!H:H,MATCH($C104,'Policy Characteristics'!$C:$C,0)))</f>
        <v>100</v>
      </c>
      <c r="O104" s="254" t="str">
        <f>IF(ISBLANK(INDEX('Policy Characteristics'!I:I,MATCH($C104,'Policy Characteristics'!$C:$C,0))),"",INDEX('Policy Characteristics'!I:I,MATCH($C104,'Policy Characteristics'!$C:$C,0)))</f>
        <v>$ / vehicle</v>
      </c>
      <c r="P104" s="254" t="str">
        <f>IF(ISBLANK(INDEX('Policy Characteristics'!J:J,MATCH($C104,'Policy Characteristics'!$C:$C,0))),"",INDEX('Policy Characteristics'!J:J,MATCH($C104,'Policy Characteristics'!$C:$C,0)))</f>
        <v>**Description:** This policy causes government to pay for the specified dollar amount off the purchase price of new passenger vehicle.  This is in addition to subsidies that exist in the BAU case.  // **Guidance for setting values:** The U.S. currently offers a federal tax credit for up to $7,500 for qualifying clean passenger light-duty vehicles as part of the Inflation Reduction Act. The BAU scenario includes an estimated average credit for new vehicles, accounting for the fact many vehicles will not be eligible starting in 2025 due to requirements for critical minerals sourcing.</v>
      </c>
      <c r="Q104" s="254" t="str">
        <f>IF(ISBLANK(INDEX('Policy Characteristics'!K:K,MATCH($C104,'Policy Characteristics'!$C:$C,0))),"",INDEX('Policy Characteristics'!K:K,MATCH($C104,'Policy Characteristics'!$C:$C,0)))</f>
        <v>transportation-sector-main.html#ev-subsidy</v>
      </c>
      <c r="R104" s="254" t="str">
        <f>IF(ISBLANK(INDEX('Policy Characteristics'!L:L,MATCH($C104,'Policy Characteristics'!$C:$C,0))),"",INDEX('Policy Characteristics'!L:L,MATCH($C104,'Policy Characteristics'!$C:$C,0)))</f>
        <v>ev-subsidy.html</v>
      </c>
    </row>
    <row r="105" spans="1:18" s="2" customFormat="1">
      <c r="A105" s="254" t="str">
        <f>IF(ISBLANK(INDEX('Policy Characteristics'!A:A,MATCH($C105,'Policy Characteristics'!$C:$C,0))),"",INDEX('Policy Characteristics'!A:A,MATCH($C105,'Policy Characteristics'!$C:$C,0)))</f>
        <v>Transportation</v>
      </c>
      <c r="B105" s="262" t="str">
        <f>IF(ISBLANK(INDEX('Policy Characteristics'!B:B,MATCH($C105,'Policy Characteristics'!$C:$C,0))),"",INDEX('Policy Characteristics'!B:B,MATCH($C105,'Policy Characteristics'!$C:$C,0)))</f>
        <v>Freight Vehicle Subsidy</v>
      </c>
      <c r="C105" s="1" t="s">
        <v>3450</v>
      </c>
      <c r="D105" s="45" t="s">
        <v>37</v>
      </c>
      <c r="E105" s="45" t="s">
        <v>2246</v>
      </c>
      <c r="F105" s="2" t="s">
        <v>3467</v>
      </c>
      <c r="G105" s="45" t="s">
        <v>3455</v>
      </c>
      <c r="H105" s="43">
        <v>1686</v>
      </c>
      <c r="I105" s="324" t="s">
        <v>43</v>
      </c>
      <c r="J105" s="255" t="str">
        <f>IF(ISBLANK(INDEX('Policy Characteristics'!D:D,MATCH($C105,'Policy Characteristics'!$C:$C,0))),"",INDEX('Policy Characteristics'!D:D,MATCH($C105,'Policy Characteristics'!$C:$C,0)))</f>
        <v>Vehicle Subsidy</v>
      </c>
      <c r="K105" s="254" t="str">
        <f>IF(ISBLANK(INDEX('Policy Characteristics'!E:E,MATCH($C105,'Policy Characteristics'!$C:$C,0))),"",INDEX('Policy Characteristics'!E:E,MATCH($C105,'Policy Characteristics'!$C:$C,0)))</f>
        <v>trans frgt subsidy</v>
      </c>
      <c r="L105" s="261">
        <f>IF(ISBLANK(INDEX('Policy Characteristics'!F:F,MATCH($C105,'Policy Characteristics'!$C:$C,0))),"",INDEX('Policy Characteristics'!F:F,MATCH($C105,'Policy Characteristics'!$C:$C,0)))</f>
        <v>0</v>
      </c>
      <c r="M105" s="261">
        <f>IF(ISBLANK(INDEX('Policy Characteristics'!G:G,MATCH($C105,'Policy Characteristics'!$C:$C,0))),"",INDEX('Policy Characteristics'!G:G,MATCH($C105,'Policy Characteristics'!$C:$C,0)))</f>
        <v>50000</v>
      </c>
      <c r="N105" s="261">
        <f>IF(ISBLANK(INDEX('Policy Characteristics'!H:H,MATCH($C105,'Policy Characteristics'!$C:$C,0))),"",INDEX('Policy Characteristics'!H:H,MATCH($C105,'Policy Characteristics'!$C:$C,0)))</f>
        <v>100</v>
      </c>
      <c r="O105" s="254" t="str">
        <f>IF(ISBLANK(INDEX('Policy Characteristics'!I:I,MATCH($C105,'Policy Characteristics'!$C:$C,0))),"",INDEX('Policy Characteristics'!I:I,MATCH($C105,'Policy Characteristics'!$C:$C,0)))</f>
        <v>$ / vehicle</v>
      </c>
      <c r="P105" s="254" t="str">
        <f>IF(ISBLANK(INDEX('Policy Characteristics'!J:J,MATCH($C105,'Policy Characteristics'!$C:$C,0))),"",INDEX('Policy Characteristics'!J:J,MATCH($C105,'Policy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5" s="254" t="str">
        <f>IF(ISBLANK(INDEX('Policy Characteristics'!K:K,MATCH($C105,'Policy Characteristics'!$C:$C,0))),"",INDEX('Policy Characteristics'!K:K,MATCH($C105,'Policy Characteristics'!$C:$C,0)))</f>
        <v>transportation-sector-main.html#ev-subsidy</v>
      </c>
      <c r="R105" s="254" t="str">
        <f>IF(ISBLANK(INDEX('Policy Characteristics'!L:L,MATCH($C105,'Policy Characteristics'!$C:$C,0))),"",INDEX('Policy Characteristics'!L:L,MATCH($C105,'Policy Characteristics'!$C:$C,0)))</f>
        <v>ev-subsidy.html</v>
      </c>
    </row>
    <row r="106" spans="1:18" ht="14.45" customHeight="1">
      <c r="A106" s="254" t="str">
        <f>IF(ISBLANK(INDEX('Policy Characteristics'!A:A,MATCH($C106,'Policy Characteristics'!$C:$C,0))),"",INDEX('Policy Characteristics'!A:A,MATCH($C106,'Policy Characteristics'!$C:$C,0)))</f>
        <v>Transportation</v>
      </c>
      <c r="B106" s="262" t="str">
        <f>IF(ISBLANK(INDEX('Policy Characteristics'!B:B,MATCH($C106,'Policy Characteristics'!$C:$C,0))),"",INDEX('Policy Characteristics'!B:B,MATCH($C106,'Policy Characteristics'!$C:$C,0)))</f>
        <v>Freight Vehicle Subsidy</v>
      </c>
      <c r="C106" s="254" t="str">
        <f>C$105</f>
        <v>Additional Freight Vehicle Subsidy</v>
      </c>
      <c r="D106" s="45" t="s">
        <v>37</v>
      </c>
      <c r="E106" s="2" t="s">
        <v>2247</v>
      </c>
      <c r="F106" s="2" t="s">
        <v>3467</v>
      </c>
      <c r="G106" s="2" t="s">
        <v>3456</v>
      </c>
      <c r="H106" s="43">
        <v>1687</v>
      </c>
      <c r="I106" s="324" t="s">
        <v>43</v>
      </c>
      <c r="J106" s="255" t="str">
        <f>IF(ISBLANK(INDEX('Policy Characteristics'!D:D,MATCH($C106,'Policy Characteristics'!$C:$C,0))),"",INDEX('Policy Characteristics'!D:D,MATCH($C106,'Policy Characteristics'!$C:$C,0)))</f>
        <v>Vehicle Subsidy</v>
      </c>
      <c r="K106" s="254" t="str">
        <f>IF(ISBLANK(INDEX('Policy Characteristics'!E:E,MATCH($C106,'Policy Characteristics'!$C:$C,0))),"",INDEX('Policy Characteristics'!E:E,MATCH($C106,'Policy Characteristics'!$C:$C,0)))</f>
        <v>trans frgt subsidy</v>
      </c>
      <c r="L106" s="261">
        <f>IF(ISBLANK(INDEX('Policy Characteristics'!F:F,MATCH($C106,'Policy Characteristics'!$C:$C,0))),"",INDEX('Policy Characteristics'!F:F,MATCH($C106,'Policy Characteristics'!$C:$C,0)))</f>
        <v>0</v>
      </c>
      <c r="M106" s="261">
        <f>IF(ISBLANK(INDEX('Policy Characteristics'!G:G,MATCH($C106,'Policy Characteristics'!$C:$C,0))),"",INDEX('Policy Characteristics'!G:G,MATCH($C106,'Policy Characteristics'!$C:$C,0)))</f>
        <v>50000</v>
      </c>
      <c r="N106" s="261">
        <f>IF(ISBLANK(INDEX('Policy Characteristics'!H:H,MATCH($C106,'Policy Characteristics'!$C:$C,0))),"",INDEX('Policy Characteristics'!H:H,MATCH($C106,'Policy Characteristics'!$C:$C,0)))</f>
        <v>100</v>
      </c>
      <c r="O106" s="254" t="str">
        <f>IF(ISBLANK(INDEX('Policy Characteristics'!I:I,MATCH($C106,'Policy Characteristics'!$C:$C,0))),"",INDEX('Policy Characteristics'!I:I,MATCH($C106,'Policy Characteristics'!$C:$C,0)))</f>
        <v>$ / vehicle</v>
      </c>
      <c r="P106" s="254"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6" s="254" t="str">
        <f>IF(ISBLANK(INDEX('Policy Characteristics'!K:K,MATCH($C106,'Policy Characteristics'!$C:$C,0))),"",INDEX('Policy Characteristics'!K:K,MATCH($C106,'Policy Characteristics'!$C:$C,0)))</f>
        <v>transportation-sector-main.html#ev-subsidy</v>
      </c>
      <c r="R106" s="254" t="str">
        <f>IF(ISBLANK(INDEX('Policy Characteristics'!L:L,MATCH($C106,'Policy Characteristics'!$C:$C,0))),"",INDEX('Policy Characteristics'!L:L,MATCH($C106,'Policy Characteristics'!$C:$C,0)))</f>
        <v>ev-subsidy.html</v>
      </c>
    </row>
    <row r="107" spans="1:18">
      <c r="A107" s="254" t="str">
        <f>IF(ISBLANK(INDEX('Policy Characteristics'!A:A,MATCH($C107,'Policy Characteristics'!$C:$C,0))),"",INDEX('Policy Characteristics'!A:A,MATCH($C107,'Policy Characteristics'!$C:$C,0)))</f>
        <v>Transportation</v>
      </c>
      <c r="B107" s="262" t="str">
        <f>IF(ISBLANK(INDEX('Policy Characteristics'!B:B,MATCH($C107,'Policy Characteristics'!$C:$C,0))),"",INDEX('Policy Characteristics'!B:B,MATCH($C107,'Policy Characteristics'!$C:$C,0)))</f>
        <v>Freight Vehicle Subsidy</v>
      </c>
      <c r="C107" s="254" t="str">
        <f t="shared" ref="C107:C146" si="4">C$105</f>
        <v>Additional Freight Vehicle Subsidy</v>
      </c>
      <c r="D107" s="45" t="s">
        <v>37</v>
      </c>
      <c r="E107" s="2" t="s">
        <v>2248</v>
      </c>
      <c r="F107" s="2" t="s">
        <v>3467</v>
      </c>
      <c r="G107" s="2" t="s">
        <v>3457</v>
      </c>
      <c r="H107" s="43">
        <v>1688</v>
      </c>
      <c r="I107" s="325" t="s">
        <v>44</v>
      </c>
      <c r="J107" s="255" t="str">
        <f>IF(ISBLANK(INDEX('Policy Characteristics'!D:D,MATCH($C107,'Policy Characteristics'!$C:$C,0))),"",INDEX('Policy Characteristics'!D:D,MATCH($C107,'Policy Characteristics'!$C:$C,0)))</f>
        <v>Vehicle Subsidy</v>
      </c>
      <c r="K107" s="254" t="str">
        <f>IF(ISBLANK(INDEX('Policy Characteristics'!E:E,MATCH($C107,'Policy Characteristics'!$C:$C,0))),"",INDEX('Policy Characteristics'!E:E,MATCH($C107,'Policy Characteristics'!$C:$C,0)))</f>
        <v>trans frgt subsidy</v>
      </c>
      <c r="L107" s="261">
        <f>IF(ISBLANK(INDEX('Policy Characteristics'!F:F,MATCH($C107,'Policy Characteristics'!$C:$C,0))),"",INDEX('Policy Characteristics'!F:F,MATCH($C107,'Policy Characteristics'!$C:$C,0)))</f>
        <v>0</v>
      </c>
      <c r="M107" s="261">
        <f>IF(ISBLANK(INDEX('Policy Characteristics'!G:G,MATCH($C107,'Policy Characteristics'!$C:$C,0))),"",INDEX('Policy Characteristics'!G:G,MATCH($C107,'Policy Characteristics'!$C:$C,0)))</f>
        <v>50000</v>
      </c>
      <c r="N107" s="261">
        <f>IF(ISBLANK(INDEX('Policy Characteristics'!H:H,MATCH($C107,'Policy Characteristics'!$C:$C,0))),"",INDEX('Policy Characteristics'!H:H,MATCH($C107,'Policy Characteristics'!$C:$C,0)))</f>
        <v>100</v>
      </c>
      <c r="O107" s="254" t="str">
        <f>IF(ISBLANK(INDEX('Policy Characteristics'!I:I,MATCH($C107,'Policy Characteristics'!$C:$C,0))),"",INDEX('Policy Characteristics'!I:I,MATCH($C107,'Policy Characteristics'!$C:$C,0)))</f>
        <v>$ / vehicle</v>
      </c>
      <c r="P107" s="254"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7" s="254" t="str">
        <f>IF(ISBLANK(INDEX('Policy Characteristics'!K:K,MATCH($C107,'Policy Characteristics'!$C:$C,0))),"",INDEX('Policy Characteristics'!K:K,MATCH($C107,'Policy Characteristics'!$C:$C,0)))</f>
        <v>transportation-sector-main.html#ev-subsidy</v>
      </c>
      <c r="R107" s="254" t="str">
        <f>IF(ISBLANK(INDEX('Policy Characteristics'!L:L,MATCH($C107,'Policy Characteristics'!$C:$C,0))),"",INDEX('Policy Characteristics'!L:L,MATCH($C107,'Policy Characteristics'!$C:$C,0)))</f>
        <v>ev-subsidy.html</v>
      </c>
    </row>
    <row r="108" spans="1:18">
      <c r="A108" s="254" t="str">
        <f>IF(ISBLANK(INDEX('Policy Characteristics'!A:A,MATCH($C108,'Policy Characteristics'!$C:$C,0))),"",INDEX('Policy Characteristics'!A:A,MATCH($C108,'Policy Characteristics'!$C:$C,0)))</f>
        <v>Transportation</v>
      </c>
      <c r="B108" s="262" t="str">
        <f>IF(ISBLANK(INDEX('Policy Characteristics'!B:B,MATCH($C108,'Policy Characteristics'!$C:$C,0))),"",INDEX('Policy Characteristics'!B:B,MATCH($C108,'Policy Characteristics'!$C:$C,0)))</f>
        <v>Freight Vehicle Subsidy</v>
      </c>
      <c r="C108" s="254" t="str">
        <f t="shared" si="4"/>
        <v>Additional Freight Vehicle Subsidy</v>
      </c>
      <c r="D108" s="45" t="s">
        <v>37</v>
      </c>
      <c r="E108" s="2" t="s">
        <v>2249</v>
      </c>
      <c r="F108" s="2" t="s">
        <v>3467</v>
      </c>
      <c r="G108" s="2" t="s">
        <v>3458</v>
      </c>
      <c r="H108" s="43">
        <v>1689</v>
      </c>
      <c r="I108" s="325" t="s">
        <v>44</v>
      </c>
      <c r="J108" s="255" t="str">
        <f>IF(ISBLANK(INDEX('Policy Characteristics'!D:D,MATCH($C108,'Policy Characteristics'!$C:$C,0))),"",INDEX('Policy Characteristics'!D:D,MATCH($C108,'Policy Characteristics'!$C:$C,0)))</f>
        <v>Vehicle Subsidy</v>
      </c>
      <c r="K108" s="254" t="str">
        <f>IF(ISBLANK(INDEX('Policy Characteristics'!E:E,MATCH($C108,'Policy Characteristics'!$C:$C,0))),"",INDEX('Policy Characteristics'!E:E,MATCH($C108,'Policy Characteristics'!$C:$C,0)))</f>
        <v>trans frgt subsidy</v>
      </c>
      <c r="L108" s="261">
        <f>IF(ISBLANK(INDEX('Policy Characteristics'!F:F,MATCH($C108,'Policy Characteristics'!$C:$C,0))),"",INDEX('Policy Characteristics'!F:F,MATCH($C108,'Policy Characteristics'!$C:$C,0)))</f>
        <v>0</v>
      </c>
      <c r="M108" s="261">
        <f>IF(ISBLANK(INDEX('Policy Characteristics'!G:G,MATCH($C108,'Policy Characteristics'!$C:$C,0))),"",INDEX('Policy Characteristics'!G:G,MATCH($C108,'Policy Characteristics'!$C:$C,0)))</f>
        <v>50000</v>
      </c>
      <c r="N108" s="261">
        <f>IF(ISBLANK(INDEX('Policy Characteristics'!H:H,MATCH($C108,'Policy Characteristics'!$C:$C,0))),"",INDEX('Policy Characteristics'!H:H,MATCH($C108,'Policy Characteristics'!$C:$C,0)))</f>
        <v>100</v>
      </c>
      <c r="O108" s="254" t="str">
        <f>IF(ISBLANK(INDEX('Policy Characteristics'!I:I,MATCH($C108,'Policy Characteristics'!$C:$C,0))),"",INDEX('Policy Characteristics'!I:I,MATCH($C108,'Policy Characteristics'!$C:$C,0)))</f>
        <v>$ / vehicle</v>
      </c>
      <c r="P108" s="254"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8" s="254" t="str">
        <f>IF(ISBLANK(INDEX('Policy Characteristics'!K:K,MATCH($C108,'Policy Characteristics'!$C:$C,0))),"",INDEX('Policy Characteristics'!K:K,MATCH($C108,'Policy Characteristics'!$C:$C,0)))</f>
        <v>transportation-sector-main.html#ev-subsidy</v>
      </c>
      <c r="R108" s="254" t="str">
        <f>IF(ISBLANK(INDEX('Policy Characteristics'!L:L,MATCH($C108,'Policy Characteristics'!$C:$C,0))),"",INDEX('Policy Characteristics'!L:L,MATCH($C108,'Policy Characteristics'!$C:$C,0)))</f>
        <v>ev-subsidy.html</v>
      </c>
    </row>
    <row r="109" spans="1:18">
      <c r="A109" s="254" t="str">
        <f>IF(ISBLANK(INDEX('Policy Characteristics'!A:A,MATCH($C109,'Policy Characteristics'!$C:$C,0))),"",INDEX('Policy Characteristics'!A:A,MATCH($C109,'Policy Characteristics'!$C:$C,0)))</f>
        <v>Transportation</v>
      </c>
      <c r="B109" s="262" t="str">
        <f>IF(ISBLANK(INDEX('Policy Characteristics'!B:B,MATCH($C109,'Policy Characteristics'!$C:$C,0))),"",INDEX('Policy Characteristics'!B:B,MATCH($C109,'Policy Characteristics'!$C:$C,0)))</f>
        <v>Freight Vehicle Subsidy</v>
      </c>
      <c r="C109" s="254" t="str">
        <f t="shared" si="4"/>
        <v>Additional Freight Vehicle Subsidy</v>
      </c>
      <c r="D109" s="45" t="s">
        <v>37</v>
      </c>
      <c r="E109" s="2" t="s">
        <v>2250</v>
      </c>
      <c r="F109" s="2" t="s">
        <v>3467</v>
      </c>
      <c r="G109" s="2" t="s">
        <v>3459</v>
      </c>
      <c r="H109" s="43">
        <v>1690</v>
      </c>
      <c r="I109" s="325" t="s">
        <v>43</v>
      </c>
      <c r="J109" s="255" t="str">
        <f>IF(ISBLANK(INDEX('Policy Characteristics'!D:D,MATCH($C109,'Policy Characteristics'!$C:$C,0))),"",INDEX('Policy Characteristics'!D:D,MATCH($C109,'Policy Characteristics'!$C:$C,0)))</f>
        <v>Vehicle Subsidy</v>
      </c>
      <c r="K109" s="254" t="str">
        <f>IF(ISBLANK(INDEX('Policy Characteristics'!E:E,MATCH($C109,'Policy Characteristics'!$C:$C,0))),"",INDEX('Policy Characteristics'!E:E,MATCH($C109,'Policy Characteristics'!$C:$C,0)))</f>
        <v>trans frgt subsidy</v>
      </c>
      <c r="L109" s="261">
        <f>IF(ISBLANK(INDEX('Policy Characteristics'!F:F,MATCH($C109,'Policy Characteristics'!$C:$C,0))),"",INDEX('Policy Characteristics'!F:F,MATCH($C109,'Policy Characteristics'!$C:$C,0)))</f>
        <v>0</v>
      </c>
      <c r="M109" s="261">
        <f>IF(ISBLANK(INDEX('Policy Characteristics'!G:G,MATCH($C109,'Policy Characteristics'!$C:$C,0))),"",INDEX('Policy Characteristics'!G:G,MATCH($C109,'Policy Characteristics'!$C:$C,0)))</f>
        <v>50000</v>
      </c>
      <c r="N109" s="261">
        <f>IF(ISBLANK(INDEX('Policy Characteristics'!H:H,MATCH($C109,'Policy Characteristics'!$C:$C,0))),"",INDEX('Policy Characteristics'!H:H,MATCH($C109,'Policy Characteristics'!$C:$C,0)))</f>
        <v>100</v>
      </c>
      <c r="O109" s="254" t="str">
        <f>IF(ISBLANK(INDEX('Policy Characteristics'!I:I,MATCH($C109,'Policy Characteristics'!$C:$C,0))),"",INDEX('Policy Characteristics'!I:I,MATCH($C109,'Policy Characteristics'!$C:$C,0)))</f>
        <v>$ / vehicle</v>
      </c>
      <c r="P109" s="254"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09" s="254" t="str">
        <f>IF(ISBLANK(INDEX('Policy Characteristics'!K:K,MATCH($C109,'Policy Characteristics'!$C:$C,0))),"",INDEX('Policy Characteristics'!K:K,MATCH($C109,'Policy Characteristics'!$C:$C,0)))</f>
        <v>transportation-sector-main.html#ev-subsidy</v>
      </c>
      <c r="R109" s="254" t="str">
        <f>IF(ISBLANK(INDEX('Policy Characteristics'!L:L,MATCH($C109,'Policy Characteristics'!$C:$C,0))),"",INDEX('Policy Characteristics'!L:L,MATCH($C109,'Policy Characteristics'!$C:$C,0)))</f>
        <v>ev-subsidy.html</v>
      </c>
    </row>
    <row r="110" spans="1:18">
      <c r="A110" s="254" t="str">
        <f>IF(ISBLANK(INDEX('Policy Characteristics'!A:A,MATCH($C110,'Policy Characteristics'!$C:$C,0))),"",INDEX('Policy Characteristics'!A:A,MATCH($C110,'Policy Characteristics'!$C:$C,0)))</f>
        <v>Transportation</v>
      </c>
      <c r="B110" s="262" t="str">
        <f>IF(ISBLANK(INDEX('Policy Characteristics'!B:B,MATCH($C110,'Policy Characteristics'!$C:$C,0))),"",INDEX('Policy Characteristics'!B:B,MATCH($C110,'Policy Characteristics'!$C:$C,0)))</f>
        <v>Freight Vehicle Subsidy</v>
      </c>
      <c r="C110" s="254" t="str">
        <f t="shared" si="4"/>
        <v>Additional Freight Vehicle Subsidy</v>
      </c>
      <c r="D110" s="45" t="s">
        <v>37</v>
      </c>
      <c r="E110" s="2" t="s">
        <v>2511</v>
      </c>
      <c r="F110" s="2" t="s">
        <v>3467</v>
      </c>
      <c r="G110" s="2" t="s">
        <v>2511</v>
      </c>
      <c r="H110" s="43">
        <v>1691</v>
      </c>
      <c r="I110" s="324" t="s">
        <v>43</v>
      </c>
      <c r="J110" s="255" t="str">
        <f>IF(ISBLANK(INDEX('Policy Characteristics'!D:D,MATCH($C110,'Policy Characteristics'!$C:$C,0))),"",INDEX('Policy Characteristics'!D:D,MATCH($C110,'Policy Characteristics'!$C:$C,0)))</f>
        <v>Vehicle Subsidy</v>
      </c>
      <c r="K110" s="254" t="str">
        <f>IF(ISBLANK(INDEX('Policy Characteristics'!E:E,MATCH($C110,'Policy Characteristics'!$C:$C,0))),"",INDEX('Policy Characteristics'!E:E,MATCH($C110,'Policy Characteristics'!$C:$C,0)))</f>
        <v>trans frgt subsidy</v>
      </c>
      <c r="L110" s="261">
        <f>IF(ISBLANK(INDEX('Policy Characteristics'!F:F,MATCH($C110,'Policy Characteristics'!$C:$C,0))),"",INDEX('Policy Characteristics'!F:F,MATCH($C110,'Policy Characteristics'!$C:$C,0)))</f>
        <v>0</v>
      </c>
      <c r="M110" s="261">
        <f>IF(ISBLANK(INDEX('Policy Characteristics'!G:G,MATCH($C110,'Policy Characteristics'!$C:$C,0))),"",INDEX('Policy Characteristics'!G:G,MATCH($C110,'Policy Characteristics'!$C:$C,0)))</f>
        <v>50000</v>
      </c>
      <c r="N110" s="261">
        <f>IF(ISBLANK(INDEX('Policy Characteristics'!H:H,MATCH($C110,'Policy Characteristics'!$C:$C,0))),"",INDEX('Policy Characteristics'!H:H,MATCH($C110,'Policy Characteristics'!$C:$C,0)))</f>
        <v>100</v>
      </c>
      <c r="O110" s="254" t="str">
        <f>IF(ISBLANK(INDEX('Policy Characteristics'!I:I,MATCH($C110,'Policy Characteristics'!$C:$C,0))),"",INDEX('Policy Characteristics'!I:I,MATCH($C110,'Policy Characteristics'!$C:$C,0)))</f>
        <v>$ / vehicle</v>
      </c>
      <c r="P110" s="254"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0" s="254" t="str">
        <f>IF(ISBLANK(INDEX('Policy Characteristics'!K:K,MATCH($C110,'Policy Characteristics'!$C:$C,0))),"",INDEX('Policy Characteristics'!K:K,MATCH($C110,'Policy Characteristics'!$C:$C,0)))</f>
        <v>transportation-sector-main.html#ev-subsidy</v>
      </c>
      <c r="R110" s="254" t="str">
        <f>IF(ISBLANK(INDEX('Policy Characteristics'!L:L,MATCH($C110,'Policy Characteristics'!$C:$C,0))),"",INDEX('Policy Characteristics'!L:L,MATCH($C110,'Policy Characteristics'!$C:$C,0)))</f>
        <v>ev-subsidy.html</v>
      </c>
    </row>
    <row r="111" spans="1:18">
      <c r="A111" s="254" t="str">
        <f>IF(ISBLANK(INDEX('Policy Characteristics'!A:A,MATCH($C111,'Policy Characteristics'!$C:$C,0))),"",INDEX('Policy Characteristics'!A:A,MATCH($C111,'Policy Characteristics'!$C:$C,0)))</f>
        <v>Transportation</v>
      </c>
      <c r="B111" s="262" t="str">
        <f>IF(ISBLANK(INDEX('Policy Characteristics'!B:B,MATCH($C111,'Policy Characteristics'!$C:$C,0))),"",INDEX('Policy Characteristics'!B:B,MATCH($C111,'Policy Characteristics'!$C:$C,0)))</f>
        <v>Freight Vehicle Subsidy</v>
      </c>
      <c r="C111" s="254" t="str">
        <f t="shared" si="4"/>
        <v>Additional Freight Vehicle Subsidy</v>
      </c>
      <c r="D111" s="45" t="s">
        <v>37</v>
      </c>
      <c r="E111" s="2" t="s">
        <v>2510</v>
      </c>
      <c r="F111" s="2" t="s">
        <v>3467</v>
      </c>
      <c r="G111" s="2" t="s">
        <v>3460</v>
      </c>
      <c r="H111" s="43">
        <v>1692</v>
      </c>
      <c r="I111" s="325" t="s">
        <v>43</v>
      </c>
      <c r="J111" s="255" t="str">
        <f>IF(ISBLANK(INDEX('Policy Characteristics'!D:D,MATCH($C111,'Policy Characteristics'!$C:$C,0))),"",INDEX('Policy Characteristics'!D:D,MATCH($C111,'Policy Characteristics'!$C:$C,0)))</f>
        <v>Vehicle Subsidy</v>
      </c>
      <c r="K111" s="254" t="str">
        <f>IF(ISBLANK(INDEX('Policy Characteristics'!E:E,MATCH($C111,'Policy Characteristics'!$C:$C,0))),"",INDEX('Policy Characteristics'!E:E,MATCH($C111,'Policy Characteristics'!$C:$C,0)))</f>
        <v>trans frgt subsidy</v>
      </c>
      <c r="L111" s="261">
        <f>IF(ISBLANK(INDEX('Policy Characteristics'!F:F,MATCH($C111,'Policy Characteristics'!$C:$C,0))),"",INDEX('Policy Characteristics'!F:F,MATCH($C111,'Policy Characteristics'!$C:$C,0)))</f>
        <v>0</v>
      </c>
      <c r="M111" s="261">
        <f>IF(ISBLANK(INDEX('Policy Characteristics'!G:G,MATCH($C111,'Policy Characteristics'!$C:$C,0))),"",INDEX('Policy Characteristics'!G:G,MATCH($C111,'Policy Characteristics'!$C:$C,0)))</f>
        <v>50000</v>
      </c>
      <c r="N111" s="261">
        <f>IF(ISBLANK(INDEX('Policy Characteristics'!H:H,MATCH($C111,'Policy Characteristics'!$C:$C,0))),"",INDEX('Policy Characteristics'!H:H,MATCH($C111,'Policy Characteristics'!$C:$C,0)))</f>
        <v>100</v>
      </c>
      <c r="O111" s="254" t="str">
        <f>IF(ISBLANK(INDEX('Policy Characteristics'!I:I,MATCH($C111,'Policy Characteristics'!$C:$C,0))),"",INDEX('Policy Characteristics'!I:I,MATCH($C111,'Policy Characteristics'!$C:$C,0)))</f>
        <v>$ / vehicle</v>
      </c>
      <c r="P111" s="254"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1" s="254" t="str">
        <f>IF(ISBLANK(INDEX('Policy Characteristics'!K:K,MATCH($C111,'Policy Characteristics'!$C:$C,0))),"",INDEX('Policy Characteristics'!K:K,MATCH($C111,'Policy Characteristics'!$C:$C,0)))</f>
        <v>transportation-sector-main.html#ev-subsidy</v>
      </c>
      <c r="R111" s="254" t="str">
        <f>IF(ISBLANK(INDEX('Policy Characteristics'!L:L,MATCH($C111,'Policy Characteristics'!$C:$C,0))),"",INDEX('Policy Characteristics'!L:L,MATCH($C111,'Policy Characteristics'!$C:$C,0)))</f>
        <v>ev-subsidy.html</v>
      </c>
    </row>
    <row r="112" spans="1:18">
      <c r="A112" s="254" t="str">
        <f>IF(ISBLANK(INDEX('Policy Characteristics'!A:A,MATCH($C112,'Policy Characteristics'!$C:$C,0))),"",INDEX('Policy Characteristics'!A:A,MATCH($C112,'Policy Characteristics'!$C:$C,0)))</f>
        <v>Transportation</v>
      </c>
      <c r="B112" s="262" t="str">
        <f>IF(ISBLANK(INDEX('Policy Characteristics'!B:B,MATCH($C112,'Policy Characteristics'!$C:$C,0))),"",INDEX('Policy Characteristics'!B:B,MATCH($C112,'Policy Characteristics'!$C:$C,0)))</f>
        <v>Freight Vehicle Subsidy</v>
      </c>
      <c r="C112" s="254" t="str">
        <f t="shared" si="4"/>
        <v>Additional Freight Vehicle Subsidy</v>
      </c>
      <c r="D112" s="45" t="s">
        <v>38</v>
      </c>
      <c r="E112" s="45" t="s">
        <v>2246</v>
      </c>
      <c r="F112" s="2" t="s">
        <v>3463</v>
      </c>
      <c r="G112" s="45" t="s">
        <v>3455</v>
      </c>
      <c r="H112" s="43">
        <v>1693</v>
      </c>
      <c r="I112" s="324" t="s">
        <v>43</v>
      </c>
      <c r="J112" s="255" t="str">
        <f>IF(ISBLANK(INDEX('Policy Characteristics'!D:D,MATCH($C112,'Policy Characteristics'!$C:$C,0))),"",INDEX('Policy Characteristics'!D:D,MATCH($C112,'Policy Characteristics'!$C:$C,0)))</f>
        <v>Vehicle Subsidy</v>
      </c>
      <c r="K112" s="254" t="str">
        <f>IF(ISBLANK(INDEX('Policy Characteristics'!E:E,MATCH($C112,'Policy Characteristics'!$C:$C,0))),"",INDEX('Policy Characteristics'!E:E,MATCH($C112,'Policy Characteristics'!$C:$C,0)))</f>
        <v>trans frgt subsidy</v>
      </c>
      <c r="L112" s="261">
        <f>IF(ISBLANK(INDEX('Policy Characteristics'!F:F,MATCH($C112,'Policy Characteristics'!$C:$C,0))),"",INDEX('Policy Characteristics'!F:F,MATCH($C112,'Policy Characteristics'!$C:$C,0)))</f>
        <v>0</v>
      </c>
      <c r="M112" s="261">
        <f>IF(ISBLANK(INDEX('Policy Characteristics'!G:G,MATCH($C112,'Policy Characteristics'!$C:$C,0))),"",INDEX('Policy Characteristics'!G:G,MATCH($C112,'Policy Characteristics'!$C:$C,0)))</f>
        <v>50000</v>
      </c>
      <c r="N112" s="261">
        <f>IF(ISBLANK(INDEX('Policy Characteristics'!H:H,MATCH($C112,'Policy Characteristics'!$C:$C,0))),"",INDEX('Policy Characteristics'!H:H,MATCH($C112,'Policy Characteristics'!$C:$C,0)))</f>
        <v>100</v>
      </c>
      <c r="O112" s="254" t="str">
        <f>IF(ISBLANK(INDEX('Policy Characteristics'!I:I,MATCH($C112,'Policy Characteristics'!$C:$C,0))),"",INDEX('Policy Characteristics'!I:I,MATCH($C112,'Policy Characteristics'!$C:$C,0)))</f>
        <v>$ / vehicle</v>
      </c>
      <c r="P112" s="254"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2" s="254" t="str">
        <f>IF(ISBLANK(INDEX('Policy Characteristics'!K:K,MATCH($C112,'Policy Characteristics'!$C:$C,0))),"",INDEX('Policy Characteristics'!K:K,MATCH($C112,'Policy Characteristics'!$C:$C,0)))</f>
        <v>transportation-sector-main.html#ev-subsidy</v>
      </c>
      <c r="R112" s="254" t="str">
        <f>IF(ISBLANK(INDEX('Policy Characteristics'!L:L,MATCH($C112,'Policy Characteristics'!$C:$C,0))),"",INDEX('Policy Characteristics'!L:L,MATCH($C112,'Policy Characteristics'!$C:$C,0)))</f>
        <v>ev-subsidy.html</v>
      </c>
    </row>
    <row r="113" spans="1:18">
      <c r="A113" s="254" t="str">
        <f>IF(ISBLANK(INDEX('Policy Characteristics'!A:A,MATCH($C113,'Policy Characteristics'!$C:$C,0))),"",INDEX('Policy Characteristics'!A:A,MATCH($C113,'Policy Characteristics'!$C:$C,0)))</f>
        <v>Transportation</v>
      </c>
      <c r="B113" s="262" t="str">
        <f>IF(ISBLANK(INDEX('Policy Characteristics'!B:B,MATCH($C113,'Policy Characteristics'!$C:$C,0))),"",INDEX('Policy Characteristics'!B:B,MATCH($C113,'Policy Characteristics'!$C:$C,0)))</f>
        <v>Freight Vehicle Subsidy</v>
      </c>
      <c r="C113" s="254" t="str">
        <f t="shared" si="4"/>
        <v>Additional Freight Vehicle Subsidy</v>
      </c>
      <c r="D113" s="45" t="s">
        <v>38</v>
      </c>
      <c r="E113" s="2" t="s">
        <v>2247</v>
      </c>
      <c r="F113" s="2" t="s">
        <v>3463</v>
      </c>
      <c r="G113" s="2" t="s">
        <v>3456</v>
      </c>
      <c r="H113" s="43">
        <v>1694</v>
      </c>
      <c r="I113" s="325" t="s">
        <v>44</v>
      </c>
      <c r="J113" s="255" t="str">
        <f>IF(ISBLANK(INDEX('Policy Characteristics'!D:D,MATCH($C113,'Policy Characteristics'!$C:$C,0))),"",INDEX('Policy Characteristics'!D:D,MATCH($C113,'Policy Characteristics'!$C:$C,0)))</f>
        <v>Vehicle Subsidy</v>
      </c>
      <c r="K113" s="254" t="str">
        <f>IF(ISBLANK(INDEX('Policy Characteristics'!E:E,MATCH($C113,'Policy Characteristics'!$C:$C,0))),"",INDEX('Policy Characteristics'!E:E,MATCH($C113,'Policy Characteristics'!$C:$C,0)))</f>
        <v>trans frgt subsidy</v>
      </c>
      <c r="L113" s="261">
        <f>IF(ISBLANK(INDEX('Policy Characteristics'!F:F,MATCH($C113,'Policy Characteristics'!$C:$C,0))),"",INDEX('Policy Characteristics'!F:F,MATCH($C113,'Policy Characteristics'!$C:$C,0)))</f>
        <v>0</v>
      </c>
      <c r="M113" s="261">
        <f>IF(ISBLANK(INDEX('Policy Characteristics'!G:G,MATCH($C113,'Policy Characteristics'!$C:$C,0))),"",INDEX('Policy Characteristics'!G:G,MATCH($C113,'Policy Characteristics'!$C:$C,0)))</f>
        <v>50000</v>
      </c>
      <c r="N113" s="261">
        <f>IF(ISBLANK(INDEX('Policy Characteristics'!H:H,MATCH($C113,'Policy Characteristics'!$C:$C,0))),"",INDEX('Policy Characteristics'!H:H,MATCH($C113,'Policy Characteristics'!$C:$C,0)))</f>
        <v>100</v>
      </c>
      <c r="O113" s="254" t="str">
        <f>IF(ISBLANK(INDEX('Policy Characteristics'!I:I,MATCH($C113,'Policy Characteristics'!$C:$C,0))),"",INDEX('Policy Characteristics'!I:I,MATCH($C113,'Policy Characteristics'!$C:$C,0)))</f>
        <v>$ / vehicle</v>
      </c>
      <c r="P113" s="254"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3" s="254" t="str">
        <f>IF(ISBLANK(INDEX('Policy Characteristics'!K:K,MATCH($C113,'Policy Characteristics'!$C:$C,0))),"",INDEX('Policy Characteristics'!K:K,MATCH($C113,'Policy Characteristics'!$C:$C,0)))</f>
        <v>transportation-sector-main.html#ev-subsidy</v>
      </c>
      <c r="R113" s="254" t="str">
        <f>IF(ISBLANK(INDEX('Policy Characteristics'!L:L,MATCH($C113,'Policy Characteristics'!$C:$C,0))),"",INDEX('Policy Characteristics'!L:L,MATCH($C113,'Policy Characteristics'!$C:$C,0)))</f>
        <v>ev-subsidy.html</v>
      </c>
    </row>
    <row r="114" spans="1:18">
      <c r="A114" s="254" t="str">
        <f>IF(ISBLANK(INDEX('Policy Characteristics'!A:A,MATCH($C114,'Policy Characteristics'!$C:$C,0))),"",INDEX('Policy Characteristics'!A:A,MATCH($C114,'Policy Characteristics'!$C:$C,0)))</f>
        <v>Transportation</v>
      </c>
      <c r="B114" s="262" t="str">
        <f>IF(ISBLANK(INDEX('Policy Characteristics'!B:B,MATCH($C114,'Policy Characteristics'!$C:$C,0))),"",INDEX('Policy Characteristics'!B:B,MATCH($C114,'Policy Characteristics'!$C:$C,0)))</f>
        <v>Freight Vehicle Subsidy</v>
      </c>
      <c r="C114" s="254" t="str">
        <f t="shared" si="4"/>
        <v>Additional Freight Vehicle Subsidy</v>
      </c>
      <c r="D114" s="45" t="s">
        <v>38</v>
      </c>
      <c r="E114" s="2" t="s">
        <v>2248</v>
      </c>
      <c r="F114" s="2" t="s">
        <v>3463</v>
      </c>
      <c r="G114" s="2" t="s">
        <v>3457</v>
      </c>
      <c r="H114" s="43">
        <v>1695</v>
      </c>
      <c r="I114" s="325" t="s">
        <v>44</v>
      </c>
      <c r="J114" s="255" t="str">
        <f>IF(ISBLANK(INDEX('Policy Characteristics'!D:D,MATCH($C114,'Policy Characteristics'!$C:$C,0))),"",INDEX('Policy Characteristics'!D:D,MATCH($C114,'Policy Characteristics'!$C:$C,0)))</f>
        <v>Vehicle Subsidy</v>
      </c>
      <c r="K114" s="254" t="str">
        <f>IF(ISBLANK(INDEX('Policy Characteristics'!E:E,MATCH($C114,'Policy Characteristics'!$C:$C,0))),"",INDEX('Policy Characteristics'!E:E,MATCH($C114,'Policy Characteristics'!$C:$C,0)))</f>
        <v>trans frgt subsidy</v>
      </c>
      <c r="L114" s="261">
        <f>IF(ISBLANK(INDEX('Policy Characteristics'!F:F,MATCH($C114,'Policy Characteristics'!$C:$C,0))),"",INDEX('Policy Characteristics'!F:F,MATCH($C114,'Policy Characteristics'!$C:$C,0)))</f>
        <v>0</v>
      </c>
      <c r="M114" s="261">
        <f>IF(ISBLANK(INDEX('Policy Characteristics'!G:G,MATCH($C114,'Policy Characteristics'!$C:$C,0))),"",INDEX('Policy Characteristics'!G:G,MATCH($C114,'Policy Characteristics'!$C:$C,0)))</f>
        <v>50000</v>
      </c>
      <c r="N114" s="261">
        <f>IF(ISBLANK(INDEX('Policy Characteristics'!H:H,MATCH($C114,'Policy Characteristics'!$C:$C,0))),"",INDEX('Policy Characteristics'!H:H,MATCH($C114,'Policy Characteristics'!$C:$C,0)))</f>
        <v>100</v>
      </c>
      <c r="O114" s="254" t="str">
        <f>IF(ISBLANK(INDEX('Policy Characteristics'!I:I,MATCH($C114,'Policy Characteristics'!$C:$C,0))),"",INDEX('Policy Characteristics'!I:I,MATCH($C114,'Policy Characteristics'!$C:$C,0)))</f>
        <v>$ / vehicle</v>
      </c>
      <c r="P114" s="254"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4" s="254" t="str">
        <f>IF(ISBLANK(INDEX('Policy Characteristics'!K:K,MATCH($C114,'Policy Characteristics'!$C:$C,0))),"",INDEX('Policy Characteristics'!K:K,MATCH($C114,'Policy Characteristics'!$C:$C,0)))</f>
        <v>transportation-sector-main.html#ev-subsidy</v>
      </c>
      <c r="R114" s="254" t="str">
        <f>IF(ISBLANK(INDEX('Policy Characteristics'!L:L,MATCH($C114,'Policy Characteristics'!$C:$C,0))),"",INDEX('Policy Characteristics'!L:L,MATCH($C114,'Policy Characteristics'!$C:$C,0)))</f>
        <v>ev-subsidy.html</v>
      </c>
    </row>
    <row r="115" spans="1:18">
      <c r="A115" s="254" t="str">
        <f>IF(ISBLANK(INDEX('Policy Characteristics'!A:A,MATCH($C115,'Policy Characteristics'!$C:$C,0))),"",INDEX('Policy Characteristics'!A:A,MATCH($C115,'Policy Characteristics'!$C:$C,0)))</f>
        <v>Transportation</v>
      </c>
      <c r="B115" s="262" t="str">
        <f>IF(ISBLANK(INDEX('Policy Characteristics'!B:B,MATCH($C115,'Policy Characteristics'!$C:$C,0))),"",INDEX('Policy Characteristics'!B:B,MATCH($C115,'Policy Characteristics'!$C:$C,0)))</f>
        <v>Freight Vehicle Subsidy</v>
      </c>
      <c r="C115" s="254" t="str">
        <f t="shared" si="4"/>
        <v>Additional Freight Vehicle Subsidy</v>
      </c>
      <c r="D115" s="45" t="s">
        <v>38</v>
      </c>
      <c r="E115" s="2" t="s">
        <v>2249</v>
      </c>
      <c r="F115" s="2" t="s">
        <v>3463</v>
      </c>
      <c r="G115" s="2" t="s">
        <v>3458</v>
      </c>
      <c r="H115" s="43">
        <v>1696</v>
      </c>
      <c r="I115" s="325" t="s">
        <v>44</v>
      </c>
      <c r="J115" s="255" t="str">
        <f>IF(ISBLANK(INDEX('Policy Characteristics'!D:D,MATCH($C115,'Policy Characteristics'!$C:$C,0))),"",INDEX('Policy Characteristics'!D:D,MATCH($C115,'Policy Characteristics'!$C:$C,0)))</f>
        <v>Vehicle Subsidy</v>
      </c>
      <c r="K115" s="254" t="str">
        <f>IF(ISBLANK(INDEX('Policy Characteristics'!E:E,MATCH($C115,'Policy Characteristics'!$C:$C,0))),"",INDEX('Policy Characteristics'!E:E,MATCH($C115,'Policy Characteristics'!$C:$C,0)))</f>
        <v>trans frgt subsidy</v>
      </c>
      <c r="L115" s="261">
        <f>IF(ISBLANK(INDEX('Policy Characteristics'!F:F,MATCH($C115,'Policy Characteristics'!$C:$C,0))),"",INDEX('Policy Characteristics'!F:F,MATCH($C115,'Policy Characteristics'!$C:$C,0)))</f>
        <v>0</v>
      </c>
      <c r="M115" s="261">
        <f>IF(ISBLANK(INDEX('Policy Characteristics'!G:G,MATCH($C115,'Policy Characteristics'!$C:$C,0))),"",INDEX('Policy Characteristics'!G:G,MATCH($C115,'Policy Characteristics'!$C:$C,0)))</f>
        <v>50000</v>
      </c>
      <c r="N115" s="261">
        <f>IF(ISBLANK(INDEX('Policy Characteristics'!H:H,MATCH($C115,'Policy Characteristics'!$C:$C,0))),"",INDEX('Policy Characteristics'!H:H,MATCH($C115,'Policy Characteristics'!$C:$C,0)))</f>
        <v>100</v>
      </c>
      <c r="O115" s="254" t="str">
        <f>IF(ISBLANK(INDEX('Policy Characteristics'!I:I,MATCH($C115,'Policy Characteristics'!$C:$C,0))),"",INDEX('Policy Characteristics'!I:I,MATCH($C115,'Policy Characteristics'!$C:$C,0)))</f>
        <v>$ / vehicle</v>
      </c>
      <c r="P115" s="254"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5" s="254" t="str">
        <f>IF(ISBLANK(INDEX('Policy Characteristics'!K:K,MATCH($C115,'Policy Characteristics'!$C:$C,0))),"",INDEX('Policy Characteristics'!K:K,MATCH($C115,'Policy Characteristics'!$C:$C,0)))</f>
        <v>transportation-sector-main.html#ev-subsidy</v>
      </c>
      <c r="R115" s="254" t="str">
        <f>IF(ISBLANK(INDEX('Policy Characteristics'!L:L,MATCH($C115,'Policy Characteristics'!$C:$C,0))),"",INDEX('Policy Characteristics'!L:L,MATCH($C115,'Policy Characteristics'!$C:$C,0)))</f>
        <v>ev-subsidy.html</v>
      </c>
    </row>
    <row r="116" spans="1:18">
      <c r="A116" s="254" t="str">
        <f>IF(ISBLANK(INDEX('Policy Characteristics'!A:A,MATCH($C116,'Policy Characteristics'!$C:$C,0))),"",INDEX('Policy Characteristics'!A:A,MATCH($C116,'Policy Characteristics'!$C:$C,0)))</f>
        <v>Transportation</v>
      </c>
      <c r="B116" s="262" t="str">
        <f>IF(ISBLANK(INDEX('Policy Characteristics'!B:B,MATCH($C116,'Policy Characteristics'!$C:$C,0))),"",INDEX('Policy Characteristics'!B:B,MATCH($C116,'Policy Characteristics'!$C:$C,0)))</f>
        <v>Freight Vehicle Subsidy</v>
      </c>
      <c r="C116" s="254" t="str">
        <f t="shared" si="4"/>
        <v>Additional Freight Vehicle Subsidy</v>
      </c>
      <c r="D116" s="45" t="s">
        <v>38</v>
      </c>
      <c r="E116" s="2" t="s">
        <v>2250</v>
      </c>
      <c r="F116" s="2" t="s">
        <v>3463</v>
      </c>
      <c r="G116" s="2" t="s">
        <v>3459</v>
      </c>
      <c r="H116" s="43">
        <v>1697</v>
      </c>
      <c r="I116" s="324" t="s">
        <v>43</v>
      </c>
      <c r="J116" s="255" t="str">
        <f>IF(ISBLANK(INDEX('Policy Characteristics'!D:D,MATCH($C116,'Policy Characteristics'!$C:$C,0))),"",INDEX('Policy Characteristics'!D:D,MATCH($C116,'Policy Characteristics'!$C:$C,0)))</f>
        <v>Vehicle Subsidy</v>
      </c>
      <c r="K116" s="254" t="str">
        <f>IF(ISBLANK(INDEX('Policy Characteristics'!E:E,MATCH($C116,'Policy Characteristics'!$C:$C,0))),"",INDEX('Policy Characteristics'!E:E,MATCH($C116,'Policy Characteristics'!$C:$C,0)))</f>
        <v>trans frgt subsidy</v>
      </c>
      <c r="L116" s="261">
        <f>IF(ISBLANK(INDEX('Policy Characteristics'!F:F,MATCH($C116,'Policy Characteristics'!$C:$C,0))),"",INDEX('Policy Characteristics'!F:F,MATCH($C116,'Policy Characteristics'!$C:$C,0)))</f>
        <v>0</v>
      </c>
      <c r="M116" s="261">
        <f>IF(ISBLANK(INDEX('Policy Characteristics'!G:G,MATCH($C116,'Policy Characteristics'!$C:$C,0))),"",INDEX('Policy Characteristics'!G:G,MATCH($C116,'Policy Characteristics'!$C:$C,0)))</f>
        <v>50000</v>
      </c>
      <c r="N116" s="261">
        <f>IF(ISBLANK(INDEX('Policy Characteristics'!H:H,MATCH($C116,'Policy Characteristics'!$C:$C,0))),"",INDEX('Policy Characteristics'!H:H,MATCH($C116,'Policy Characteristics'!$C:$C,0)))</f>
        <v>100</v>
      </c>
      <c r="O116" s="254" t="str">
        <f>IF(ISBLANK(INDEX('Policy Characteristics'!I:I,MATCH($C116,'Policy Characteristics'!$C:$C,0))),"",INDEX('Policy Characteristics'!I:I,MATCH($C116,'Policy Characteristics'!$C:$C,0)))</f>
        <v>$ / vehicle</v>
      </c>
      <c r="P116" s="254"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6" s="254" t="str">
        <f>IF(ISBLANK(INDEX('Policy Characteristics'!K:K,MATCH($C116,'Policy Characteristics'!$C:$C,0))),"",INDEX('Policy Characteristics'!K:K,MATCH($C116,'Policy Characteristics'!$C:$C,0)))</f>
        <v>transportation-sector-main.html#ev-subsidy</v>
      </c>
      <c r="R116" s="254" t="str">
        <f>IF(ISBLANK(INDEX('Policy Characteristics'!L:L,MATCH($C116,'Policy Characteristics'!$C:$C,0))),"",INDEX('Policy Characteristics'!L:L,MATCH($C116,'Policy Characteristics'!$C:$C,0)))</f>
        <v>ev-subsidy.html</v>
      </c>
    </row>
    <row r="117" spans="1:18">
      <c r="A117" s="254" t="str">
        <f>IF(ISBLANK(INDEX('Policy Characteristics'!A:A,MATCH($C117,'Policy Characteristics'!$C:$C,0))),"",INDEX('Policy Characteristics'!A:A,MATCH($C117,'Policy Characteristics'!$C:$C,0)))</f>
        <v>Transportation</v>
      </c>
      <c r="B117" s="262" t="str">
        <f>IF(ISBLANK(INDEX('Policy Characteristics'!B:B,MATCH($C117,'Policy Characteristics'!$C:$C,0))),"",INDEX('Policy Characteristics'!B:B,MATCH($C117,'Policy Characteristics'!$C:$C,0)))</f>
        <v>Freight Vehicle Subsidy</v>
      </c>
      <c r="C117" s="254" t="str">
        <f t="shared" si="4"/>
        <v>Additional Freight Vehicle Subsidy</v>
      </c>
      <c r="D117" s="45" t="s">
        <v>38</v>
      </c>
      <c r="E117" s="2" t="s">
        <v>2511</v>
      </c>
      <c r="F117" s="2" t="s">
        <v>3463</v>
      </c>
      <c r="G117" s="2" t="s">
        <v>2511</v>
      </c>
      <c r="H117" s="43">
        <v>1698</v>
      </c>
      <c r="I117" s="325" t="s">
        <v>44</v>
      </c>
      <c r="J117" s="255" t="str">
        <f>IF(ISBLANK(INDEX('Policy Characteristics'!D:D,MATCH($C117,'Policy Characteristics'!$C:$C,0))),"",INDEX('Policy Characteristics'!D:D,MATCH($C117,'Policy Characteristics'!$C:$C,0)))</f>
        <v>Vehicle Subsidy</v>
      </c>
      <c r="K117" s="254" t="str">
        <f>IF(ISBLANK(INDEX('Policy Characteristics'!E:E,MATCH($C117,'Policy Characteristics'!$C:$C,0))),"",INDEX('Policy Characteristics'!E:E,MATCH($C117,'Policy Characteristics'!$C:$C,0)))</f>
        <v>trans frgt subsidy</v>
      </c>
      <c r="L117" s="261">
        <f>IF(ISBLANK(INDEX('Policy Characteristics'!F:F,MATCH($C117,'Policy Characteristics'!$C:$C,0))),"",INDEX('Policy Characteristics'!F:F,MATCH($C117,'Policy Characteristics'!$C:$C,0)))</f>
        <v>0</v>
      </c>
      <c r="M117" s="261">
        <f>IF(ISBLANK(INDEX('Policy Characteristics'!G:G,MATCH($C117,'Policy Characteristics'!$C:$C,0))),"",INDEX('Policy Characteristics'!G:G,MATCH($C117,'Policy Characteristics'!$C:$C,0)))</f>
        <v>50000</v>
      </c>
      <c r="N117" s="261">
        <f>IF(ISBLANK(INDEX('Policy Characteristics'!H:H,MATCH($C117,'Policy Characteristics'!$C:$C,0))),"",INDEX('Policy Characteristics'!H:H,MATCH($C117,'Policy Characteristics'!$C:$C,0)))</f>
        <v>100</v>
      </c>
      <c r="O117" s="254" t="str">
        <f>IF(ISBLANK(INDEX('Policy Characteristics'!I:I,MATCH($C117,'Policy Characteristics'!$C:$C,0))),"",INDEX('Policy Characteristics'!I:I,MATCH($C117,'Policy Characteristics'!$C:$C,0)))</f>
        <v>$ / vehicle</v>
      </c>
      <c r="P117" s="254"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7" s="254" t="str">
        <f>IF(ISBLANK(INDEX('Policy Characteristics'!K:K,MATCH($C117,'Policy Characteristics'!$C:$C,0))),"",INDEX('Policy Characteristics'!K:K,MATCH($C117,'Policy Characteristics'!$C:$C,0)))</f>
        <v>transportation-sector-main.html#ev-subsidy</v>
      </c>
      <c r="R117" s="254" t="str">
        <f>IF(ISBLANK(INDEX('Policy Characteristics'!L:L,MATCH($C117,'Policy Characteristics'!$C:$C,0))),"",INDEX('Policy Characteristics'!L:L,MATCH($C117,'Policy Characteristics'!$C:$C,0)))</f>
        <v>ev-subsidy.html</v>
      </c>
    </row>
    <row r="118" spans="1:18">
      <c r="A118" s="254" t="str">
        <f>IF(ISBLANK(INDEX('Policy Characteristics'!A:A,MATCH($C118,'Policy Characteristics'!$C:$C,0))),"",INDEX('Policy Characteristics'!A:A,MATCH($C118,'Policy Characteristics'!$C:$C,0)))</f>
        <v>Transportation</v>
      </c>
      <c r="B118" s="262" t="str">
        <f>IF(ISBLANK(INDEX('Policy Characteristics'!B:B,MATCH($C118,'Policy Characteristics'!$C:$C,0))),"",INDEX('Policy Characteristics'!B:B,MATCH($C118,'Policy Characteristics'!$C:$C,0)))</f>
        <v>Freight Vehicle Subsidy</v>
      </c>
      <c r="C118" s="254" t="str">
        <f t="shared" si="4"/>
        <v>Additional Freight Vehicle Subsidy</v>
      </c>
      <c r="D118" s="45" t="s">
        <v>38</v>
      </c>
      <c r="E118" s="2" t="s">
        <v>2510</v>
      </c>
      <c r="F118" s="2" t="s">
        <v>3463</v>
      </c>
      <c r="G118" s="2" t="s">
        <v>3460</v>
      </c>
      <c r="H118" s="43">
        <v>1699</v>
      </c>
      <c r="I118" s="324" t="s">
        <v>43</v>
      </c>
      <c r="J118" s="255" t="str">
        <f>IF(ISBLANK(INDEX('Policy Characteristics'!D:D,MATCH($C118,'Policy Characteristics'!$C:$C,0))),"",INDEX('Policy Characteristics'!D:D,MATCH($C118,'Policy Characteristics'!$C:$C,0)))</f>
        <v>Vehicle Subsidy</v>
      </c>
      <c r="K118" s="254" t="str">
        <f>IF(ISBLANK(INDEX('Policy Characteristics'!E:E,MATCH($C118,'Policy Characteristics'!$C:$C,0))),"",INDEX('Policy Characteristics'!E:E,MATCH($C118,'Policy Characteristics'!$C:$C,0)))</f>
        <v>trans frgt subsidy</v>
      </c>
      <c r="L118" s="261">
        <f>IF(ISBLANK(INDEX('Policy Characteristics'!F:F,MATCH($C118,'Policy Characteristics'!$C:$C,0))),"",INDEX('Policy Characteristics'!F:F,MATCH($C118,'Policy Characteristics'!$C:$C,0)))</f>
        <v>0</v>
      </c>
      <c r="M118" s="261">
        <f>IF(ISBLANK(INDEX('Policy Characteristics'!G:G,MATCH($C118,'Policy Characteristics'!$C:$C,0))),"",INDEX('Policy Characteristics'!G:G,MATCH($C118,'Policy Characteristics'!$C:$C,0)))</f>
        <v>50000</v>
      </c>
      <c r="N118" s="261">
        <f>IF(ISBLANK(INDEX('Policy Characteristics'!H:H,MATCH($C118,'Policy Characteristics'!$C:$C,0))),"",INDEX('Policy Characteristics'!H:H,MATCH($C118,'Policy Characteristics'!$C:$C,0)))</f>
        <v>100</v>
      </c>
      <c r="O118" s="254" t="str">
        <f>IF(ISBLANK(INDEX('Policy Characteristics'!I:I,MATCH($C118,'Policy Characteristics'!$C:$C,0))),"",INDEX('Policy Characteristics'!I:I,MATCH($C118,'Policy Characteristics'!$C:$C,0)))</f>
        <v>$ / vehicle</v>
      </c>
      <c r="P118" s="254"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8" s="254" t="str">
        <f>IF(ISBLANK(INDEX('Policy Characteristics'!K:K,MATCH($C118,'Policy Characteristics'!$C:$C,0))),"",INDEX('Policy Characteristics'!K:K,MATCH($C118,'Policy Characteristics'!$C:$C,0)))</f>
        <v>transportation-sector-main.html#ev-subsidy</v>
      </c>
      <c r="R118" s="254" t="str">
        <f>IF(ISBLANK(INDEX('Policy Characteristics'!L:L,MATCH($C118,'Policy Characteristics'!$C:$C,0))),"",INDEX('Policy Characteristics'!L:L,MATCH($C118,'Policy Characteristics'!$C:$C,0)))</f>
        <v>ev-subsidy.html</v>
      </c>
    </row>
    <row r="119" spans="1:18">
      <c r="A119" s="254" t="str">
        <f>IF(ISBLANK(INDEX('Policy Characteristics'!A:A,MATCH($C119,'Policy Characteristics'!$C:$C,0))),"",INDEX('Policy Characteristics'!A:A,MATCH($C119,'Policy Characteristics'!$C:$C,0)))</f>
        <v>Transportation</v>
      </c>
      <c r="B119" s="262" t="str">
        <f>IF(ISBLANK(INDEX('Policy Characteristics'!B:B,MATCH($C119,'Policy Characteristics'!$C:$C,0))),"",INDEX('Policy Characteristics'!B:B,MATCH($C119,'Policy Characteristics'!$C:$C,0)))</f>
        <v>Freight Vehicle Subsidy</v>
      </c>
      <c r="C119" s="254" t="str">
        <f t="shared" si="4"/>
        <v>Additional Freight Vehicle Subsidy</v>
      </c>
      <c r="D119" s="2" t="s">
        <v>39</v>
      </c>
      <c r="E119" s="45" t="s">
        <v>2246</v>
      </c>
      <c r="F119" s="2" t="s">
        <v>3297</v>
      </c>
      <c r="G119" s="45" t="s">
        <v>3455</v>
      </c>
      <c r="H119" s="43">
        <v>1700</v>
      </c>
      <c r="I119" s="325" t="s">
        <v>44</v>
      </c>
      <c r="J119" s="255" t="str">
        <f>IF(ISBLANK(INDEX('Policy Characteristics'!D:D,MATCH($C119,'Policy Characteristics'!$C:$C,0))),"",INDEX('Policy Characteristics'!D:D,MATCH($C119,'Policy Characteristics'!$C:$C,0)))</f>
        <v>Vehicle Subsidy</v>
      </c>
      <c r="K119" s="254" t="str">
        <f>IF(ISBLANK(INDEX('Policy Characteristics'!E:E,MATCH($C119,'Policy Characteristics'!$C:$C,0))),"",INDEX('Policy Characteristics'!E:E,MATCH($C119,'Policy Characteristics'!$C:$C,0)))</f>
        <v>trans frgt subsidy</v>
      </c>
      <c r="L119" s="261">
        <f>IF(ISBLANK(INDEX('Policy Characteristics'!F:F,MATCH($C119,'Policy Characteristics'!$C:$C,0))),"",INDEX('Policy Characteristics'!F:F,MATCH($C119,'Policy Characteristics'!$C:$C,0)))</f>
        <v>0</v>
      </c>
      <c r="M119" s="261">
        <f>IF(ISBLANK(INDEX('Policy Characteristics'!G:G,MATCH($C119,'Policy Characteristics'!$C:$C,0))),"",INDEX('Policy Characteristics'!G:G,MATCH($C119,'Policy Characteristics'!$C:$C,0)))</f>
        <v>50000</v>
      </c>
      <c r="N119" s="261">
        <f>IF(ISBLANK(INDEX('Policy Characteristics'!H:H,MATCH($C119,'Policy Characteristics'!$C:$C,0))),"",INDEX('Policy Characteristics'!H:H,MATCH($C119,'Policy Characteristics'!$C:$C,0)))</f>
        <v>100</v>
      </c>
      <c r="O119" s="254" t="str">
        <f>IF(ISBLANK(INDEX('Policy Characteristics'!I:I,MATCH($C119,'Policy Characteristics'!$C:$C,0))),"",INDEX('Policy Characteristics'!I:I,MATCH($C119,'Policy Characteristics'!$C:$C,0)))</f>
        <v>$ / vehicle</v>
      </c>
      <c r="P119" s="254"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19" s="254" t="str">
        <f>IF(ISBLANK(INDEX('Policy Characteristics'!K:K,MATCH($C119,'Policy Characteristics'!$C:$C,0))),"",INDEX('Policy Characteristics'!K:K,MATCH($C119,'Policy Characteristics'!$C:$C,0)))</f>
        <v>transportation-sector-main.html#ev-subsidy</v>
      </c>
      <c r="R119" s="254" t="str">
        <f>IF(ISBLANK(INDEX('Policy Characteristics'!L:L,MATCH($C119,'Policy Characteristics'!$C:$C,0))),"",INDEX('Policy Characteristics'!L:L,MATCH($C119,'Policy Characteristics'!$C:$C,0)))</f>
        <v>ev-subsidy.html</v>
      </c>
    </row>
    <row r="120" spans="1:18">
      <c r="A120" s="254" t="str">
        <f>IF(ISBLANK(INDEX('Policy Characteristics'!A:A,MATCH($C120,'Policy Characteristics'!$C:$C,0))),"",INDEX('Policy Characteristics'!A:A,MATCH($C120,'Policy Characteristics'!$C:$C,0)))</f>
        <v>Transportation</v>
      </c>
      <c r="B120" s="262" t="str">
        <f>IF(ISBLANK(INDEX('Policy Characteristics'!B:B,MATCH($C120,'Policy Characteristics'!$C:$C,0))),"",INDEX('Policy Characteristics'!B:B,MATCH($C120,'Policy Characteristics'!$C:$C,0)))</f>
        <v>Freight Vehicle Subsidy</v>
      </c>
      <c r="C120" s="254" t="str">
        <f t="shared" si="4"/>
        <v>Additional Freight Vehicle Subsidy</v>
      </c>
      <c r="D120" s="2" t="s">
        <v>39</v>
      </c>
      <c r="E120" s="2" t="s">
        <v>2247</v>
      </c>
      <c r="F120" s="2" t="s">
        <v>3297</v>
      </c>
      <c r="G120" s="2" t="s">
        <v>3456</v>
      </c>
      <c r="H120" s="43">
        <v>1701</v>
      </c>
      <c r="I120" s="325" t="s">
        <v>44</v>
      </c>
      <c r="J120" s="255" t="str">
        <f>IF(ISBLANK(INDEX('Policy Characteristics'!D:D,MATCH($C120,'Policy Characteristics'!$C:$C,0))),"",INDEX('Policy Characteristics'!D:D,MATCH($C120,'Policy Characteristics'!$C:$C,0)))</f>
        <v>Vehicle Subsidy</v>
      </c>
      <c r="K120" s="254" t="str">
        <f>IF(ISBLANK(INDEX('Policy Characteristics'!E:E,MATCH($C120,'Policy Characteristics'!$C:$C,0))),"",INDEX('Policy Characteristics'!E:E,MATCH($C120,'Policy Characteristics'!$C:$C,0)))</f>
        <v>trans frgt subsidy</v>
      </c>
      <c r="L120" s="261">
        <f>IF(ISBLANK(INDEX('Policy Characteristics'!F:F,MATCH($C120,'Policy Characteristics'!$C:$C,0))),"",INDEX('Policy Characteristics'!F:F,MATCH($C120,'Policy Characteristics'!$C:$C,0)))</f>
        <v>0</v>
      </c>
      <c r="M120" s="261">
        <f>IF(ISBLANK(INDEX('Policy Characteristics'!G:G,MATCH($C120,'Policy Characteristics'!$C:$C,0))),"",INDEX('Policy Characteristics'!G:G,MATCH($C120,'Policy Characteristics'!$C:$C,0)))</f>
        <v>50000</v>
      </c>
      <c r="N120" s="261">
        <f>IF(ISBLANK(INDEX('Policy Characteristics'!H:H,MATCH($C120,'Policy Characteristics'!$C:$C,0))),"",INDEX('Policy Characteristics'!H:H,MATCH($C120,'Policy Characteristics'!$C:$C,0)))</f>
        <v>100</v>
      </c>
      <c r="O120" s="254" t="str">
        <f>IF(ISBLANK(INDEX('Policy Characteristics'!I:I,MATCH($C120,'Policy Characteristics'!$C:$C,0))),"",INDEX('Policy Characteristics'!I:I,MATCH($C120,'Policy Characteristics'!$C:$C,0)))</f>
        <v>$ / vehicle</v>
      </c>
      <c r="P120" s="254"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0" s="254" t="str">
        <f>IF(ISBLANK(INDEX('Policy Characteristics'!K:K,MATCH($C120,'Policy Characteristics'!$C:$C,0))),"",INDEX('Policy Characteristics'!K:K,MATCH($C120,'Policy Characteristics'!$C:$C,0)))</f>
        <v>transportation-sector-main.html#ev-subsidy</v>
      </c>
      <c r="R120" s="254" t="str">
        <f>IF(ISBLANK(INDEX('Policy Characteristics'!L:L,MATCH($C120,'Policy Characteristics'!$C:$C,0))),"",INDEX('Policy Characteristics'!L:L,MATCH($C120,'Policy Characteristics'!$C:$C,0)))</f>
        <v>ev-subsidy.html</v>
      </c>
    </row>
    <row r="121" spans="1:18">
      <c r="A121" s="254" t="str">
        <f>IF(ISBLANK(INDEX('Policy Characteristics'!A:A,MATCH($C121,'Policy Characteristics'!$C:$C,0))),"",INDEX('Policy Characteristics'!A:A,MATCH($C121,'Policy Characteristics'!$C:$C,0)))</f>
        <v>Transportation</v>
      </c>
      <c r="B121" s="262" t="str">
        <f>IF(ISBLANK(INDEX('Policy Characteristics'!B:B,MATCH($C121,'Policy Characteristics'!$C:$C,0))),"",INDEX('Policy Characteristics'!B:B,MATCH($C121,'Policy Characteristics'!$C:$C,0)))</f>
        <v>Freight Vehicle Subsidy</v>
      </c>
      <c r="C121" s="254" t="str">
        <f t="shared" si="4"/>
        <v>Additional Freight Vehicle Subsidy</v>
      </c>
      <c r="D121" s="2" t="s">
        <v>39</v>
      </c>
      <c r="E121" s="2" t="s">
        <v>2248</v>
      </c>
      <c r="F121" s="2" t="s">
        <v>3297</v>
      </c>
      <c r="G121" s="2" t="s">
        <v>3457</v>
      </c>
      <c r="H121" s="43">
        <v>1702</v>
      </c>
      <c r="I121" s="325" t="s">
        <v>44</v>
      </c>
      <c r="J121" s="255" t="str">
        <f>IF(ISBLANK(INDEX('Policy Characteristics'!D:D,MATCH($C121,'Policy Characteristics'!$C:$C,0))),"",INDEX('Policy Characteristics'!D:D,MATCH($C121,'Policy Characteristics'!$C:$C,0)))</f>
        <v>Vehicle Subsidy</v>
      </c>
      <c r="K121" s="254" t="str">
        <f>IF(ISBLANK(INDEX('Policy Characteristics'!E:E,MATCH($C121,'Policy Characteristics'!$C:$C,0))),"",INDEX('Policy Characteristics'!E:E,MATCH($C121,'Policy Characteristics'!$C:$C,0)))</f>
        <v>trans frgt subsidy</v>
      </c>
      <c r="L121" s="261">
        <f>IF(ISBLANK(INDEX('Policy Characteristics'!F:F,MATCH($C121,'Policy Characteristics'!$C:$C,0))),"",INDEX('Policy Characteristics'!F:F,MATCH($C121,'Policy Characteristics'!$C:$C,0)))</f>
        <v>0</v>
      </c>
      <c r="M121" s="261">
        <f>IF(ISBLANK(INDEX('Policy Characteristics'!G:G,MATCH($C121,'Policy Characteristics'!$C:$C,0))),"",INDEX('Policy Characteristics'!G:G,MATCH($C121,'Policy Characteristics'!$C:$C,0)))</f>
        <v>50000</v>
      </c>
      <c r="N121" s="261">
        <f>IF(ISBLANK(INDEX('Policy Characteristics'!H:H,MATCH($C121,'Policy Characteristics'!$C:$C,0))),"",INDEX('Policy Characteristics'!H:H,MATCH($C121,'Policy Characteristics'!$C:$C,0)))</f>
        <v>100</v>
      </c>
      <c r="O121" s="254" t="str">
        <f>IF(ISBLANK(INDEX('Policy Characteristics'!I:I,MATCH($C121,'Policy Characteristics'!$C:$C,0))),"",INDEX('Policy Characteristics'!I:I,MATCH($C121,'Policy Characteristics'!$C:$C,0)))</f>
        <v>$ / vehicle</v>
      </c>
      <c r="P121" s="254"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1" s="254" t="str">
        <f>IF(ISBLANK(INDEX('Policy Characteristics'!K:K,MATCH($C121,'Policy Characteristics'!$C:$C,0))),"",INDEX('Policy Characteristics'!K:K,MATCH($C121,'Policy Characteristics'!$C:$C,0)))</f>
        <v>transportation-sector-main.html#ev-subsidy</v>
      </c>
      <c r="R121" s="254" t="str">
        <f>IF(ISBLANK(INDEX('Policy Characteristics'!L:L,MATCH($C121,'Policy Characteristics'!$C:$C,0))),"",INDEX('Policy Characteristics'!L:L,MATCH($C121,'Policy Characteristics'!$C:$C,0)))</f>
        <v>ev-subsidy.html</v>
      </c>
    </row>
    <row r="122" spans="1:18">
      <c r="A122" s="254" t="str">
        <f>IF(ISBLANK(INDEX('Policy Characteristics'!A:A,MATCH($C122,'Policy Characteristics'!$C:$C,0))),"",INDEX('Policy Characteristics'!A:A,MATCH($C122,'Policy Characteristics'!$C:$C,0)))</f>
        <v>Transportation</v>
      </c>
      <c r="B122" s="262" t="str">
        <f>IF(ISBLANK(INDEX('Policy Characteristics'!B:B,MATCH($C122,'Policy Characteristics'!$C:$C,0))),"",INDEX('Policy Characteristics'!B:B,MATCH($C122,'Policy Characteristics'!$C:$C,0)))</f>
        <v>Freight Vehicle Subsidy</v>
      </c>
      <c r="C122" s="254" t="str">
        <f t="shared" si="4"/>
        <v>Additional Freight Vehicle Subsidy</v>
      </c>
      <c r="D122" s="2" t="s">
        <v>39</v>
      </c>
      <c r="E122" s="2" t="s">
        <v>2249</v>
      </c>
      <c r="F122" s="2" t="s">
        <v>3297</v>
      </c>
      <c r="G122" s="2" t="s">
        <v>3458</v>
      </c>
      <c r="H122" s="43">
        <v>1703</v>
      </c>
      <c r="I122" s="325" t="s">
        <v>44</v>
      </c>
      <c r="J122" s="255" t="str">
        <f>IF(ISBLANK(INDEX('Policy Characteristics'!D:D,MATCH($C122,'Policy Characteristics'!$C:$C,0))),"",INDEX('Policy Characteristics'!D:D,MATCH($C122,'Policy Characteristics'!$C:$C,0)))</f>
        <v>Vehicle Subsidy</v>
      </c>
      <c r="K122" s="254" t="str">
        <f>IF(ISBLANK(INDEX('Policy Characteristics'!E:E,MATCH($C122,'Policy Characteristics'!$C:$C,0))),"",INDEX('Policy Characteristics'!E:E,MATCH($C122,'Policy Characteristics'!$C:$C,0)))</f>
        <v>trans frgt subsidy</v>
      </c>
      <c r="L122" s="261">
        <f>IF(ISBLANK(INDEX('Policy Characteristics'!F:F,MATCH($C122,'Policy Characteristics'!$C:$C,0))),"",INDEX('Policy Characteristics'!F:F,MATCH($C122,'Policy Characteristics'!$C:$C,0)))</f>
        <v>0</v>
      </c>
      <c r="M122" s="261">
        <f>IF(ISBLANK(INDEX('Policy Characteristics'!G:G,MATCH($C122,'Policy Characteristics'!$C:$C,0))),"",INDEX('Policy Characteristics'!G:G,MATCH($C122,'Policy Characteristics'!$C:$C,0)))</f>
        <v>50000</v>
      </c>
      <c r="N122" s="261">
        <f>IF(ISBLANK(INDEX('Policy Characteristics'!H:H,MATCH($C122,'Policy Characteristics'!$C:$C,0))),"",INDEX('Policy Characteristics'!H:H,MATCH($C122,'Policy Characteristics'!$C:$C,0)))</f>
        <v>100</v>
      </c>
      <c r="O122" s="254" t="str">
        <f>IF(ISBLANK(INDEX('Policy Characteristics'!I:I,MATCH($C122,'Policy Characteristics'!$C:$C,0))),"",INDEX('Policy Characteristics'!I:I,MATCH($C122,'Policy Characteristics'!$C:$C,0)))</f>
        <v>$ / vehicle</v>
      </c>
      <c r="P122" s="254"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2" s="254" t="str">
        <f>IF(ISBLANK(INDEX('Policy Characteristics'!K:K,MATCH($C122,'Policy Characteristics'!$C:$C,0))),"",INDEX('Policy Characteristics'!K:K,MATCH($C122,'Policy Characteristics'!$C:$C,0)))</f>
        <v>transportation-sector-main.html#ev-subsidy</v>
      </c>
      <c r="R122" s="254" t="str">
        <f>IF(ISBLANK(INDEX('Policy Characteristics'!L:L,MATCH($C122,'Policy Characteristics'!$C:$C,0))),"",INDEX('Policy Characteristics'!L:L,MATCH($C122,'Policy Characteristics'!$C:$C,0)))</f>
        <v>ev-subsidy.html</v>
      </c>
    </row>
    <row r="123" spans="1:18">
      <c r="A123" s="254" t="str">
        <f>IF(ISBLANK(INDEX('Policy Characteristics'!A:A,MATCH($C123,'Policy Characteristics'!$C:$C,0))),"",INDEX('Policy Characteristics'!A:A,MATCH($C123,'Policy Characteristics'!$C:$C,0)))</f>
        <v>Transportation</v>
      </c>
      <c r="B123" s="262" t="str">
        <f>IF(ISBLANK(INDEX('Policy Characteristics'!B:B,MATCH($C123,'Policy Characteristics'!$C:$C,0))),"",INDEX('Policy Characteristics'!B:B,MATCH($C123,'Policy Characteristics'!$C:$C,0)))</f>
        <v>Freight Vehicle Subsidy</v>
      </c>
      <c r="C123" s="254" t="str">
        <f t="shared" si="4"/>
        <v>Additional Freight Vehicle Subsidy</v>
      </c>
      <c r="D123" s="2" t="s">
        <v>39</v>
      </c>
      <c r="E123" s="2" t="s">
        <v>2250</v>
      </c>
      <c r="F123" s="2" t="s">
        <v>3297</v>
      </c>
      <c r="G123" s="2" t="s">
        <v>3459</v>
      </c>
      <c r="H123" s="43">
        <v>1704</v>
      </c>
      <c r="I123" s="325" t="s">
        <v>44</v>
      </c>
      <c r="J123" s="255" t="str">
        <f>IF(ISBLANK(INDEX('Policy Characteristics'!D:D,MATCH($C123,'Policy Characteristics'!$C:$C,0))),"",INDEX('Policy Characteristics'!D:D,MATCH($C123,'Policy Characteristics'!$C:$C,0)))</f>
        <v>Vehicle Subsidy</v>
      </c>
      <c r="K123" s="254" t="str">
        <f>IF(ISBLANK(INDEX('Policy Characteristics'!E:E,MATCH($C123,'Policy Characteristics'!$C:$C,0))),"",INDEX('Policy Characteristics'!E:E,MATCH($C123,'Policy Characteristics'!$C:$C,0)))</f>
        <v>trans frgt subsidy</v>
      </c>
      <c r="L123" s="261">
        <f>IF(ISBLANK(INDEX('Policy Characteristics'!F:F,MATCH($C123,'Policy Characteristics'!$C:$C,0))),"",INDEX('Policy Characteristics'!F:F,MATCH($C123,'Policy Characteristics'!$C:$C,0)))</f>
        <v>0</v>
      </c>
      <c r="M123" s="261">
        <f>IF(ISBLANK(INDEX('Policy Characteristics'!G:G,MATCH($C123,'Policy Characteristics'!$C:$C,0))),"",INDEX('Policy Characteristics'!G:G,MATCH($C123,'Policy Characteristics'!$C:$C,0)))</f>
        <v>50000</v>
      </c>
      <c r="N123" s="261">
        <f>IF(ISBLANK(INDEX('Policy Characteristics'!H:H,MATCH($C123,'Policy Characteristics'!$C:$C,0))),"",INDEX('Policy Characteristics'!H:H,MATCH($C123,'Policy Characteristics'!$C:$C,0)))</f>
        <v>100</v>
      </c>
      <c r="O123" s="254" t="str">
        <f>IF(ISBLANK(INDEX('Policy Characteristics'!I:I,MATCH($C123,'Policy Characteristics'!$C:$C,0))),"",INDEX('Policy Characteristics'!I:I,MATCH($C123,'Policy Characteristics'!$C:$C,0)))</f>
        <v>$ / vehicle</v>
      </c>
      <c r="P123" s="254"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3" s="254" t="str">
        <f>IF(ISBLANK(INDEX('Policy Characteristics'!K:K,MATCH($C123,'Policy Characteristics'!$C:$C,0))),"",INDEX('Policy Characteristics'!K:K,MATCH($C123,'Policy Characteristics'!$C:$C,0)))</f>
        <v>transportation-sector-main.html#ev-subsidy</v>
      </c>
      <c r="R123" s="254" t="str">
        <f>IF(ISBLANK(INDEX('Policy Characteristics'!L:L,MATCH($C123,'Policy Characteristics'!$C:$C,0))),"",INDEX('Policy Characteristics'!L:L,MATCH($C123,'Policy Characteristics'!$C:$C,0)))</f>
        <v>ev-subsidy.html</v>
      </c>
    </row>
    <row r="124" spans="1:18">
      <c r="A124" s="254" t="str">
        <f>IF(ISBLANK(INDEX('Policy Characteristics'!A:A,MATCH($C124,'Policy Characteristics'!$C:$C,0))),"",INDEX('Policy Characteristics'!A:A,MATCH($C124,'Policy Characteristics'!$C:$C,0)))</f>
        <v>Transportation</v>
      </c>
      <c r="B124" s="262" t="str">
        <f>IF(ISBLANK(INDEX('Policy Characteristics'!B:B,MATCH($C124,'Policy Characteristics'!$C:$C,0))),"",INDEX('Policy Characteristics'!B:B,MATCH($C124,'Policy Characteristics'!$C:$C,0)))</f>
        <v>Freight Vehicle Subsidy</v>
      </c>
      <c r="C124" s="254" t="str">
        <f t="shared" si="4"/>
        <v>Additional Freight Vehicle Subsidy</v>
      </c>
      <c r="D124" s="2" t="s">
        <v>39</v>
      </c>
      <c r="E124" s="2" t="s">
        <v>2511</v>
      </c>
      <c r="F124" s="2" t="s">
        <v>3297</v>
      </c>
      <c r="G124" s="2" t="s">
        <v>2511</v>
      </c>
      <c r="H124" s="43">
        <v>1705</v>
      </c>
      <c r="I124" s="325" t="s">
        <v>44</v>
      </c>
      <c r="J124" s="255" t="str">
        <f>IF(ISBLANK(INDEX('Policy Characteristics'!D:D,MATCH($C124,'Policy Characteristics'!$C:$C,0))),"",INDEX('Policy Characteristics'!D:D,MATCH($C124,'Policy Characteristics'!$C:$C,0)))</f>
        <v>Vehicle Subsidy</v>
      </c>
      <c r="K124" s="254" t="str">
        <f>IF(ISBLANK(INDEX('Policy Characteristics'!E:E,MATCH($C124,'Policy Characteristics'!$C:$C,0))),"",INDEX('Policy Characteristics'!E:E,MATCH($C124,'Policy Characteristics'!$C:$C,0)))</f>
        <v>trans frgt subsidy</v>
      </c>
      <c r="L124" s="261">
        <f>IF(ISBLANK(INDEX('Policy Characteristics'!F:F,MATCH($C124,'Policy Characteristics'!$C:$C,0))),"",INDEX('Policy Characteristics'!F:F,MATCH($C124,'Policy Characteristics'!$C:$C,0)))</f>
        <v>0</v>
      </c>
      <c r="M124" s="261">
        <f>IF(ISBLANK(INDEX('Policy Characteristics'!G:G,MATCH($C124,'Policy Characteristics'!$C:$C,0))),"",INDEX('Policy Characteristics'!G:G,MATCH($C124,'Policy Characteristics'!$C:$C,0)))</f>
        <v>50000</v>
      </c>
      <c r="N124" s="261">
        <f>IF(ISBLANK(INDEX('Policy Characteristics'!H:H,MATCH($C124,'Policy Characteristics'!$C:$C,0))),"",INDEX('Policy Characteristics'!H:H,MATCH($C124,'Policy Characteristics'!$C:$C,0)))</f>
        <v>100</v>
      </c>
      <c r="O124" s="254" t="str">
        <f>IF(ISBLANK(INDEX('Policy Characteristics'!I:I,MATCH($C124,'Policy Characteristics'!$C:$C,0))),"",INDEX('Policy Characteristics'!I:I,MATCH($C124,'Policy Characteristics'!$C:$C,0)))</f>
        <v>$ / vehicle</v>
      </c>
      <c r="P124" s="254"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4" s="254" t="str">
        <f>IF(ISBLANK(INDEX('Policy Characteristics'!K:K,MATCH($C124,'Policy Characteristics'!$C:$C,0))),"",INDEX('Policy Characteristics'!K:K,MATCH($C124,'Policy Characteristics'!$C:$C,0)))</f>
        <v>transportation-sector-main.html#ev-subsidy</v>
      </c>
      <c r="R124" s="254" t="str">
        <f>IF(ISBLANK(INDEX('Policy Characteristics'!L:L,MATCH($C124,'Policy Characteristics'!$C:$C,0))),"",INDEX('Policy Characteristics'!L:L,MATCH($C124,'Policy Characteristics'!$C:$C,0)))</f>
        <v>ev-subsidy.html</v>
      </c>
    </row>
    <row r="125" spans="1:18">
      <c r="A125" s="254" t="str">
        <f>IF(ISBLANK(INDEX('Policy Characteristics'!A:A,MATCH($C125,'Policy Characteristics'!$C:$C,0))),"",INDEX('Policy Characteristics'!A:A,MATCH($C125,'Policy Characteristics'!$C:$C,0)))</f>
        <v>Transportation</v>
      </c>
      <c r="B125" s="262" t="str">
        <f>IF(ISBLANK(INDEX('Policy Characteristics'!B:B,MATCH($C125,'Policy Characteristics'!$C:$C,0))),"",INDEX('Policy Characteristics'!B:B,MATCH($C125,'Policy Characteristics'!$C:$C,0)))</f>
        <v>Freight Vehicle Subsidy</v>
      </c>
      <c r="C125" s="254" t="str">
        <f t="shared" si="4"/>
        <v>Additional Freight Vehicle Subsidy</v>
      </c>
      <c r="D125" s="2" t="s">
        <v>39</v>
      </c>
      <c r="E125" s="2" t="s">
        <v>2510</v>
      </c>
      <c r="F125" s="2" t="s">
        <v>3297</v>
      </c>
      <c r="G125" s="2" t="s">
        <v>3460</v>
      </c>
      <c r="H125" s="43">
        <v>1706</v>
      </c>
      <c r="I125" s="325" t="s">
        <v>44</v>
      </c>
      <c r="J125" s="255" t="str">
        <f>IF(ISBLANK(INDEX('Policy Characteristics'!D:D,MATCH($C125,'Policy Characteristics'!$C:$C,0))),"",INDEX('Policy Characteristics'!D:D,MATCH($C125,'Policy Characteristics'!$C:$C,0)))</f>
        <v>Vehicle Subsidy</v>
      </c>
      <c r="K125" s="254" t="str">
        <f>IF(ISBLANK(INDEX('Policy Characteristics'!E:E,MATCH($C125,'Policy Characteristics'!$C:$C,0))),"",INDEX('Policy Characteristics'!E:E,MATCH($C125,'Policy Characteristics'!$C:$C,0)))</f>
        <v>trans frgt subsidy</v>
      </c>
      <c r="L125" s="261">
        <f>IF(ISBLANK(INDEX('Policy Characteristics'!F:F,MATCH($C125,'Policy Characteristics'!$C:$C,0))),"",INDEX('Policy Characteristics'!F:F,MATCH($C125,'Policy Characteristics'!$C:$C,0)))</f>
        <v>0</v>
      </c>
      <c r="M125" s="261">
        <f>IF(ISBLANK(INDEX('Policy Characteristics'!G:G,MATCH($C125,'Policy Characteristics'!$C:$C,0))),"",INDEX('Policy Characteristics'!G:G,MATCH($C125,'Policy Characteristics'!$C:$C,0)))</f>
        <v>50000</v>
      </c>
      <c r="N125" s="261">
        <f>IF(ISBLANK(INDEX('Policy Characteristics'!H:H,MATCH($C125,'Policy Characteristics'!$C:$C,0))),"",INDEX('Policy Characteristics'!H:H,MATCH($C125,'Policy Characteristics'!$C:$C,0)))</f>
        <v>100</v>
      </c>
      <c r="O125" s="254" t="str">
        <f>IF(ISBLANK(INDEX('Policy Characteristics'!I:I,MATCH($C125,'Policy Characteristics'!$C:$C,0))),"",INDEX('Policy Characteristics'!I:I,MATCH($C125,'Policy Characteristics'!$C:$C,0)))</f>
        <v>$ / vehicle</v>
      </c>
      <c r="P125" s="254"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5" s="254" t="str">
        <f>IF(ISBLANK(INDEX('Policy Characteristics'!K:K,MATCH($C125,'Policy Characteristics'!$C:$C,0))),"",INDEX('Policy Characteristics'!K:K,MATCH($C125,'Policy Characteristics'!$C:$C,0)))</f>
        <v>transportation-sector-main.html#ev-subsidy</v>
      </c>
      <c r="R125" s="254" t="str">
        <f>IF(ISBLANK(INDEX('Policy Characteristics'!L:L,MATCH($C125,'Policy Characteristics'!$C:$C,0))),"",INDEX('Policy Characteristics'!L:L,MATCH($C125,'Policy Characteristics'!$C:$C,0)))</f>
        <v>ev-subsidy.html</v>
      </c>
    </row>
    <row r="126" spans="1:18">
      <c r="A126" s="254" t="str">
        <f>IF(ISBLANK(INDEX('Policy Characteristics'!A:A,MATCH($C126,'Policy Characteristics'!$C:$C,0))),"",INDEX('Policy Characteristics'!A:A,MATCH($C126,'Policy Characteristics'!$C:$C,0)))</f>
        <v>Transportation</v>
      </c>
      <c r="B126" s="262" t="str">
        <f>IF(ISBLANK(INDEX('Policy Characteristics'!B:B,MATCH($C126,'Policy Characteristics'!$C:$C,0))),"",INDEX('Policy Characteristics'!B:B,MATCH($C126,'Policy Characteristics'!$C:$C,0)))</f>
        <v>Freight Vehicle Subsidy</v>
      </c>
      <c r="C126" s="254" t="str">
        <f t="shared" si="4"/>
        <v>Additional Freight Vehicle Subsidy</v>
      </c>
      <c r="D126" s="45" t="s">
        <v>40</v>
      </c>
      <c r="E126" s="45" t="s">
        <v>2246</v>
      </c>
      <c r="F126" s="2" t="s">
        <v>86</v>
      </c>
      <c r="G126" s="45" t="s">
        <v>3455</v>
      </c>
      <c r="H126" s="43">
        <v>1707</v>
      </c>
      <c r="I126" s="325" t="s">
        <v>44</v>
      </c>
      <c r="J126" s="255" t="str">
        <f>IF(ISBLANK(INDEX('Policy Characteristics'!D:D,MATCH($C126,'Policy Characteristics'!$C:$C,0))),"",INDEX('Policy Characteristics'!D:D,MATCH($C126,'Policy Characteristics'!$C:$C,0)))</f>
        <v>Vehicle Subsidy</v>
      </c>
      <c r="K126" s="254" t="str">
        <f>IF(ISBLANK(INDEX('Policy Characteristics'!E:E,MATCH($C126,'Policy Characteristics'!$C:$C,0))),"",INDEX('Policy Characteristics'!E:E,MATCH($C126,'Policy Characteristics'!$C:$C,0)))</f>
        <v>trans frgt subsidy</v>
      </c>
      <c r="L126" s="261">
        <f>IF(ISBLANK(INDEX('Policy Characteristics'!F:F,MATCH($C126,'Policy Characteristics'!$C:$C,0))),"",INDEX('Policy Characteristics'!F:F,MATCH($C126,'Policy Characteristics'!$C:$C,0)))</f>
        <v>0</v>
      </c>
      <c r="M126" s="261">
        <f>IF(ISBLANK(INDEX('Policy Characteristics'!G:G,MATCH($C126,'Policy Characteristics'!$C:$C,0))),"",INDEX('Policy Characteristics'!G:G,MATCH($C126,'Policy Characteristics'!$C:$C,0)))</f>
        <v>50000</v>
      </c>
      <c r="N126" s="261">
        <f>IF(ISBLANK(INDEX('Policy Characteristics'!H:H,MATCH($C126,'Policy Characteristics'!$C:$C,0))),"",INDEX('Policy Characteristics'!H:H,MATCH($C126,'Policy Characteristics'!$C:$C,0)))</f>
        <v>100</v>
      </c>
      <c r="O126" s="254" t="str">
        <f>IF(ISBLANK(INDEX('Policy Characteristics'!I:I,MATCH($C126,'Policy Characteristics'!$C:$C,0))),"",INDEX('Policy Characteristics'!I:I,MATCH($C126,'Policy Characteristics'!$C:$C,0)))</f>
        <v>$ / vehicle</v>
      </c>
      <c r="P126" s="254"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6" s="254" t="str">
        <f>IF(ISBLANK(INDEX('Policy Characteristics'!K:K,MATCH($C126,'Policy Characteristics'!$C:$C,0))),"",INDEX('Policy Characteristics'!K:K,MATCH($C126,'Policy Characteristics'!$C:$C,0)))</f>
        <v>transportation-sector-main.html#ev-subsidy</v>
      </c>
      <c r="R126" s="254" t="str">
        <f>IF(ISBLANK(INDEX('Policy Characteristics'!L:L,MATCH($C126,'Policy Characteristics'!$C:$C,0))),"",INDEX('Policy Characteristics'!L:L,MATCH($C126,'Policy Characteristics'!$C:$C,0)))</f>
        <v>ev-subsidy.html</v>
      </c>
    </row>
    <row r="127" spans="1:18">
      <c r="A127" s="254" t="str">
        <f>IF(ISBLANK(INDEX('Policy Characteristics'!A:A,MATCH($C127,'Policy Characteristics'!$C:$C,0))),"",INDEX('Policy Characteristics'!A:A,MATCH($C127,'Policy Characteristics'!$C:$C,0)))</f>
        <v>Transportation</v>
      </c>
      <c r="B127" s="262" t="str">
        <f>IF(ISBLANK(INDEX('Policy Characteristics'!B:B,MATCH($C127,'Policy Characteristics'!$C:$C,0))),"",INDEX('Policy Characteristics'!B:B,MATCH($C127,'Policy Characteristics'!$C:$C,0)))</f>
        <v>Freight Vehicle Subsidy</v>
      </c>
      <c r="C127" s="254" t="str">
        <f t="shared" si="4"/>
        <v>Additional Freight Vehicle Subsidy</v>
      </c>
      <c r="D127" s="45" t="s">
        <v>40</v>
      </c>
      <c r="E127" s="2" t="s">
        <v>2247</v>
      </c>
      <c r="F127" s="2" t="s">
        <v>86</v>
      </c>
      <c r="G127" s="2" t="s">
        <v>3456</v>
      </c>
      <c r="H127" s="43">
        <v>1708</v>
      </c>
      <c r="I127" s="325" t="s">
        <v>44</v>
      </c>
      <c r="J127" s="255" t="str">
        <f>IF(ISBLANK(INDEX('Policy Characteristics'!D:D,MATCH($C127,'Policy Characteristics'!$C:$C,0))),"",INDEX('Policy Characteristics'!D:D,MATCH($C127,'Policy Characteristics'!$C:$C,0)))</f>
        <v>Vehicle Subsidy</v>
      </c>
      <c r="K127" s="254" t="str">
        <f>IF(ISBLANK(INDEX('Policy Characteristics'!E:E,MATCH($C127,'Policy Characteristics'!$C:$C,0))),"",INDEX('Policy Characteristics'!E:E,MATCH($C127,'Policy Characteristics'!$C:$C,0)))</f>
        <v>trans frgt subsidy</v>
      </c>
      <c r="L127" s="261">
        <f>IF(ISBLANK(INDEX('Policy Characteristics'!F:F,MATCH($C127,'Policy Characteristics'!$C:$C,0))),"",INDEX('Policy Characteristics'!F:F,MATCH($C127,'Policy Characteristics'!$C:$C,0)))</f>
        <v>0</v>
      </c>
      <c r="M127" s="261">
        <f>IF(ISBLANK(INDEX('Policy Characteristics'!G:G,MATCH($C127,'Policy Characteristics'!$C:$C,0))),"",INDEX('Policy Characteristics'!G:G,MATCH($C127,'Policy Characteristics'!$C:$C,0)))</f>
        <v>50000</v>
      </c>
      <c r="N127" s="261">
        <f>IF(ISBLANK(INDEX('Policy Characteristics'!H:H,MATCH($C127,'Policy Characteristics'!$C:$C,0))),"",INDEX('Policy Characteristics'!H:H,MATCH($C127,'Policy Characteristics'!$C:$C,0)))</f>
        <v>100</v>
      </c>
      <c r="O127" s="254" t="str">
        <f>IF(ISBLANK(INDEX('Policy Characteristics'!I:I,MATCH($C127,'Policy Characteristics'!$C:$C,0))),"",INDEX('Policy Characteristics'!I:I,MATCH($C127,'Policy Characteristics'!$C:$C,0)))</f>
        <v>$ / vehicle</v>
      </c>
      <c r="P127" s="254"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7" s="254" t="str">
        <f>IF(ISBLANK(INDEX('Policy Characteristics'!K:K,MATCH($C127,'Policy Characteristics'!$C:$C,0))),"",INDEX('Policy Characteristics'!K:K,MATCH($C127,'Policy Characteristics'!$C:$C,0)))</f>
        <v>transportation-sector-main.html#ev-subsidy</v>
      </c>
      <c r="R127" s="254" t="str">
        <f>IF(ISBLANK(INDEX('Policy Characteristics'!L:L,MATCH($C127,'Policy Characteristics'!$C:$C,0))),"",INDEX('Policy Characteristics'!L:L,MATCH($C127,'Policy Characteristics'!$C:$C,0)))</f>
        <v>ev-subsidy.html</v>
      </c>
    </row>
    <row r="128" spans="1:18">
      <c r="A128" s="254" t="str">
        <f>IF(ISBLANK(INDEX('Policy Characteristics'!A:A,MATCH($C128,'Policy Characteristics'!$C:$C,0))),"",INDEX('Policy Characteristics'!A:A,MATCH($C128,'Policy Characteristics'!$C:$C,0)))</f>
        <v>Transportation</v>
      </c>
      <c r="B128" s="262" t="str">
        <f>IF(ISBLANK(INDEX('Policy Characteristics'!B:B,MATCH($C128,'Policy Characteristics'!$C:$C,0))),"",INDEX('Policy Characteristics'!B:B,MATCH($C128,'Policy Characteristics'!$C:$C,0)))</f>
        <v>Freight Vehicle Subsidy</v>
      </c>
      <c r="C128" s="254" t="str">
        <f t="shared" si="4"/>
        <v>Additional Freight Vehicle Subsidy</v>
      </c>
      <c r="D128" s="45" t="s">
        <v>40</v>
      </c>
      <c r="E128" s="2" t="s">
        <v>2248</v>
      </c>
      <c r="F128" s="2" t="s">
        <v>86</v>
      </c>
      <c r="G128" s="2" t="s">
        <v>3457</v>
      </c>
      <c r="H128" s="43">
        <v>1709</v>
      </c>
      <c r="I128" s="325" t="s">
        <v>44</v>
      </c>
      <c r="J128" s="255" t="str">
        <f>IF(ISBLANK(INDEX('Policy Characteristics'!D:D,MATCH($C128,'Policy Characteristics'!$C:$C,0))),"",INDEX('Policy Characteristics'!D:D,MATCH($C128,'Policy Characteristics'!$C:$C,0)))</f>
        <v>Vehicle Subsidy</v>
      </c>
      <c r="K128" s="254" t="str">
        <f>IF(ISBLANK(INDEX('Policy Characteristics'!E:E,MATCH($C128,'Policy Characteristics'!$C:$C,0))),"",INDEX('Policy Characteristics'!E:E,MATCH($C128,'Policy Characteristics'!$C:$C,0)))</f>
        <v>trans frgt subsidy</v>
      </c>
      <c r="L128" s="261">
        <f>IF(ISBLANK(INDEX('Policy Characteristics'!F:F,MATCH($C128,'Policy Characteristics'!$C:$C,0))),"",INDEX('Policy Characteristics'!F:F,MATCH($C128,'Policy Characteristics'!$C:$C,0)))</f>
        <v>0</v>
      </c>
      <c r="M128" s="261">
        <f>IF(ISBLANK(INDEX('Policy Characteristics'!G:G,MATCH($C128,'Policy Characteristics'!$C:$C,0))),"",INDEX('Policy Characteristics'!G:G,MATCH($C128,'Policy Characteristics'!$C:$C,0)))</f>
        <v>50000</v>
      </c>
      <c r="N128" s="261">
        <f>IF(ISBLANK(INDEX('Policy Characteristics'!H:H,MATCH($C128,'Policy Characteristics'!$C:$C,0))),"",INDEX('Policy Characteristics'!H:H,MATCH($C128,'Policy Characteristics'!$C:$C,0)))</f>
        <v>100</v>
      </c>
      <c r="O128" s="254" t="str">
        <f>IF(ISBLANK(INDEX('Policy Characteristics'!I:I,MATCH($C128,'Policy Characteristics'!$C:$C,0))),"",INDEX('Policy Characteristics'!I:I,MATCH($C128,'Policy Characteristics'!$C:$C,0)))</f>
        <v>$ / vehicle</v>
      </c>
      <c r="P128" s="254"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8" s="254" t="str">
        <f>IF(ISBLANK(INDEX('Policy Characteristics'!K:K,MATCH($C128,'Policy Characteristics'!$C:$C,0))),"",INDEX('Policy Characteristics'!K:K,MATCH($C128,'Policy Characteristics'!$C:$C,0)))</f>
        <v>transportation-sector-main.html#ev-subsidy</v>
      </c>
      <c r="R128" s="254" t="str">
        <f>IF(ISBLANK(INDEX('Policy Characteristics'!L:L,MATCH($C128,'Policy Characteristics'!$C:$C,0))),"",INDEX('Policy Characteristics'!L:L,MATCH($C128,'Policy Characteristics'!$C:$C,0)))</f>
        <v>ev-subsidy.html</v>
      </c>
    </row>
    <row r="129" spans="1:18">
      <c r="A129" s="254" t="str">
        <f>IF(ISBLANK(INDEX('Policy Characteristics'!A:A,MATCH($C129,'Policy Characteristics'!$C:$C,0))),"",INDEX('Policy Characteristics'!A:A,MATCH($C129,'Policy Characteristics'!$C:$C,0)))</f>
        <v>Transportation</v>
      </c>
      <c r="B129" s="262" t="str">
        <f>IF(ISBLANK(INDEX('Policy Characteristics'!B:B,MATCH($C129,'Policy Characteristics'!$C:$C,0))),"",INDEX('Policy Characteristics'!B:B,MATCH($C129,'Policy Characteristics'!$C:$C,0)))</f>
        <v>Freight Vehicle Subsidy</v>
      </c>
      <c r="C129" s="254" t="str">
        <f t="shared" si="4"/>
        <v>Additional Freight Vehicle Subsidy</v>
      </c>
      <c r="D129" s="45" t="s">
        <v>40</v>
      </c>
      <c r="E129" s="2" t="s">
        <v>2249</v>
      </c>
      <c r="F129" s="2" t="s">
        <v>86</v>
      </c>
      <c r="G129" s="2" t="s">
        <v>3458</v>
      </c>
      <c r="H129" s="43">
        <v>1710</v>
      </c>
      <c r="I129" s="325" t="s">
        <v>44</v>
      </c>
      <c r="J129" s="255" t="str">
        <f>IF(ISBLANK(INDEX('Policy Characteristics'!D:D,MATCH($C129,'Policy Characteristics'!$C:$C,0))),"",INDEX('Policy Characteristics'!D:D,MATCH($C129,'Policy Characteristics'!$C:$C,0)))</f>
        <v>Vehicle Subsidy</v>
      </c>
      <c r="K129" s="254" t="str">
        <f>IF(ISBLANK(INDEX('Policy Characteristics'!E:E,MATCH($C129,'Policy Characteristics'!$C:$C,0))),"",INDEX('Policy Characteristics'!E:E,MATCH($C129,'Policy Characteristics'!$C:$C,0)))</f>
        <v>trans frgt subsidy</v>
      </c>
      <c r="L129" s="261">
        <f>IF(ISBLANK(INDEX('Policy Characteristics'!F:F,MATCH($C129,'Policy Characteristics'!$C:$C,0))),"",INDEX('Policy Characteristics'!F:F,MATCH($C129,'Policy Characteristics'!$C:$C,0)))</f>
        <v>0</v>
      </c>
      <c r="M129" s="261">
        <f>IF(ISBLANK(INDEX('Policy Characteristics'!G:G,MATCH($C129,'Policy Characteristics'!$C:$C,0))),"",INDEX('Policy Characteristics'!G:G,MATCH($C129,'Policy Characteristics'!$C:$C,0)))</f>
        <v>50000</v>
      </c>
      <c r="N129" s="261">
        <f>IF(ISBLANK(INDEX('Policy Characteristics'!H:H,MATCH($C129,'Policy Characteristics'!$C:$C,0))),"",INDEX('Policy Characteristics'!H:H,MATCH($C129,'Policy Characteristics'!$C:$C,0)))</f>
        <v>100</v>
      </c>
      <c r="O129" s="254" t="str">
        <f>IF(ISBLANK(INDEX('Policy Characteristics'!I:I,MATCH($C129,'Policy Characteristics'!$C:$C,0))),"",INDEX('Policy Characteristics'!I:I,MATCH($C129,'Policy Characteristics'!$C:$C,0)))</f>
        <v>$ / vehicle</v>
      </c>
      <c r="P129" s="254"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29" s="254" t="str">
        <f>IF(ISBLANK(INDEX('Policy Characteristics'!K:K,MATCH($C129,'Policy Characteristics'!$C:$C,0))),"",INDEX('Policy Characteristics'!K:K,MATCH($C129,'Policy Characteristics'!$C:$C,0)))</f>
        <v>transportation-sector-main.html#ev-subsidy</v>
      </c>
      <c r="R129" s="254" t="str">
        <f>IF(ISBLANK(INDEX('Policy Characteristics'!L:L,MATCH($C129,'Policy Characteristics'!$C:$C,0))),"",INDEX('Policy Characteristics'!L:L,MATCH($C129,'Policy Characteristics'!$C:$C,0)))</f>
        <v>ev-subsidy.html</v>
      </c>
    </row>
    <row r="130" spans="1:18">
      <c r="A130" s="254" t="str">
        <f>IF(ISBLANK(INDEX('Policy Characteristics'!A:A,MATCH($C130,'Policy Characteristics'!$C:$C,0))),"",INDEX('Policy Characteristics'!A:A,MATCH($C130,'Policy Characteristics'!$C:$C,0)))</f>
        <v>Transportation</v>
      </c>
      <c r="B130" s="262" t="str">
        <f>IF(ISBLANK(INDEX('Policy Characteristics'!B:B,MATCH($C130,'Policy Characteristics'!$C:$C,0))),"",INDEX('Policy Characteristics'!B:B,MATCH($C130,'Policy Characteristics'!$C:$C,0)))</f>
        <v>Freight Vehicle Subsidy</v>
      </c>
      <c r="C130" s="254" t="str">
        <f t="shared" si="4"/>
        <v>Additional Freight Vehicle Subsidy</v>
      </c>
      <c r="D130" s="45" t="s">
        <v>40</v>
      </c>
      <c r="E130" s="2" t="s">
        <v>2250</v>
      </c>
      <c r="F130" s="2" t="s">
        <v>86</v>
      </c>
      <c r="G130" s="2" t="s">
        <v>3459</v>
      </c>
      <c r="H130" s="43">
        <v>1711</v>
      </c>
      <c r="I130" s="325" t="s">
        <v>44</v>
      </c>
      <c r="J130" s="255" t="str">
        <f>IF(ISBLANK(INDEX('Policy Characteristics'!D:D,MATCH($C130,'Policy Characteristics'!$C:$C,0))),"",INDEX('Policy Characteristics'!D:D,MATCH($C130,'Policy Characteristics'!$C:$C,0)))</f>
        <v>Vehicle Subsidy</v>
      </c>
      <c r="K130" s="254" t="str">
        <f>IF(ISBLANK(INDEX('Policy Characteristics'!E:E,MATCH($C130,'Policy Characteristics'!$C:$C,0))),"",INDEX('Policy Characteristics'!E:E,MATCH($C130,'Policy Characteristics'!$C:$C,0)))</f>
        <v>trans frgt subsidy</v>
      </c>
      <c r="L130" s="261">
        <f>IF(ISBLANK(INDEX('Policy Characteristics'!F:F,MATCH($C130,'Policy Characteristics'!$C:$C,0))),"",INDEX('Policy Characteristics'!F:F,MATCH($C130,'Policy Characteristics'!$C:$C,0)))</f>
        <v>0</v>
      </c>
      <c r="M130" s="261">
        <f>IF(ISBLANK(INDEX('Policy Characteristics'!G:G,MATCH($C130,'Policy Characteristics'!$C:$C,0))),"",INDEX('Policy Characteristics'!G:G,MATCH($C130,'Policy Characteristics'!$C:$C,0)))</f>
        <v>50000</v>
      </c>
      <c r="N130" s="261">
        <f>IF(ISBLANK(INDEX('Policy Characteristics'!H:H,MATCH($C130,'Policy Characteristics'!$C:$C,0))),"",INDEX('Policy Characteristics'!H:H,MATCH($C130,'Policy Characteristics'!$C:$C,0)))</f>
        <v>100</v>
      </c>
      <c r="O130" s="254" t="str">
        <f>IF(ISBLANK(INDEX('Policy Characteristics'!I:I,MATCH($C130,'Policy Characteristics'!$C:$C,0))),"",INDEX('Policy Characteristics'!I:I,MATCH($C130,'Policy Characteristics'!$C:$C,0)))</f>
        <v>$ / vehicle</v>
      </c>
      <c r="P130" s="254"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0" s="254" t="str">
        <f>IF(ISBLANK(INDEX('Policy Characteristics'!K:K,MATCH($C130,'Policy Characteristics'!$C:$C,0))),"",INDEX('Policy Characteristics'!K:K,MATCH($C130,'Policy Characteristics'!$C:$C,0)))</f>
        <v>transportation-sector-main.html#ev-subsidy</v>
      </c>
      <c r="R130" s="254" t="str">
        <f>IF(ISBLANK(INDEX('Policy Characteristics'!L:L,MATCH($C130,'Policy Characteristics'!$C:$C,0))),"",INDEX('Policy Characteristics'!L:L,MATCH($C130,'Policy Characteristics'!$C:$C,0)))</f>
        <v>ev-subsidy.html</v>
      </c>
    </row>
    <row r="131" spans="1:18">
      <c r="A131" s="254" t="str">
        <f>IF(ISBLANK(INDEX('Policy Characteristics'!A:A,MATCH($C131,'Policy Characteristics'!$C:$C,0))),"",INDEX('Policy Characteristics'!A:A,MATCH($C131,'Policy Characteristics'!$C:$C,0)))</f>
        <v>Transportation</v>
      </c>
      <c r="B131" s="262" t="str">
        <f>IF(ISBLANK(INDEX('Policy Characteristics'!B:B,MATCH($C131,'Policy Characteristics'!$C:$C,0))),"",INDEX('Policy Characteristics'!B:B,MATCH($C131,'Policy Characteristics'!$C:$C,0)))</f>
        <v>Freight Vehicle Subsidy</v>
      </c>
      <c r="C131" s="254" t="str">
        <f t="shared" si="4"/>
        <v>Additional Freight Vehicle Subsidy</v>
      </c>
      <c r="D131" s="45" t="s">
        <v>40</v>
      </c>
      <c r="E131" s="2" t="s">
        <v>2511</v>
      </c>
      <c r="F131" s="2" t="s">
        <v>86</v>
      </c>
      <c r="G131" s="2" t="s">
        <v>2511</v>
      </c>
      <c r="H131" s="43">
        <v>1712</v>
      </c>
      <c r="I131" s="325" t="s">
        <v>44</v>
      </c>
      <c r="J131" s="255" t="str">
        <f>IF(ISBLANK(INDEX('Policy Characteristics'!D:D,MATCH($C131,'Policy Characteristics'!$C:$C,0))),"",INDEX('Policy Characteristics'!D:D,MATCH($C131,'Policy Characteristics'!$C:$C,0)))</f>
        <v>Vehicle Subsidy</v>
      </c>
      <c r="K131" s="254" t="str">
        <f>IF(ISBLANK(INDEX('Policy Characteristics'!E:E,MATCH($C131,'Policy Characteristics'!$C:$C,0))),"",INDEX('Policy Characteristics'!E:E,MATCH($C131,'Policy Characteristics'!$C:$C,0)))</f>
        <v>trans frgt subsidy</v>
      </c>
      <c r="L131" s="261">
        <f>IF(ISBLANK(INDEX('Policy Characteristics'!F:F,MATCH($C131,'Policy Characteristics'!$C:$C,0))),"",INDEX('Policy Characteristics'!F:F,MATCH($C131,'Policy Characteristics'!$C:$C,0)))</f>
        <v>0</v>
      </c>
      <c r="M131" s="261">
        <f>IF(ISBLANK(INDEX('Policy Characteristics'!G:G,MATCH($C131,'Policy Characteristics'!$C:$C,0))),"",INDEX('Policy Characteristics'!G:G,MATCH($C131,'Policy Characteristics'!$C:$C,0)))</f>
        <v>50000</v>
      </c>
      <c r="N131" s="261">
        <f>IF(ISBLANK(INDEX('Policy Characteristics'!H:H,MATCH($C131,'Policy Characteristics'!$C:$C,0))),"",INDEX('Policy Characteristics'!H:H,MATCH($C131,'Policy Characteristics'!$C:$C,0)))</f>
        <v>100</v>
      </c>
      <c r="O131" s="254" t="str">
        <f>IF(ISBLANK(INDEX('Policy Characteristics'!I:I,MATCH($C131,'Policy Characteristics'!$C:$C,0))),"",INDEX('Policy Characteristics'!I:I,MATCH($C131,'Policy Characteristics'!$C:$C,0)))</f>
        <v>$ / vehicle</v>
      </c>
      <c r="P131" s="254"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1" s="254" t="str">
        <f>IF(ISBLANK(INDEX('Policy Characteristics'!K:K,MATCH($C131,'Policy Characteristics'!$C:$C,0))),"",INDEX('Policy Characteristics'!K:K,MATCH($C131,'Policy Characteristics'!$C:$C,0)))</f>
        <v>transportation-sector-main.html#ev-subsidy</v>
      </c>
      <c r="R131" s="254" t="str">
        <f>IF(ISBLANK(INDEX('Policy Characteristics'!L:L,MATCH($C131,'Policy Characteristics'!$C:$C,0))),"",INDEX('Policy Characteristics'!L:L,MATCH($C131,'Policy Characteristics'!$C:$C,0)))</f>
        <v>ev-subsidy.html</v>
      </c>
    </row>
    <row r="132" spans="1:18">
      <c r="A132" s="254" t="str">
        <f>IF(ISBLANK(INDEX('Policy Characteristics'!A:A,MATCH($C132,'Policy Characteristics'!$C:$C,0))),"",INDEX('Policy Characteristics'!A:A,MATCH($C132,'Policy Characteristics'!$C:$C,0)))</f>
        <v>Transportation</v>
      </c>
      <c r="B132" s="262" t="str">
        <f>IF(ISBLANK(INDEX('Policy Characteristics'!B:B,MATCH($C132,'Policy Characteristics'!$C:$C,0))),"",INDEX('Policy Characteristics'!B:B,MATCH($C132,'Policy Characteristics'!$C:$C,0)))</f>
        <v>Freight Vehicle Subsidy</v>
      </c>
      <c r="C132" s="254" t="str">
        <f t="shared" si="4"/>
        <v>Additional Freight Vehicle Subsidy</v>
      </c>
      <c r="D132" s="45" t="s">
        <v>40</v>
      </c>
      <c r="E132" s="2" t="s">
        <v>2510</v>
      </c>
      <c r="F132" s="2" t="s">
        <v>86</v>
      </c>
      <c r="G132" s="2" t="s">
        <v>3460</v>
      </c>
      <c r="H132" s="43">
        <v>1713</v>
      </c>
      <c r="I132" s="325" t="s">
        <v>44</v>
      </c>
      <c r="J132" s="255" t="str">
        <f>IF(ISBLANK(INDEX('Policy Characteristics'!D:D,MATCH($C132,'Policy Characteristics'!$C:$C,0))),"",INDEX('Policy Characteristics'!D:D,MATCH($C132,'Policy Characteristics'!$C:$C,0)))</f>
        <v>Vehicle Subsidy</v>
      </c>
      <c r="K132" s="254" t="str">
        <f>IF(ISBLANK(INDEX('Policy Characteristics'!E:E,MATCH($C132,'Policy Characteristics'!$C:$C,0))),"",INDEX('Policy Characteristics'!E:E,MATCH($C132,'Policy Characteristics'!$C:$C,0)))</f>
        <v>trans frgt subsidy</v>
      </c>
      <c r="L132" s="261">
        <f>IF(ISBLANK(INDEX('Policy Characteristics'!F:F,MATCH($C132,'Policy Characteristics'!$C:$C,0))),"",INDEX('Policy Characteristics'!F:F,MATCH($C132,'Policy Characteristics'!$C:$C,0)))</f>
        <v>0</v>
      </c>
      <c r="M132" s="261">
        <f>IF(ISBLANK(INDEX('Policy Characteristics'!G:G,MATCH($C132,'Policy Characteristics'!$C:$C,0))),"",INDEX('Policy Characteristics'!G:G,MATCH($C132,'Policy Characteristics'!$C:$C,0)))</f>
        <v>50000</v>
      </c>
      <c r="N132" s="261">
        <f>IF(ISBLANK(INDEX('Policy Characteristics'!H:H,MATCH($C132,'Policy Characteristics'!$C:$C,0))),"",INDEX('Policy Characteristics'!H:H,MATCH($C132,'Policy Characteristics'!$C:$C,0)))</f>
        <v>100</v>
      </c>
      <c r="O132" s="254" t="str">
        <f>IF(ISBLANK(INDEX('Policy Characteristics'!I:I,MATCH($C132,'Policy Characteristics'!$C:$C,0))),"",INDEX('Policy Characteristics'!I:I,MATCH($C132,'Policy Characteristics'!$C:$C,0)))</f>
        <v>$ / vehicle</v>
      </c>
      <c r="P132" s="254"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2" s="254" t="str">
        <f>IF(ISBLANK(INDEX('Policy Characteristics'!K:K,MATCH($C132,'Policy Characteristics'!$C:$C,0))),"",INDEX('Policy Characteristics'!K:K,MATCH($C132,'Policy Characteristics'!$C:$C,0)))</f>
        <v>transportation-sector-main.html#ev-subsidy</v>
      </c>
      <c r="R132" s="254" t="str">
        <f>IF(ISBLANK(INDEX('Policy Characteristics'!L:L,MATCH($C132,'Policy Characteristics'!$C:$C,0))),"",INDEX('Policy Characteristics'!L:L,MATCH($C132,'Policy Characteristics'!$C:$C,0)))</f>
        <v>ev-subsidy.html</v>
      </c>
    </row>
    <row r="133" spans="1:18">
      <c r="A133" s="254" t="str">
        <f>IF(ISBLANK(INDEX('Policy Characteristics'!A:A,MATCH($C133,'Policy Characteristics'!$C:$C,0))),"",INDEX('Policy Characteristics'!A:A,MATCH($C133,'Policy Characteristics'!$C:$C,0)))</f>
        <v>Transportation</v>
      </c>
      <c r="B133" s="262" t="str">
        <f>IF(ISBLANK(INDEX('Policy Characteristics'!B:B,MATCH($C133,'Policy Characteristics'!$C:$C,0))),"",INDEX('Policy Characteristics'!B:B,MATCH($C133,'Policy Characteristics'!$C:$C,0)))</f>
        <v>Freight Vehicle Subsidy</v>
      </c>
      <c r="C133" s="254" t="str">
        <f t="shared" si="4"/>
        <v>Additional Freight Vehicle Subsidy</v>
      </c>
      <c r="D133" s="45" t="s">
        <v>41</v>
      </c>
      <c r="E133" s="45" t="s">
        <v>2246</v>
      </c>
      <c r="F133" s="2" t="s">
        <v>3299</v>
      </c>
      <c r="G133" s="45" t="s">
        <v>3455</v>
      </c>
      <c r="H133" s="43">
        <v>1714</v>
      </c>
      <c r="I133" s="325" t="s">
        <v>44</v>
      </c>
      <c r="J133" s="255" t="str">
        <f>IF(ISBLANK(INDEX('Policy Characteristics'!D:D,MATCH($C133,'Policy Characteristics'!$C:$C,0))),"",INDEX('Policy Characteristics'!D:D,MATCH($C133,'Policy Characteristics'!$C:$C,0)))</f>
        <v>Vehicle Subsidy</v>
      </c>
      <c r="K133" s="254" t="str">
        <f>IF(ISBLANK(INDEX('Policy Characteristics'!E:E,MATCH($C133,'Policy Characteristics'!$C:$C,0))),"",INDEX('Policy Characteristics'!E:E,MATCH($C133,'Policy Characteristics'!$C:$C,0)))</f>
        <v>trans frgt subsidy</v>
      </c>
      <c r="L133" s="261">
        <f>IF(ISBLANK(INDEX('Policy Characteristics'!F:F,MATCH($C133,'Policy Characteristics'!$C:$C,0))),"",INDEX('Policy Characteristics'!F:F,MATCH($C133,'Policy Characteristics'!$C:$C,0)))</f>
        <v>0</v>
      </c>
      <c r="M133" s="261">
        <f>IF(ISBLANK(INDEX('Policy Characteristics'!G:G,MATCH($C133,'Policy Characteristics'!$C:$C,0))),"",INDEX('Policy Characteristics'!G:G,MATCH($C133,'Policy Characteristics'!$C:$C,0)))</f>
        <v>50000</v>
      </c>
      <c r="N133" s="261">
        <f>IF(ISBLANK(INDEX('Policy Characteristics'!H:H,MATCH($C133,'Policy Characteristics'!$C:$C,0))),"",INDEX('Policy Characteristics'!H:H,MATCH($C133,'Policy Characteristics'!$C:$C,0)))</f>
        <v>100</v>
      </c>
      <c r="O133" s="254" t="str">
        <f>IF(ISBLANK(INDEX('Policy Characteristics'!I:I,MATCH($C133,'Policy Characteristics'!$C:$C,0))),"",INDEX('Policy Characteristics'!I:I,MATCH($C133,'Policy Characteristics'!$C:$C,0)))</f>
        <v>$ / vehicle</v>
      </c>
      <c r="P133" s="254"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3" s="254" t="str">
        <f>IF(ISBLANK(INDEX('Policy Characteristics'!K:K,MATCH($C133,'Policy Characteristics'!$C:$C,0))),"",INDEX('Policy Characteristics'!K:K,MATCH($C133,'Policy Characteristics'!$C:$C,0)))</f>
        <v>transportation-sector-main.html#ev-subsidy</v>
      </c>
      <c r="R133" s="254" t="str">
        <f>IF(ISBLANK(INDEX('Policy Characteristics'!L:L,MATCH($C133,'Policy Characteristics'!$C:$C,0))),"",INDEX('Policy Characteristics'!L:L,MATCH($C133,'Policy Characteristics'!$C:$C,0)))</f>
        <v>ev-subsidy.html</v>
      </c>
    </row>
    <row r="134" spans="1:18">
      <c r="A134" s="254" t="str">
        <f>IF(ISBLANK(INDEX('Policy Characteristics'!A:A,MATCH($C134,'Policy Characteristics'!$C:$C,0))),"",INDEX('Policy Characteristics'!A:A,MATCH($C134,'Policy Characteristics'!$C:$C,0)))</f>
        <v>Transportation</v>
      </c>
      <c r="B134" s="262" t="str">
        <f>IF(ISBLANK(INDEX('Policy Characteristics'!B:B,MATCH($C134,'Policy Characteristics'!$C:$C,0))),"",INDEX('Policy Characteristics'!B:B,MATCH($C134,'Policy Characteristics'!$C:$C,0)))</f>
        <v>Freight Vehicle Subsidy</v>
      </c>
      <c r="C134" s="254" t="str">
        <f t="shared" si="4"/>
        <v>Additional Freight Vehicle Subsidy</v>
      </c>
      <c r="D134" s="45" t="s">
        <v>41</v>
      </c>
      <c r="E134" s="2" t="s">
        <v>2247</v>
      </c>
      <c r="F134" s="2" t="s">
        <v>3299</v>
      </c>
      <c r="G134" s="2" t="s">
        <v>3456</v>
      </c>
      <c r="H134" s="43">
        <v>1715</v>
      </c>
      <c r="I134" s="325" t="s">
        <v>44</v>
      </c>
      <c r="J134" s="255" t="str">
        <f>IF(ISBLANK(INDEX('Policy Characteristics'!D:D,MATCH($C134,'Policy Characteristics'!$C:$C,0))),"",INDEX('Policy Characteristics'!D:D,MATCH($C134,'Policy Characteristics'!$C:$C,0)))</f>
        <v>Vehicle Subsidy</v>
      </c>
      <c r="K134" s="254" t="str">
        <f>IF(ISBLANK(INDEX('Policy Characteristics'!E:E,MATCH($C134,'Policy Characteristics'!$C:$C,0))),"",INDEX('Policy Characteristics'!E:E,MATCH($C134,'Policy Characteristics'!$C:$C,0)))</f>
        <v>trans frgt subsidy</v>
      </c>
      <c r="L134" s="261">
        <f>IF(ISBLANK(INDEX('Policy Characteristics'!F:F,MATCH($C134,'Policy Characteristics'!$C:$C,0))),"",INDEX('Policy Characteristics'!F:F,MATCH($C134,'Policy Characteristics'!$C:$C,0)))</f>
        <v>0</v>
      </c>
      <c r="M134" s="261">
        <f>IF(ISBLANK(INDEX('Policy Characteristics'!G:G,MATCH($C134,'Policy Characteristics'!$C:$C,0))),"",INDEX('Policy Characteristics'!G:G,MATCH($C134,'Policy Characteristics'!$C:$C,0)))</f>
        <v>50000</v>
      </c>
      <c r="N134" s="261">
        <f>IF(ISBLANK(INDEX('Policy Characteristics'!H:H,MATCH($C134,'Policy Characteristics'!$C:$C,0))),"",INDEX('Policy Characteristics'!H:H,MATCH($C134,'Policy Characteristics'!$C:$C,0)))</f>
        <v>100</v>
      </c>
      <c r="O134" s="254" t="str">
        <f>IF(ISBLANK(INDEX('Policy Characteristics'!I:I,MATCH($C134,'Policy Characteristics'!$C:$C,0))),"",INDEX('Policy Characteristics'!I:I,MATCH($C134,'Policy Characteristics'!$C:$C,0)))</f>
        <v>$ / vehicle</v>
      </c>
      <c r="P134" s="254"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4" s="254" t="str">
        <f>IF(ISBLANK(INDEX('Policy Characteristics'!K:K,MATCH($C134,'Policy Characteristics'!$C:$C,0))),"",INDEX('Policy Characteristics'!K:K,MATCH($C134,'Policy Characteristics'!$C:$C,0)))</f>
        <v>transportation-sector-main.html#ev-subsidy</v>
      </c>
      <c r="R134" s="254" t="str">
        <f>IF(ISBLANK(INDEX('Policy Characteristics'!L:L,MATCH($C134,'Policy Characteristics'!$C:$C,0))),"",INDEX('Policy Characteristics'!L:L,MATCH($C134,'Policy Characteristics'!$C:$C,0)))</f>
        <v>ev-subsidy.html</v>
      </c>
    </row>
    <row r="135" spans="1:18">
      <c r="A135" s="254" t="str">
        <f>IF(ISBLANK(INDEX('Policy Characteristics'!A:A,MATCH($C135,'Policy Characteristics'!$C:$C,0))),"",INDEX('Policy Characteristics'!A:A,MATCH($C135,'Policy Characteristics'!$C:$C,0)))</f>
        <v>Transportation</v>
      </c>
      <c r="B135" s="262" t="str">
        <f>IF(ISBLANK(INDEX('Policy Characteristics'!B:B,MATCH($C135,'Policy Characteristics'!$C:$C,0))),"",INDEX('Policy Characteristics'!B:B,MATCH($C135,'Policy Characteristics'!$C:$C,0)))</f>
        <v>Freight Vehicle Subsidy</v>
      </c>
      <c r="C135" s="254" t="str">
        <f t="shared" si="4"/>
        <v>Additional Freight Vehicle Subsidy</v>
      </c>
      <c r="D135" s="45" t="s">
        <v>41</v>
      </c>
      <c r="E135" s="2" t="s">
        <v>2248</v>
      </c>
      <c r="F135" s="2" t="s">
        <v>3299</v>
      </c>
      <c r="G135" s="2" t="s">
        <v>3457</v>
      </c>
      <c r="H135" s="43">
        <v>1716</v>
      </c>
      <c r="I135" s="325" t="s">
        <v>44</v>
      </c>
      <c r="J135" s="255" t="str">
        <f>IF(ISBLANK(INDEX('Policy Characteristics'!D:D,MATCH($C135,'Policy Characteristics'!$C:$C,0))),"",INDEX('Policy Characteristics'!D:D,MATCH($C135,'Policy Characteristics'!$C:$C,0)))</f>
        <v>Vehicle Subsidy</v>
      </c>
      <c r="K135" s="254" t="str">
        <f>IF(ISBLANK(INDEX('Policy Characteristics'!E:E,MATCH($C135,'Policy Characteristics'!$C:$C,0))),"",INDEX('Policy Characteristics'!E:E,MATCH($C135,'Policy Characteristics'!$C:$C,0)))</f>
        <v>trans frgt subsidy</v>
      </c>
      <c r="L135" s="261">
        <f>IF(ISBLANK(INDEX('Policy Characteristics'!F:F,MATCH($C135,'Policy Characteristics'!$C:$C,0))),"",INDEX('Policy Characteristics'!F:F,MATCH($C135,'Policy Characteristics'!$C:$C,0)))</f>
        <v>0</v>
      </c>
      <c r="M135" s="261">
        <f>IF(ISBLANK(INDEX('Policy Characteristics'!G:G,MATCH($C135,'Policy Characteristics'!$C:$C,0))),"",INDEX('Policy Characteristics'!G:G,MATCH($C135,'Policy Characteristics'!$C:$C,0)))</f>
        <v>50000</v>
      </c>
      <c r="N135" s="261">
        <f>IF(ISBLANK(INDEX('Policy Characteristics'!H:H,MATCH($C135,'Policy Characteristics'!$C:$C,0))),"",INDEX('Policy Characteristics'!H:H,MATCH($C135,'Policy Characteristics'!$C:$C,0)))</f>
        <v>100</v>
      </c>
      <c r="O135" s="254" t="str">
        <f>IF(ISBLANK(INDEX('Policy Characteristics'!I:I,MATCH($C135,'Policy Characteristics'!$C:$C,0))),"",INDEX('Policy Characteristics'!I:I,MATCH($C135,'Policy Characteristics'!$C:$C,0)))</f>
        <v>$ / vehicle</v>
      </c>
      <c r="P135" s="254"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5" s="254" t="str">
        <f>IF(ISBLANK(INDEX('Policy Characteristics'!K:K,MATCH($C135,'Policy Characteristics'!$C:$C,0))),"",INDEX('Policy Characteristics'!K:K,MATCH($C135,'Policy Characteristics'!$C:$C,0)))</f>
        <v>transportation-sector-main.html#ev-subsidy</v>
      </c>
      <c r="R135" s="254" t="str">
        <f>IF(ISBLANK(INDEX('Policy Characteristics'!L:L,MATCH($C135,'Policy Characteristics'!$C:$C,0))),"",INDEX('Policy Characteristics'!L:L,MATCH($C135,'Policy Characteristics'!$C:$C,0)))</f>
        <v>ev-subsidy.html</v>
      </c>
    </row>
    <row r="136" spans="1:18">
      <c r="A136" s="254" t="str">
        <f>IF(ISBLANK(INDEX('Policy Characteristics'!A:A,MATCH($C136,'Policy Characteristics'!$C:$C,0))),"",INDEX('Policy Characteristics'!A:A,MATCH($C136,'Policy Characteristics'!$C:$C,0)))</f>
        <v>Transportation</v>
      </c>
      <c r="B136" s="262" t="str">
        <f>IF(ISBLANK(INDEX('Policy Characteristics'!B:B,MATCH($C136,'Policy Characteristics'!$C:$C,0))),"",INDEX('Policy Characteristics'!B:B,MATCH($C136,'Policy Characteristics'!$C:$C,0)))</f>
        <v>Freight Vehicle Subsidy</v>
      </c>
      <c r="C136" s="254" t="str">
        <f t="shared" si="4"/>
        <v>Additional Freight Vehicle Subsidy</v>
      </c>
      <c r="D136" s="45" t="s">
        <v>41</v>
      </c>
      <c r="E136" s="2" t="s">
        <v>2249</v>
      </c>
      <c r="F136" s="2" t="s">
        <v>3299</v>
      </c>
      <c r="G136" s="2" t="s">
        <v>3458</v>
      </c>
      <c r="H136" s="43">
        <v>1717</v>
      </c>
      <c r="I136" s="325" t="s">
        <v>44</v>
      </c>
      <c r="J136" s="255" t="str">
        <f>IF(ISBLANK(INDEX('Policy Characteristics'!D:D,MATCH($C136,'Policy Characteristics'!$C:$C,0))),"",INDEX('Policy Characteristics'!D:D,MATCH($C136,'Policy Characteristics'!$C:$C,0)))</f>
        <v>Vehicle Subsidy</v>
      </c>
      <c r="K136" s="254" t="str">
        <f>IF(ISBLANK(INDEX('Policy Characteristics'!E:E,MATCH($C136,'Policy Characteristics'!$C:$C,0))),"",INDEX('Policy Characteristics'!E:E,MATCH($C136,'Policy Characteristics'!$C:$C,0)))</f>
        <v>trans frgt subsidy</v>
      </c>
      <c r="L136" s="261">
        <f>IF(ISBLANK(INDEX('Policy Characteristics'!F:F,MATCH($C136,'Policy Characteristics'!$C:$C,0))),"",INDEX('Policy Characteristics'!F:F,MATCH($C136,'Policy Characteristics'!$C:$C,0)))</f>
        <v>0</v>
      </c>
      <c r="M136" s="261">
        <f>IF(ISBLANK(INDEX('Policy Characteristics'!G:G,MATCH($C136,'Policy Characteristics'!$C:$C,0))),"",INDEX('Policy Characteristics'!G:G,MATCH($C136,'Policy Characteristics'!$C:$C,0)))</f>
        <v>50000</v>
      </c>
      <c r="N136" s="261">
        <f>IF(ISBLANK(INDEX('Policy Characteristics'!H:H,MATCH($C136,'Policy Characteristics'!$C:$C,0))),"",INDEX('Policy Characteristics'!H:H,MATCH($C136,'Policy Characteristics'!$C:$C,0)))</f>
        <v>100</v>
      </c>
      <c r="O136" s="254" t="str">
        <f>IF(ISBLANK(INDEX('Policy Characteristics'!I:I,MATCH($C136,'Policy Characteristics'!$C:$C,0))),"",INDEX('Policy Characteristics'!I:I,MATCH($C136,'Policy Characteristics'!$C:$C,0)))</f>
        <v>$ / vehicle</v>
      </c>
      <c r="P136" s="254"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6" s="254" t="str">
        <f>IF(ISBLANK(INDEX('Policy Characteristics'!K:K,MATCH($C136,'Policy Characteristics'!$C:$C,0))),"",INDEX('Policy Characteristics'!K:K,MATCH($C136,'Policy Characteristics'!$C:$C,0)))</f>
        <v>transportation-sector-main.html#ev-subsidy</v>
      </c>
      <c r="R136" s="254" t="str">
        <f>IF(ISBLANK(INDEX('Policy Characteristics'!L:L,MATCH($C136,'Policy Characteristics'!$C:$C,0))),"",INDEX('Policy Characteristics'!L:L,MATCH($C136,'Policy Characteristics'!$C:$C,0)))</f>
        <v>ev-subsidy.html</v>
      </c>
    </row>
    <row r="137" spans="1:18">
      <c r="A137" s="254" t="str">
        <f>IF(ISBLANK(INDEX('Policy Characteristics'!A:A,MATCH($C137,'Policy Characteristics'!$C:$C,0))),"",INDEX('Policy Characteristics'!A:A,MATCH($C137,'Policy Characteristics'!$C:$C,0)))</f>
        <v>Transportation</v>
      </c>
      <c r="B137" s="262" t="str">
        <f>IF(ISBLANK(INDEX('Policy Characteristics'!B:B,MATCH($C137,'Policy Characteristics'!$C:$C,0))),"",INDEX('Policy Characteristics'!B:B,MATCH($C137,'Policy Characteristics'!$C:$C,0)))</f>
        <v>Freight Vehicle Subsidy</v>
      </c>
      <c r="C137" s="254" t="str">
        <f t="shared" si="4"/>
        <v>Additional Freight Vehicle Subsidy</v>
      </c>
      <c r="D137" s="45" t="s">
        <v>41</v>
      </c>
      <c r="E137" s="2" t="s">
        <v>2250</v>
      </c>
      <c r="F137" s="2" t="s">
        <v>3299</v>
      </c>
      <c r="G137" s="2" t="s">
        <v>3459</v>
      </c>
      <c r="H137" s="43">
        <v>1718</v>
      </c>
      <c r="I137" s="325" t="s">
        <v>44</v>
      </c>
      <c r="J137" s="255" t="str">
        <f>IF(ISBLANK(INDEX('Policy Characteristics'!D:D,MATCH($C137,'Policy Characteristics'!$C:$C,0))),"",INDEX('Policy Characteristics'!D:D,MATCH($C137,'Policy Characteristics'!$C:$C,0)))</f>
        <v>Vehicle Subsidy</v>
      </c>
      <c r="K137" s="254" t="str">
        <f>IF(ISBLANK(INDEX('Policy Characteristics'!E:E,MATCH($C137,'Policy Characteristics'!$C:$C,0))),"",INDEX('Policy Characteristics'!E:E,MATCH($C137,'Policy Characteristics'!$C:$C,0)))</f>
        <v>trans frgt subsidy</v>
      </c>
      <c r="L137" s="261">
        <f>IF(ISBLANK(INDEX('Policy Characteristics'!F:F,MATCH($C137,'Policy Characteristics'!$C:$C,0))),"",INDEX('Policy Characteristics'!F:F,MATCH($C137,'Policy Characteristics'!$C:$C,0)))</f>
        <v>0</v>
      </c>
      <c r="M137" s="261">
        <f>IF(ISBLANK(INDEX('Policy Characteristics'!G:G,MATCH($C137,'Policy Characteristics'!$C:$C,0))),"",INDEX('Policy Characteristics'!G:G,MATCH($C137,'Policy Characteristics'!$C:$C,0)))</f>
        <v>50000</v>
      </c>
      <c r="N137" s="261">
        <f>IF(ISBLANK(INDEX('Policy Characteristics'!H:H,MATCH($C137,'Policy Characteristics'!$C:$C,0))),"",INDEX('Policy Characteristics'!H:H,MATCH($C137,'Policy Characteristics'!$C:$C,0)))</f>
        <v>100</v>
      </c>
      <c r="O137" s="254" t="str">
        <f>IF(ISBLANK(INDEX('Policy Characteristics'!I:I,MATCH($C137,'Policy Characteristics'!$C:$C,0))),"",INDEX('Policy Characteristics'!I:I,MATCH($C137,'Policy Characteristics'!$C:$C,0)))</f>
        <v>$ / vehicle</v>
      </c>
      <c r="P137" s="254"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7" s="254" t="str">
        <f>IF(ISBLANK(INDEX('Policy Characteristics'!K:K,MATCH($C137,'Policy Characteristics'!$C:$C,0))),"",INDEX('Policy Characteristics'!K:K,MATCH($C137,'Policy Characteristics'!$C:$C,0)))</f>
        <v>transportation-sector-main.html#ev-subsidy</v>
      </c>
      <c r="R137" s="254" t="str">
        <f>IF(ISBLANK(INDEX('Policy Characteristics'!L:L,MATCH($C137,'Policy Characteristics'!$C:$C,0))),"",INDEX('Policy Characteristics'!L:L,MATCH($C137,'Policy Characteristics'!$C:$C,0)))</f>
        <v>ev-subsidy.html</v>
      </c>
    </row>
    <row r="138" spans="1:18">
      <c r="A138" s="254" t="str">
        <f>IF(ISBLANK(INDEX('Policy Characteristics'!A:A,MATCH($C138,'Policy Characteristics'!$C:$C,0))),"",INDEX('Policy Characteristics'!A:A,MATCH($C138,'Policy Characteristics'!$C:$C,0)))</f>
        <v>Transportation</v>
      </c>
      <c r="B138" s="262" t="str">
        <f>IF(ISBLANK(INDEX('Policy Characteristics'!B:B,MATCH($C138,'Policy Characteristics'!$C:$C,0))),"",INDEX('Policy Characteristics'!B:B,MATCH($C138,'Policy Characteristics'!$C:$C,0)))</f>
        <v>Freight Vehicle Subsidy</v>
      </c>
      <c r="C138" s="254" t="str">
        <f t="shared" si="4"/>
        <v>Additional Freight Vehicle Subsidy</v>
      </c>
      <c r="D138" s="45" t="s">
        <v>41</v>
      </c>
      <c r="E138" s="2" t="s">
        <v>2511</v>
      </c>
      <c r="F138" s="2" t="s">
        <v>3299</v>
      </c>
      <c r="G138" s="2" t="s">
        <v>2511</v>
      </c>
      <c r="H138" s="43">
        <v>1719</v>
      </c>
      <c r="I138" s="325" t="s">
        <v>44</v>
      </c>
      <c r="J138" s="255" t="str">
        <f>IF(ISBLANK(INDEX('Policy Characteristics'!D:D,MATCH($C138,'Policy Characteristics'!$C:$C,0))),"",INDEX('Policy Characteristics'!D:D,MATCH($C138,'Policy Characteristics'!$C:$C,0)))</f>
        <v>Vehicle Subsidy</v>
      </c>
      <c r="K138" s="254" t="str">
        <f>IF(ISBLANK(INDEX('Policy Characteristics'!E:E,MATCH($C138,'Policy Characteristics'!$C:$C,0))),"",INDEX('Policy Characteristics'!E:E,MATCH($C138,'Policy Characteristics'!$C:$C,0)))</f>
        <v>trans frgt subsidy</v>
      </c>
      <c r="L138" s="261">
        <f>IF(ISBLANK(INDEX('Policy Characteristics'!F:F,MATCH($C138,'Policy Characteristics'!$C:$C,0))),"",INDEX('Policy Characteristics'!F:F,MATCH($C138,'Policy Characteristics'!$C:$C,0)))</f>
        <v>0</v>
      </c>
      <c r="M138" s="261">
        <f>IF(ISBLANK(INDEX('Policy Characteristics'!G:G,MATCH($C138,'Policy Characteristics'!$C:$C,0))),"",INDEX('Policy Characteristics'!G:G,MATCH($C138,'Policy Characteristics'!$C:$C,0)))</f>
        <v>50000</v>
      </c>
      <c r="N138" s="261">
        <f>IF(ISBLANK(INDEX('Policy Characteristics'!H:H,MATCH($C138,'Policy Characteristics'!$C:$C,0))),"",INDEX('Policy Characteristics'!H:H,MATCH($C138,'Policy Characteristics'!$C:$C,0)))</f>
        <v>100</v>
      </c>
      <c r="O138" s="254" t="str">
        <f>IF(ISBLANK(INDEX('Policy Characteristics'!I:I,MATCH($C138,'Policy Characteristics'!$C:$C,0))),"",INDEX('Policy Characteristics'!I:I,MATCH($C138,'Policy Characteristics'!$C:$C,0)))</f>
        <v>$ / vehicle</v>
      </c>
      <c r="P138" s="254"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8" s="254" t="str">
        <f>IF(ISBLANK(INDEX('Policy Characteristics'!K:K,MATCH($C138,'Policy Characteristics'!$C:$C,0))),"",INDEX('Policy Characteristics'!K:K,MATCH($C138,'Policy Characteristics'!$C:$C,0)))</f>
        <v>transportation-sector-main.html#ev-subsidy</v>
      </c>
      <c r="R138" s="254" t="str">
        <f>IF(ISBLANK(INDEX('Policy Characteristics'!L:L,MATCH($C138,'Policy Characteristics'!$C:$C,0))),"",INDEX('Policy Characteristics'!L:L,MATCH($C138,'Policy Characteristics'!$C:$C,0)))</f>
        <v>ev-subsidy.html</v>
      </c>
    </row>
    <row r="139" spans="1:18">
      <c r="A139" s="254" t="str">
        <f>IF(ISBLANK(INDEX('Policy Characteristics'!A:A,MATCH($C139,'Policy Characteristics'!$C:$C,0))),"",INDEX('Policy Characteristics'!A:A,MATCH($C139,'Policy Characteristics'!$C:$C,0)))</f>
        <v>Transportation</v>
      </c>
      <c r="B139" s="262" t="str">
        <f>IF(ISBLANK(INDEX('Policy Characteristics'!B:B,MATCH($C139,'Policy Characteristics'!$C:$C,0))),"",INDEX('Policy Characteristics'!B:B,MATCH($C139,'Policy Characteristics'!$C:$C,0)))</f>
        <v>Freight Vehicle Subsidy</v>
      </c>
      <c r="C139" s="254" t="str">
        <f t="shared" si="4"/>
        <v>Additional Freight Vehicle Subsidy</v>
      </c>
      <c r="D139" s="45" t="s">
        <v>41</v>
      </c>
      <c r="E139" s="2" t="s">
        <v>2510</v>
      </c>
      <c r="F139" s="2" t="s">
        <v>3299</v>
      </c>
      <c r="G139" s="2" t="s">
        <v>3460</v>
      </c>
      <c r="H139" s="43">
        <v>1720</v>
      </c>
      <c r="I139" s="325" t="s">
        <v>44</v>
      </c>
      <c r="J139" s="255" t="str">
        <f>IF(ISBLANK(INDEX('Policy Characteristics'!D:D,MATCH($C139,'Policy Characteristics'!$C:$C,0))),"",INDEX('Policy Characteristics'!D:D,MATCH($C139,'Policy Characteristics'!$C:$C,0)))</f>
        <v>Vehicle Subsidy</v>
      </c>
      <c r="K139" s="254" t="str">
        <f>IF(ISBLANK(INDEX('Policy Characteristics'!E:E,MATCH($C139,'Policy Characteristics'!$C:$C,0))),"",INDEX('Policy Characteristics'!E:E,MATCH($C139,'Policy Characteristics'!$C:$C,0)))</f>
        <v>trans frgt subsidy</v>
      </c>
      <c r="L139" s="261">
        <f>IF(ISBLANK(INDEX('Policy Characteristics'!F:F,MATCH($C139,'Policy Characteristics'!$C:$C,0))),"",INDEX('Policy Characteristics'!F:F,MATCH($C139,'Policy Characteristics'!$C:$C,0)))</f>
        <v>0</v>
      </c>
      <c r="M139" s="261">
        <f>IF(ISBLANK(INDEX('Policy Characteristics'!G:G,MATCH($C139,'Policy Characteristics'!$C:$C,0))),"",INDEX('Policy Characteristics'!G:G,MATCH($C139,'Policy Characteristics'!$C:$C,0)))</f>
        <v>50000</v>
      </c>
      <c r="N139" s="261">
        <f>IF(ISBLANK(INDEX('Policy Characteristics'!H:H,MATCH($C139,'Policy Characteristics'!$C:$C,0))),"",INDEX('Policy Characteristics'!H:H,MATCH($C139,'Policy Characteristics'!$C:$C,0)))</f>
        <v>100</v>
      </c>
      <c r="O139" s="254" t="str">
        <f>IF(ISBLANK(INDEX('Policy Characteristics'!I:I,MATCH($C139,'Policy Characteristics'!$C:$C,0))),"",INDEX('Policy Characteristics'!I:I,MATCH($C139,'Policy Characteristics'!$C:$C,0)))</f>
        <v>$ / vehicle</v>
      </c>
      <c r="P139" s="254"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39" s="254" t="str">
        <f>IF(ISBLANK(INDEX('Policy Characteristics'!K:K,MATCH($C139,'Policy Characteristics'!$C:$C,0))),"",INDEX('Policy Characteristics'!K:K,MATCH($C139,'Policy Characteristics'!$C:$C,0)))</f>
        <v>transportation-sector-main.html#ev-subsidy</v>
      </c>
      <c r="R139" s="254" t="str">
        <f>IF(ISBLANK(INDEX('Policy Characteristics'!L:L,MATCH($C139,'Policy Characteristics'!$C:$C,0))),"",INDEX('Policy Characteristics'!L:L,MATCH($C139,'Policy Characteristics'!$C:$C,0)))</f>
        <v>ev-subsidy.html</v>
      </c>
    </row>
    <row r="140" spans="1:18">
      <c r="A140" s="254" t="str">
        <f>IF(ISBLANK(INDEX('Policy Characteristics'!A:A,MATCH($C140,'Policy Characteristics'!$C:$C,0))),"",INDEX('Policy Characteristics'!A:A,MATCH($C140,'Policy Characteristics'!$C:$C,0)))</f>
        <v>Transportation</v>
      </c>
      <c r="B140" s="262" t="str">
        <f>IF(ISBLANK(INDEX('Policy Characteristics'!B:B,MATCH($C140,'Policy Characteristics'!$C:$C,0))),"",INDEX('Policy Characteristics'!B:B,MATCH($C140,'Policy Characteristics'!$C:$C,0)))</f>
        <v>Freight Vehicle Subsidy</v>
      </c>
      <c r="C140" s="254" t="str">
        <f t="shared" si="4"/>
        <v>Additional Freight Vehicle Subsidy</v>
      </c>
      <c r="D140" s="45" t="s">
        <v>113</v>
      </c>
      <c r="E140" s="45" t="s">
        <v>2246</v>
      </c>
      <c r="F140" s="2" t="s">
        <v>144</v>
      </c>
      <c r="G140" s="45" t="s">
        <v>3455</v>
      </c>
      <c r="H140" s="43">
        <v>1721</v>
      </c>
      <c r="I140" s="325" t="s">
        <v>44</v>
      </c>
      <c r="J140" s="255" t="str">
        <f>IF(ISBLANK(INDEX('Policy Characteristics'!D:D,MATCH($C140,'Policy Characteristics'!$C:$C,0))),"",INDEX('Policy Characteristics'!D:D,MATCH($C140,'Policy Characteristics'!$C:$C,0)))</f>
        <v>Vehicle Subsidy</v>
      </c>
      <c r="K140" s="254" t="str">
        <f>IF(ISBLANK(INDEX('Policy Characteristics'!E:E,MATCH($C140,'Policy Characteristics'!$C:$C,0))),"",INDEX('Policy Characteristics'!E:E,MATCH($C140,'Policy Characteristics'!$C:$C,0)))</f>
        <v>trans frgt subsidy</v>
      </c>
      <c r="L140" s="261">
        <f>IF(ISBLANK(INDEX('Policy Characteristics'!F:F,MATCH($C140,'Policy Characteristics'!$C:$C,0))),"",INDEX('Policy Characteristics'!F:F,MATCH($C140,'Policy Characteristics'!$C:$C,0)))</f>
        <v>0</v>
      </c>
      <c r="M140" s="261">
        <f>IF(ISBLANK(INDEX('Policy Characteristics'!G:G,MATCH($C140,'Policy Characteristics'!$C:$C,0))),"",INDEX('Policy Characteristics'!G:G,MATCH($C140,'Policy Characteristics'!$C:$C,0)))</f>
        <v>50000</v>
      </c>
      <c r="N140" s="261">
        <f>IF(ISBLANK(INDEX('Policy Characteristics'!H:H,MATCH($C140,'Policy Characteristics'!$C:$C,0))),"",INDEX('Policy Characteristics'!H:H,MATCH($C140,'Policy Characteristics'!$C:$C,0)))</f>
        <v>100</v>
      </c>
      <c r="O140" s="254" t="str">
        <f>IF(ISBLANK(INDEX('Policy Characteristics'!I:I,MATCH($C140,'Policy Characteristics'!$C:$C,0))),"",INDEX('Policy Characteristics'!I:I,MATCH($C140,'Policy Characteristics'!$C:$C,0)))</f>
        <v>$ / vehicle</v>
      </c>
      <c r="P140" s="254"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0" s="254" t="str">
        <f>IF(ISBLANK(INDEX('Policy Characteristics'!K:K,MATCH($C140,'Policy Characteristics'!$C:$C,0))),"",INDEX('Policy Characteristics'!K:K,MATCH($C140,'Policy Characteristics'!$C:$C,0)))</f>
        <v>transportation-sector-main.html#ev-subsidy</v>
      </c>
      <c r="R140" s="254" t="str">
        <f>IF(ISBLANK(INDEX('Policy Characteristics'!L:L,MATCH($C140,'Policy Characteristics'!$C:$C,0))),"",INDEX('Policy Characteristics'!L:L,MATCH($C140,'Policy Characteristics'!$C:$C,0)))</f>
        <v>ev-subsidy.html</v>
      </c>
    </row>
    <row r="141" spans="1:18">
      <c r="A141" s="254" t="str">
        <f>IF(ISBLANK(INDEX('Policy Characteristics'!A:A,MATCH($C141,'Policy Characteristics'!$C:$C,0))),"",INDEX('Policy Characteristics'!A:A,MATCH($C141,'Policy Characteristics'!$C:$C,0)))</f>
        <v>Transportation</v>
      </c>
      <c r="B141" s="262" t="str">
        <f>IF(ISBLANK(INDEX('Policy Characteristics'!B:B,MATCH($C141,'Policy Characteristics'!$C:$C,0))),"",INDEX('Policy Characteristics'!B:B,MATCH($C141,'Policy Characteristics'!$C:$C,0)))</f>
        <v>Freight Vehicle Subsidy</v>
      </c>
      <c r="C141" s="254" t="str">
        <f t="shared" si="4"/>
        <v>Additional Freight Vehicle Subsidy</v>
      </c>
      <c r="D141" s="45" t="s">
        <v>113</v>
      </c>
      <c r="E141" s="2" t="s">
        <v>2247</v>
      </c>
      <c r="F141" s="2" t="s">
        <v>144</v>
      </c>
      <c r="G141" s="2" t="s">
        <v>3456</v>
      </c>
      <c r="H141" s="43">
        <v>1722</v>
      </c>
      <c r="I141" s="325" t="s">
        <v>44</v>
      </c>
      <c r="J141" s="255" t="str">
        <f>IF(ISBLANK(INDEX('Policy Characteristics'!D:D,MATCH($C141,'Policy Characteristics'!$C:$C,0))),"",INDEX('Policy Characteristics'!D:D,MATCH($C141,'Policy Characteristics'!$C:$C,0)))</f>
        <v>Vehicle Subsidy</v>
      </c>
      <c r="K141" s="254" t="str">
        <f>IF(ISBLANK(INDEX('Policy Characteristics'!E:E,MATCH($C141,'Policy Characteristics'!$C:$C,0))),"",INDEX('Policy Characteristics'!E:E,MATCH($C141,'Policy Characteristics'!$C:$C,0)))</f>
        <v>trans frgt subsidy</v>
      </c>
      <c r="L141" s="261">
        <f>IF(ISBLANK(INDEX('Policy Characteristics'!F:F,MATCH($C141,'Policy Characteristics'!$C:$C,0))),"",INDEX('Policy Characteristics'!F:F,MATCH($C141,'Policy Characteristics'!$C:$C,0)))</f>
        <v>0</v>
      </c>
      <c r="M141" s="261">
        <f>IF(ISBLANK(INDEX('Policy Characteristics'!G:G,MATCH($C141,'Policy Characteristics'!$C:$C,0))),"",INDEX('Policy Characteristics'!G:G,MATCH($C141,'Policy Characteristics'!$C:$C,0)))</f>
        <v>50000</v>
      </c>
      <c r="N141" s="261">
        <f>IF(ISBLANK(INDEX('Policy Characteristics'!H:H,MATCH($C141,'Policy Characteristics'!$C:$C,0))),"",INDEX('Policy Characteristics'!H:H,MATCH($C141,'Policy Characteristics'!$C:$C,0)))</f>
        <v>100</v>
      </c>
      <c r="O141" s="254" t="str">
        <f>IF(ISBLANK(INDEX('Policy Characteristics'!I:I,MATCH($C141,'Policy Characteristics'!$C:$C,0))),"",INDEX('Policy Characteristics'!I:I,MATCH($C141,'Policy Characteristics'!$C:$C,0)))</f>
        <v>$ / vehicle</v>
      </c>
      <c r="P141" s="254"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1" s="254" t="str">
        <f>IF(ISBLANK(INDEX('Policy Characteristics'!K:K,MATCH($C141,'Policy Characteristics'!$C:$C,0))),"",INDEX('Policy Characteristics'!K:K,MATCH($C141,'Policy Characteristics'!$C:$C,0)))</f>
        <v>transportation-sector-main.html#ev-subsidy</v>
      </c>
      <c r="R141" s="254" t="str">
        <f>IF(ISBLANK(INDEX('Policy Characteristics'!L:L,MATCH($C141,'Policy Characteristics'!$C:$C,0))),"",INDEX('Policy Characteristics'!L:L,MATCH($C141,'Policy Characteristics'!$C:$C,0)))</f>
        <v>ev-subsidy.html</v>
      </c>
    </row>
    <row r="142" spans="1:18">
      <c r="A142" s="254" t="str">
        <f>IF(ISBLANK(INDEX('Policy Characteristics'!A:A,MATCH($C142,'Policy Characteristics'!$C:$C,0))),"",INDEX('Policy Characteristics'!A:A,MATCH($C142,'Policy Characteristics'!$C:$C,0)))</f>
        <v>Transportation</v>
      </c>
      <c r="B142" s="262" t="str">
        <f>IF(ISBLANK(INDEX('Policy Characteristics'!B:B,MATCH($C142,'Policy Characteristics'!$C:$C,0))),"",INDEX('Policy Characteristics'!B:B,MATCH($C142,'Policy Characteristics'!$C:$C,0)))</f>
        <v>Freight Vehicle Subsidy</v>
      </c>
      <c r="C142" s="254" t="str">
        <f t="shared" si="4"/>
        <v>Additional Freight Vehicle Subsidy</v>
      </c>
      <c r="D142" s="45" t="s">
        <v>113</v>
      </c>
      <c r="E142" s="2" t="s">
        <v>2248</v>
      </c>
      <c r="F142" s="2" t="s">
        <v>144</v>
      </c>
      <c r="G142" s="2" t="s">
        <v>3457</v>
      </c>
      <c r="H142" s="43">
        <v>1723</v>
      </c>
      <c r="I142" s="325" t="s">
        <v>44</v>
      </c>
      <c r="J142" s="255" t="str">
        <f>IF(ISBLANK(INDEX('Policy Characteristics'!D:D,MATCH($C142,'Policy Characteristics'!$C:$C,0))),"",INDEX('Policy Characteristics'!D:D,MATCH($C142,'Policy Characteristics'!$C:$C,0)))</f>
        <v>Vehicle Subsidy</v>
      </c>
      <c r="K142" s="254" t="str">
        <f>IF(ISBLANK(INDEX('Policy Characteristics'!E:E,MATCH($C142,'Policy Characteristics'!$C:$C,0))),"",INDEX('Policy Characteristics'!E:E,MATCH($C142,'Policy Characteristics'!$C:$C,0)))</f>
        <v>trans frgt subsidy</v>
      </c>
      <c r="L142" s="261">
        <f>IF(ISBLANK(INDEX('Policy Characteristics'!F:F,MATCH($C142,'Policy Characteristics'!$C:$C,0))),"",INDEX('Policy Characteristics'!F:F,MATCH($C142,'Policy Characteristics'!$C:$C,0)))</f>
        <v>0</v>
      </c>
      <c r="M142" s="261">
        <f>IF(ISBLANK(INDEX('Policy Characteristics'!G:G,MATCH($C142,'Policy Characteristics'!$C:$C,0))),"",INDEX('Policy Characteristics'!G:G,MATCH($C142,'Policy Characteristics'!$C:$C,0)))</f>
        <v>50000</v>
      </c>
      <c r="N142" s="261">
        <f>IF(ISBLANK(INDEX('Policy Characteristics'!H:H,MATCH($C142,'Policy Characteristics'!$C:$C,0))),"",INDEX('Policy Characteristics'!H:H,MATCH($C142,'Policy Characteristics'!$C:$C,0)))</f>
        <v>100</v>
      </c>
      <c r="O142" s="254" t="str">
        <f>IF(ISBLANK(INDEX('Policy Characteristics'!I:I,MATCH($C142,'Policy Characteristics'!$C:$C,0))),"",INDEX('Policy Characteristics'!I:I,MATCH($C142,'Policy Characteristics'!$C:$C,0)))</f>
        <v>$ / vehicle</v>
      </c>
      <c r="P142" s="254"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2" s="254" t="str">
        <f>IF(ISBLANK(INDEX('Policy Characteristics'!K:K,MATCH($C142,'Policy Characteristics'!$C:$C,0))),"",INDEX('Policy Characteristics'!K:K,MATCH($C142,'Policy Characteristics'!$C:$C,0)))</f>
        <v>transportation-sector-main.html#ev-subsidy</v>
      </c>
      <c r="R142" s="254" t="str">
        <f>IF(ISBLANK(INDEX('Policy Characteristics'!L:L,MATCH($C142,'Policy Characteristics'!$C:$C,0))),"",INDEX('Policy Characteristics'!L:L,MATCH($C142,'Policy Characteristics'!$C:$C,0)))</f>
        <v>ev-subsidy.html</v>
      </c>
    </row>
    <row r="143" spans="1:18">
      <c r="A143" s="254" t="str">
        <f>IF(ISBLANK(INDEX('Policy Characteristics'!A:A,MATCH($C143,'Policy Characteristics'!$C:$C,0))),"",INDEX('Policy Characteristics'!A:A,MATCH($C143,'Policy Characteristics'!$C:$C,0)))</f>
        <v>Transportation</v>
      </c>
      <c r="B143" s="262" t="str">
        <f>IF(ISBLANK(INDEX('Policy Characteristics'!B:B,MATCH($C143,'Policy Characteristics'!$C:$C,0))),"",INDEX('Policy Characteristics'!B:B,MATCH($C143,'Policy Characteristics'!$C:$C,0)))</f>
        <v>Freight Vehicle Subsidy</v>
      </c>
      <c r="C143" s="254" t="str">
        <f t="shared" si="4"/>
        <v>Additional Freight Vehicle Subsidy</v>
      </c>
      <c r="D143" s="45" t="s">
        <v>113</v>
      </c>
      <c r="E143" s="2" t="s">
        <v>2249</v>
      </c>
      <c r="F143" s="2" t="s">
        <v>144</v>
      </c>
      <c r="G143" s="2" t="s">
        <v>3458</v>
      </c>
      <c r="H143" s="43">
        <v>1724</v>
      </c>
      <c r="I143" s="325" t="s">
        <v>44</v>
      </c>
      <c r="J143" s="255" t="str">
        <f>IF(ISBLANK(INDEX('Policy Characteristics'!D:D,MATCH($C143,'Policy Characteristics'!$C:$C,0))),"",INDEX('Policy Characteristics'!D:D,MATCH($C143,'Policy Characteristics'!$C:$C,0)))</f>
        <v>Vehicle Subsidy</v>
      </c>
      <c r="K143" s="254" t="str">
        <f>IF(ISBLANK(INDEX('Policy Characteristics'!E:E,MATCH($C143,'Policy Characteristics'!$C:$C,0))),"",INDEX('Policy Characteristics'!E:E,MATCH($C143,'Policy Characteristics'!$C:$C,0)))</f>
        <v>trans frgt subsidy</v>
      </c>
      <c r="L143" s="261">
        <f>IF(ISBLANK(INDEX('Policy Characteristics'!F:F,MATCH($C143,'Policy Characteristics'!$C:$C,0))),"",INDEX('Policy Characteristics'!F:F,MATCH($C143,'Policy Characteristics'!$C:$C,0)))</f>
        <v>0</v>
      </c>
      <c r="M143" s="261">
        <f>IF(ISBLANK(INDEX('Policy Characteristics'!G:G,MATCH($C143,'Policy Characteristics'!$C:$C,0))),"",INDEX('Policy Characteristics'!G:G,MATCH($C143,'Policy Characteristics'!$C:$C,0)))</f>
        <v>50000</v>
      </c>
      <c r="N143" s="261">
        <f>IF(ISBLANK(INDEX('Policy Characteristics'!H:H,MATCH($C143,'Policy Characteristics'!$C:$C,0))),"",INDEX('Policy Characteristics'!H:H,MATCH($C143,'Policy Characteristics'!$C:$C,0)))</f>
        <v>100</v>
      </c>
      <c r="O143" s="254" t="str">
        <f>IF(ISBLANK(INDEX('Policy Characteristics'!I:I,MATCH($C143,'Policy Characteristics'!$C:$C,0))),"",INDEX('Policy Characteristics'!I:I,MATCH($C143,'Policy Characteristics'!$C:$C,0)))</f>
        <v>$ / vehicle</v>
      </c>
      <c r="P143" s="254"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3" s="254" t="str">
        <f>IF(ISBLANK(INDEX('Policy Characteristics'!K:K,MATCH($C143,'Policy Characteristics'!$C:$C,0))),"",INDEX('Policy Characteristics'!K:K,MATCH($C143,'Policy Characteristics'!$C:$C,0)))</f>
        <v>transportation-sector-main.html#ev-subsidy</v>
      </c>
      <c r="R143" s="254" t="str">
        <f>IF(ISBLANK(INDEX('Policy Characteristics'!L:L,MATCH($C143,'Policy Characteristics'!$C:$C,0))),"",INDEX('Policy Characteristics'!L:L,MATCH($C143,'Policy Characteristics'!$C:$C,0)))</f>
        <v>ev-subsidy.html</v>
      </c>
    </row>
    <row r="144" spans="1:18">
      <c r="A144" s="254" t="str">
        <f>IF(ISBLANK(INDEX('Policy Characteristics'!A:A,MATCH($C144,'Policy Characteristics'!$C:$C,0))),"",INDEX('Policy Characteristics'!A:A,MATCH($C144,'Policy Characteristics'!$C:$C,0)))</f>
        <v>Transportation</v>
      </c>
      <c r="B144" s="262" t="str">
        <f>IF(ISBLANK(INDEX('Policy Characteristics'!B:B,MATCH($C144,'Policy Characteristics'!$C:$C,0))),"",INDEX('Policy Characteristics'!B:B,MATCH($C144,'Policy Characteristics'!$C:$C,0)))</f>
        <v>Freight Vehicle Subsidy</v>
      </c>
      <c r="C144" s="254" t="str">
        <f t="shared" si="4"/>
        <v>Additional Freight Vehicle Subsidy</v>
      </c>
      <c r="D144" s="45" t="s">
        <v>113</v>
      </c>
      <c r="E144" s="2" t="s">
        <v>2250</v>
      </c>
      <c r="F144" s="2" t="s">
        <v>144</v>
      </c>
      <c r="G144" s="2" t="s">
        <v>3459</v>
      </c>
      <c r="H144" s="43">
        <v>1725</v>
      </c>
      <c r="I144" s="325" t="s">
        <v>44</v>
      </c>
      <c r="J144" s="255" t="str">
        <f>IF(ISBLANK(INDEX('Policy Characteristics'!D:D,MATCH($C144,'Policy Characteristics'!$C:$C,0))),"",INDEX('Policy Characteristics'!D:D,MATCH($C144,'Policy Characteristics'!$C:$C,0)))</f>
        <v>Vehicle Subsidy</v>
      </c>
      <c r="K144" s="254" t="str">
        <f>IF(ISBLANK(INDEX('Policy Characteristics'!E:E,MATCH($C144,'Policy Characteristics'!$C:$C,0))),"",INDEX('Policy Characteristics'!E:E,MATCH($C144,'Policy Characteristics'!$C:$C,0)))</f>
        <v>trans frgt subsidy</v>
      </c>
      <c r="L144" s="261">
        <f>IF(ISBLANK(INDEX('Policy Characteristics'!F:F,MATCH($C144,'Policy Characteristics'!$C:$C,0))),"",INDEX('Policy Characteristics'!F:F,MATCH($C144,'Policy Characteristics'!$C:$C,0)))</f>
        <v>0</v>
      </c>
      <c r="M144" s="261">
        <f>IF(ISBLANK(INDEX('Policy Characteristics'!G:G,MATCH($C144,'Policy Characteristics'!$C:$C,0))),"",INDEX('Policy Characteristics'!G:G,MATCH($C144,'Policy Characteristics'!$C:$C,0)))</f>
        <v>50000</v>
      </c>
      <c r="N144" s="261">
        <f>IF(ISBLANK(INDEX('Policy Characteristics'!H:H,MATCH($C144,'Policy Characteristics'!$C:$C,0))),"",INDEX('Policy Characteristics'!H:H,MATCH($C144,'Policy Characteristics'!$C:$C,0)))</f>
        <v>100</v>
      </c>
      <c r="O144" s="254" t="str">
        <f>IF(ISBLANK(INDEX('Policy Characteristics'!I:I,MATCH($C144,'Policy Characteristics'!$C:$C,0))),"",INDEX('Policy Characteristics'!I:I,MATCH($C144,'Policy Characteristics'!$C:$C,0)))</f>
        <v>$ / vehicle</v>
      </c>
      <c r="P144" s="254"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4" s="254" t="str">
        <f>IF(ISBLANK(INDEX('Policy Characteristics'!K:K,MATCH($C144,'Policy Characteristics'!$C:$C,0))),"",INDEX('Policy Characteristics'!K:K,MATCH($C144,'Policy Characteristics'!$C:$C,0)))</f>
        <v>transportation-sector-main.html#ev-subsidy</v>
      </c>
      <c r="R144" s="254" t="str">
        <f>IF(ISBLANK(INDEX('Policy Characteristics'!L:L,MATCH($C144,'Policy Characteristics'!$C:$C,0))),"",INDEX('Policy Characteristics'!L:L,MATCH($C144,'Policy Characteristics'!$C:$C,0)))</f>
        <v>ev-subsidy.html</v>
      </c>
    </row>
    <row r="145" spans="1:18">
      <c r="A145" s="254" t="str">
        <f>IF(ISBLANK(INDEX('Policy Characteristics'!A:A,MATCH($C145,'Policy Characteristics'!$C:$C,0))),"",INDEX('Policy Characteristics'!A:A,MATCH($C145,'Policy Characteristics'!$C:$C,0)))</f>
        <v>Transportation</v>
      </c>
      <c r="B145" s="262" t="str">
        <f>IF(ISBLANK(INDEX('Policy Characteristics'!B:B,MATCH($C145,'Policy Characteristics'!$C:$C,0))),"",INDEX('Policy Characteristics'!B:B,MATCH($C145,'Policy Characteristics'!$C:$C,0)))</f>
        <v>Freight Vehicle Subsidy</v>
      </c>
      <c r="C145" s="254" t="str">
        <f t="shared" si="4"/>
        <v>Additional Freight Vehicle Subsidy</v>
      </c>
      <c r="D145" s="45" t="s">
        <v>113</v>
      </c>
      <c r="E145" s="2" t="s">
        <v>2511</v>
      </c>
      <c r="F145" s="2" t="s">
        <v>144</v>
      </c>
      <c r="G145" s="2" t="s">
        <v>2511</v>
      </c>
      <c r="H145" s="43">
        <v>1726</v>
      </c>
      <c r="I145" s="325" t="s">
        <v>44</v>
      </c>
      <c r="J145" s="255" t="str">
        <f>IF(ISBLANK(INDEX('Policy Characteristics'!D:D,MATCH($C145,'Policy Characteristics'!$C:$C,0))),"",INDEX('Policy Characteristics'!D:D,MATCH($C145,'Policy Characteristics'!$C:$C,0)))</f>
        <v>Vehicle Subsidy</v>
      </c>
      <c r="K145" s="254" t="str">
        <f>IF(ISBLANK(INDEX('Policy Characteristics'!E:E,MATCH($C145,'Policy Characteristics'!$C:$C,0))),"",INDEX('Policy Characteristics'!E:E,MATCH($C145,'Policy Characteristics'!$C:$C,0)))</f>
        <v>trans frgt subsidy</v>
      </c>
      <c r="L145" s="261">
        <f>IF(ISBLANK(INDEX('Policy Characteristics'!F:F,MATCH($C145,'Policy Characteristics'!$C:$C,0))),"",INDEX('Policy Characteristics'!F:F,MATCH($C145,'Policy Characteristics'!$C:$C,0)))</f>
        <v>0</v>
      </c>
      <c r="M145" s="261">
        <f>IF(ISBLANK(INDEX('Policy Characteristics'!G:G,MATCH($C145,'Policy Characteristics'!$C:$C,0))),"",INDEX('Policy Characteristics'!G:G,MATCH($C145,'Policy Characteristics'!$C:$C,0)))</f>
        <v>50000</v>
      </c>
      <c r="N145" s="261">
        <f>IF(ISBLANK(INDEX('Policy Characteristics'!H:H,MATCH($C145,'Policy Characteristics'!$C:$C,0))),"",INDEX('Policy Characteristics'!H:H,MATCH($C145,'Policy Characteristics'!$C:$C,0)))</f>
        <v>100</v>
      </c>
      <c r="O145" s="254" t="str">
        <f>IF(ISBLANK(INDEX('Policy Characteristics'!I:I,MATCH($C145,'Policy Characteristics'!$C:$C,0))),"",INDEX('Policy Characteristics'!I:I,MATCH($C145,'Policy Characteristics'!$C:$C,0)))</f>
        <v>$ / vehicle</v>
      </c>
      <c r="P145" s="254"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5" s="254" t="str">
        <f>IF(ISBLANK(INDEX('Policy Characteristics'!K:K,MATCH($C145,'Policy Characteristics'!$C:$C,0))),"",INDEX('Policy Characteristics'!K:K,MATCH($C145,'Policy Characteristics'!$C:$C,0)))</f>
        <v>transportation-sector-main.html#ev-subsidy</v>
      </c>
      <c r="R145" s="254" t="str">
        <f>IF(ISBLANK(INDEX('Policy Characteristics'!L:L,MATCH($C145,'Policy Characteristics'!$C:$C,0))),"",INDEX('Policy Characteristics'!L:L,MATCH($C145,'Policy Characteristics'!$C:$C,0)))</f>
        <v>ev-subsidy.html</v>
      </c>
    </row>
    <row r="146" spans="1:18">
      <c r="A146" s="254" t="str">
        <f>IF(ISBLANK(INDEX('Policy Characteristics'!A:A,MATCH($C146,'Policy Characteristics'!$C:$C,0))),"",INDEX('Policy Characteristics'!A:A,MATCH($C146,'Policy Characteristics'!$C:$C,0)))</f>
        <v>Transportation</v>
      </c>
      <c r="B146" s="262" t="str">
        <f>IF(ISBLANK(INDEX('Policy Characteristics'!B:B,MATCH($C146,'Policy Characteristics'!$C:$C,0))),"",INDEX('Policy Characteristics'!B:B,MATCH($C146,'Policy Characteristics'!$C:$C,0)))</f>
        <v>Freight Vehicle Subsidy</v>
      </c>
      <c r="C146" s="254" t="str">
        <f t="shared" si="4"/>
        <v>Additional Freight Vehicle Subsidy</v>
      </c>
      <c r="D146" s="45" t="s">
        <v>113</v>
      </c>
      <c r="E146" s="2" t="s">
        <v>2510</v>
      </c>
      <c r="F146" s="2" t="s">
        <v>144</v>
      </c>
      <c r="G146" s="2" t="s">
        <v>3460</v>
      </c>
      <c r="H146" s="43">
        <v>1727</v>
      </c>
      <c r="I146" s="325" t="s">
        <v>44</v>
      </c>
      <c r="J146" s="255" t="str">
        <f>IF(ISBLANK(INDEX('Policy Characteristics'!D:D,MATCH($C146,'Policy Characteristics'!$C:$C,0))),"",INDEX('Policy Characteristics'!D:D,MATCH($C146,'Policy Characteristics'!$C:$C,0)))</f>
        <v>Vehicle Subsidy</v>
      </c>
      <c r="K146" s="254" t="str">
        <f>IF(ISBLANK(INDEX('Policy Characteristics'!E:E,MATCH($C146,'Policy Characteristics'!$C:$C,0))),"",INDEX('Policy Characteristics'!E:E,MATCH($C146,'Policy Characteristics'!$C:$C,0)))</f>
        <v>trans frgt subsidy</v>
      </c>
      <c r="L146" s="261">
        <f>IF(ISBLANK(INDEX('Policy Characteristics'!F:F,MATCH($C146,'Policy Characteristics'!$C:$C,0))),"",INDEX('Policy Characteristics'!F:F,MATCH($C146,'Policy Characteristics'!$C:$C,0)))</f>
        <v>0</v>
      </c>
      <c r="M146" s="261">
        <f>IF(ISBLANK(INDEX('Policy Characteristics'!G:G,MATCH($C146,'Policy Characteristics'!$C:$C,0))),"",INDEX('Policy Characteristics'!G:G,MATCH($C146,'Policy Characteristics'!$C:$C,0)))</f>
        <v>50000</v>
      </c>
      <c r="N146" s="261">
        <f>IF(ISBLANK(INDEX('Policy Characteristics'!H:H,MATCH($C146,'Policy Characteristics'!$C:$C,0))),"",INDEX('Policy Characteristics'!H:H,MATCH($C146,'Policy Characteristics'!$C:$C,0)))</f>
        <v>100</v>
      </c>
      <c r="O146" s="254" t="str">
        <f>IF(ISBLANK(INDEX('Policy Characteristics'!I:I,MATCH($C146,'Policy Characteristics'!$C:$C,0))),"",INDEX('Policy Characteristics'!I:I,MATCH($C146,'Policy Characteristics'!$C:$C,0)))</f>
        <v>$ / vehicle</v>
      </c>
      <c r="P146" s="254"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tax credit for up to $40,500 for qualifying clean commercial vehicles, which is incorporated in the BAU.</v>
      </c>
      <c r="Q146" s="254" t="str">
        <f>IF(ISBLANK(INDEX('Policy Characteristics'!K:K,MATCH($C146,'Policy Characteristics'!$C:$C,0))),"",INDEX('Policy Characteristics'!K:K,MATCH($C146,'Policy Characteristics'!$C:$C,0)))</f>
        <v>transportation-sector-main.html#ev-subsidy</v>
      </c>
      <c r="R146" s="254" t="str">
        <f>IF(ISBLANK(INDEX('Policy Characteristics'!L:L,MATCH($C146,'Policy Characteristics'!$C:$C,0))),"",INDEX('Policy Characteristics'!L:L,MATCH($C146,'Policy Characteristics'!$C:$C,0)))</f>
        <v>ev-subsidy.html</v>
      </c>
    </row>
    <row r="147" spans="1:18">
      <c r="A147" s="254" t="str">
        <f>IF(ISBLANK(INDEX('Policy Characteristics'!A:A,MATCH($C147,'Policy Characteristics'!$C:$C,0))),"",INDEX('Policy Characteristics'!A:A,MATCH($C147,'Policy Characteristics'!$C:$C,0)))</f>
        <v>Transportation</v>
      </c>
      <c r="B147" s="262" t="str">
        <f>IF(ISBLANK(INDEX('Policy Characteristics'!B:B,MATCH($C147,'Policy Characteristics'!$C:$C,0))),"",INDEX('Policy Characteristics'!B:B,MATCH($C147,'Policy Characteristics'!$C:$C,0)))</f>
        <v>Feebate</v>
      </c>
      <c r="C147" t="s">
        <v>111</v>
      </c>
      <c r="D147" s="45"/>
      <c r="E147" s="45"/>
      <c r="F147" s="45"/>
      <c r="G147" s="45"/>
      <c r="H147" s="43">
        <v>1</v>
      </c>
      <c r="I147" s="324" t="s">
        <v>43</v>
      </c>
      <c r="J147" s="255" t="str">
        <f>IF(ISBLANK(INDEX('Policy Characteristics'!D:D,MATCH($C147,'Policy Characteristics'!$C:$C,0))),"",INDEX('Policy Characteristics'!D:D,MATCH($C147,'Policy Characteristics'!$C:$C,0)))</f>
        <v>Feebate</v>
      </c>
      <c r="K147" s="254" t="str">
        <f>IF(ISBLANK(INDEX('Policy Characteristics'!E:E,MATCH($C147,'Policy Characteristics'!$C:$C,0))),"",INDEX('Policy Characteristics'!E:E,MATCH($C147,'Policy Characteristics'!$C:$C,0)))</f>
        <v>trans LDVs feebate</v>
      </c>
      <c r="L147" s="261">
        <f>IF(ISBLANK(INDEX('Policy Characteristics'!F:F,MATCH($C147,'Policy Characteristics'!$C:$C,0))),"",INDEX('Policy Characteristics'!F:F,MATCH($C147,'Policy Characteristics'!$C:$C,0)))</f>
        <v>0</v>
      </c>
      <c r="M147" s="261">
        <f>IF(ISBLANK(INDEX('Policy Characteristics'!G:G,MATCH($C147,'Policy Characteristics'!$C:$C,0))),"",INDEX('Policy Characteristics'!G:G,MATCH($C147,'Policy Characteristics'!$C:$C,0)))</f>
        <v>1</v>
      </c>
      <c r="N147" s="261">
        <f>IF(ISBLANK(INDEX('Policy Characteristics'!H:H,MATCH($C147,'Policy Characteristics'!$C:$C,0))),"",INDEX('Policy Characteristics'!H:H,MATCH($C147,'Policy Characteristics'!$C:$C,0)))</f>
        <v>0.02</v>
      </c>
      <c r="O147" s="254" t="str">
        <f>IF(ISBLANK(INDEX('Policy Characteristics'!I:I,MATCH($C147,'Policy Characteristics'!$C:$C,0))),"",INDEX('Policy Characteristics'!I:I,MATCH($C147,'Policy Characteristics'!$C:$C,0)))</f>
        <v>% of global best practice rate</v>
      </c>
      <c r="P147" s="254" t="str">
        <f>IF(ISBLANK(INDEX('Policy Characteristics'!J:J,MATCH($C147,'Policy Characteristics'!$C:$C,0))),"",INDEX('Policy Characteristics'!J:J,MATCH($C147,'Policy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7" s="254" t="str">
        <f>IF(ISBLANK(INDEX('Policy Characteristics'!K:K,MATCH($C147,'Policy Characteristics'!$C:$C,0))),"",INDEX('Policy Characteristics'!K:K,MATCH($C147,'Policy Characteristics'!$C:$C,0)))</f>
        <v>transportation-sector-main.html#feebate</v>
      </c>
      <c r="R147" s="254" t="str">
        <f>IF(ISBLANK(INDEX('Policy Characteristics'!L:L,MATCH($C147,'Policy Characteristics'!$C:$C,0))),"",INDEX('Policy Characteristics'!L:L,MATCH($C147,'Policy Characteristics'!$C:$C,0)))</f>
        <v>feebate.html</v>
      </c>
    </row>
    <row r="148" spans="1:18">
      <c r="A148" s="254" t="str">
        <f>IF(ISBLANK(INDEX('Policy Characteristics'!A:A,MATCH($C148,'Policy Characteristics'!$C:$C,0))),"",INDEX('Policy Characteristics'!A:A,MATCH($C148,'Policy Characteristics'!$C:$C,0)))</f>
        <v>Transportation</v>
      </c>
      <c r="B148" s="262" t="str">
        <f>IF(ISBLANK(INDEX('Policy Characteristics'!B:B,MATCH($C148,'Policy Characteristics'!$C:$C,0))),"",INDEX('Policy Characteristics'!B:B,MATCH($C148,'Policy Characteristics'!$C:$C,0)))</f>
        <v>Fuel Economy Standard</v>
      </c>
      <c r="C148" t="s">
        <v>299</v>
      </c>
      <c r="D148" s="45" t="s">
        <v>45</v>
      </c>
      <c r="E148" s="45" t="s">
        <v>37</v>
      </c>
      <c r="F148" s="45" t="s">
        <v>84</v>
      </c>
      <c r="G148" s="2" t="s">
        <v>3300</v>
      </c>
      <c r="H148" s="43">
        <v>362</v>
      </c>
      <c r="I148" s="325" t="s">
        <v>43</v>
      </c>
      <c r="J148" s="255" t="str">
        <f>IF(ISBLANK(INDEX('Policy Characteristics'!D:D,MATCH($C148,'Policy Characteristics'!$C:$C,0))),"",INDEX('Policy Characteristics'!D:D,MATCH($C148,'Policy Characteristics'!$C:$C,0)))</f>
        <v>Vehicle Fuel Economy Standards</v>
      </c>
      <c r="K148" s="254" t="str">
        <f>IF(ISBLANK(INDEX('Policy Characteristics'!E:E,MATCH($C148,'Policy Characteristics'!$C:$C,0))),"",INDEX('Policy Characteristics'!E:E,MATCH($C148,'Policy Characteristics'!$C:$C,0)))</f>
        <v>trans fuel economy standards</v>
      </c>
      <c r="L148" s="261">
        <f>IF(ISBLANK(INDEX('Policy Characteristics'!F:F,MATCH($C148,'Policy Characteristics'!$C:$C,0))),"",INDEX('Policy Characteristics'!F:F,MATCH($C148,'Policy Characteristics'!$C:$C,0)))</f>
        <v>0</v>
      </c>
      <c r="M148" s="261">
        <f>IF(ISBLANK(INDEX('Policy Characteristics'!G:G,MATCH($C148,'Policy Characteristics'!$C:$C,0))),"",INDEX('Policy Characteristics'!G:G,MATCH($C148,'Policy Characteristics'!$C:$C,0)))</f>
        <v>1</v>
      </c>
      <c r="N148" s="261">
        <f>IF(ISBLANK(INDEX('Policy Characteristics'!H:H,MATCH($C148,'Policy Characteristics'!$C:$C,0))),"",INDEX('Policy Characteristics'!H:H,MATCH($C148,'Policy Characteristics'!$C:$C,0)))</f>
        <v>0.01</v>
      </c>
      <c r="O148" s="254" t="str">
        <f>IF(ISBLANK(INDEX('Policy Characteristics'!I:I,MATCH($C148,'Policy Characteristics'!$C:$C,0))),"",INDEX('Policy Characteristics'!I:I,MATCH($C148,'Policy Characteristics'!$C:$C,0)))</f>
        <v>% increase in miles/gal</v>
      </c>
      <c r="P148" s="254" t="str">
        <f>IF(ISBLANK(INDEX('Policy Characteristics'!J:J,MATCH($C148,'Policy Characteristics'!$C:$C,0))),"",INDEX('Policy Characteristics'!J:J,MATCH($C148,'Policy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8" s="254" t="str">
        <f>IF(ISBLANK(INDEX('Policy Characteristics'!K:K,MATCH($C148,'Policy Characteristics'!$C:$C,0))),"",INDEX('Policy Characteristics'!K:K,MATCH($C148,'Policy Characteristics'!$C:$C,0)))</f>
        <v>transportation-sector-main.html#fuel-econ-std</v>
      </c>
      <c r="R148" s="254" t="str">
        <f>IF(ISBLANK(INDEX('Policy Characteristics'!L:L,MATCH($C148,'Policy Characteristics'!$C:$C,0))),"",INDEX('Policy Characteristics'!L:L,MATCH($C148,'Policy Characteristics'!$C:$C,0)))</f>
        <v>fuel-economy-standard.html</v>
      </c>
    </row>
    <row r="149" spans="1:18">
      <c r="A149" s="254" t="str">
        <f>IF(ISBLANK(INDEX('Policy Characteristics'!A:A,MATCH($C149,'Policy Characteristics'!$C:$C,0))),"",INDEX('Policy Characteristics'!A:A,MATCH($C149,'Policy Characteristics'!$C:$C,0)))</f>
        <v>Transportation</v>
      </c>
      <c r="B149" s="262" t="str">
        <f>IF(ISBLANK(INDEX('Policy Characteristics'!B:B,MATCH($C149,'Policy Characteristics'!$C:$C,0))),"",INDEX('Policy Characteristics'!B:B,MATCH($C149,'Policy Characteristics'!$C:$C,0)))</f>
        <v>Fuel Economy Standard</v>
      </c>
      <c r="C149" s="254" t="str">
        <f t="shared" ref="C149:C152" si="5">C$148</f>
        <v>Percentage Additional Improvement of Fuel Economy Std</v>
      </c>
      <c r="D149" s="45" t="s">
        <v>42</v>
      </c>
      <c r="E149" s="45" t="s">
        <v>37</v>
      </c>
      <c r="F149" s="45" t="s">
        <v>85</v>
      </c>
      <c r="G149" s="2" t="s">
        <v>3467</v>
      </c>
      <c r="H149" s="43">
        <v>363</v>
      </c>
      <c r="I149" s="325" t="s">
        <v>43</v>
      </c>
      <c r="J149" s="255" t="str">
        <f>IF(ISBLANK(INDEX('Policy Characteristics'!D:D,MATCH($C149,'Policy Characteristics'!$C:$C,0))),"",INDEX('Policy Characteristics'!D:D,MATCH($C149,'Policy Characteristics'!$C:$C,0)))</f>
        <v>Vehicle Fuel Economy Standards</v>
      </c>
      <c r="K149" s="254" t="str">
        <f>IF(ISBLANK(INDEX('Policy Characteristics'!E:E,MATCH($C149,'Policy Characteristics'!$C:$C,0))),"",INDEX('Policy Characteristics'!E:E,MATCH($C149,'Policy Characteristics'!$C:$C,0)))</f>
        <v>trans fuel economy standards</v>
      </c>
      <c r="L149" s="261">
        <f>IF(ISBLANK(INDEX('Policy Characteristics'!F:F,MATCH($C149,'Policy Characteristics'!$C:$C,0))),"",INDEX('Policy Characteristics'!F:F,MATCH($C149,'Policy Characteristics'!$C:$C,0)))</f>
        <v>0</v>
      </c>
      <c r="M149" s="261">
        <f>IF(ISBLANK(INDEX('Policy Characteristics'!G:G,MATCH($C149,'Policy Characteristics'!$C:$C,0))),"",INDEX('Policy Characteristics'!G:G,MATCH($C149,'Policy Characteristics'!$C:$C,0)))</f>
        <v>1</v>
      </c>
      <c r="N149" s="261">
        <f>IF(ISBLANK(INDEX('Policy Characteristics'!H:H,MATCH($C149,'Policy Characteristics'!$C:$C,0))),"",INDEX('Policy Characteristics'!H:H,MATCH($C149,'Policy Characteristics'!$C:$C,0)))</f>
        <v>0.01</v>
      </c>
      <c r="O149" s="254" t="str">
        <f>IF(ISBLANK(INDEX('Policy Characteristics'!I:I,MATCH($C149,'Policy Characteristics'!$C:$C,0))),"",INDEX('Policy Characteristics'!I:I,MATCH($C149,'Policy Characteristics'!$C:$C,0)))</f>
        <v>% increase in miles/gal</v>
      </c>
      <c r="P149" s="254"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54" t="str">
        <f>IF(ISBLANK(INDEX('Policy Characteristics'!K:K,MATCH($C149,'Policy Characteristics'!$C:$C,0))),"",INDEX('Policy Characteristics'!K:K,MATCH($C149,'Policy Characteristics'!$C:$C,0)))</f>
        <v>transportation-sector-main.html#fuel-econ-std</v>
      </c>
      <c r="R149" s="254" t="str">
        <f>IF(ISBLANK(INDEX('Policy Characteristics'!L:L,MATCH($C149,'Policy Characteristics'!$C:$C,0))),"",INDEX('Policy Characteristics'!L:L,MATCH($C149,'Policy Characteristics'!$C:$C,0)))</f>
        <v>fuel-economy-standard.html</v>
      </c>
    </row>
    <row r="150" spans="1:18">
      <c r="A150" s="254" t="str">
        <f>IF(ISBLANK(INDEX('Policy Characteristics'!A:A,MATCH($C150,'Policy Characteristics'!$C:$C,0))),"",INDEX('Policy Characteristics'!A:A,MATCH($C150,'Policy Characteristics'!$C:$C,0)))</f>
        <v>Transportation</v>
      </c>
      <c r="B150" s="262" t="str">
        <f>IF(ISBLANK(INDEX('Policy Characteristics'!B:B,MATCH($C150,'Policy Characteristics'!$C:$C,0))),"",INDEX('Policy Characteristics'!B:B,MATCH($C150,'Policy Characteristics'!$C:$C,0)))</f>
        <v>Fuel Economy Standard</v>
      </c>
      <c r="C150" s="254" t="str">
        <f t="shared" ref="C150:C153" si="6">C$148</f>
        <v>Percentage Additional Improvement of Fuel Economy Std</v>
      </c>
      <c r="D150" s="45" t="s">
        <v>45</v>
      </c>
      <c r="E150" s="45" t="s">
        <v>38</v>
      </c>
      <c r="F150" s="45" t="s">
        <v>84</v>
      </c>
      <c r="G150" s="2" t="s">
        <v>2345</v>
      </c>
      <c r="H150" s="43">
        <v>364</v>
      </c>
      <c r="I150" s="325" t="s">
        <v>43</v>
      </c>
      <c r="J150" s="255" t="str">
        <f>IF(ISBLANK(INDEX('Policy Characteristics'!D:D,MATCH($C150,'Policy Characteristics'!$C:$C,0))),"",INDEX('Policy Characteristics'!D:D,MATCH($C150,'Policy Characteristics'!$C:$C,0)))</f>
        <v>Vehicle Fuel Economy Standards</v>
      </c>
      <c r="K150" s="254" t="str">
        <f>IF(ISBLANK(INDEX('Policy Characteristics'!E:E,MATCH($C150,'Policy Characteristics'!$C:$C,0))),"",INDEX('Policy Characteristics'!E:E,MATCH($C150,'Policy Characteristics'!$C:$C,0)))</f>
        <v>trans fuel economy standards</v>
      </c>
      <c r="L150" s="261">
        <f>IF(ISBLANK(INDEX('Policy Characteristics'!F:F,MATCH($C150,'Policy Characteristics'!$C:$C,0))),"",INDEX('Policy Characteristics'!F:F,MATCH($C150,'Policy Characteristics'!$C:$C,0)))</f>
        <v>0</v>
      </c>
      <c r="M150" s="261">
        <f>IF(ISBLANK(INDEX('Policy Characteristics'!G:G,MATCH($C150,'Policy Characteristics'!$C:$C,0))),"",INDEX('Policy Characteristics'!G:G,MATCH($C150,'Policy Characteristics'!$C:$C,0)))</f>
        <v>1</v>
      </c>
      <c r="N150" s="261">
        <f>IF(ISBLANK(INDEX('Policy Characteristics'!H:H,MATCH($C150,'Policy Characteristics'!$C:$C,0))),"",INDEX('Policy Characteristics'!H:H,MATCH($C150,'Policy Characteristics'!$C:$C,0)))</f>
        <v>0.01</v>
      </c>
      <c r="O150" s="254" t="str">
        <f>IF(ISBLANK(INDEX('Policy Characteristics'!I:I,MATCH($C150,'Policy Characteristics'!$C:$C,0))),"",INDEX('Policy Characteristics'!I:I,MATCH($C150,'Policy Characteristics'!$C:$C,0)))</f>
        <v>% increase in miles/gal</v>
      </c>
      <c r="P150" s="254"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54" t="str">
        <f>IF(ISBLANK(INDEX('Policy Characteristics'!K:K,MATCH($C150,'Policy Characteristics'!$C:$C,0))),"",INDEX('Policy Characteristics'!K:K,MATCH($C150,'Policy Characteristics'!$C:$C,0)))</f>
        <v>transportation-sector-main.html#fuel-econ-std</v>
      </c>
      <c r="R150" s="254" t="str">
        <f>IF(ISBLANK(INDEX('Policy Characteristics'!L:L,MATCH($C150,'Policy Characteristics'!$C:$C,0))),"",INDEX('Policy Characteristics'!L:L,MATCH($C150,'Policy Characteristics'!$C:$C,0)))</f>
        <v>fuel-economy-standard.html</v>
      </c>
    </row>
    <row r="151" spans="1:18">
      <c r="A151" s="254" t="str">
        <f>IF(ISBLANK(INDEX('Policy Characteristics'!A:A,MATCH($C151,'Policy Characteristics'!$C:$C,0))),"",INDEX('Policy Characteristics'!A:A,MATCH($C151,'Policy Characteristics'!$C:$C,0)))</f>
        <v>Transportation</v>
      </c>
      <c r="B151" s="262" t="str">
        <f>IF(ISBLANK(INDEX('Policy Characteristics'!B:B,MATCH($C151,'Policy Characteristics'!$C:$C,0))),"",INDEX('Policy Characteristics'!B:B,MATCH($C151,'Policy Characteristics'!$C:$C,0)))</f>
        <v>Fuel Economy Standard</v>
      </c>
      <c r="C151" s="254" t="str">
        <f t="shared" si="5"/>
        <v>Percentage Additional Improvement of Fuel Economy Std</v>
      </c>
      <c r="D151" s="45" t="s">
        <v>42</v>
      </c>
      <c r="E151" s="45" t="s">
        <v>38</v>
      </c>
      <c r="F151" s="45" t="s">
        <v>85</v>
      </c>
      <c r="G151" s="2" t="s">
        <v>3463</v>
      </c>
      <c r="H151" s="43">
        <v>365</v>
      </c>
      <c r="I151" s="325" t="s">
        <v>43</v>
      </c>
      <c r="J151" s="255" t="str">
        <f>IF(ISBLANK(INDEX('Policy Characteristics'!D:D,MATCH($C151,'Policy Characteristics'!$C:$C,0))),"",INDEX('Policy Characteristics'!D:D,MATCH($C151,'Policy Characteristics'!$C:$C,0)))</f>
        <v>Vehicle Fuel Economy Standards</v>
      </c>
      <c r="K151" s="254" t="str">
        <f>IF(ISBLANK(INDEX('Policy Characteristics'!E:E,MATCH($C151,'Policy Characteristics'!$C:$C,0))),"",INDEX('Policy Characteristics'!E:E,MATCH($C151,'Policy Characteristics'!$C:$C,0)))</f>
        <v>trans fuel economy standards</v>
      </c>
      <c r="L151" s="261">
        <f>IF(ISBLANK(INDEX('Policy Characteristics'!F:F,MATCH($C151,'Policy Characteristics'!$C:$C,0))),"",INDEX('Policy Characteristics'!F:F,MATCH($C151,'Policy Characteristics'!$C:$C,0)))</f>
        <v>0</v>
      </c>
      <c r="M151" s="261">
        <f>IF(ISBLANK(INDEX('Policy Characteristics'!G:G,MATCH($C151,'Policy Characteristics'!$C:$C,0))),"",INDEX('Policy Characteristics'!G:G,MATCH($C151,'Policy Characteristics'!$C:$C,0)))</f>
        <v>1</v>
      </c>
      <c r="N151" s="261">
        <f>IF(ISBLANK(INDEX('Policy Characteristics'!H:H,MATCH($C151,'Policy Characteristics'!$C:$C,0))),"",INDEX('Policy Characteristics'!H:H,MATCH($C151,'Policy Characteristics'!$C:$C,0)))</f>
        <v>0.01</v>
      </c>
      <c r="O151" s="254" t="str">
        <f>IF(ISBLANK(INDEX('Policy Characteristics'!I:I,MATCH($C151,'Policy Characteristics'!$C:$C,0))),"",INDEX('Policy Characteristics'!I:I,MATCH($C151,'Policy Characteristics'!$C:$C,0)))</f>
        <v>% increase in miles/gal</v>
      </c>
      <c r="P151" s="254"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54" t="str">
        <f>IF(ISBLANK(INDEX('Policy Characteristics'!K:K,MATCH($C151,'Policy Characteristics'!$C:$C,0))),"",INDEX('Policy Characteristics'!K:K,MATCH($C151,'Policy Characteristics'!$C:$C,0)))</f>
        <v>transportation-sector-main.html#fuel-econ-std</v>
      </c>
      <c r="R151" s="254" t="str">
        <f>IF(ISBLANK(INDEX('Policy Characteristics'!L:L,MATCH($C151,'Policy Characteristics'!$C:$C,0))),"",INDEX('Policy Characteristics'!L:L,MATCH($C151,'Policy Characteristics'!$C:$C,0)))</f>
        <v>fuel-economy-standard.html</v>
      </c>
    </row>
    <row r="152" spans="1:18">
      <c r="A152" s="254" t="str">
        <f>IF(ISBLANK(INDEX('Policy Characteristics'!A:A,MATCH($C152,'Policy Characteristics'!$C:$C,0))),"",INDEX('Policy Characteristics'!A:A,MATCH($C152,'Policy Characteristics'!$C:$C,0)))</f>
        <v>Transportation</v>
      </c>
      <c r="B152" s="262" t="str">
        <f>IF(ISBLANK(INDEX('Policy Characteristics'!B:B,MATCH($C152,'Policy Characteristics'!$C:$C,0))),"",INDEX('Policy Characteristics'!B:B,MATCH($C152,'Policy Characteristics'!$C:$C,0)))</f>
        <v>Fuel Economy Standard</v>
      </c>
      <c r="C152" s="254" t="str">
        <f t="shared" si="5"/>
        <v>Percentage Additional Improvement of Fuel Economy Std</v>
      </c>
      <c r="D152" s="45" t="s">
        <v>45</v>
      </c>
      <c r="E152" s="45" t="s">
        <v>39</v>
      </c>
      <c r="F152" s="45" t="s">
        <v>84</v>
      </c>
      <c r="G152" s="2" t="s">
        <v>3297</v>
      </c>
      <c r="H152" s="43">
        <v>366</v>
      </c>
      <c r="I152" s="325" t="s">
        <v>43</v>
      </c>
      <c r="J152" s="255" t="str">
        <f>IF(ISBLANK(INDEX('Policy Characteristics'!D:D,MATCH($C152,'Policy Characteristics'!$C:$C,0))),"",INDEX('Policy Characteristics'!D:D,MATCH($C152,'Policy Characteristics'!$C:$C,0)))</f>
        <v>Vehicle Fuel Economy Standards</v>
      </c>
      <c r="K152" s="254" t="str">
        <f>IF(ISBLANK(INDEX('Policy Characteristics'!E:E,MATCH($C152,'Policy Characteristics'!$C:$C,0))),"",INDEX('Policy Characteristics'!E:E,MATCH($C152,'Policy Characteristics'!$C:$C,0)))</f>
        <v>trans fuel economy standards</v>
      </c>
      <c r="L152" s="261">
        <f>IF(ISBLANK(INDEX('Policy Characteristics'!F:F,MATCH($C152,'Policy Characteristics'!$C:$C,0))),"",INDEX('Policy Characteristics'!F:F,MATCH($C152,'Policy Characteristics'!$C:$C,0)))</f>
        <v>0</v>
      </c>
      <c r="M152" s="261">
        <f>IF(ISBLANK(INDEX('Policy Characteristics'!G:G,MATCH($C152,'Policy Characteristics'!$C:$C,0))),"",INDEX('Policy Characteristics'!G:G,MATCH($C152,'Policy Characteristics'!$C:$C,0)))</f>
        <v>1</v>
      </c>
      <c r="N152" s="261">
        <f>IF(ISBLANK(INDEX('Policy Characteristics'!H:H,MATCH($C152,'Policy Characteristics'!$C:$C,0))),"",INDEX('Policy Characteristics'!H:H,MATCH($C152,'Policy Characteristics'!$C:$C,0)))</f>
        <v>0.01</v>
      </c>
      <c r="O152" s="254" t="str">
        <f>IF(ISBLANK(INDEX('Policy Characteristics'!I:I,MATCH($C152,'Policy Characteristics'!$C:$C,0))),"",INDEX('Policy Characteristics'!I:I,MATCH($C152,'Policy Characteristics'!$C:$C,0)))</f>
        <v>% increase in miles/gal</v>
      </c>
      <c r="P152" s="254"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54" t="str">
        <f>IF(ISBLANK(INDEX('Policy Characteristics'!K:K,MATCH($C152,'Policy Characteristics'!$C:$C,0))),"",INDEX('Policy Characteristics'!K:K,MATCH($C152,'Policy Characteristics'!$C:$C,0)))</f>
        <v>transportation-sector-main.html#fuel-econ-std</v>
      </c>
      <c r="R152" s="254" t="str">
        <f>IF(ISBLANK(INDEX('Policy Characteristics'!L:L,MATCH($C152,'Policy Characteristics'!$C:$C,0))),"",INDEX('Policy Characteristics'!L:L,MATCH($C152,'Policy Characteristics'!$C:$C,0)))</f>
        <v>fuel-economy-standard.html</v>
      </c>
    </row>
    <row r="153" spans="1:18">
      <c r="A153" s="254" t="str">
        <f>IF(ISBLANK(INDEX('Policy Characteristics'!A:A,MATCH($C153,'Policy Characteristics'!$C:$C,0))),"",INDEX('Policy Characteristics'!A:A,MATCH($C153,'Policy Characteristics'!$C:$C,0)))</f>
        <v>Transportation</v>
      </c>
      <c r="B153" s="262" t="str">
        <f>IF(ISBLANK(INDEX('Policy Characteristics'!B:B,MATCH($C153,'Policy Characteristics'!$C:$C,0))),"",INDEX('Policy Characteristics'!B:B,MATCH($C153,'Policy Characteristics'!$C:$C,0)))</f>
        <v>Fuel Economy Standard</v>
      </c>
      <c r="C153" s="254" t="str">
        <f t="shared" si="6"/>
        <v>Percentage Additional Improvement of Fuel Economy Std</v>
      </c>
      <c r="D153" s="45" t="s">
        <v>42</v>
      </c>
      <c r="E153" s="45" t="s">
        <v>39</v>
      </c>
      <c r="F153" s="45" t="s">
        <v>85</v>
      </c>
      <c r="G153" s="2" t="s">
        <v>3297</v>
      </c>
      <c r="H153" s="43">
        <v>367</v>
      </c>
      <c r="I153" s="325" t="s">
        <v>43</v>
      </c>
      <c r="J153" s="255" t="str">
        <f>IF(ISBLANK(INDEX('Policy Characteristics'!D:D,MATCH($C153,'Policy Characteristics'!$C:$C,0))),"",INDEX('Policy Characteristics'!D:D,MATCH($C153,'Policy Characteristics'!$C:$C,0)))</f>
        <v>Vehicle Fuel Economy Standards</v>
      </c>
      <c r="K153" s="254" t="str">
        <f>IF(ISBLANK(INDEX('Policy Characteristics'!E:E,MATCH($C153,'Policy Characteristics'!$C:$C,0))),"",INDEX('Policy Characteristics'!E:E,MATCH($C153,'Policy Characteristics'!$C:$C,0)))</f>
        <v>trans fuel economy standards</v>
      </c>
      <c r="L153" s="261">
        <f>IF(ISBLANK(INDEX('Policy Characteristics'!F:F,MATCH($C153,'Policy Characteristics'!$C:$C,0))),"",INDEX('Policy Characteristics'!F:F,MATCH($C153,'Policy Characteristics'!$C:$C,0)))</f>
        <v>0</v>
      </c>
      <c r="M153" s="261">
        <f>IF(ISBLANK(INDEX('Policy Characteristics'!G:G,MATCH($C153,'Policy Characteristics'!$C:$C,0))),"",INDEX('Policy Characteristics'!G:G,MATCH($C153,'Policy Characteristics'!$C:$C,0)))</f>
        <v>1</v>
      </c>
      <c r="N153" s="261">
        <f>IF(ISBLANK(INDEX('Policy Characteristics'!H:H,MATCH($C153,'Policy Characteristics'!$C:$C,0))),"",INDEX('Policy Characteristics'!H:H,MATCH($C153,'Policy Characteristics'!$C:$C,0)))</f>
        <v>0.01</v>
      </c>
      <c r="O153" s="254" t="str">
        <f>IF(ISBLANK(INDEX('Policy Characteristics'!I:I,MATCH($C153,'Policy Characteristics'!$C:$C,0))),"",INDEX('Policy Characteristics'!I:I,MATCH($C153,'Policy Characteristics'!$C:$C,0)))</f>
        <v>% increase in miles/gal</v>
      </c>
      <c r="P153" s="254"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54" t="str">
        <f>IF(ISBLANK(INDEX('Policy Characteristics'!K:K,MATCH($C153,'Policy Characteristics'!$C:$C,0))),"",INDEX('Policy Characteristics'!K:K,MATCH($C153,'Policy Characteristics'!$C:$C,0)))</f>
        <v>transportation-sector-main.html#fuel-econ-std</v>
      </c>
      <c r="R153" s="254" t="str">
        <f>IF(ISBLANK(INDEX('Policy Characteristics'!L:L,MATCH($C153,'Policy Characteristics'!$C:$C,0))),"",INDEX('Policy Characteristics'!L:L,MATCH($C153,'Policy Characteristics'!$C:$C,0)))</f>
        <v>fuel-economy-standard.html</v>
      </c>
    </row>
    <row r="154" spans="1:18">
      <c r="A154" s="254" t="str">
        <f>IF(ISBLANK(INDEX('Policy Characteristics'!A:A,MATCH($C154,'Policy Characteristics'!$C:$C,0))),"",INDEX('Policy Characteristics'!A:A,MATCH($C154,'Policy Characteristics'!$C:$C,0)))</f>
        <v>Transportation</v>
      </c>
      <c r="B154" s="262" t="str">
        <f>IF(ISBLANK(INDEX('Policy Characteristics'!B:B,MATCH($C154,'Policy Characteristics'!$C:$C,0))),"",INDEX('Policy Characteristics'!B:B,MATCH($C154,'Policy Characteristics'!$C:$C,0)))</f>
        <v>Fuel Economy Standard</v>
      </c>
      <c r="C154" s="254" t="str">
        <f t="shared" ref="C154:C159" si="7">C$148</f>
        <v>Percentage Additional Improvement of Fuel Economy Std</v>
      </c>
      <c r="D154" s="45" t="s">
        <v>45</v>
      </c>
      <c r="E154" s="45" t="s">
        <v>40</v>
      </c>
      <c r="F154" s="45" t="s">
        <v>84</v>
      </c>
      <c r="G154" s="2" t="s">
        <v>86</v>
      </c>
      <c r="H154" s="43">
        <v>368</v>
      </c>
      <c r="I154" s="325" t="s">
        <v>43</v>
      </c>
      <c r="J154" s="255" t="str">
        <f>IF(ISBLANK(INDEX('Policy Characteristics'!D:D,MATCH($C154,'Policy Characteristics'!$C:$C,0))),"",INDEX('Policy Characteristics'!D:D,MATCH($C154,'Policy Characteristics'!$C:$C,0)))</f>
        <v>Vehicle Fuel Economy Standards</v>
      </c>
      <c r="K154" s="254" t="str">
        <f>IF(ISBLANK(INDEX('Policy Characteristics'!E:E,MATCH($C154,'Policy Characteristics'!$C:$C,0))),"",INDEX('Policy Characteristics'!E:E,MATCH($C154,'Policy Characteristics'!$C:$C,0)))</f>
        <v>trans fuel economy standards</v>
      </c>
      <c r="L154" s="261">
        <f>IF(ISBLANK(INDEX('Policy Characteristics'!F:F,MATCH($C154,'Policy Characteristics'!$C:$C,0))),"",INDEX('Policy Characteristics'!F:F,MATCH($C154,'Policy Characteristics'!$C:$C,0)))</f>
        <v>0</v>
      </c>
      <c r="M154" s="261">
        <f>IF(ISBLANK(INDEX('Policy Characteristics'!G:G,MATCH($C154,'Policy Characteristics'!$C:$C,0))),"",INDEX('Policy Characteristics'!G:G,MATCH($C154,'Policy Characteristics'!$C:$C,0)))</f>
        <v>1</v>
      </c>
      <c r="N154" s="261">
        <f>IF(ISBLANK(INDEX('Policy Characteristics'!H:H,MATCH($C154,'Policy Characteristics'!$C:$C,0))),"",INDEX('Policy Characteristics'!H:H,MATCH($C154,'Policy Characteristics'!$C:$C,0)))</f>
        <v>0.01</v>
      </c>
      <c r="O154" s="254" t="str">
        <f>IF(ISBLANK(INDEX('Policy Characteristics'!I:I,MATCH($C154,'Policy Characteristics'!$C:$C,0))),"",INDEX('Policy Characteristics'!I:I,MATCH($C154,'Policy Characteristics'!$C:$C,0)))</f>
        <v>% increase in miles/gal</v>
      </c>
      <c r="P154" s="254"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54" t="str">
        <f>IF(ISBLANK(INDEX('Policy Characteristics'!K:K,MATCH($C154,'Policy Characteristics'!$C:$C,0))),"",INDEX('Policy Characteristics'!K:K,MATCH($C154,'Policy Characteristics'!$C:$C,0)))</f>
        <v>transportation-sector-main.html#fuel-econ-std</v>
      </c>
      <c r="R154" s="254" t="str">
        <f>IF(ISBLANK(INDEX('Policy Characteristics'!L:L,MATCH($C154,'Policy Characteristics'!$C:$C,0))),"",INDEX('Policy Characteristics'!L:L,MATCH($C154,'Policy Characteristics'!$C:$C,0)))</f>
        <v>fuel-economy-standard.html</v>
      </c>
    </row>
    <row r="155" spans="1:18">
      <c r="A155" s="254" t="str">
        <f>IF(ISBLANK(INDEX('Policy Characteristics'!A:A,MATCH($C155,'Policy Characteristics'!$C:$C,0))),"",INDEX('Policy Characteristics'!A:A,MATCH($C155,'Policy Characteristics'!$C:$C,0)))</f>
        <v>Transportation</v>
      </c>
      <c r="B155" s="262" t="str">
        <f>IF(ISBLANK(INDEX('Policy Characteristics'!B:B,MATCH($C155,'Policy Characteristics'!$C:$C,0))),"",INDEX('Policy Characteristics'!B:B,MATCH($C155,'Policy Characteristics'!$C:$C,0)))</f>
        <v>Fuel Economy Standard</v>
      </c>
      <c r="C155" s="254" t="str">
        <f t="shared" si="7"/>
        <v>Percentage Additional Improvement of Fuel Economy Std</v>
      </c>
      <c r="D155" s="45" t="s">
        <v>42</v>
      </c>
      <c r="E155" s="45" t="s">
        <v>40</v>
      </c>
      <c r="F155" s="45" t="s">
        <v>85</v>
      </c>
      <c r="G155" s="2" t="s">
        <v>86</v>
      </c>
      <c r="H155" s="43">
        <v>369</v>
      </c>
      <c r="I155" s="325" t="s">
        <v>43</v>
      </c>
      <c r="J155" s="255" t="str">
        <f>IF(ISBLANK(INDEX('Policy Characteristics'!D:D,MATCH($C155,'Policy Characteristics'!$C:$C,0))),"",INDEX('Policy Characteristics'!D:D,MATCH($C155,'Policy Characteristics'!$C:$C,0)))</f>
        <v>Vehicle Fuel Economy Standards</v>
      </c>
      <c r="K155" s="254" t="str">
        <f>IF(ISBLANK(INDEX('Policy Characteristics'!E:E,MATCH($C155,'Policy Characteristics'!$C:$C,0))),"",INDEX('Policy Characteristics'!E:E,MATCH($C155,'Policy Characteristics'!$C:$C,0)))</f>
        <v>trans fuel economy standards</v>
      </c>
      <c r="L155" s="261">
        <f>IF(ISBLANK(INDEX('Policy Characteristics'!F:F,MATCH($C155,'Policy Characteristics'!$C:$C,0))),"",INDEX('Policy Characteristics'!F:F,MATCH($C155,'Policy Characteristics'!$C:$C,0)))</f>
        <v>0</v>
      </c>
      <c r="M155" s="261">
        <f>IF(ISBLANK(INDEX('Policy Characteristics'!G:G,MATCH($C155,'Policy Characteristics'!$C:$C,0))),"",INDEX('Policy Characteristics'!G:G,MATCH($C155,'Policy Characteristics'!$C:$C,0)))</f>
        <v>1</v>
      </c>
      <c r="N155" s="261">
        <f>IF(ISBLANK(INDEX('Policy Characteristics'!H:H,MATCH($C155,'Policy Characteristics'!$C:$C,0))),"",INDEX('Policy Characteristics'!H:H,MATCH($C155,'Policy Characteristics'!$C:$C,0)))</f>
        <v>0.01</v>
      </c>
      <c r="O155" s="254" t="str">
        <f>IF(ISBLANK(INDEX('Policy Characteristics'!I:I,MATCH($C155,'Policy Characteristics'!$C:$C,0))),"",INDEX('Policy Characteristics'!I:I,MATCH($C155,'Policy Characteristics'!$C:$C,0)))</f>
        <v>% increase in miles/gal</v>
      </c>
      <c r="P155" s="254"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54" t="str">
        <f>IF(ISBLANK(INDEX('Policy Characteristics'!K:K,MATCH($C155,'Policy Characteristics'!$C:$C,0))),"",INDEX('Policy Characteristics'!K:K,MATCH($C155,'Policy Characteristics'!$C:$C,0)))</f>
        <v>transportation-sector-main.html#fuel-econ-std</v>
      </c>
      <c r="R155" s="254" t="str">
        <f>IF(ISBLANK(INDEX('Policy Characteristics'!L:L,MATCH($C155,'Policy Characteristics'!$C:$C,0))),"",INDEX('Policy Characteristics'!L:L,MATCH($C155,'Policy Characteristics'!$C:$C,0)))</f>
        <v>fuel-economy-standard.html</v>
      </c>
    </row>
    <row r="156" spans="1:18">
      <c r="A156" s="254" t="str">
        <f>IF(ISBLANK(INDEX('Policy Characteristics'!A:A,MATCH($C156,'Policy Characteristics'!$C:$C,0))),"",INDEX('Policy Characteristics'!A:A,MATCH($C156,'Policy Characteristics'!$C:$C,0)))</f>
        <v>Transportation</v>
      </c>
      <c r="B156" s="262" t="str">
        <f>IF(ISBLANK(INDEX('Policy Characteristics'!B:B,MATCH($C156,'Policy Characteristics'!$C:$C,0))),"",INDEX('Policy Characteristics'!B:B,MATCH($C156,'Policy Characteristics'!$C:$C,0)))</f>
        <v>Fuel Economy Standard</v>
      </c>
      <c r="C156" s="254" t="str">
        <f t="shared" si="7"/>
        <v>Percentage Additional Improvement of Fuel Economy Std</v>
      </c>
      <c r="D156" s="45" t="s">
        <v>45</v>
      </c>
      <c r="E156" s="45" t="s">
        <v>41</v>
      </c>
      <c r="F156" s="45" t="s">
        <v>84</v>
      </c>
      <c r="G156" s="2" t="s">
        <v>3298</v>
      </c>
      <c r="H156" s="43">
        <v>370</v>
      </c>
      <c r="I156" s="325" t="s">
        <v>43</v>
      </c>
      <c r="J156" s="255" t="str">
        <f>IF(ISBLANK(INDEX('Policy Characteristics'!D:D,MATCH($C156,'Policy Characteristics'!$C:$C,0))),"",INDEX('Policy Characteristics'!D:D,MATCH($C156,'Policy Characteristics'!$C:$C,0)))</f>
        <v>Vehicle Fuel Economy Standards</v>
      </c>
      <c r="K156" s="254" t="str">
        <f>IF(ISBLANK(INDEX('Policy Characteristics'!E:E,MATCH($C156,'Policy Characteristics'!$C:$C,0))),"",INDEX('Policy Characteristics'!E:E,MATCH($C156,'Policy Characteristics'!$C:$C,0)))</f>
        <v>trans fuel economy standards</v>
      </c>
      <c r="L156" s="261">
        <f>IF(ISBLANK(INDEX('Policy Characteristics'!F:F,MATCH($C156,'Policy Characteristics'!$C:$C,0))),"",INDEX('Policy Characteristics'!F:F,MATCH($C156,'Policy Characteristics'!$C:$C,0)))</f>
        <v>0</v>
      </c>
      <c r="M156" s="261">
        <f>IF(ISBLANK(INDEX('Policy Characteristics'!G:G,MATCH($C156,'Policy Characteristics'!$C:$C,0))),"",INDEX('Policy Characteristics'!G:G,MATCH($C156,'Policy Characteristics'!$C:$C,0)))</f>
        <v>1</v>
      </c>
      <c r="N156" s="261">
        <f>IF(ISBLANK(INDEX('Policy Characteristics'!H:H,MATCH($C156,'Policy Characteristics'!$C:$C,0))),"",INDEX('Policy Characteristics'!H:H,MATCH($C156,'Policy Characteristics'!$C:$C,0)))</f>
        <v>0.01</v>
      </c>
      <c r="O156" s="254" t="str">
        <f>IF(ISBLANK(INDEX('Policy Characteristics'!I:I,MATCH($C156,'Policy Characteristics'!$C:$C,0))),"",INDEX('Policy Characteristics'!I:I,MATCH($C156,'Policy Characteristics'!$C:$C,0)))</f>
        <v>% increase in miles/gal</v>
      </c>
      <c r="P156" s="254"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54" t="str">
        <f>IF(ISBLANK(INDEX('Policy Characteristics'!K:K,MATCH($C156,'Policy Characteristics'!$C:$C,0))),"",INDEX('Policy Characteristics'!K:K,MATCH($C156,'Policy Characteristics'!$C:$C,0)))</f>
        <v>transportation-sector-main.html#fuel-econ-std</v>
      </c>
      <c r="R156" s="254" t="str">
        <f>IF(ISBLANK(INDEX('Policy Characteristics'!L:L,MATCH($C156,'Policy Characteristics'!$C:$C,0))),"",INDEX('Policy Characteristics'!L:L,MATCH($C156,'Policy Characteristics'!$C:$C,0)))</f>
        <v>fuel-economy-standard.html</v>
      </c>
    </row>
    <row r="157" spans="1:18">
      <c r="A157" s="254" t="str">
        <f>IF(ISBLANK(INDEX('Policy Characteristics'!A:A,MATCH($C157,'Policy Characteristics'!$C:$C,0))),"",INDEX('Policy Characteristics'!A:A,MATCH($C157,'Policy Characteristics'!$C:$C,0)))</f>
        <v>Transportation</v>
      </c>
      <c r="B157" s="262" t="str">
        <f>IF(ISBLANK(INDEX('Policy Characteristics'!B:B,MATCH($C157,'Policy Characteristics'!$C:$C,0))),"",INDEX('Policy Characteristics'!B:B,MATCH($C157,'Policy Characteristics'!$C:$C,0)))</f>
        <v>Fuel Economy Standard</v>
      </c>
      <c r="C157" s="254" t="str">
        <f t="shared" si="7"/>
        <v>Percentage Additional Improvement of Fuel Economy Std</v>
      </c>
      <c r="D157" s="45" t="s">
        <v>42</v>
      </c>
      <c r="E157" s="45" t="s">
        <v>41</v>
      </c>
      <c r="F157" s="45" t="s">
        <v>85</v>
      </c>
      <c r="G157" s="2" t="s">
        <v>3299</v>
      </c>
      <c r="H157" s="43">
        <v>371</v>
      </c>
      <c r="I157" s="325" t="s">
        <v>43</v>
      </c>
      <c r="J157" s="255" t="str">
        <f>IF(ISBLANK(INDEX('Policy Characteristics'!D:D,MATCH($C157,'Policy Characteristics'!$C:$C,0))),"",INDEX('Policy Characteristics'!D:D,MATCH($C157,'Policy Characteristics'!$C:$C,0)))</f>
        <v>Vehicle Fuel Economy Standards</v>
      </c>
      <c r="K157" s="254" t="str">
        <f>IF(ISBLANK(INDEX('Policy Characteristics'!E:E,MATCH($C157,'Policy Characteristics'!$C:$C,0))),"",INDEX('Policy Characteristics'!E:E,MATCH($C157,'Policy Characteristics'!$C:$C,0)))</f>
        <v>trans fuel economy standards</v>
      </c>
      <c r="L157" s="261">
        <f>IF(ISBLANK(INDEX('Policy Characteristics'!F:F,MATCH($C157,'Policy Characteristics'!$C:$C,0))),"",INDEX('Policy Characteristics'!F:F,MATCH($C157,'Policy Characteristics'!$C:$C,0)))</f>
        <v>0</v>
      </c>
      <c r="M157" s="261">
        <f>IF(ISBLANK(INDEX('Policy Characteristics'!G:G,MATCH($C157,'Policy Characteristics'!$C:$C,0))),"",INDEX('Policy Characteristics'!G:G,MATCH($C157,'Policy Characteristics'!$C:$C,0)))</f>
        <v>1</v>
      </c>
      <c r="N157" s="261">
        <f>IF(ISBLANK(INDEX('Policy Characteristics'!H:H,MATCH($C157,'Policy Characteristics'!$C:$C,0))),"",INDEX('Policy Characteristics'!H:H,MATCH($C157,'Policy Characteristics'!$C:$C,0)))</f>
        <v>0.01</v>
      </c>
      <c r="O157" s="254" t="str">
        <f>IF(ISBLANK(INDEX('Policy Characteristics'!I:I,MATCH($C157,'Policy Characteristics'!$C:$C,0))),"",INDEX('Policy Characteristics'!I:I,MATCH($C157,'Policy Characteristics'!$C:$C,0)))</f>
        <v>% increase in miles/gal</v>
      </c>
      <c r="P157" s="254"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54" t="str">
        <f>IF(ISBLANK(INDEX('Policy Characteristics'!K:K,MATCH($C157,'Policy Characteristics'!$C:$C,0))),"",INDEX('Policy Characteristics'!K:K,MATCH($C157,'Policy Characteristics'!$C:$C,0)))</f>
        <v>transportation-sector-main.html#fuel-econ-std</v>
      </c>
      <c r="R157" s="254" t="str">
        <f>IF(ISBLANK(INDEX('Policy Characteristics'!L:L,MATCH($C157,'Policy Characteristics'!$C:$C,0))),"",INDEX('Policy Characteristics'!L:L,MATCH($C157,'Policy Characteristics'!$C:$C,0)))</f>
        <v>fuel-economy-standard.html</v>
      </c>
    </row>
    <row r="158" spans="1:18">
      <c r="A158" s="254" t="str">
        <f>IF(ISBLANK(INDEX('Policy Characteristics'!A:A,MATCH($C158,'Policy Characteristics'!$C:$C,0))),"",INDEX('Policy Characteristics'!A:A,MATCH($C158,'Policy Characteristics'!$C:$C,0)))</f>
        <v>Transportation</v>
      </c>
      <c r="B158" s="262" t="str">
        <f>IF(ISBLANK(INDEX('Policy Characteristics'!B:B,MATCH($C158,'Policy Characteristics'!$C:$C,0))),"",INDEX('Policy Characteristics'!B:B,MATCH($C158,'Policy Characteristics'!$C:$C,0)))</f>
        <v>Fuel Economy Standard</v>
      </c>
      <c r="C158" s="254" t="str">
        <f t="shared" si="7"/>
        <v>Percentage Additional Improvement of Fuel Economy Std</v>
      </c>
      <c r="D158" s="45" t="s">
        <v>45</v>
      </c>
      <c r="E158" s="45" t="s">
        <v>113</v>
      </c>
      <c r="F158" s="45" t="s">
        <v>84</v>
      </c>
      <c r="G158" s="2" t="s">
        <v>144</v>
      </c>
      <c r="H158" s="43">
        <v>372</v>
      </c>
      <c r="I158" s="325" t="s">
        <v>43</v>
      </c>
      <c r="J158" s="255" t="str">
        <f>IF(ISBLANK(INDEX('Policy Characteristics'!D:D,MATCH($C158,'Policy Characteristics'!$C:$C,0))),"",INDEX('Policy Characteristics'!D:D,MATCH($C158,'Policy Characteristics'!$C:$C,0)))</f>
        <v>Vehicle Fuel Economy Standards</v>
      </c>
      <c r="K158" s="254" t="str">
        <f>IF(ISBLANK(INDEX('Policy Characteristics'!E:E,MATCH($C158,'Policy Characteristics'!$C:$C,0))),"",INDEX('Policy Characteristics'!E:E,MATCH($C158,'Policy Characteristics'!$C:$C,0)))</f>
        <v>trans fuel economy standards</v>
      </c>
      <c r="L158" s="261">
        <f>IF(ISBLANK(INDEX('Policy Characteristics'!F:F,MATCH($C158,'Policy Characteristics'!$C:$C,0))),"",INDEX('Policy Characteristics'!F:F,MATCH($C158,'Policy Characteristics'!$C:$C,0)))</f>
        <v>0</v>
      </c>
      <c r="M158" s="261">
        <f>IF(ISBLANK(INDEX('Policy Characteristics'!G:G,MATCH($C158,'Policy Characteristics'!$C:$C,0))),"",INDEX('Policy Characteristics'!G:G,MATCH($C158,'Policy Characteristics'!$C:$C,0)))</f>
        <v>1</v>
      </c>
      <c r="N158" s="261">
        <f>IF(ISBLANK(INDEX('Policy Characteristics'!H:H,MATCH($C158,'Policy Characteristics'!$C:$C,0))),"",INDEX('Policy Characteristics'!H:H,MATCH($C158,'Policy Characteristics'!$C:$C,0)))</f>
        <v>0.01</v>
      </c>
      <c r="O158" s="254" t="str">
        <f>IF(ISBLANK(INDEX('Policy Characteristics'!I:I,MATCH($C158,'Policy Characteristics'!$C:$C,0))),"",INDEX('Policy Characteristics'!I:I,MATCH($C158,'Policy Characteristics'!$C:$C,0)))</f>
        <v>% increase in miles/gal</v>
      </c>
      <c r="P158" s="254"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54" t="str">
        <f>IF(ISBLANK(INDEX('Policy Characteristics'!K:K,MATCH($C158,'Policy Characteristics'!$C:$C,0))),"",INDEX('Policy Characteristics'!K:K,MATCH($C158,'Policy Characteristics'!$C:$C,0)))</f>
        <v>transportation-sector-main.html#fuel-econ-std</v>
      </c>
      <c r="R158" s="254" t="str">
        <f>IF(ISBLANK(INDEX('Policy Characteristics'!L:L,MATCH($C158,'Policy Characteristics'!$C:$C,0))),"",INDEX('Policy Characteristics'!L:L,MATCH($C158,'Policy Characteristics'!$C:$C,0)))</f>
        <v>fuel-economy-standard.html</v>
      </c>
    </row>
    <row r="159" spans="1:18">
      <c r="A159" s="254" t="str">
        <f>IF(ISBLANK(INDEX('Policy Characteristics'!A:A,MATCH($C159,'Policy Characteristics'!$C:$C,0))),"",INDEX('Policy Characteristics'!A:A,MATCH($C159,'Policy Characteristics'!$C:$C,0)))</f>
        <v>Transportation</v>
      </c>
      <c r="B159" s="262" t="str">
        <f>IF(ISBLANK(INDEX('Policy Characteristics'!B:B,MATCH($C159,'Policy Characteristics'!$C:$C,0))),"",INDEX('Policy Characteristics'!B:B,MATCH($C159,'Policy Characteristics'!$C:$C,0)))</f>
        <v>Fuel Economy Standard</v>
      </c>
      <c r="C159" s="254" t="str">
        <f t="shared" si="7"/>
        <v>Percentage Additional Improvement of Fuel Economy Std</v>
      </c>
      <c r="D159" s="45" t="s">
        <v>42</v>
      </c>
      <c r="E159" s="45" t="s">
        <v>113</v>
      </c>
      <c r="F159" s="45" t="s">
        <v>85</v>
      </c>
      <c r="G159" s="2" t="s">
        <v>144</v>
      </c>
      <c r="H159" s="43">
        <v>373</v>
      </c>
      <c r="I159" s="325" t="s">
        <v>44</v>
      </c>
      <c r="J159" s="255" t="str">
        <f>IF(ISBLANK(INDEX('Policy Characteristics'!D:D,MATCH($C159,'Policy Characteristics'!$C:$C,0))),"",INDEX('Policy Characteristics'!D:D,MATCH($C159,'Policy Characteristics'!$C:$C,0)))</f>
        <v>Vehicle Fuel Economy Standards</v>
      </c>
      <c r="K159" s="254" t="str">
        <f>IF(ISBLANK(INDEX('Policy Characteristics'!E:E,MATCH($C159,'Policy Characteristics'!$C:$C,0))),"",INDEX('Policy Characteristics'!E:E,MATCH($C159,'Policy Characteristics'!$C:$C,0)))</f>
        <v>trans fuel economy standards</v>
      </c>
      <c r="L159" s="261">
        <f>IF(ISBLANK(INDEX('Policy Characteristics'!F:F,MATCH($C159,'Policy Characteristics'!$C:$C,0))),"",INDEX('Policy Characteristics'!F:F,MATCH($C159,'Policy Characteristics'!$C:$C,0)))</f>
        <v>0</v>
      </c>
      <c r="M159" s="261">
        <f>IF(ISBLANK(INDEX('Policy Characteristics'!G:G,MATCH($C159,'Policy Characteristics'!$C:$C,0))),"",INDEX('Policy Characteristics'!G:G,MATCH($C159,'Policy Characteristics'!$C:$C,0)))</f>
        <v>1</v>
      </c>
      <c r="N159" s="261">
        <f>IF(ISBLANK(INDEX('Policy Characteristics'!H:H,MATCH($C159,'Policy Characteristics'!$C:$C,0))),"",INDEX('Policy Characteristics'!H:H,MATCH($C159,'Policy Characteristics'!$C:$C,0)))</f>
        <v>0.01</v>
      </c>
      <c r="O159" s="254" t="str">
        <f>IF(ISBLANK(INDEX('Policy Characteristics'!I:I,MATCH($C159,'Policy Characteristics'!$C:$C,0))),"",INDEX('Policy Characteristics'!I:I,MATCH($C159,'Policy Characteristics'!$C:$C,0)))</f>
        <v>% increase in miles/gal</v>
      </c>
      <c r="P159" s="254"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54" t="str">
        <f>IF(ISBLANK(INDEX('Policy Characteristics'!K:K,MATCH($C159,'Policy Characteristics'!$C:$C,0))),"",INDEX('Policy Characteristics'!K:K,MATCH($C159,'Policy Characteristics'!$C:$C,0)))</f>
        <v>transportation-sector-main.html#fuel-econ-std</v>
      </c>
      <c r="R159" s="254" t="str">
        <f>IF(ISBLANK(INDEX('Policy Characteristics'!L:L,MATCH($C159,'Policy Characteristics'!$C:$C,0))),"",INDEX('Policy Characteristics'!L:L,MATCH($C159,'Policy Characteristics'!$C:$C,0)))</f>
        <v>fuel-economy-standard.html</v>
      </c>
    </row>
    <row r="160" spans="1:18" s="2" customFormat="1">
      <c r="A160" s="254" t="str">
        <f>IF(ISBLANK(INDEX('Policy Characteristics'!A:A,MATCH($C160,'Policy Characteristics'!$C:$C,0))),"",INDEX('Policy Characteristics'!A:A,MATCH($C160,'Policy Characteristics'!$C:$C,0)))</f>
        <v>Transportation</v>
      </c>
      <c r="B160" s="262" t="str">
        <f>IF(ISBLANK(INDEX('Policy Characteristics'!B:B,MATCH($C160,'Policy Characteristics'!$C:$C,0))),"",INDEX('Policy Characteristics'!B:B,MATCH($C160,'Policy Characteristics'!$C:$C,0)))</f>
        <v>Low Carbon Fuel Standard</v>
      </c>
      <c r="C160" s="317" t="s">
        <v>466</v>
      </c>
      <c r="D160" s="45"/>
      <c r="E160" s="45"/>
      <c r="F160" s="45"/>
      <c r="G160" s="45"/>
      <c r="H160" s="47">
        <v>190</v>
      </c>
      <c r="I160" s="324" t="s">
        <v>43</v>
      </c>
      <c r="J160" s="255" t="str">
        <f>IF(ISBLANK(INDEX('Policy Characteristics'!D:D,MATCH($C160,'Policy Characteristics'!$C:$C,0))),"",INDEX('Policy Characteristics'!D:D,MATCH($C160,'Policy Characteristics'!$C:$C,0)))</f>
        <v>Low Carbon Fuel Standard</v>
      </c>
      <c r="K160" s="254" t="str">
        <f>IF(ISBLANK(INDEX('Policy Characteristics'!E:E,MATCH($C160,'Policy Characteristics'!$C:$C,0))),"",INDEX('Policy Characteristics'!E:E,MATCH($C160,'Policy Characteristics'!$C:$C,0)))</f>
        <v>trans LCFS</v>
      </c>
      <c r="L160" s="261">
        <f>IF(ISBLANK(INDEX('Policy Characteristics'!F:F,MATCH($C160,'Policy Characteristics'!$C:$C,0))),"",INDEX('Policy Characteristics'!F:F,MATCH($C160,'Policy Characteristics'!$C:$C,0)))</f>
        <v>0</v>
      </c>
      <c r="M160" s="261">
        <f>IF(ISBLANK(INDEX('Policy Characteristics'!G:G,MATCH($C160,'Policy Characteristics'!$C:$C,0))),"",INDEX('Policy Characteristics'!G:G,MATCH($C160,'Policy Characteristics'!$C:$C,0)))</f>
        <v>1</v>
      </c>
      <c r="N160" s="261">
        <f>IF(ISBLANK(INDEX('Policy Characteristics'!H:H,MATCH($C160,'Policy Characteristics'!$C:$C,0))),"",INDEX('Policy Characteristics'!H:H,MATCH($C160,'Policy Characteristics'!$C:$C,0)))</f>
        <v>0.01</v>
      </c>
      <c r="O160" s="254" t="str">
        <f>IF(ISBLANK(INDEX('Policy Characteristics'!I:I,MATCH($C160,'Policy Characteristics'!$C:$C,0))),"",INDEX('Policy Characteristics'!I:I,MATCH($C160,'Policy Characteristics'!$C:$C,0)))</f>
        <v>% reduction in carbon emissions</v>
      </c>
      <c r="P160" s="254" t="str">
        <f>IF(ISBLANK(INDEX('Policy Characteristics'!J:J,MATCH($C160,'Policy Characteristics'!$C:$C,0))),"",INDEX('Policy Characteristics'!J:J,MATCH($C160,'Policy Characteristics'!$C:$C,0)))</f>
        <v>**Description:** This policy specifies the percentage reduction in carbon emissions from the transportation sector that must be achieved via fuel switching.  By default, this policy applies to all non-aviation vehicle types. If the lever Non-BAU LCFS-Qualifying Vehicles is enabled, this policy only applies to aviation and represents the use of sustainable aviation fuels. The value set in this lever is in addition to BAU requirements. // **Guidance for setting values:** The U.S. National Renewable Fuel Standard equates to a BAU LCFS of 2.2% - 4.6% (varying by year).  California adopted an LCFS that requires a 10% reduction in carbon intensity of the transportation fuel pool by 2020.</v>
      </c>
      <c r="Q160" s="254" t="str">
        <f>IF(ISBLANK(INDEX('Policy Characteristics'!K:K,MATCH($C160,'Policy Characteristics'!$C:$C,0))),"",INDEX('Policy Characteristics'!K:K,MATCH($C160,'Policy Characteristics'!$C:$C,0)))</f>
        <v>transportation-sector-main.html#lcfs</v>
      </c>
      <c r="R160" s="254" t="str">
        <f>IF(ISBLANK(INDEX('Policy Characteristics'!L:L,MATCH($C160,'Policy Characteristics'!$C:$C,0))),"",INDEX('Policy Characteristics'!L:L,MATCH($C160,'Policy Characteristics'!$C:$C,0)))</f>
        <v>low-carbon-fuel-standard.html</v>
      </c>
    </row>
    <row r="161" spans="1:18" s="2" customFormat="1">
      <c r="A161" s="254" t="str">
        <f>IF(ISBLANK(INDEX('Policy Characteristics'!A:A,MATCH($C161,'Policy Characteristics'!$C:$C,0))),"",INDEX('Policy Characteristics'!A:A,MATCH($C161,'Policy Characteristics'!$C:$C,0)))</f>
        <v>Transportation</v>
      </c>
      <c r="B161" s="262" t="str">
        <f>IF(ISBLANK(INDEX('Policy Characteristics'!B:B,MATCH($C161,'Policy Characteristics'!$C:$C,0))),"",INDEX('Policy Characteristics'!B:B,MATCH($C161,'Policy Characteristics'!$C:$C,0)))</f>
        <v>Non-BAU LCFS-Qualifying Vehicles</v>
      </c>
      <c r="C161" s="1" t="s">
        <v>3696</v>
      </c>
      <c r="D161" s="45"/>
      <c r="E161" s="45"/>
      <c r="F161" s="45"/>
      <c r="G161" s="45"/>
      <c r="H161" s="47">
        <v>2284</v>
      </c>
      <c r="I161" s="324" t="s">
        <v>43</v>
      </c>
      <c r="J161" s="255" t="str">
        <f>IF(ISBLANK(INDEX('Policy Characteristics'!D:D,MATCH($C161,'Policy Characteristics'!$C:$C,0))),"",INDEX('Policy Characteristics'!D:D,MATCH($C161,'Policy Characteristics'!$C:$C,0)))</f>
        <v>Low Carbon Fuel Standard</v>
      </c>
      <c r="K161" s="254" t="str">
        <f>IF(ISBLANK(INDEX('Policy Characteristics'!E:E,MATCH($C161,'Policy Characteristics'!$C:$C,0))),"",INDEX('Policy Characteristics'!E:E,MATCH($C161,'Policy Characteristics'!$C:$C,0)))</f>
        <v>trans LCFS vehicles</v>
      </c>
      <c r="L161" s="261">
        <f>IF(ISBLANK(INDEX('Policy Characteristics'!F:F,MATCH($C161,'Policy Characteristics'!$C:$C,0))),"",INDEX('Policy Characteristics'!F:F,MATCH($C161,'Policy Characteristics'!$C:$C,0)))</f>
        <v>0</v>
      </c>
      <c r="M161" s="261">
        <f>IF(ISBLANK(INDEX('Policy Characteristics'!G:G,MATCH($C161,'Policy Characteristics'!$C:$C,0))),"",INDEX('Policy Characteristics'!G:G,MATCH($C161,'Policy Characteristics'!$C:$C,0)))</f>
        <v>1</v>
      </c>
      <c r="N161" s="261">
        <f>IF(ISBLANK(INDEX('Policy Characteristics'!H:H,MATCH($C161,'Policy Characteristics'!$C:$C,0))),"",INDEX('Policy Characteristics'!H:H,MATCH($C161,'Policy Characteristics'!$C:$C,0)))</f>
        <v>1</v>
      </c>
      <c r="O161" s="254" t="str">
        <f>IF(ISBLANK(INDEX('Policy Characteristics'!I:I,MATCH($C161,'Policy Characteristics'!$C:$C,0))),"",INDEX('Policy Characteristics'!I:I,MATCH($C161,'Policy Characteristics'!$C:$C,0)))</f>
        <v>on/off</v>
      </c>
      <c r="P161" s="254" t="str">
        <f>IF(ISBLANK(INDEX('Policy Characteristics'!J:J,MATCH($C161,'Policy Characteristics'!$C:$C,0))),"",INDEX('Policy Characteristics'!J:J,MATCH($C161,'Policy Characteristics'!$C:$C,0)))</f>
        <v>**Description:** This lever changes which vehicles qualify under the low carbon fuel standard. With the lever off, LCFS-qualifying vehicles include all vehicle types except aircraft. With the lever on, only aircraft qualify.</v>
      </c>
      <c r="Q161" s="254" t="str">
        <f>IF(ISBLANK(INDEX('Policy Characteristics'!K:K,MATCH($C161,'Policy Characteristics'!$C:$C,0))),"",INDEX('Policy Characteristics'!K:K,MATCH($C161,'Policy Characteristics'!$C:$C,0)))</f>
        <v>transportation-sector-main.html#lcfs</v>
      </c>
      <c r="R161" s="254" t="str">
        <f>IF(ISBLANK(INDEX('Policy Characteristics'!L:L,MATCH($C161,'Policy Characteristics'!$C:$C,0))),"",INDEX('Policy Characteristics'!L:L,MATCH($C161,'Policy Characteristics'!$C:$C,0)))</f>
        <v>low-carbon-fuel-standard.html</v>
      </c>
    </row>
    <row r="162" spans="1:18">
      <c r="A162" s="254" t="str">
        <f>IF(ISBLANK(INDEX('Policy Characteristics'!A:A,MATCH($C162,'Policy Characteristics'!$C:$C,0))),"",INDEX('Policy Characteristics'!A:A,MATCH($C162,'Policy Characteristics'!$C:$C,0)))</f>
        <v>Transportation</v>
      </c>
      <c r="B162" s="262" t="str">
        <f>IF(ISBLANK(INDEX('Policy Characteristics'!B:B,MATCH($C162,'Policy Characteristics'!$C:$C,0))),"",INDEX('Policy Characteristics'!B:B,MATCH($C162,'Policy Characteristics'!$C:$C,0)))</f>
        <v>Mode Shifting</v>
      </c>
      <c r="C162" t="s">
        <v>2991</v>
      </c>
      <c r="D162" s="45" t="s">
        <v>45</v>
      </c>
      <c r="E162" s="45" t="s">
        <v>37</v>
      </c>
      <c r="F162" s="45" t="s">
        <v>84</v>
      </c>
      <c r="G162" s="2" t="s">
        <v>3300</v>
      </c>
      <c r="H162" s="43">
        <v>848</v>
      </c>
      <c r="I162" s="324" t="s">
        <v>43</v>
      </c>
      <c r="J162" s="255" t="str">
        <f>IF(ISBLANK(INDEX('Policy Characteristics'!D:D,MATCH($C162,'Policy Characteristics'!$C:$C,0))),"",INDEX('Policy Characteristics'!D:D,MATCH($C162,'Policy Characteristics'!$C:$C,0)))</f>
        <v>Mode Shifting</v>
      </c>
      <c r="K162" s="254" t="str">
        <f>IF(ISBLANK(INDEX('Policy Characteristics'!E:E,MATCH($C162,'Policy Characteristics'!$C:$C,0))),"",INDEX('Policy Characteristics'!E:E,MATCH($C162,'Policy Characteristics'!$C:$C,0)))</f>
        <v>trans mode shifting</v>
      </c>
      <c r="L162" s="261">
        <f>IF(ISBLANK(INDEX('Policy Characteristics'!F:F,MATCH($C162,'Policy Characteristics'!$C:$C,0))),"",INDEX('Policy Characteristics'!F:F,MATCH($C162,'Policy Characteristics'!$C:$C,0)))</f>
        <v>0</v>
      </c>
      <c r="M162" s="261">
        <f>IF(ISBLANK(INDEX('Policy Characteristics'!G:G,MATCH($C162,'Policy Characteristics'!$C:$C,0))),"",INDEX('Policy Characteristics'!G:G,MATCH($C162,'Policy Characteristics'!$C:$C,0)))</f>
        <v>0.26</v>
      </c>
      <c r="N162" s="261">
        <f>IF(ISBLANK(INDEX('Policy Characteristics'!H:H,MATCH($C162,'Policy Characteristics'!$C:$C,0))),"",INDEX('Policy Characteristics'!H:H,MATCH($C162,'Policy Characteristics'!$C:$C,0)))</f>
        <v>0.01</v>
      </c>
      <c r="O162" s="254" t="str">
        <f>IF(ISBLANK(INDEX('Policy Characteristics'!I:I,MATCH($C162,'Policy Characteristics'!$C:$C,0))),"",INDEX('Policy Characteristics'!I:I,MATCH($C162,'Policy Characteristics'!$C:$C,0)))</f>
        <v>% of trips shifted</v>
      </c>
      <c r="P162" s="254"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54" t="str">
        <f>IF(ISBLANK(INDEX('Policy Characteristics'!K:K,MATCH($C162,'Policy Characteristics'!$C:$C,0))),"",INDEX('Policy Characteristics'!K:K,MATCH($C162,'Policy Characteristics'!$C:$C,0)))</f>
        <v>transportation-sector-main.html#tdm</v>
      </c>
      <c r="R162" s="254" t="str">
        <f>IF(ISBLANK(INDEX('Policy Characteristics'!L:L,MATCH($C162,'Policy Characteristics'!$C:$C,0))),"",INDEX('Policy Characteristics'!L:L,MATCH($C162,'Policy Characteristics'!$C:$C,0)))</f>
        <v>transportation-demand-management.html</v>
      </c>
    </row>
    <row r="163" spans="1:18">
      <c r="A163" s="254" t="str">
        <f>IF(ISBLANK(INDEX('Policy Characteristics'!A:A,MATCH($C163,'Policy Characteristics'!$C:$C,0))),"",INDEX('Policy Characteristics'!A:A,MATCH($C163,'Policy Characteristics'!$C:$C,0)))</f>
        <v>Transportation</v>
      </c>
      <c r="B163" s="262" t="str">
        <f>IF(ISBLANK(INDEX('Policy Characteristics'!B:B,MATCH($C163,'Policy Characteristics'!$C:$C,0))),"",INDEX('Policy Characteristics'!B:B,MATCH($C163,'Policy Characteristics'!$C:$C,0)))</f>
        <v>Mode Shifting</v>
      </c>
      <c r="C163" s="254" t="str">
        <f t="shared" ref="C163:C173" si="8">C$162</f>
        <v>Percent of Travel Demand Shifted to Other Modes or Eliminated</v>
      </c>
      <c r="D163" s="45" t="s">
        <v>45</v>
      </c>
      <c r="E163" s="45" t="s">
        <v>38</v>
      </c>
      <c r="F163" s="45" t="s">
        <v>84</v>
      </c>
      <c r="G163" s="2" t="s">
        <v>2345</v>
      </c>
      <c r="H163" s="43">
        <v>849</v>
      </c>
      <c r="I163" s="325" t="s">
        <v>44</v>
      </c>
      <c r="J163" s="255" t="str">
        <f>IF(ISBLANK(INDEX('Policy Characteristics'!D:D,MATCH($C163,'Policy Characteristics'!$C:$C,0))),"",INDEX('Policy Characteristics'!D:D,MATCH($C163,'Policy Characteristics'!$C:$C,0)))</f>
        <v>Mode Shifting</v>
      </c>
      <c r="K163" s="254" t="str">
        <f>IF(ISBLANK(INDEX('Policy Characteristics'!E:E,MATCH($C163,'Policy Characteristics'!$C:$C,0))),"",INDEX('Policy Characteristics'!E:E,MATCH($C163,'Policy Characteristics'!$C:$C,0)))</f>
        <v>trans mode shifting</v>
      </c>
      <c r="L163" s="261">
        <f>IF(ISBLANK(INDEX('Policy Characteristics'!F:F,MATCH($C163,'Policy Characteristics'!$C:$C,0))),"",INDEX('Policy Characteristics'!F:F,MATCH($C163,'Policy Characteristics'!$C:$C,0)))</f>
        <v>0</v>
      </c>
      <c r="M163" s="261">
        <f>IF(ISBLANK(INDEX('Policy Characteristics'!G:G,MATCH($C163,'Policy Characteristics'!$C:$C,0))),"",INDEX('Policy Characteristics'!G:G,MATCH($C163,'Policy Characteristics'!$C:$C,0)))</f>
        <v>0.26</v>
      </c>
      <c r="N163" s="261">
        <f>IF(ISBLANK(INDEX('Policy Characteristics'!H:H,MATCH($C163,'Policy Characteristics'!$C:$C,0))),"",INDEX('Policy Characteristics'!H:H,MATCH($C163,'Policy Characteristics'!$C:$C,0)))</f>
        <v>0.01</v>
      </c>
      <c r="O163" s="254" t="str">
        <f>IF(ISBLANK(INDEX('Policy Characteristics'!I:I,MATCH($C163,'Policy Characteristics'!$C:$C,0))),"",INDEX('Policy Characteristics'!I:I,MATCH($C163,'Policy Characteristics'!$C:$C,0)))</f>
        <v>% of trips shifted</v>
      </c>
      <c r="P163" s="254"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54" t="str">
        <f>IF(ISBLANK(INDEX('Policy Characteristics'!K:K,MATCH($C163,'Policy Characteristics'!$C:$C,0))),"",INDEX('Policy Characteristics'!K:K,MATCH($C163,'Policy Characteristics'!$C:$C,0)))</f>
        <v>transportation-sector-main.html#tdm</v>
      </c>
      <c r="R163" s="254" t="str">
        <f>IF(ISBLANK(INDEX('Policy Characteristics'!L:L,MATCH($C163,'Policy Characteristics'!$C:$C,0))),"",INDEX('Policy Characteristics'!L:L,MATCH($C163,'Policy Characteristics'!$C:$C,0)))</f>
        <v>transportation-demand-management.html</v>
      </c>
    </row>
    <row r="164" spans="1:18">
      <c r="A164" s="254" t="str">
        <f>IF(ISBLANK(INDEX('Policy Characteristics'!A:A,MATCH($C164,'Policy Characteristics'!$C:$C,0))),"",INDEX('Policy Characteristics'!A:A,MATCH($C164,'Policy Characteristics'!$C:$C,0)))</f>
        <v>Transportation</v>
      </c>
      <c r="B164" s="262" t="str">
        <f>IF(ISBLANK(INDEX('Policy Characteristics'!B:B,MATCH($C164,'Policy Characteristics'!$C:$C,0))),"",INDEX('Policy Characteristics'!B:B,MATCH($C164,'Policy Characteristics'!$C:$C,0)))</f>
        <v>Mode Shifting</v>
      </c>
      <c r="C164" s="254" t="str">
        <f t="shared" si="8"/>
        <v>Percent of Travel Demand Shifted to Other Modes or Eliminated</v>
      </c>
      <c r="D164" s="45" t="s">
        <v>45</v>
      </c>
      <c r="E164" s="45" t="s">
        <v>39</v>
      </c>
      <c r="F164" s="45" t="s">
        <v>84</v>
      </c>
      <c r="G164" s="2" t="s">
        <v>3297</v>
      </c>
      <c r="H164" s="43">
        <v>850</v>
      </c>
      <c r="I164" s="324" t="s">
        <v>43</v>
      </c>
      <c r="J164" s="255" t="str">
        <f>IF(ISBLANK(INDEX('Policy Characteristics'!D:D,MATCH($C164,'Policy Characteristics'!$C:$C,0))),"",INDEX('Policy Characteristics'!D:D,MATCH($C164,'Policy Characteristics'!$C:$C,0)))</f>
        <v>Mode Shifting</v>
      </c>
      <c r="K164" s="254" t="str">
        <f>IF(ISBLANK(INDEX('Policy Characteristics'!E:E,MATCH($C164,'Policy Characteristics'!$C:$C,0))),"",INDEX('Policy Characteristics'!E:E,MATCH($C164,'Policy Characteristics'!$C:$C,0)))</f>
        <v>trans mode shifting</v>
      </c>
      <c r="L164" s="261">
        <f>IF(ISBLANK(INDEX('Policy Characteristics'!F:F,MATCH($C164,'Policy Characteristics'!$C:$C,0))),"",INDEX('Policy Characteristics'!F:F,MATCH($C164,'Policy Characteristics'!$C:$C,0)))</f>
        <v>0</v>
      </c>
      <c r="M164" s="261">
        <f>IF(ISBLANK(INDEX('Policy Characteristics'!G:G,MATCH($C164,'Policy Characteristics'!$C:$C,0))),"",INDEX('Policy Characteristics'!G:G,MATCH($C164,'Policy Characteristics'!$C:$C,0)))</f>
        <v>0.26</v>
      </c>
      <c r="N164" s="261">
        <f>IF(ISBLANK(INDEX('Policy Characteristics'!H:H,MATCH($C164,'Policy Characteristics'!$C:$C,0))),"",INDEX('Policy Characteristics'!H:H,MATCH($C164,'Policy Characteristics'!$C:$C,0)))</f>
        <v>0.01</v>
      </c>
      <c r="O164" s="254" t="str">
        <f>IF(ISBLANK(INDEX('Policy Characteristics'!I:I,MATCH($C164,'Policy Characteristics'!$C:$C,0))),"",INDEX('Policy Characteristics'!I:I,MATCH($C164,'Policy Characteristics'!$C:$C,0)))</f>
        <v>% of trips shifted</v>
      </c>
      <c r="P164" s="254"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54" t="str">
        <f>IF(ISBLANK(INDEX('Policy Characteristics'!K:K,MATCH($C164,'Policy Characteristics'!$C:$C,0))),"",INDEX('Policy Characteristics'!K:K,MATCH($C164,'Policy Characteristics'!$C:$C,0)))</f>
        <v>transportation-sector-main.html#tdm</v>
      </c>
      <c r="R164" s="254" t="str">
        <f>IF(ISBLANK(INDEX('Policy Characteristics'!L:L,MATCH($C164,'Policy Characteristics'!$C:$C,0))),"",INDEX('Policy Characteristics'!L:L,MATCH($C164,'Policy Characteristics'!$C:$C,0)))</f>
        <v>transportation-demand-management.html</v>
      </c>
    </row>
    <row r="165" spans="1:18">
      <c r="A165" s="254" t="str">
        <f>IF(ISBLANK(INDEX('Policy Characteristics'!A:A,MATCH($C165,'Policy Characteristics'!$C:$C,0))),"",INDEX('Policy Characteristics'!A:A,MATCH($C165,'Policy Characteristics'!$C:$C,0)))</f>
        <v>Transportation</v>
      </c>
      <c r="B165" s="262" t="str">
        <f>IF(ISBLANK(INDEX('Policy Characteristics'!B:B,MATCH($C165,'Policy Characteristics'!$C:$C,0))),"",INDEX('Policy Characteristics'!B:B,MATCH($C165,'Policy Characteristics'!$C:$C,0)))</f>
        <v>Mode Shifting</v>
      </c>
      <c r="C165" s="254" t="str">
        <f t="shared" si="8"/>
        <v>Percent of Travel Demand Shifted to Other Modes or Eliminated</v>
      </c>
      <c r="D165" s="45" t="s">
        <v>45</v>
      </c>
      <c r="E165" s="45" t="s">
        <v>40</v>
      </c>
      <c r="F165" s="45" t="s">
        <v>84</v>
      </c>
      <c r="G165" s="45" t="s">
        <v>86</v>
      </c>
      <c r="H165" s="43">
        <v>851</v>
      </c>
      <c r="I165" s="325" t="s">
        <v>44</v>
      </c>
      <c r="J165" s="255" t="str">
        <f>IF(ISBLANK(INDEX('Policy Characteristics'!D:D,MATCH($C165,'Policy Characteristics'!$C:$C,0))),"",INDEX('Policy Characteristics'!D:D,MATCH($C165,'Policy Characteristics'!$C:$C,0)))</f>
        <v>Mode Shifting</v>
      </c>
      <c r="K165" s="254" t="str">
        <f>IF(ISBLANK(INDEX('Policy Characteristics'!E:E,MATCH($C165,'Policy Characteristics'!$C:$C,0))),"",INDEX('Policy Characteristics'!E:E,MATCH($C165,'Policy Characteristics'!$C:$C,0)))</f>
        <v>trans mode shifting</v>
      </c>
      <c r="L165" s="261">
        <f>IF(ISBLANK(INDEX('Policy Characteristics'!F:F,MATCH($C165,'Policy Characteristics'!$C:$C,0))),"",INDEX('Policy Characteristics'!F:F,MATCH($C165,'Policy Characteristics'!$C:$C,0)))</f>
        <v>0</v>
      </c>
      <c r="M165" s="261">
        <f>IF(ISBLANK(INDEX('Policy Characteristics'!G:G,MATCH($C165,'Policy Characteristics'!$C:$C,0))),"",INDEX('Policy Characteristics'!G:G,MATCH($C165,'Policy Characteristics'!$C:$C,0)))</f>
        <v>0.26</v>
      </c>
      <c r="N165" s="261">
        <f>IF(ISBLANK(INDEX('Policy Characteristics'!H:H,MATCH($C165,'Policy Characteristics'!$C:$C,0))),"",INDEX('Policy Characteristics'!H:H,MATCH($C165,'Policy Characteristics'!$C:$C,0)))</f>
        <v>0.01</v>
      </c>
      <c r="O165" s="254" t="str">
        <f>IF(ISBLANK(INDEX('Policy Characteristics'!I:I,MATCH($C165,'Policy Characteristics'!$C:$C,0))),"",INDEX('Policy Characteristics'!I:I,MATCH($C165,'Policy Characteristics'!$C:$C,0)))</f>
        <v>% of trips shifted</v>
      </c>
      <c r="P165" s="254"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54" t="str">
        <f>IF(ISBLANK(INDEX('Policy Characteristics'!K:K,MATCH($C165,'Policy Characteristics'!$C:$C,0))),"",INDEX('Policy Characteristics'!K:K,MATCH($C165,'Policy Characteristics'!$C:$C,0)))</f>
        <v>transportation-sector-main.html#tdm</v>
      </c>
      <c r="R165" s="254" t="str">
        <f>IF(ISBLANK(INDEX('Policy Characteristics'!L:L,MATCH($C165,'Policy Characteristics'!$C:$C,0))),"",INDEX('Policy Characteristics'!L:L,MATCH($C165,'Policy Characteristics'!$C:$C,0)))</f>
        <v>transportation-demand-management.html</v>
      </c>
    </row>
    <row r="166" spans="1:18">
      <c r="A166" s="254" t="str">
        <f>IF(ISBLANK(INDEX('Policy Characteristics'!A:A,MATCH($C166,'Policy Characteristics'!$C:$C,0))),"",INDEX('Policy Characteristics'!A:A,MATCH($C166,'Policy Characteristics'!$C:$C,0)))</f>
        <v>Transportation</v>
      </c>
      <c r="B166" s="262" t="str">
        <f>IF(ISBLANK(INDEX('Policy Characteristics'!B:B,MATCH($C166,'Policy Characteristics'!$C:$C,0))),"",INDEX('Policy Characteristics'!B:B,MATCH($C166,'Policy Characteristics'!$C:$C,0)))</f>
        <v>Mode Shifting</v>
      </c>
      <c r="C166" s="254" t="str">
        <f t="shared" si="8"/>
        <v>Percent of Travel Demand Shifted to Other Modes or Eliminated</v>
      </c>
      <c r="D166" s="45" t="s">
        <v>45</v>
      </c>
      <c r="E166" s="45" t="s">
        <v>41</v>
      </c>
      <c r="F166" s="45" t="s">
        <v>84</v>
      </c>
      <c r="G166" s="2" t="s">
        <v>3298</v>
      </c>
      <c r="H166" s="43">
        <v>852</v>
      </c>
      <c r="I166" s="325" t="s">
        <v>44</v>
      </c>
      <c r="J166" s="255" t="str">
        <f>IF(ISBLANK(INDEX('Policy Characteristics'!D:D,MATCH($C166,'Policy Characteristics'!$C:$C,0))),"",INDEX('Policy Characteristics'!D:D,MATCH($C166,'Policy Characteristics'!$C:$C,0)))</f>
        <v>Mode Shifting</v>
      </c>
      <c r="K166" s="254" t="str">
        <f>IF(ISBLANK(INDEX('Policy Characteristics'!E:E,MATCH($C166,'Policy Characteristics'!$C:$C,0))),"",INDEX('Policy Characteristics'!E:E,MATCH($C166,'Policy Characteristics'!$C:$C,0)))</f>
        <v>trans mode shifting</v>
      </c>
      <c r="L166" s="261">
        <f>IF(ISBLANK(INDEX('Policy Characteristics'!F:F,MATCH($C166,'Policy Characteristics'!$C:$C,0))),"",INDEX('Policy Characteristics'!F:F,MATCH($C166,'Policy Characteristics'!$C:$C,0)))</f>
        <v>0</v>
      </c>
      <c r="M166" s="261">
        <f>IF(ISBLANK(INDEX('Policy Characteristics'!G:G,MATCH($C166,'Policy Characteristics'!$C:$C,0))),"",INDEX('Policy Characteristics'!G:G,MATCH($C166,'Policy Characteristics'!$C:$C,0)))</f>
        <v>0.26</v>
      </c>
      <c r="N166" s="261">
        <f>IF(ISBLANK(INDEX('Policy Characteristics'!H:H,MATCH($C166,'Policy Characteristics'!$C:$C,0))),"",INDEX('Policy Characteristics'!H:H,MATCH($C166,'Policy Characteristics'!$C:$C,0)))</f>
        <v>0.01</v>
      </c>
      <c r="O166" s="254" t="str">
        <f>IF(ISBLANK(INDEX('Policy Characteristics'!I:I,MATCH($C166,'Policy Characteristics'!$C:$C,0))),"",INDEX('Policy Characteristics'!I:I,MATCH($C166,'Policy Characteristics'!$C:$C,0)))</f>
        <v>% of trips shifted</v>
      </c>
      <c r="P166" s="254"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54" t="str">
        <f>IF(ISBLANK(INDEX('Policy Characteristics'!K:K,MATCH($C166,'Policy Characteristics'!$C:$C,0))),"",INDEX('Policy Characteristics'!K:K,MATCH($C166,'Policy Characteristics'!$C:$C,0)))</f>
        <v>transportation-sector-main.html#tdm</v>
      </c>
      <c r="R166" s="254" t="str">
        <f>IF(ISBLANK(INDEX('Policy Characteristics'!L:L,MATCH($C166,'Policy Characteristics'!$C:$C,0))),"",INDEX('Policy Characteristics'!L:L,MATCH($C166,'Policy Characteristics'!$C:$C,0)))</f>
        <v>transportation-demand-management.html</v>
      </c>
    </row>
    <row r="167" spans="1:18">
      <c r="A167" s="254" t="str">
        <f>IF(ISBLANK(INDEX('Policy Characteristics'!A:A,MATCH($C167,'Policy Characteristics'!$C:$C,0))),"",INDEX('Policy Characteristics'!A:A,MATCH($C167,'Policy Characteristics'!$C:$C,0)))</f>
        <v>Transportation</v>
      </c>
      <c r="B167" s="262" t="str">
        <f>IF(ISBLANK(INDEX('Policy Characteristics'!B:B,MATCH($C167,'Policy Characteristics'!$C:$C,0))),"",INDEX('Policy Characteristics'!B:B,MATCH($C167,'Policy Characteristics'!$C:$C,0)))</f>
        <v>Mode Shifting</v>
      </c>
      <c r="C167" s="254" t="str">
        <f t="shared" si="8"/>
        <v>Percent of Travel Demand Shifted to Other Modes or Eliminated</v>
      </c>
      <c r="D167" s="45" t="s">
        <v>45</v>
      </c>
      <c r="E167" s="45" t="s">
        <v>113</v>
      </c>
      <c r="F167" s="45" t="s">
        <v>84</v>
      </c>
      <c r="G167" s="45" t="s">
        <v>144</v>
      </c>
      <c r="H167" s="43">
        <v>853</v>
      </c>
      <c r="I167" s="325" t="s">
        <v>44</v>
      </c>
      <c r="J167" s="255" t="str">
        <f>IF(ISBLANK(INDEX('Policy Characteristics'!D:D,MATCH($C167,'Policy Characteristics'!$C:$C,0))),"",INDEX('Policy Characteristics'!D:D,MATCH($C167,'Policy Characteristics'!$C:$C,0)))</f>
        <v>Mode Shifting</v>
      </c>
      <c r="K167" s="254" t="str">
        <f>IF(ISBLANK(INDEX('Policy Characteristics'!E:E,MATCH($C167,'Policy Characteristics'!$C:$C,0))),"",INDEX('Policy Characteristics'!E:E,MATCH($C167,'Policy Characteristics'!$C:$C,0)))</f>
        <v>trans mode shifting</v>
      </c>
      <c r="L167" s="261">
        <f>IF(ISBLANK(INDEX('Policy Characteristics'!F:F,MATCH($C167,'Policy Characteristics'!$C:$C,0))),"",INDEX('Policy Characteristics'!F:F,MATCH($C167,'Policy Characteristics'!$C:$C,0)))</f>
        <v>0</v>
      </c>
      <c r="M167" s="261">
        <f>IF(ISBLANK(INDEX('Policy Characteristics'!G:G,MATCH($C167,'Policy Characteristics'!$C:$C,0))),"",INDEX('Policy Characteristics'!G:G,MATCH($C167,'Policy Characteristics'!$C:$C,0)))</f>
        <v>0.26</v>
      </c>
      <c r="N167" s="261">
        <f>IF(ISBLANK(INDEX('Policy Characteristics'!H:H,MATCH($C167,'Policy Characteristics'!$C:$C,0))),"",INDEX('Policy Characteristics'!H:H,MATCH($C167,'Policy Characteristics'!$C:$C,0)))</f>
        <v>0.01</v>
      </c>
      <c r="O167" s="254" t="str">
        <f>IF(ISBLANK(INDEX('Policy Characteristics'!I:I,MATCH($C167,'Policy Characteristics'!$C:$C,0))),"",INDEX('Policy Characteristics'!I:I,MATCH($C167,'Policy Characteristics'!$C:$C,0)))</f>
        <v>% of trips shifted</v>
      </c>
      <c r="P167" s="254"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54" t="str">
        <f>IF(ISBLANK(INDEX('Policy Characteristics'!K:K,MATCH($C167,'Policy Characteristics'!$C:$C,0))),"",INDEX('Policy Characteristics'!K:K,MATCH($C167,'Policy Characteristics'!$C:$C,0)))</f>
        <v>transportation-sector-main.html#tdm</v>
      </c>
      <c r="R167" s="254" t="str">
        <f>IF(ISBLANK(INDEX('Policy Characteristics'!L:L,MATCH($C167,'Policy Characteristics'!$C:$C,0))),"",INDEX('Policy Characteristics'!L:L,MATCH($C167,'Policy Characteristics'!$C:$C,0)))</f>
        <v>transportation-demand-management.html</v>
      </c>
    </row>
    <row r="168" spans="1:18">
      <c r="A168" s="254" t="str">
        <f>IF(ISBLANK(INDEX('Policy Characteristics'!A:A,MATCH($C168,'Policy Characteristics'!$C:$C,0))),"",INDEX('Policy Characteristics'!A:A,MATCH($C168,'Policy Characteristics'!$C:$C,0)))</f>
        <v>Transportation</v>
      </c>
      <c r="B168" s="262" t="str">
        <f>IF(ISBLANK(INDEX('Policy Characteristics'!B:B,MATCH($C168,'Policy Characteristics'!$C:$C,0))),"",INDEX('Policy Characteristics'!B:B,MATCH($C168,'Policy Characteristics'!$C:$C,0)))</f>
        <v>Mode Shifting</v>
      </c>
      <c r="C168" s="254" t="str">
        <f t="shared" si="8"/>
        <v>Percent of Travel Demand Shifted to Other Modes or Eliminated</v>
      </c>
      <c r="D168" s="45" t="s">
        <v>42</v>
      </c>
      <c r="E168" s="45" t="s">
        <v>37</v>
      </c>
      <c r="F168" s="45" t="s">
        <v>85</v>
      </c>
      <c r="G168" s="2" t="s">
        <v>3467</v>
      </c>
      <c r="H168" s="43">
        <v>854</v>
      </c>
      <c r="I168" s="325" t="s">
        <v>44</v>
      </c>
      <c r="J168" s="255" t="str">
        <f>IF(ISBLANK(INDEX('Policy Characteristics'!D:D,MATCH($C168,'Policy Characteristics'!$C:$C,0))),"",INDEX('Policy Characteristics'!D:D,MATCH($C168,'Policy Characteristics'!$C:$C,0)))</f>
        <v>Mode Shifting</v>
      </c>
      <c r="K168" s="254" t="str">
        <f>IF(ISBLANK(INDEX('Policy Characteristics'!E:E,MATCH($C168,'Policy Characteristics'!$C:$C,0))),"",INDEX('Policy Characteristics'!E:E,MATCH($C168,'Policy Characteristics'!$C:$C,0)))</f>
        <v>trans mode shifting</v>
      </c>
      <c r="L168" s="261">
        <f>IF(ISBLANK(INDEX('Policy Characteristics'!F:F,MATCH($C168,'Policy Characteristics'!$C:$C,0))),"",INDEX('Policy Characteristics'!F:F,MATCH($C168,'Policy Characteristics'!$C:$C,0)))</f>
        <v>0</v>
      </c>
      <c r="M168" s="261">
        <f>IF(ISBLANK(INDEX('Policy Characteristics'!G:G,MATCH($C168,'Policy Characteristics'!$C:$C,0))),"",INDEX('Policy Characteristics'!G:G,MATCH($C168,'Policy Characteristics'!$C:$C,0)))</f>
        <v>0.26</v>
      </c>
      <c r="N168" s="261">
        <f>IF(ISBLANK(INDEX('Policy Characteristics'!H:H,MATCH($C168,'Policy Characteristics'!$C:$C,0))),"",INDEX('Policy Characteristics'!H:H,MATCH($C168,'Policy Characteristics'!$C:$C,0)))</f>
        <v>0.01</v>
      </c>
      <c r="O168" s="254" t="str">
        <f>IF(ISBLANK(INDEX('Policy Characteristics'!I:I,MATCH($C168,'Policy Characteristics'!$C:$C,0))),"",INDEX('Policy Characteristics'!I:I,MATCH($C168,'Policy Characteristics'!$C:$C,0)))</f>
        <v>% of trips shifted</v>
      </c>
      <c r="P168" s="254"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54" t="str">
        <f>IF(ISBLANK(INDEX('Policy Characteristics'!K:K,MATCH($C168,'Policy Characteristics'!$C:$C,0))),"",INDEX('Policy Characteristics'!K:K,MATCH($C168,'Policy Characteristics'!$C:$C,0)))</f>
        <v>transportation-sector-main.html#tdm</v>
      </c>
      <c r="R168" s="254" t="str">
        <f>IF(ISBLANK(INDEX('Policy Characteristics'!L:L,MATCH($C168,'Policy Characteristics'!$C:$C,0))),"",INDEX('Policy Characteristics'!L:L,MATCH($C168,'Policy Characteristics'!$C:$C,0)))</f>
        <v>transportation-demand-management.html</v>
      </c>
    </row>
    <row r="169" spans="1:18">
      <c r="A169" s="254" t="str">
        <f>IF(ISBLANK(INDEX('Policy Characteristics'!A:A,MATCH($C169,'Policy Characteristics'!$C:$C,0))),"",INDEX('Policy Characteristics'!A:A,MATCH($C169,'Policy Characteristics'!$C:$C,0)))</f>
        <v>Transportation</v>
      </c>
      <c r="B169" s="262" t="str">
        <f>IF(ISBLANK(INDEX('Policy Characteristics'!B:B,MATCH($C169,'Policy Characteristics'!$C:$C,0))),"",INDEX('Policy Characteristics'!B:B,MATCH($C169,'Policy Characteristics'!$C:$C,0)))</f>
        <v>Mode Shifting</v>
      </c>
      <c r="C169" s="254" t="str">
        <f t="shared" si="8"/>
        <v>Percent of Travel Demand Shifted to Other Modes or Eliminated</v>
      </c>
      <c r="D169" s="45" t="s">
        <v>42</v>
      </c>
      <c r="E169" s="45" t="s">
        <v>38</v>
      </c>
      <c r="F169" s="45" t="s">
        <v>85</v>
      </c>
      <c r="G169" s="2" t="s">
        <v>3463</v>
      </c>
      <c r="H169" s="43">
        <v>855</v>
      </c>
      <c r="I169" s="324" t="s">
        <v>43</v>
      </c>
      <c r="J169" s="255" t="str">
        <f>IF(ISBLANK(INDEX('Policy Characteristics'!D:D,MATCH($C169,'Policy Characteristics'!$C:$C,0))),"",INDEX('Policy Characteristics'!D:D,MATCH($C169,'Policy Characteristics'!$C:$C,0)))</f>
        <v>Mode Shifting</v>
      </c>
      <c r="K169" s="254" t="str">
        <f>IF(ISBLANK(INDEX('Policy Characteristics'!E:E,MATCH($C169,'Policy Characteristics'!$C:$C,0))),"",INDEX('Policy Characteristics'!E:E,MATCH($C169,'Policy Characteristics'!$C:$C,0)))</f>
        <v>trans mode shifting</v>
      </c>
      <c r="L169" s="261">
        <f>IF(ISBLANK(INDEX('Policy Characteristics'!F:F,MATCH($C169,'Policy Characteristics'!$C:$C,0))),"",INDEX('Policy Characteristics'!F:F,MATCH($C169,'Policy Characteristics'!$C:$C,0)))</f>
        <v>0</v>
      </c>
      <c r="M169" s="261">
        <f>IF(ISBLANK(INDEX('Policy Characteristics'!G:G,MATCH($C169,'Policy Characteristics'!$C:$C,0))),"",INDEX('Policy Characteristics'!G:G,MATCH($C169,'Policy Characteristics'!$C:$C,0)))</f>
        <v>0.26</v>
      </c>
      <c r="N169" s="261">
        <f>IF(ISBLANK(INDEX('Policy Characteristics'!H:H,MATCH($C169,'Policy Characteristics'!$C:$C,0))),"",INDEX('Policy Characteristics'!H:H,MATCH($C169,'Policy Characteristics'!$C:$C,0)))</f>
        <v>0.01</v>
      </c>
      <c r="O169" s="254" t="str">
        <f>IF(ISBLANK(INDEX('Policy Characteristics'!I:I,MATCH($C169,'Policy Characteristics'!$C:$C,0))),"",INDEX('Policy Characteristics'!I:I,MATCH($C169,'Policy Characteristics'!$C:$C,0)))</f>
        <v>% of trips shifted</v>
      </c>
      <c r="P169" s="254"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54" t="str">
        <f>IF(ISBLANK(INDEX('Policy Characteristics'!K:K,MATCH($C169,'Policy Characteristics'!$C:$C,0))),"",INDEX('Policy Characteristics'!K:K,MATCH($C169,'Policy Characteristics'!$C:$C,0)))</f>
        <v>transportation-sector-main.html#tdm</v>
      </c>
      <c r="R169" s="254" t="str">
        <f>IF(ISBLANK(INDEX('Policy Characteristics'!L:L,MATCH($C169,'Policy Characteristics'!$C:$C,0))),"",INDEX('Policy Characteristics'!L:L,MATCH($C169,'Policy Characteristics'!$C:$C,0)))</f>
        <v>transportation-demand-management.html</v>
      </c>
    </row>
    <row r="170" spans="1:18">
      <c r="A170" s="254" t="str">
        <f>IF(ISBLANK(INDEX('Policy Characteristics'!A:A,MATCH($C170,'Policy Characteristics'!$C:$C,0))),"",INDEX('Policy Characteristics'!A:A,MATCH($C170,'Policy Characteristics'!$C:$C,0)))</f>
        <v>Transportation</v>
      </c>
      <c r="B170" s="262" t="str">
        <f>IF(ISBLANK(INDEX('Policy Characteristics'!B:B,MATCH($C170,'Policy Characteristics'!$C:$C,0))),"",INDEX('Policy Characteristics'!B:B,MATCH($C170,'Policy Characteristics'!$C:$C,0)))</f>
        <v>Mode Shifting</v>
      </c>
      <c r="C170" s="254" t="str">
        <f t="shared" si="8"/>
        <v>Percent of Travel Demand Shifted to Other Modes or Eliminated</v>
      </c>
      <c r="D170" s="45" t="s">
        <v>42</v>
      </c>
      <c r="E170" s="45" t="s">
        <v>39</v>
      </c>
      <c r="F170" s="45" t="s">
        <v>85</v>
      </c>
      <c r="G170" s="2" t="s">
        <v>3297</v>
      </c>
      <c r="H170" s="43">
        <v>856</v>
      </c>
      <c r="I170" s="325" t="s">
        <v>44</v>
      </c>
      <c r="J170" s="255" t="str">
        <f>IF(ISBLANK(INDEX('Policy Characteristics'!D:D,MATCH($C170,'Policy Characteristics'!$C:$C,0))),"",INDEX('Policy Characteristics'!D:D,MATCH($C170,'Policy Characteristics'!$C:$C,0)))</f>
        <v>Mode Shifting</v>
      </c>
      <c r="K170" s="254" t="str">
        <f>IF(ISBLANK(INDEX('Policy Characteristics'!E:E,MATCH($C170,'Policy Characteristics'!$C:$C,0))),"",INDEX('Policy Characteristics'!E:E,MATCH($C170,'Policy Characteristics'!$C:$C,0)))</f>
        <v>trans mode shifting</v>
      </c>
      <c r="L170" s="261">
        <f>IF(ISBLANK(INDEX('Policy Characteristics'!F:F,MATCH($C170,'Policy Characteristics'!$C:$C,0))),"",INDEX('Policy Characteristics'!F:F,MATCH($C170,'Policy Characteristics'!$C:$C,0)))</f>
        <v>0</v>
      </c>
      <c r="M170" s="261">
        <f>IF(ISBLANK(INDEX('Policy Characteristics'!G:G,MATCH($C170,'Policy Characteristics'!$C:$C,0))),"",INDEX('Policy Characteristics'!G:G,MATCH($C170,'Policy Characteristics'!$C:$C,0)))</f>
        <v>0.26</v>
      </c>
      <c r="N170" s="261">
        <f>IF(ISBLANK(INDEX('Policy Characteristics'!H:H,MATCH($C170,'Policy Characteristics'!$C:$C,0))),"",INDEX('Policy Characteristics'!H:H,MATCH($C170,'Policy Characteristics'!$C:$C,0)))</f>
        <v>0.01</v>
      </c>
      <c r="O170" s="254" t="str">
        <f>IF(ISBLANK(INDEX('Policy Characteristics'!I:I,MATCH($C170,'Policy Characteristics'!$C:$C,0))),"",INDEX('Policy Characteristics'!I:I,MATCH($C170,'Policy Characteristics'!$C:$C,0)))</f>
        <v>% of trips shifted</v>
      </c>
      <c r="P170" s="254"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54" t="str">
        <f>IF(ISBLANK(INDEX('Policy Characteristics'!K:K,MATCH($C170,'Policy Characteristics'!$C:$C,0))),"",INDEX('Policy Characteristics'!K:K,MATCH($C170,'Policy Characteristics'!$C:$C,0)))</f>
        <v>transportation-sector-main.html#tdm</v>
      </c>
      <c r="R170" s="254" t="str">
        <f>IF(ISBLANK(INDEX('Policy Characteristics'!L:L,MATCH($C170,'Policy Characteristics'!$C:$C,0))),"",INDEX('Policy Characteristics'!L:L,MATCH($C170,'Policy Characteristics'!$C:$C,0)))</f>
        <v>transportation-demand-management.html</v>
      </c>
    </row>
    <row r="171" spans="1:18">
      <c r="A171" s="254" t="str">
        <f>IF(ISBLANK(INDEX('Policy Characteristics'!A:A,MATCH($C171,'Policy Characteristics'!$C:$C,0))),"",INDEX('Policy Characteristics'!A:A,MATCH($C171,'Policy Characteristics'!$C:$C,0)))</f>
        <v>Transportation</v>
      </c>
      <c r="B171" s="262" t="str">
        <f>IF(ISBLANK(INDEX('Policy Characteristics'!B:B,MATCH($C171,'Policy Characteristics'!$C:$C,0))),"",INDEX('Policy Characteristics'!B:B,MATCH($C171,'Policy Characteristics'!$C:$C,0)))</f>
        <v>Mode Shifting</v>
      </c>
      <c r="C171" s="254" t="str">
        <f t="shared" si="8"/>
        <v>Percent of Travel Demand Shifted to Other Modes or Eliminated</v>
      </c>
      <c r="D171" s="45" t="s">
        <v>42</v>
      </c>
      <c r="E171" s="45" t="s">
        <v>40</v>
      </c>
      <c r="F171" s="45" t="s">
        <v>85</v>
      </c>
      <c r="G171" s="45" t="s">
        <v>86</v>
      </c>
      <c r="H171" s="43">
        <v>857</v>
      </c>
      <c r="I171" s="325" t="s">
        <v>44</v>
      </c>
      <c r="J171" s="255" t="str">
        <f>IF(ISBLANK(INDEX('Policy Characteristics'!D:D,MATCH($C171,'Policy Characteristics'!$C:$C,0))),"",INDEX('Policy Characteristics'!D:D,MATCH($C171,'Policy Characteristics'!$C:$C,0)))</f>
        <v>Mode Shifting</v>
      </c>
      <c r="K171" s="254" t="str">
        <f>IF(ISBLANK(INDEX('Policy Characteristics'!E:E,MATCH($C171,'Policy Characteristics'!$C:$C,0))),"",INDEX('Policy Characteristics'!E:E,MATCH($C171,'Policy Characteristics'!$C:$C,0)))</f>
        <v>trans mode shifting</v>
      </c>
      <c r="L171" s="261">
        <f>IF(ISBLANK(INDEX('Policy Characteristics'!F:F,MATCH($C171,'Policy Characteristics'!$C:$C,0))),"",INDEX('Policy Characteristics'!F:F,MATCH($C171,'Policy Characteristics'!$C:$C,0)))</f>
        <v>0</v>
      </c>
      <c r="M171" s="261">
        <f>IF(ISBLANK(INDEX('Policy Characteristics'!G:G,MATCH($C171,'Policy Characteristics'!$C:$C,0))),"",INDEX('Policy Characteristics'!G:G,MATCH($C171,'Policy Characteristics'!$C:$C,0)))</f>
        <v>0.26</v>
      </c>
      <c r="N171" s="261">
        <f>IF(ISBLANK(INDEX('Policy Characteristics'!H:H,MATCH($C171,'Policy Characteristics'!$C:$C,0))),"",INDEX('Policy Characteristics'!H:H,MATCH($C171,'Policy Characteristics'!$C:$C,0)))</f>
        <v>0.01</v>
      </c>
      <c r="O171" s="254" t="str">
        <f>IF(ISBLANK(INDEX('Policy Characteristics'!I:I,MATCH($C171,'Policy Characteristics'!$C:$C,0))),"",INDEX('Policy Characteristics'!I:I,MATCH($C171,'Policy Characteristics'!$C:$C,0)))</f>
        <v>% of trips shifted</v>
      </c>
      <c r="P171" s="254"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54" t="str">
        <f>IF(ISBLANK(INDEX('Policy Characteristics'!K:K,MATCH($C171,'Policy Characteristics'!$C:$C,0))),"",INDEX('Policy Characteristics'!K:K,MATCH($C171,'Policy Characteristics'!$C:$C,0)))</f>
        <v>transportation-sector-main.html#tdm</v>
      </c>
      <c r="R171" s="254" t="str">
        <f>IF(ISBLANK(INDEX('Policy Characteristics'!L:L,MATCH($C171,'Policy Characteristics'!$C:$C,0))),"",INDEX('Policy Characteristics'!L:L,MATCH($C171,'Policy Characteristics'!$C:$C,0)))</f>
        <v>transportation-demand-management.html</v>
      </c>
    </row>
    <row r="172" spans="1:18">
      <c r="A172" s="254" t="str">
        <f>IF(ISBLANK(INDEX('Policy Characteristics'!A:A,MATCH($C172,'Policy Characteristics'!$C:$C,0))),"",INDEX('Policy Characteristics'!A:A,MATCH($C172,'Policy Characteristics'!$C:$C,0)))</f>
        <v>Transportation</v>
      </c>
      <c r="B172" s="262" t="str">
        <f>IF(ISBLANK(INDEX('Policy Characteristics'!B:B,MATCH($C172,'Policy Characteristics'!$C:$C,0))),"",INDEX('Policy Characteristics'!B:B,MATCH($C172,'Policy Characteristics'!$C:$C,0)))</f>
        <v>Mode Shifting</v>
      </c>
      <c r="C172" s="254" t="str">
        <f t="shared" si="8"/>
        <v>Percent of Travel Demand Shifted to Other Modes or Eliminated</v>
      </c>
      <c r="D172" s="45" t="s">
        <v>42</v>
      </c>
      <c r="E172" s="45" t="s">
        <v>41</v>
      </c>
      <c r="F172" s="45" t="s">
        <v>85</v>
      </c>
      <c r="G172" s="2" t="s">
        <v>3299</v>
      </c>
      <c r="H172" s="43">
        <v>858</v>
      </c>
      <c r="I172" s="325" t="s">
        <v>44</v>
      </c>
      <c r="J172" s="255" t="str">
        <f>IF(ISBLANK(INDEX('Policy Characteristics'!D:D,MATCH($C172,'Policy Characteristics'!$C:$C,0))),"",INDEX('Policy Characteristics'!D:D,MATCH($C172,'Policy Characteristics'!$C:$C,0)))</f>
        <v>Mode Shifting</v>
      </c>
      <c r="K172" s="254" t="str">
        <f>IF(ISBLANK(INDEX('Policy Characteristics'!E:E,MATCH($C172,'Policy Characteristics'!$C:$C,0))),"",INDEX('Policy Characteristics'!E:E,MATCH($C172,'Policy Characteristics'!$C:$C,0)))</f>
        <v>trans mode shifting</v>
      </c>
      <c r="L172" s="261">
        <f>IF(ISBLANK(INDEX('Policy Characteristics'!F:F,MATCH($C172,'Policy Characteristics'!$C:$C,0))),"",INDEX('Policy Characteristics'!F:F,MATCH($C172,'Policy Characteristics'!$C:$C,0)))</f>
        <v>0</v>
      </c>
      <c r="M172" s="261">
        <f>IF(ISBLANK(INDEX('Policy Characteristics'!G:G,MATCH($C172,'Policy Characteristics'!$C:$C,0))),"",INDEX('Policy Characteristics'!G:G,MATCH($C172,'Policy Characteristics'!$C:$C,0)))</f>
        <v>0.26</v>
      </c>
      <c r="N172" s="261">
        <f>IF(ISBLANK(INDEX('Policy Characteristics'!H:H,MATCH($C172,'Policy Characteristics'!$C:$C,0))),"",INDEX('Policy Characteristics'!H:H,MATCH($C172,'Policy Characteristics'!$C:$C,0)))</f>
        <v>0.01</v>
      </c>
      <c r="O172" s="254" t="str">
        <f>IF(ISBLANK(INDEX('Policy Characteristics'!I:I,MATCH($C172,'Policy Characteristics'!$C:$C,0))),"",INDEX('Policy Characteristics'!I:I,MATCH($C172,'Policy Characteristics'!$C:$C,0)))</f>
        <v>% of trips shifted</v>
      </c>
      <c r="P172" s="254"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54" t="str">
        <f>IF(ISBLANK(INDEX('Policy Characteristics'!K:K,MATCH($C172,'Policy Characteristics'!$C:$C,0))),"",INDEX('Policy Characteristics'!K:K,MATCH($C172,'Policy Characteristics'!$C:$C,0)))</f>
        <v>transportation-sector-main.html#tdm</v>
      </c>
      <c r="R172" s="254" t="str">
        <f>IF(ISBLANK(INDEX('Policy Characteristics'!L:L,MATCH($C172,'Policy Characteristics'!$C:$C,0))),"",INDEX('Policy Characteristics'!L:L,MATCH($C172,'Policy Characteristics'!$C:$C,0)))</f>
        <v>transportation-demand-management.html</v>
      </c>
    </row>
    <row r="173" spans="1:18">
      <c r="A173" s="254" t="str">
        <f>IF(ISBLANK(INDEX('Policy Characteristics'!A:A,MATCH($C173,'Policy Characteristics'!$C:$C,0))),"",INDEX('Policy Characteristics'!A:A,MATCH($C173,'Policy Characteristics'!$C:$C,0)))</f>
        <v>Transportation</v>
      </c>
      <c r="B173" s="262" t="str">
        <f>IF(ISBLANK(INDEX('Policy Characteristics'!B:B,MATCH($C173,'Policy Characteristics'!$C:$C,0))),"",INDEX('Policy Characteristics'!B:B,MATCH($C173,'Policy Characteristics'!$C:$C,0)))</f>
        <v>Mode Shifting</v>
      </c>
      <c r="C173" s="254" t="str">
        <f t="shared" si="8"/>
        <v>Percent of Travel Demand Shifted to Other Modes or Eliminated</v>
      </c>
      <c r="D173" s="45" t="s">
        <v>42</v>
      </c>
      <c r="E173" s="45" t="s">
        <v>113</v>
      </c>
      <c r="F173" s="45" t="s">
        <v>85</v>
      </c>
      <c r="G173" s="45" t="s">
        <v>144</v>
      </c>
      <c r="H173" s="43">
        <v>859</v>
      </c>
      <c r="I173" s="325" t="s">
        <v>44</v>
      </c>
      <c r="J173" s="255" t="str">
        <f>IF(ISBLANK(INDEX('Policy Characteristics'!D:D,MATCH($C173,'Policy Characteristics'!$C:$C,0))),"",INDEX('Policy Characteristics'!D:D,MATCH($C173,'Policy Characteristics'!$C:$C,0)))</f>
        <v>Mode Shifting</v>
      </c>
      <c r="K173" s="254" t="str">
        <f>IF(ISBLANK(INDEX('Policy Characteristics'!E:E,MATCH($C173,'Policy Characteristics'!$C:$C,0))),"",INDEX('Policy Characteristics'!E:E,MATCH($C173,'Policy Characteristics'!$C:$C,0)))</f>
        <v>trans mode shifting</v>
      </c>
      <c r="L173" s="261">
        <f>IF(ISBLANK(INDEX('Policy Characteristics'!F:F,MATCH($C173,'Policy Characteristics'!$C:$C,0))),"",INDEX('Policy Characteristics'!F:F,MATCH($C173,'Policy Characteristics'!$C:$C,0)))</f>
        <v>0</v>
      </c>
      <c r="M173" s="261">
        <f>IF(ISBLANK(INDEX('Policy Characteristics'!G:G,MATCH($C173,'Policy Characteristics'!$C:$C,0))),"",INDEX('Policy Characteristics'!G:G,MATCH($C173,'Policy Characteristics'!$C:$C,0)))</f>
        <v>0.26</v>
      </c>
      <c r="N173" s="261">
        <f>IF(ISBLANK(INDEX('Policy Characteristics'!H:H,MATCH($C173,'Policy Characteristics'!$C:$C,0))),"",INDEX('Policy Characteristics'!H:H,MATCH($C173,'Policy Characteristics'!$C:$C,0)))</f>
        <v>0.01</v>
      </c>
      <c r="O173" s="254" t="str">
        <f>IF(ISBLANK(INDEX('Policy Characteristics'!I:I,MATCH($C173,'Policy Characteristics'!$C:$C,0))),"",INDEX('Policy Characteristics'!I:I,MATCH($C173,'Policy Characteristics'!$C:$C,0)))</f>
        <v>% of trips shifted</v>
      </c>
      <c r="P173" s="254"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54" t="str">
        <f>IF(ISBLANK(INDEX('Policy Characteristics'!K:K,MATCH($C173,'Policy Characteristics'!$C:$C,0))),"",INDEX('Policy Characteristics'!K:K,MATCH($C173,'Policy Characteristics'!$C:$C,0)))</f>
        <v>transportation-sector-main.html#tdm</v>
      </c>
      <c r="R173" s="254" t="str">
        <f>IF(ISBLANK(INDEX('Policy Characteristics'!L:L,MATCH($C173,'Policy Characteristics'!$C:$C,0))),"",INDEX('Policy Characteristics'!L:L,MATCH($C173,'Policy Characteristics'!$C:$C,0)))</f>
        <v>transportation-demand-management.html</v>
      </c>
    </row>
    <row r="174" spans="1:18">
      <c r="A174" s="254" t="str">
        <f>IF(ISBLANK(INDEX('Policy Characteristics'!A:A,MATCH($C174,'Policy Characteristics'!$C:$C,0))),"",INDEX('Policy Characteristics'!A:A,MATCH($C174,'Policy Characteristics'!$C:$C,0)))</f>
        <v>Transportation</v>
      </c>
      <c r="B174" s="262" t="str">
        <f>IF(ISBLANK(INDEX('Policy Characteristics'!B:B,MATCH($C174,'Policy Characteristics'!$C:$C,0))),"",INDEX('Policy Characteristics'!B:B,MATCH($C174,'Policy Characteristics'!$C:$C,0)))</f>
        <v>Zero-Emission Vehicle Sales Standard</v>
      </c>
      <c r="C174" s="317" t="s">
        <v>3439</v>
      </c>
      <c r="D174" s="45" t="s">
        <v>45</v>
      </c>
      <c r="E174" s="45" t="s">
        <v>37</v>
      </c>
      <c r="F174" s="45" t="s">
        <v>84</v>
      </c>
      <c r="G174" s="2" t="s">
        <v>3300</v>
      </c>
      <c r="H174" s="47">
        <v>186</v>
      </c>
      <c r="I174" s="324" t="s">
        <v>43</v>
      </c>
      <c r="J174" s="255" t="str">
        <f>IF(ISBLANK(INDEX('Policy Characteristics'!D:D,MATCH($C174,'Policy Characteristics'!$C:$C,0))),"",INDEX('Policy Characteristics'!D:D,MATCH($C174,'Policy Characteristics'!$C:$C,0)))</f>
        <v>ZEV Sales Standard</v>
      </c>
      <c r="K174" s="254" t="str">
        <f>IF(ISBLANK(INDEX('Policy Characteristics'!E:E,MATCH($C174,'Policy Characteristics'!$C:$C,0))),"",INDEX('Policy Characteristics'!E:E,MATCH($C174,'Policy Characteristics'!$C:$C,0)))</f>
        <v>trans ZEV minimum</v>
      </c>
      <c r="L174" s="261">
        <f>IF(ISBLANK(INDEX('Policy Characteristics'!F:F,MATCH($C174,'Policy Characteristics'!$C:$C,0))),"",INDEX('Policy Characteristics'!F:F,MATCH($C174,'Policy Characteristics'!$C:$C,0)))</f>
        <v>0</v>
      </c>
      <c r="M174" s="261">
        <f>IF(ISBLANK(INDEX('Policy Characteristics'!G:G,MATCH($C174,'Policy Characteristics'!$C:$C,0))),"",INDEX('Policy Characteristics'!G:G,MATCH($C174,'Policy Characteristics'!$C:$C,0)))</f>
        <v>1</v>
      </c>
      <c r="N174" s="261">
        <f>IF(ISBLANK(INDEX('Policy Characteristics'!H:H,MATCH($C174,'Policy Characteristics'!$C:$C,0))),"",INDEX('Policy Characteristics'!H:H,MATCH($C174,'Policy Characteristics'!$C:$C,0)))</f>
        <v>0.01</v>
      </c>
      <c r="O174" s="254" t="str">
        <f>IF(ISBLANK(INDEX('Policy Characteristics'!I:I,MATCH($C174,'Policy Characteristics'!$C:$C,0))),"",INDEX('Policy Characteristics'!I:I,MATCH($C174,'Policy Characteristics'!$C:$C,0)))</f>
        <v>% of new vehicles sold</v>
      </c>
      <c r="P174" s="254" t="str">
        <f>IF(ISBLANK(INDEX('Policy Characteristics'!J:J,MATCH($C174,'Policy Characteristics'!$C:$C,0))),"",INDEX('Policy Characteristics'!J:J,MATCH($C174,'Policy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54" t="str">
        <f>IF(ISBLANK(INDEX('Policy Characteristics'!K:K,MATCH($C174,'Policy Characteristics'!$C:$C,0))),"",INDEX('Policy Characteristics'!K:K,MATCH($C174,'Policy Characteristics'!$C:$C,0)))</f>
        <v>transportation-sector-main.html#ev-mandate</v>
      </c>
      <c r="R174" s="254" t="str">
        <f>IF(ISBLANK(INDEX('Policy Characteristics'!L:L,MATCH($C174,'Policy Characteristics'!$C:$C,0))),"",INDEX('Policy Characteristics'!L:L,MATCH($C174,'Policy Characteristics'!$C:$C,0)))</f>
        <v>ev-mandate.html</v>
      </c>
    </row>
    <row r="175" spans="1:18">
      <c r="A175" s="254" t="str">
        <f>IF(ISBLANK(INDEX('Policy Characteristics'!A:A,MATCH($C175,'Policy Characteristics'!$C:$C,0))),"",INDEX('Policy Characteristics'!A:A,MATCH($C175,'Policy Characteristics'!$C:$C,0)))</f>
        <v>Transportation</v>
      </c>
      <c r="B175" s="262" t="str">
        <f>IF(ISBLANK(INDEX('Policy Characteristics'!B:B,MATCH($C175,'Policy Characteristics'!$C:$C,0))),"",INDEX('Policy Characteristics'!B:B,MATCH($C175,'Policy Characteristics'!$C:$C,0)))</f>
        <v>Zero-Emission Vehicle Sales Standard</v>
      </c>
      <c r="C175" s="254" t="str">
        <f>C$174</f>
        <v>Minimum Required ZEV Sales Percentage</v>
      </c>
      <c r="D175" s="2" t="s">
        <v>42</v>
      </c>
      <c r="E175" s="2" t="s">
        <v>37</v>
      </c>
      <c r="F175" s="2" t="s">
        <v>85</v>
      </c>
      <c r="G175" s="2" t="s">
        <v>3467</v>
      </c>
      <c r="H175" s="47">
        <v>203</v>
      </c>
      <c r="I175" s="325" t="s">
        <v>43</v>
      </c>
      <c r="J175" s="255" t="str">
        <f>IF(ISBLANK(INDEX('Policy Characteristics'!D:D,MATCH($C175,'Policy Characteristics'!$C:$C,0))),"",INDEX('Policy Characteristics'!D:D,MATCH($C175,'Policy Characteristics'!$C:$C,0)))</f>
        <v>ZEV Sales Standard</v>
      </c>
      <c r="K175" s="254" t="str">
        <f>IF(ISBLANK(INDEX('Policy Characteristics'!E:E,MATCH($C175,'Policy Characteristics'!$C:$C,0))),"",INDEX('Policy Characteristics'!E:E,MATCH($C175,'Policy Characteristics'!$C:$C,0)))</f>
        <v>trans ZEV minimum</v>
      </c>
      <c r="L175" s="261">
        <f>IF(ISBLANK(INDEX('Policy Characteristics'!F:F,MATCH($C175,'Policy Characteristics'!$C:$C,0))),"",INDEX('Policy Characteristics'!F:F,MATCH($C175,'Policy Characteristics'!$C:$C,0)))</f>
        <v>0</v>
      </c>
      <c r="M175" s="261">
        <f>IF(ISBLANK(INDEX('Policy Characteristics'!G:G,MATCH($C175,'Policy Characteristics'!$C:$C,0))),"",INDEX('Policy Characteristics'!G:G,MATCH($C175,'Policy Characteristics'!$C:$C,0)))</f>
        <v>1</v>
      </c>
      <c r="N175" s="261">
        <f>IF(ISBLANK(INDEX('Policy Characteristics'!H:H,MATCH($C175,'Policy Characteristics'!$C:$C,0))),"",INDEX('Policy Characteristics'!H:H,MATCH($C175,'Policy Characteristics'!$C:$C,0)))</f>
        <v>0.01</v>
      </c>
      <c r="O175" s="254" t="str">
        <f>IF(ISBLANK(INDEX('Policy Characteristics'!I:I,MATCH($C175,'Policy Characteristics'!$C:$C,0))),"",INDEX('Policy Characteristics'!I:I,MATCH($C175,'Policy Characteristics'!$C:$C,0)))</f>
        <v>% of new vehicles sold</v>
      </c>
      <c r="P175" s="254" t="str">
        <f>IF(ISBLANK(INDEX('Policy Characteristics'!J:J,MATCH($C175,'Policy Characteristics'!$C:$C,0))),"",INDEX('Policy Characteristics'!J:J,MATCH($C175,'Policy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54" t="str">
        <f>IF(ISBLANK(INDEX('Policy Characteristics'!K:K,MATCH($C175,'Policy Characteristics'!$C:$C,0))),"",INDEX('Policy Characteristics'!K:K,MATCH($C175,'Policy Characteristics'!$C:$C,0)))</f>
        <v>transportation-sector-main.html#ev-mandate</v>
      </c>
      <c r="R175" s="254" t="str">
        <f>IF(ISBLANK(INDEX('Policy Characteristics'!L:L,MATCH($C175,'Policy Characteristics'!$C:$C,0))),"",INDEX('Policy Characteristics'!L:L,MATCH($C175,'Policy Characteristics'!$C:$C,0)))</f>
        <v>ev-mandate.html</v>
      </c>
    </row>
    <row r="176" spans="1:18">
      <c r="A176" s="254" t="str">
        <f>IF(ISBLANK(INDEX('Policy Characteristics'!A:A,MATCH($C176,'Policy Characteristics'!$C:$C,0))),"",INDEX('Policy Characteristics'!A:A,MATCH($C176,'Policy Characteristics'!$C:$C,0)))</f>
        <v>Transportation</v>
      </c>
      <c r="B176" s="262" t="str">
        <f>IF(ISBLANK(INDEX('Policy Characteristics'!B:B,MATCH($C176,'Policy Characteristics'!$C:$C,0))),"",INDEX('Policy Characteristics'!B:B,MATCH($C176,'Policy Characteristics'!$C:$C,0)))</f>
        <v>Zero-Emission Vehicle Sales Standard</v>
      </c>
      <c r="C176" s="254" t="str">
        <f t="shared" ref="C176:C185" si="9">C$174</f>
        <v>Minimum Required ZEV Sales Percentage</v>
      </c>
      <c r="D176" s="2" t="s">
        <v>45</v>
      </c>
      <c r="E176" s="2" t="s">
        <v>38</v>
      </c>
      <c r="F176" s="2" t="s">
        <v>84</v>
      </c>
      <c r="G176" s="2" t="s">
        <v>2345</v>
      </c>
      <c r="H176" s="47">
        <v>187</v>
      </c>
      <c r="I176" s="324" t="s">
        <v>43</v>
      </c>
      <c r="J176" s="255" t="str">
        <f>IF(ISBLANK(INDEX('Policy Characteristics'!D:D,MATCH($C176,'Policy Characteristics'!$C:$C,0))),"",INDEX('Policy Characteristics'!D:D,MATCH($C176,'Policy Characteristics'!$C:$C,0)))</f>
        <v>ZEV Sales Standard</v>
      </c>
      <c r="K176" s="254" t="str">
        <f>IF(ISBLANK(INDEX('Policy Characteristics'!E:E,MATCH($C176,'Policy Characteristics'!$C:$C,0))),"",INDEX('Policy Characteristics'!E:E,MATCH($C176,'Policy Characteristics'!$C:$C,0)))</f>
        <v>trans ZEV minimum</v>
      </c>
      <c r="L176" s="261">
        <f>IF(ISBLANK(INDEX('Policy Characteristics'!F:F,MATCH($C176,'Policy Characteristics'!$C:$C,0))),"",INDEX('Policy Characteristics'!F:F,MATCH($C176,'Policy Characteristics'!$C:$C,0)))</f>
        <v>0</v>
      </c>
      <c r="M176" s="261">
        <f>IF(ISBLANK(INDEX('Policy Characteristics'!G:G,MATCH($C176,'Policy Characteristics'!$C:$C,0))),"",INDEX('Policy Characteristics'!G:G,MATCH($C176,'Policy Characteristics'!$C:$C,0)))</f>
        <v>1</v>
      </c>
      <c r="N176" s="261">
        <f>IF(ISBLANK(INDEX('Policy Characteristics'!H:H,MATCH($C176,'Policy Characteristics'!$C:$C,0))),"",INDEX('Policy Characteristics'!H:H,MATCH($C176,'Policy Characteristics'!$C:$C,0)))</f>
        <v>0.01</v>
      </c>
      <c r="O176" s="254" t="str">
        <f>IF(ISBLANK(INDEX('Policy Characteristics'!I:I,MATCH($C176,'Policy Characteristics'!$C:$C,0))),"",INDEX('Policy Characteristics'!I:I,MATCH($C176,'Policy Characteristics'!$C:$C,0)))</f>
        <v>% of new vehicles sold</v>
      </c>
      <c r="P176" s="254" t="str">
        <f>IF(ISBLANK(INDEX('Policy Characteristics'!J:J,MATCH($C176,'Policy Characteristics'!$C:$C,0))),"",INDEX('Policy Characteristics'!J:J,MATCH($C176,'Policy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54" t="str">
        <f>IF(ISBLANK(INDEX('Policy Characteristics'!K:K,MATCH($C176,'Policy Characteristics'!$C:$C,0))),"",INDEX('Policy Characteristics'!K:K,MATCH($C176,'Policy Characteristics'!$C:$C,0)))</f>
        <v>transportation-sector-main.html#ev-mandate</v>
      </c>
      <c r="R176" s="254" t="str">
        <f>IF(ISBLANK(INDEX('Policy Characteristics'!L:L,MATCH($C176,'Policy Characteristics'!$C:$C,0))),"",INDEX('Policy Characteristics'!L:L,MATCH($C176,'Policy Characteristics'!$C:$C,0)))</f>
        <v>ev-mandate.html</v>
      </c>
    </row>
    <row r="177" spans="1:18">
      <c r="A177" s="254" t="str">
        <f>IF(ISBLANK(INDEX('Policy Characteristics'!A:A,MATCH($C177,'Policy Characteristics'!$C:$C,0))),"",INDEX('Policy Characteristics'!A:A,MATCH($C177,'Policy Characteristics'!$C:$C,0)))</f>
        <v>Transportation</v>
      </c>
      <c r="B177" s="262" t="str">
        <f>IF(ISBLANK(INDEX('Policy Characteristics'!B:B,MATCH($C177,'Policy Characteristics'!$C:$C,0))),"",INDEX('Policy Characteristics'!B:B,MATCH($C177,'Policy Characteristics'!$C:$C,0)))</f>
        <v>Zero-Emission Vehicle Sales Standard</v>
      </c>
      <c r="C177" s="254" t="str">
        <f t="shared" si="9"/>
        <v>Minimum Required ZEV Sales Percentage</v>
      </c>
      <c r="D177" s="2" t="s">
        <v>42</v>
      </c>
      <c r="E177" s="2" t="s">
        <v>38</v>
      </c>
      <c r="F177" s="2" t="s">
        <v>85</v>
      </c>
      <c r="G177" s="2" t="s">
        <v>3463</v>
      </c>
      <c r="H177" s="47">
        <v>191</v>
      </c>
      <c r="I177" s="324" t="s">
        <v>43</v>
      </c>
      <c r="J177" s="255" t="str">
        <f>IF(ISBLANK(INDEX('Policy Characteristics'!D:D,MATCH($C177,'Policy Characteristics'!$C:$C,0))),"",INDEX('Policy Characteristics'!D:D,MATCH($C177,'Policy Characteristics'!$C:$C,0)))</f>
        <v>ZEV Sales Standard</v>
      </c>
      <c r="K177" s="254" t="str">
        <f>IF(ISBLANK(INDEX('Policy Characteristics'!E:E,MATCH($C177,'Policy Characteristics'!$C:$C,0))),"",INDEX('Policy Characteristics'!E:E,MATCH($C177,'Policy Characteristics'!$C:$C,0)))</f>
        <v>trans ZEV minimum</v>
      </c>
      <c r="L177" s="261">
        <f>IF(ISBLANK(INDEX('Policy Characteristics'!F:F,MATCH($C177,'Policy Characteristics'!$C:$C,0))),"",INDEX('Policy Characteristics'!F:F,MATCH($C177,'Policy Characteristics'!$C:$C,0)))</f>
        <v>0</v>
      </c>
      <c r="M177" s="261">
        <f>IF(ISBLANK(INDEX('Policy Characteristics'!G:G,MATCH($C177,'Policy Characteristics'!$C:$C,0))),"",INDEX('Policy Characteristics'!G:G,MATCH($C177,'Policy Characteristics'!$C:$C,0)))</f>
        <v>1</v>
      </c>
      <c r="N177" s="261">
        <f>IF(ISBLANK(INDEX('Policy Characteristics'!H:H,MATCH($C177,'Policy Characteristics'!$C:$C,0))),"",INDEX('Policy Characteristics'!H:H,MATCH($C177,'Policy Characteristics'!$C:$C,0)))</f>
        <v>0.01</v>
      </c>
      <c r="O177" s="254" t="str">
        <f>IF(ISBLANK(INDEX('Policy Characteristics'!I:I,MATCH($C177,'Policy Characteristics'!$C:$C,0))),"",INDEX('Policy Characteristics'!I:I,MATCH($C177,'Policy Characteristics'!$C:$C,0)))</f>
        <v>% of new vehicles sold</v>
      </c>
      <c r="P177" s="254" t="str">
        <f>IF(ISBLANK(INDEX('Policy Characteristics'!J:J,MATCH($C177,'Policy Characteristics'!$C:$C,0))),"",INDEX('Policy Characteristics'!J:J,MATCH($C177,'Policy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54" t="str">
        <f>IF(ISBLANK(INDEX('Policy Characteristics'!K:K,MATCH($C177,'Policy Characteristics'!$C:$C,0))),"",INDEX('Policy Characteristics'!K:K,MATCH($C177,'Policy Characteristics'!$C:$C,0)))</f>
        <v>transportation-sector-main.html#ev-mandate</v>
      </c>
      <c r="R177" s="254" t="str">
        <f>IF(ISBLANK(INDEX('Policy Characteristics'!L:L,MATCH($C177,'Policy Characteristics'!$C:$C,0))),"",INDEX('Policy Characteristics'!L:L,MATCH($C177,'Policy Characteristics'!$C:$C,0)))</f>
        <v>ev-mandate.html</v>
      </c>
    </row>
    <row r="178" spans="1:18">
      <c r="A178" s="254" t="str">
        <f>IF(ISBLANK(INDEX('Policy Characteristics'!A:A,MATCH($C178,'Policy Characteristics'!$C:$C,0))),"",INDEX('Policy Characteristics'!A:A,MATCH($C178,'Policy Characteristics'!$C:$C,0)))</f>
        <v>Transportation</v>
      </c>
      <c r="B178" s="262" t="str">
        <f>IF(ISBLANK(INDEX('Policy Characteristics'!B:B,MATCH($C178,'Policy Characteristics'!$C:$C,0))),"",INDEX('Policy Characteristics'!B:B,MATCH($C178,'Policy Characteristics'!$C:$C,0)))</f>
        <v>Zero-Emission Vehicle Sales Standard</v>
      </c>
      <c r="C178" s="254" t="str">
        <f t="shared" si="9"/>
        <v>Minimum Required ZEV Sales Percentage</v>
      </c>
      <c r="D178" s="2" t="s">
        <v>45</v>
      </c>
      <c r="E178" s="2" t="s">
        <v>39</v>
      </c>
      <c r="F178" s="2" t="s">
        <v>84</v>
      </c>
      <c r="G178" s="2" t="s">
        <v>3297</v>
      </c>
      <c r="H178" s="47">
        <v>496</v>
      </c>
      <c r="I178" s="324" t="s">
        <v>44</v>
      </c>
      <c r="J178" s="255" t="str">
        <f>IF(ISBLANK(INDEX('Policy Characteristics'!D:D,MATCH($C178,'Policy Characteristics'!$C:$C,0))),"",INDEX('Policy Characteristics'!D:D,MATCH($C178,'Policy Characteristics'!$C:$C,0)))</f>
        <v>ZEV Sales Standard</v>
      </c>
      <c r="K178" s="254" t="str">
        <f>IF(ISBLANK(INDEX('Policy Characteristics'!E:E,MATCH($C178,'Policy Characteristics'!$C:$C,0))),"",INDEX('Policy Characteristics'!E:E,MATCH($C178,'Policy Characteristics'!$C:$C,0)))</f>
        <v>trans ZEV minimum</v>
      </c>
      <c r="L178" s="261">
        <f>IF(ISBLANK(INDEX('Policy Characteristics'!F:F,MATCH($C178,'Policy Characteristics'!$C:$C,0))),"",INDEX('Policy Characteristics'!F:F,MATCH($C178,'Policy Characteristics'!$C:$C,0)))</f>
        <v>0</v>
      </c>
      <c r="M178" s="261">
        <f>IF(ISBLANK(INDEX('Policy Characteristics'!G:G,MATCH($C178,'Policy Characteristics'!$C:$C,0))),"",INDEX('Policy Characteristics'!G:G,MATCH($C178,'Policy Characteristics'!$C:$C,0)))</f>
        <v>1</v>
      </c>
      <c r="N178" s="261">
        <f>IF(ISBLANK(INDEX('Policy Characteristics'!H:H,MATCH($C178,'Policy Characteristics'!$C:$C,0))),"",INDEX('Policy Characteristics'!H:H,MATCH($C178,'Policy Characteristics'!$C:$C,0)))</f>
        <v>0.01</v>
      </c>
      <c r="O178" s="254" t="str">
        <f>IF(ISBLANK(INDEX('Policy Characteristics'!I:I,MATCH($C178,'Policy Characteristics'!$C:$C,0))),"",INDEX('Policy Characteristics'!I:I,MATCH($C178,'Policy Characteristics'!$C:$C,0)))</f>
        <v>% of new vehicles sold</v>
      </c>
      <c r="P178" s="254" t="str">
        <f>IF(ISBLANK(INDEX('Policy Characteristics'!J:J,MATCH($C178,'Policy Characteristics'!$C:$C,0))),"",INDEX('Policy Characteristics'!J:J,MATCH($C178,'Policy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54" t="str">
        <f>IF(ISBLANK(INDEX('Policy Characteristics'!K:K,MATCH($C178,'Policy Characteristics'!$C:$C,0))),"",INDEX('Policy Characteristics'!K:K,MATCH($C178,'Policy Characteristics'!$C:$C,0)))</f>
        <v>transportation-sector-main.html#ev-mandate</v>
      </c>
      <c r="R178" s="254" t="str">
        <f>IF(ISBLANK(INDEX('Policy Characteristics'!L:L,MATCH($C178,'Policy Characteristics'!$C:$C,0))),"",INDEX('Policy Characteristics'!L:L,MATCH($C178,'Policy Characteristics'!$C:$C,0)))</f>
        <v>ev-mandate.html</v>
      </c>
    </row>
    <row r="179" spans="1:18">
      <c r="A179" s="254" t="str">
        <f>IF(ISBLANK(INDEX('Policy Characteristics'!A:A,MATCH($C179,'Policy Characteristics'!$C:$C,0))),"",INDEX('Policy Characteristics'!A:A,MATCH($C179,'Policy Characteristics'!$C:$C,0)))</f>
        <v>Transportation</v>
      </c>
      <c r="B179" s="262" t="str">
        <f>IF(ISBLANK(INDEX('Policy Characteristics'!B:B,MATCH($C179,'Policy Characteristics'!$C:$C,0))),"",INDEX('Policy Characteristics'!B:B,MATCH($C179,'Policy Characteristics'!$C:$C,0)))</f>
        <v>Zero-Emission Vehicle Sales Standard</v>
      </c>
      <c r="C179" s="254" t="str">
        <f t="shared" si="9"/>
        <v>Minimum Required ZEV Sales Percentage</v>
      </c>
      <c r="D179" s="2" t="s">
        <v>42</v>
      </c>
      <c r="E179" s="2" t="s">
        <v>39</v>
      </c>
      <c r="F179" s="2" t="s">
        <v>85</v>
      </c>
      <c r="G179" s="2" t="s">
        <v>3297</v>
      </c>
      <c r="H179" s="47">
        <v>497</v>
      </c>
      <c r="I179" s="324" t="s">
        <v>44</v>
      </c>
      <c r="J179" s="255" t="str">
        <f>IF(ISBLANK(INDEX('Policy Characteristics'!D:D,MATCH($C179,'Policy Characteristics'!$C:$C,0))),"",INDEX('Policy Characteristics'!D:D,MATCH($C179,'Policy Characteristics'!$C:$C,0)))</f>
        <v>ZEV Sales Standard</v>
      </c>
      <c r="K179" s="254" t="str">
        <f>IF(ISBLANK(INDEX('Policy Characteristics'!E:E,MATCH($C179,'Policy Characteristics'!$C:$C,0))),"",INDEX('Policy Characteristics'!E:E,MATCH($C179,'Policy Characteristics'!$C:$C,0)))</f>
        <v>trans ZEV minimum</v>
      </c>
      <c r="L179" s="261">
        <f>IF(ISBLANK(INDEX('Policy Characteristics'!F:F,MATCH($C179,'Policy Characteristics'!$C:$C,0))),"",INDEX('Policy Characteristics'!F:F,MATCH($C179,'Policy Characteristics'!$C:$C,0)))</f>
        <v>0</v>
      </c>
      <c r="M179" s="261">
        <f>IF(ISBLANK(INDEX('Policy Characteristics'!G:G,MATCH($C179,'Policy Characteristics'!$C:$C,0))),"",INDEX('Policy Characteristics'!G:G,MATCH($C179,'Policy Characteristics'!$C:$C,0)))</f>
        <v>1</v>
      </c>
      <c r="N179" s="261">
        <f>IF(ISBLANK(INDEX('Policy Characteristics'!H:H,MATCH($C179,'Policy Characteristics'!$C:$C,0))),"",INDEX('Policy Characteristics'!H:H,MATCH($C179,'Policy Characteristics'!$C:$C,0)))</f>
        <v>0.01</v>
      </c>
      <c r="O179" s="254" t="str">
        <f>IF(ISBLANK(INDEX('Policy Characteristics'!I:I,MATCH($C179,'Policy Characteristics'!$C:$C,0))),"",INDEX('Policy Characteristics'!I:I,MATCH($C179,'Policy Characteristics'!$C:$C,0)))</f>
        <v>% of new vehicles sold</v>
      </c>
      <c r="P179" s="254" t="str">
        <f>IF(ISBLANK(INDEX('Policy Characteristics'!J:J,MATCH($C179,'Policy Characteristics'!$C:$C,0))),"",INDEX('Policy Characteristics'!J:J,MATCH($C179,'Policy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54" t="str">
        <f>IF(ISBLANK(INDEX('Policy Characteristics'!K:K,MATCH($C179,'Policy Characteristics'!$C:$C,0))),"",INDEX('Policy Characteristics'!K:K,MATCH($C179,'Policy Characteristics'!$C:$C,0)))</f>
        <v>transportation-sector-main.html#ev-mandate</v>
      </c>
      <c r="R179" s="254" t="str">
        <f>IF(ISBLANK(INDEX('Policy Characteristics'!L:L,MATCH($C179,'Policy Characteristics'!$C:$C,0))),"",INDEX('Policy Characteristics'!L:L,MATCH($C179,'Policy Characteristics'!$C:$C,0)))</f>
        <v>ev-mandate.html</v>
      </c>
    </row>
    <row r="180" spans="1:18">
      <c r="A180" s="254" t="str">
        <f>IF(ISBLANK(INDEX('Policy Characteristics'!A:A,MATCH($C180,'Policy Characteristics'!$C:$C,0))),"",INDEX('Policy Characteristics'!A:A,MATCH($C180,'Policy Characteristics'!$C:$C,0)))</f>
        <v>Transportation</v>
      </c>
      <c r="B180" s="262" t="str">
        <f>IF(ISBLANK(INDEX('Policy Characteristics'!B:B,MATCH($C180,'Policy Characteristics'!$C:$C,0))),"",INDEX('Policy Characteristics'!B:B,MATCH($C180,'Policy Characteristics'!$C:$C,0)))</f>
        <v>Zero-Emission Vehicle Sales Standard</v>
      </c>
      <c r="C180" s="254" t="str">
        <f t="shared" si="9"/>
        <v>Minimum Required ZEV Sales Percentage</v>
      </c>
      <c r="D180" s="2" t="s">
        <v>45</v>
      </c>
      <c r="E180" s="2" t="s">
        <v>40</v>
      </c>
      <c r="F180" s="2" t="s">
        <v>84</v>
      </c>
      <c r="G180" s="2" t="s">
        <v>86</v>
      </c>
      <c r="H180" s="47">
        <v>498</v>
      </c>
      <c r="I180" s="324" t="s">
        <v>44</v>
      </c>
      <c r="J180" s="255" t="str">
        <f>IF(ISBLANK(INDEX('Policy Characteristics'!D:D,MATCH($C180,'Policy Characteristics'!$C:$C,0))),"",INDEX('Policy Characteristics'!D:D,MATCH($C180,'Policy Characteristics'!$C:$C,0)))</f>
        <v>ZEV Sales Standard</v>
      </c>
      <c r="K180" s="254" t="str">
        <f>IF(ISBLANK(INDEX('Policy Characteristics'!E:E,MATCH($C180,'Policy Characteristics'!$C:$C,0))),"",INDEX('Policy Characteristics'!E:E,MATCH($C180,'Policy Characteristics'!$C:$C,0)))</f>
        <v>trans ZEV minimum</v>
      </c>
      <c r="L180" s="261">
        <f>IF(ISBLANK(INDEX('Policy Characteristics'!F:F,MATCH($C180,'Policy Characteristics'!$C:$C,0))),"",INDEX('Policy Characteristics'!F:F,MATCH($C180,'Policy Characteristics'!$C:$C,0)))</f>
        <v>0</v>
      </c>
      <c r="M180" s="261">
        <f>IF(ISBLANK(INDEX('Policy Characteristics'!G:G,MATCH($C180,'Policy Characteristics'!$C:$C,0))),"",INDEX('Policy Characteristics'!G:G,MATCH($C180,'Policy Characteristics'!$C:$C,0)))</f>
        <v>1</v>
      </c>
      <c r="N180" s="261">
        <f>IF(ISBLANK(INDEX('Policy Characteristics'!H:H,MATCH($C180,'Policy Characteristics'!$C:$C,0))),"",INDEX('Policy Characteristics'!H:H,MATCH($C180,'Policy Characteristics'!$C:$C,0)))</f>
        <v>0.01</v>
      </c>
      <c r="O180" s="254" t="str">
        <f>IF(ISBLANK(INDEX('Policy Characteristics'!I:I,MATCH($C180,'Policy Characteristics'!$C:$C,0))),"",INDEX('Policy Characteristics'!I:I,MATCH($C180,'Policy Characteristics'!$C:$C,0)))</f>
        <v>% of new vehicles sold</v>
      </c>
      <c r="P180" s="254" t="str">
        <f>IF(ISBLANK(INDEX('Policy Characteristics'!J:J,MATCH($C180,'Policy Characteristics'!$C:$C,0))),"",INDEX('Policy Characteristics'!J:J,MATCH($C180,'Policy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54" t="str">
        <f>IF(ISBLANK(INDEX('Policy Characteristics'!K:K,MATCH($C180,'Policy Characteristics'!$C:$C,0))),"",INDEX('Policy Characteristics'!K:K,MATCH($C180,'Policy Characteristics'!$C:$C,0)))</f>
        <v>transportation-sector-main.html#ev-mandate</v>
      </c>
      <c r="R180" s="254" t="str">
        <f>IF(ISBLANK(INDEX('Policy Characteristics'!L:L,MATCH($C180,'Policy Characteristics'!$C:$C,0))),"",INDEX('Policy Characteristics'!L:L,MATCH($C180,'Policy Characteristics'!$C:$C,0)))</f>
        <v>ev-mandate.html</v>
      </c>
    </row>
    <row r="181" spans="1:18">
      <c r="A181" s="254" t="str">
        <f>IF(ISBLANK(INDEX('Policy Characteristics'!A:A,MATCH($C181,'Policy Characteristics'!$C:$C,0))),"",INDEX('Policy Characteristics'!A:A,MATCH($C181,'Policy Characteristics'!$C:$C,0)))</f>
        <v>Transportation</v>
      </c>
      <c r="B181" s="262" t="str">
        <f>IF(ISBLANK(INDEX('Policy Characteristics'!B:B,MATCH($C181,'Policy Characteristics'!$C:$C,0))),"",INDEX('Policy Characteristics'!B:B,MATCH($C181,'Policy Characteristics'!$C:$C,0)))</f>
        <v>Zero-Emission Vehicle Sales Standard</v>
      </c>
      <c r="C181" s="254" t="str">
        <f t="shared" si="9"/>
        <v>Minimum Required ZEV Sales Percentage</v>
      </c>
      <c r="D181" s="2" t="s">
        <v>42</v>
      </c>
      <c r="E181" s="2" t="s">
        <v>40</v>
      </c>
      <c r="F181" s="2" t="s">
        <v>85</v>
      </c>
      <c r="G181" s="2" t="s">
        <v>86</v>
      </c>
      <c r="H181" s="47">
        <v>499</v>
      </c>
      <c r="I181" s="324" t="s">
        <v>44</v>
      </c>
      <c r="J181" s="255" t="str">
        <f>IF(ISBLANK(INDEX('Policy Characteristics'!D:D,MATCH($C181,'Policy Characteristics'!$C:$C,0))),"",INDEX('Policy Characteristics'!D:D,MATCH($C181,'Policy Characteristics'!$C:$C,0)))</f>
        <v>ZEV Sales Standard</v>
      </c>
      <c r="K181" s="254" t="str">
        <f>IF(ISBLANK(INDEX('Policy Characteristics'!E:E,MATCH($C181,'Policy Characteristics'!$C:$C,0))),"",INDEX('Policy Characteristics'!E:E,MATCH($C181,'Policy Characteristics'!$C:$C,0)))</f>
        <v>trans ZEV minimum</v>
      </c>
      <c r="L181" s="261">
        <f>IF(ISBLANK(INDEX('Policy Characteristics'!F:F,MATCH($C181,'Policy Characteristics'!$C:$C,0))),"",INDEX('Policy Characteristics'!F:F,MATCH($C181,'Policy Characteristics'!$C:$C,0)))</f>
        <v>0</v>
      </c>
      <c r="M181" s="261">
        <f>IF(ISBLANK(INDEX('Policy Characteristics'!G:G,MATCH($C181,'Policy Characteristics'!$C:$C,0))),"",INDEX('Policy Characteristics'!G:G,MATCH($C181,'Policy Characteristics'!$C:$C,0)))</f>
        <v>1</v>
      </c>
      <c r="N181" s="261">
        <f>IF(ISBLANK(INDEX('Policy Characteristics'!H:H,MATCH($C181,'Policy Characteristics'!$C:$C,0))),"",INDEX('Policy Characteristics'!H:H,MATCH($C181,'Policy Characteristics'!$C:$C,0)))</f>
        <v>0.01</v>
      </c>
      <c r="O181" s="254" t="str">
        <f>IF(ISBLANK(INDEX('Policy Characteristics'!I:I,MATCH($C181,'Policy Characteristics'!$C:$C,0))),"",INDEX('Policy Characteristics'!I:I,MATCH($C181,'Policy Characteristics'!$C:$C,0)))</f>
        <v>% of new vehicles sold</v>
      </c>
      <c r="P181" s="254" t="str">
        <f>IF(ISBLANK(INDEX('Policy Characteristics'!J:J,MATCH($C181,'Policy Characteristics'!$C:$C,0))),"",INDEX('Policy Characteristics'!J:J,MATCH($C181,'Policy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54" t="str">
        <f>IF(ISBLANK(INDEX('Policy Characteristics'!K:K,MATCH($C181,'Policy Characteristics'!$C:$C,0))),"",INDEX('Policy Characteristics'!K:K,MATCH($C181,'Policy Characteristics'!$C:$C,0)))</f>
        <v>transportation-sector-main.html#ev-mandate</v>
      </c>
      <c r="R181" s="254" t="str">
        <f>IF(ISBLANK(INDEX('Policy Characteristics'!L:L,MATCH($C181,'Policy Characteristics'!$C:$C,0))),"",INDEX('Policy Characteristics'!L:L,MATCH($C181,'Policy Characteristics'!$C:$C,0)))</f>
        <v>ev-mandate.html</v>
      </c>
    </row>
    <row r="182" spans="1:18">
      <c r="A182" s="254" t="str">
        <f>IF(ISBLANK(INDEX('Policy Characteristics'!A:A,MATCH($C182,'Policy Characteristics'!$C:$C,0))),"",INDEX('Policy Characteristics'!A:A,MATCH($C182,'Policy Characteristics'!$C:$C,0)))</f>
        <v>Transportation</v>
      </c>
      <c r="B182" s="262" t="str">
        <f>IF(ISBLANK(INDEX('Policy Characteristics'!B:B,MATCH($C182,'Policy Characteristics'!$C:$C,0))),"",INDEX('Policy Characteristics'!B:B,MATCH($C182,'Policy Characteristics'!$C:$C,0)))</f>
        <v>Zero-Emission Vehicle Sales Standard</v>
      </c>
      <c r="C182" s="254" t="str">
        <f t="shared" si="9"/>
        <v>Minimum Required ZEV Sales Percentage</v>
      </c>
      <c r="D182" s="2" t="s">
        <v>45</v>
      </c>
      <c r="E182" s="2" t="s">
        <v>41</v>
      </c>
      <c r="F182" s="2" t="s">
        <v>84</v>
      </c>
      <c r="G182" s="2" t="s">
        <v>3298</v>
      </c>
      <c r="H182" s="47">
        <v>500</v>
      </c>
      <c r="I182" s="324" t="s">
        <v>44</v>
      </c>
      <c r="J182" s="255" t="str">
        <f>IF(ISBLANK(INDEX('Policy Characteristics'!D:D,MATCH($C182,'Policy Characteristics'!$C:$C,0))),"",INDEX('Policy Characteristics'!D:D,MATCH($C182,'Policy Characteristics'!$C:$C,0)))</f>
        <v>ZEV Sales Standard</v>
      </c>
      <c r="K182" s="254" t="str">
        <f>IF(ISBLANK(INDEX('Policy Characteristics'!E:E,MATCH($C182,'Policy Characteristics'!$C:$C,0))),"",INDEX('Policy Characteristics'!E:E,MATCH($C182,'Policy Characteristics'!$C:$C,0)))</f>
        <v>trans ZEV minimum</v>
      </c>
      <c r="L182" s="261">
        <f>IF(ISBLANK(INDEX('Policy Characteristics'!F:F,MATCH($C182,'Policy Characteristics'!$C:$C,0))),"",INDEX('Policy Characteristics'!F:F,MATCH($C182,'Policy Characteristics'!$C:$C,0)))</f>
        <v>0</v>
      </c>
      <c r="M182" s="261">
        <f>IF(ISBLANK(INDEX('Policy Characteristics'!G:G,MATCH($C182,'Policy Characteristics'!$C:$C,0))),"",INDEX('Policy Characteristics'!G:G,MATCH($C182,'Policy Characteristics'!$C:$C,0)))</f>
        <v>1</v>
      </c>
      <c r="N182" s="261">
        <f>IF(ISBLANK(INDEX('Policy Characteristics'!H:H,MATCH($C182,'Policy Characteristics'!$C:$C,0))),"",INDEX('Policy Characteristics'!H:H,MATCH($C182,'Policy Characteristics'!$C:$C,0)))</f>
        <v>0.01</v>
      </c>
      <c r="O182" s="254" t="str">
        <f>IF(ISBLANK(INDEX('Policy Characteristics'!I:I,MATCH($C182,'Policy Characteristics'!$C:$C,0))),"",INDEX('Policy Characteristics'!I:I,MATCH($C182,'Policy Characteristics'!$C:$C,0)))</f>
        <v>% of new vehicles sold</v>
      </c>
      <c r="P182" s="254" t="str">
        <f>IF(ISBLANK(INDEX('Policy Characteristics'!J:J,MATCH($C182,'Policy Characteristics'!$C:$C,0))),"",INDEX('Policy Characteristics'!J:J,MATCH($C182,'Policy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54" t="str">
        <f>IF(ISBLANK(INDEX('Policy Characteristics'!K:K,MATCH($C182,'Policy Characteristics'!$C:$C,0))),"",INDEX('Policy Characteristics'!K:K,MATCH($C182,'Policy Characteristics'!$C:$C,0)))</f>
        <v>transportation-sector-main.html#ev-mandate</v>
      </c>
      <c r="R182" s="254" t="str">
        <f>IF(ISBLANK(INDEX('Policy Characteristics'!L:L,MATCH($C182,'Policy Characteristics'!$C:$C,0))),"",INDEX('Policy Characteristics'!L:L,MATCH($C182,'Policy Characteristics'!$C:$C,0)))</f>
        <v>ev-mandate.html</v>
      </c>
    </row>
    <row r="183" spans="1:18">
      <c r="A183" s="254" t="str">
        <f>IF(ISBLANK(INDEX('Policy Characteristics'!A:A,MATCH($C183,'Policy Characteristics'!$C:$C,0))),"",INDEX('Policy Characteristics'!A:A,MATCH($C183,'Policy Characteristics'!$C:$C,0)))</f>
        <v>Transportation</v>
      </c>
      <c r="B183" s="262" t="str">
        <f>IF(ISBLANK(INDEX('Policy Characteristics'!B:B,MATCH($C183,'Policy Characteristics'!$C:$C,0))),"",INDEX('Policy Characteristics'!B:B,MATCH($C183,'Policy Characteristics'!$C:$C,0)))</f>
        <v>Zero-Emission Vehicle Sales Standard</v>
      </c>
      <c r="C183" s="254" t="str">
        <f t="shared" si="9"/>
        <v>Minimum Required ZEV Sales Percentage</v>
      </c>
      <c r="D183" s="2" t="s">
        <v>42</v>
      </c>
      <c r="E183" s="2" t="s">
        <v>41</v>
      </c>
      <c r="F183" s="2" t="s">
        <v>85</v>
      </c>
      <c r="G183" s="2" t="s">
        <v>3299</v>
      </c>
      <c r="H183" s="47">
        <v>501</v>
      </c>
      <c r="I183" s="324" t="s">
        <v>44</v>
      </c>
      <c r="J183" s="255" t="str">
        <f>IF(ISBLANK(INDEX('Policy Characteristics'!D:D,MATCH($C183,'Policy Characteristics'!$C:$C,0))),"",INDEX('Policy Characteristics'!D:D,MATCH($C183,'Policy Characteristics'!$C:$C,0)))</f>
        <v>ZEV Sales Standard</v>
      </c>
      <c r="K183" s="254" t="str">
        <f>IF(ISBLANK(INDEX('Policy Characteristics'!E:E,MATCH($C183,'Policy Characteristics'!$C:$C,0))),"",INDEX('Policy Characteristics'!E:E,MATCH($C183,'Policy Characteristics'!$C:$C,0)))</f>
        <v>trans ZEV minimum</v>
      </c>
      <c r="L183" s="261">
        <f>IF(ISBLANK(INDEX('Policy Characteristics'!F:F,MATCH($C183,'Policy Characteristics'!$C:$C,0))),"",INDEX('Policy Characteristics'!F:F,MATCH($C183,'Policy Characteristics'!$C:$C,0)))</f>
        <v>0</v>
      </c>
      <c r="M183" s="261">
        <f>IF(ISBLANK(INDEX('Policy Characteristics'!G:G,MATCH($C183,'Policy Characteristics'!$C:$C,0))),"",INDEX('Policy Characteristics'!G:G,MATCH($C183,'Policy Characteristics'!$C:$C,0)))</f>
        <v>1</v>
      </c>
      <c r="N183" s="261">
        <f>IF(ISBLANK(INDEX('Policy Characteristics'!H:H,MATCH($C183,'Policy Characteristics'!$C:$C,0))),"",INDEX('Policy Characteristics'!H:H,MATCH($C183,'Policy Characteristics'!$C:$C,0)))</f>
        <v>0.01</v>
      </c>
      <c r="O183" s="254" t="str">
        <f>IF(ISBLANK(INDEX('Policy Characteristics'!I:I,MATCH($C183,'Policy Characteristics'!$C:$C,0))),"",INDEX('Policy Characteristics'!I:I,MATCH($C183,'Policy Characteristics'!$C:$C,0)))</f>
        <v>% of new vehicles sold</v>
      </c>
      <c r="P183" s="254" t="str">
        <f>IF(ISBLANK(INDEX('Policy Characteristics'!J:J,MATCH($C183,'Policy Characteristics'!$C:$C,0))),"",INDEX('Policy Characteristics'!J:J,MATCH($C183,'Policy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54" t="str">
        <f>IF(ISBLANK(INDEX('Policy Characteristics'!K:K,MATCH($C183,'Policy Characteristics'!$C:$C,0))),"",INDEX('Policy Characteristics'!K:K,MATCH($C183,'Policy Characteristics'!$C:$C,0)))</f>
        <v>transportation-sector-main.html#ev-mandate</v>
      </c>
      <c r="R183" s="254" t="str">
        <f>IF(ISBLANK(INDEX('Policy Characteristics'!L:L,MATCH($C183,'Policy Characteristics'!$C:$C,0))),"",INDEX('Policy Characteristics'!L:L,MATCH($C183,'Policy Characteristics'!$C:$C,0)))</f>
        <v>ev-mandate.html</v>
      </c>
    </row>
    <row r="184" spans="1:18">
      <c r="A184" s="254" t="str">
        <f>IF(ISBLANK(INDEX('Policy Characteristics'!A:A,MATCH($C184,'Policy Characteristics'!$C:$C,0))),"",INDEX('Policy Characteristics'!A:A,MATCH($C184,'Policy Characteristics'!$C:$C,0)))</f>
        <v>Transportation</v>
      </c>
      <c r="B184" s="262" t="str">
        <f>IF(ISBLANK(INDEX('Policy Characteristics'!B:B,MATCH($C184,'Policy Characteristics'!$C:$C,0))),"",INDEX('Policy Characteristics'!B:B,MATCH($C184,'Policy Characteristics'!$C:$C,0)))</f>
        <v>Zero-Emission Vehicle Sales Standard</v>
      </c>
      <c r="C184" s="254" t="str">
        <f t="shared" si="9"/>
        <v>Minimum Required ZEV Sales Percentage</v>
      </c>
      <c r="D184" s="2" t="s">
        <v>45</v>
      </c>
      <c r="E184" s="2" t="s">
        <v>113</v>
      </c>
      <c r="F184" s="2" t="s">
        <v>84</v>
      </c>
      <c r="G184" s="2" t="s">
        <v>144</v>
      </c>
      <c r="H184" s="47">
        <v>188</v>
      </c>
      <c r="I184" s="324" t="s">
        <v>43</v>
      </c>
      <c r="J184" s="255" t="str">
        <f>IF(ISBLANK(INDEX('Policy Characteristics'!D:D,MATCH($C184,'Policy Characteristics'!$C:$C,0))),"",INDEX('Policy Characteristics'!D:D,MATCH($C184,'Policy Characteristics'!$C:$C,0)))</f>
        <v>ZEV Sales Standard</v>
      </c>
      <c r="K184" s="254" t="str">
        <f>IF(ISBLANK(INDEX('Policy Characteristics'!E:E,MATCH($C184,'Policy Characteristics'!$C:$C,0))),"",INDEX('Policy Characteristics'!E:E,MATCH($C184,'Policy Characteristics'!$C:$C,0)))</f>
        <v>trans ZEV minimum</v>
      </c>
      <c r="L184" s="261">
        <f>IF(ISBLANK(INDEX('Policy Characteristics'!F:F,MATCH($C184,'Policy Characteristics'!$C:$C,0))),"",INDEX('Policy Characteristics'!F:F,MATCH($C184,'Policy Characteristics'!$C:$C,0)))</f>
        <v>0</v>
      </c>
      <c r="M184" s="261">
        <f>IF(ISBLANK(INDEX('Policy Characteristics'!G:G,MATCH($C184,'Policy Characteristics'!$C:$C,0))),"",INDEX('Policy Characteristics'!G:G,MATCH($C184,'Policy Characteristics'!$C:$C,0)))</f>
        <v>1</v>
      </c>
      <c r="N184" s="261">
        <f>IF(ISBLANK(INDEX('Policy Characteristics'!H:H,MATCH($C184,'Policy Characteristics'!$C:$C,0))),"",INDEX('Policy Characteristics'!H:H,MATCH($C184,'Policy Characteristics'!$C:$C,0)))</f>
        <v>0.01</v>
      </c>
      <c r="O184" s="254" t="str">
        <f>IF(ISBLANK(INDEX('Policy Characteristics'!I:I,MATCH($C184,'Policy Characteristics'!$C:$C,0))),"",INDEX('Policy Characteristics'!I:I,MATCH($C184,'Policy Characteristics'!$C:$C,0)))</f>
        <v>% of new vehicles sold</v>
      </c>
      <c r="P184" s="254" t="str">
        <f>IF(ISBLANK(INDEX('Policy Characteristics'!J:J,MATCH($C184,'Policy Characteristics'!$C:$C,0))),"",INDEX('Policy Characteristics'!J:J,MATCH($C184,'Policy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54" t="str">
        <f>IF(ISBLANK(INDEX('Policy Characteristics'!K:K,MATCH($C184,'Policy Characteristics'!$C:$C,0))),"",INDEX('Policy Characteristics'!K:K,MATCH($C184,'Policy Characteristics'!$C:$C,0)))</f>
        <v>transportation-sector-main.html#ev-mandate</v>
      </c>
      <c r="R184" s="254" t="str">
        <f>IF(ISBLANK(INDEX('Policy Characteristics'!L:L,MATCH($C184,'Policy Characteristics'!$C:$C,0))),"",INDEX('Policy Characteristics'!L:L,MATCH($C184,'Policy Characteristics'!$C:$C,0)))</f>
        <v>ev-mandate.html</v>
      </c>
    </row>
    <row r="185" spans="1:18">
      <c r="A185" s="254" t="str">
        <f>IF(ISBLANK(INDEX('Policy Characteristics'!A:A,MATCH($C185,'Policy Characteristics'!$C:$C,0))),"",INDEX('Policy Characteristics'!A:A,MATCH($C185,'Policy Characteristics'!$C:$C,0)))</f>
        <v>Transportation</v>
      </c>
      <c r="B185" s="262" t="str">
        <f>IF(ISBLANK(INDEX('Policy Characteristics'!B:B,MATCH($C185,'Policy Characteristics'!$C:$C,0))),"",INDEX('Policy Characteristics'!B:B,MATCH($C185,'Policy Characteristics'!$C:$C,0)))</f>
        <v>Zero-Emission Vehicle Sales Standard</v>
      </c>
      <c r="C185" s="254" t="str">
        <f t="shared" si="9"/>
        <v>Minimum Required ZEV Sales Percentage</v>
      </c>
      <c r="D185" s="2" t="s">
        <v>42</v>
      </c>
      <c r="E185" s="2" t="s">
        <v>113</v>
      </c>
      <c r="F185" s="2" t="s">
        <v>85</v>
      </c>
      <c r="G185" s="2" t="s">
        <v>144</v>
      </c>
      <c r="H185" s="47">
        <v>591</v>
      </c>
      <c r="I185" s="325" t="s">
        <v>44</v>
      </c>
      <c r="J185" s="255" t="str">
        <f>IF(ISBLANK(INDEX('Policy Characteristics'!D:D,MATCH($C185,'Policy Characteristics'!$C:$C,0))),"",INDEX('Policy Characteristics'!D:D,MATCH($C185,'Policy Characteristics'!$C:$C,0)))</f>
        <v>ZEV Sales Standard</v>
      </c>
      <c r="K185" s="254" t="str">
        <f>IF(ISBLANK(INDEX('Policy Characteristics'!E:E,MATCH($C185,'Policy Characteristics'!$C:$C,0))),"",INDEX('Policy Characteristics'!E:E,MATCH($C185,'Policy Characteristics'!$C:$C,0)))</f>
        <v>trans ZEV minimum</v>
      </c>
      <c r="L185" s="261">
        <f>IF(ISBLANK(INDEX('Policy Characteristics'!F:F,MATCH($C185,'Policy Characteristics'!$C:$C,0))),"",INDEX('Policy Characteristics'!F:F,MATCH($C185,'Policy Characteristics'!$C:$C,0)))</f>
        <v>0</v>
      </c>
      <c r="M185" s="261">
        <f>IF(ISBLANK(INDEX('Policy Characteristics'!G:G,MATCH($C185,'Policy Characteristics'!$C:$C,0))),"",INDEX('Policy Characteristics'!G:G,MATCH($C185,'Policy Characteristics'!$C:$C,0)))</f>
        <v>1</v>
      </c>
      <c r="N185" s="261">
        <f>IF(ISBLANK(INDEX('Policy Characteristics'!H:H,MATCH($C185,'Policy Characteristics'!$C:$C,0))),"",INDEX('Policy Characteristics'!H:H,MATCH($C185,'Policy Characteristics'!$C:$C,0)))</f>
        <v>0.01</v>
      </c>
      <c r="O185" s="254" t="str">
        <f>IF(ISBLANK(INDEX('Policy Characteristics'!I:I,MATCH($C185,'Policy Characteristics'!$C:$C,0))),"",INDEX('Policy Characteristics'!I:I,MATCH($C185,'Policy Characteristics'!$C:$C,0)))</f>
        <v>% of new vehicles sold</v>
      </c>
      <c r="P185" s="254" t="str">
        <f>IF(ISBLANK(INDEX('Policy Characteristics'!J:J,MATCH($C185,'Policy Characteristics'!$C:$C,0))),"",INDEX('Policy Characteristics'!J:J,MATCH($C185,'Policy Characteristics'!$C:$C,0)))</f>
        <v>**Description:** This policy requires the specified percentage of newly sold vehicles of the selected type(s) to consist of 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The following descriptions detail the different vehicle types: // **Passenger cars and SUVs:** most light-duty road vehicles //**Light and Medium Commercial, Heavy Duty Trucks, and Heavy Heavy Duty Trucks:** commercial trucks carrying freight, not passengers // **Buses:** including school, transit, and intercity buses // **Heavy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and Heavy Duty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54" t="str">
        <f>IF(ISBLANK(INDEX('Policy Characteristics'!K:K,MATCH($C185,'Policy Characteristics'!$C:$C,0))),"",INDEX('Policy Characteristics'!K:K,MATCH($C185,'Policy Characteristics'!$C:$C,0)))</f>
        <v>transportation-sector-main.html#ev-mandate</v>
      </c>
      <c r="R185" s="254" t="str">
        <f>IF(ISBLANK(INDEX('Policy Characteristics'!L:L,MATCH($C185,'Policy Characteristics'!$C:$C,0))),"",INDEX('Policy Characteristics'!L:L,MATCH($C185,'Policy Characteristics'!$C:$C,0)))</f>
        <v>ev-mandate.html</v>
      </c>
    </row>
    <row r="186" spans="1:18">
      <c r="A186" s="254" t="str">
        <f>IF(ISBLANK(INDEX('Policy Characteristics'!A:A,MATCH($C186,'Policy Characteristics'!$C:$C,0))),"",INDEX('Policy Characteristics'!A:A,MATCH($C186,'Policy Characteristics'!$C:$C,0)))</f>
        <v>Transportation</v>
      </c>
      <c r="B186" s="262" t="str">
        <f>IF(ISBLANK(INDEX('Policy Characteristics'!B:B,MATCH($C186,'Policy Characteristics'!$C:$C,0))),"",INDEX('Policy Characteristics'!B:B,MATCH($C186,'Policy Characteristics'!$C:$C,0)))</f>
        <v>Non-BAU ZEV-Qualifying Vehicles</v>
      </c>
      <c r="C186" s="1" t="s">
        <v>3445</v>
      </c>
      <c r="D186" s="45"/>
      <c r="E186" s="45"/>
      <c r="F186" s="45"/>
      <c r="G186" s="45"/>
      <c r="H186" s="43">
        <v>1655</v>
      </c>
      <c r="I186" s="324" t="s">
        <v>43</v>
      </c>
      <c r="J186" s="255" t="str">
        <f>IF(ISBLANK(INDEX('Policy Characteristics'!D:D,MATCH($C186,'Policy Characteristics'!$C:$C,0))),"",INDEX('Policy Characteristics'!D:D,MATCH($C186,'Policy Characteristics'!$C:$C,0)))</f>
        <v>ZEV Sales Standard</v>
      </c>
      <c r="K186" s="254" t="str">
        <f>IF(ISBLANK(INDEX('Policy Characteristics'!E:E,MATCH($C186,'Policy Characteristics'!$C:$C,0))),"",INDEX('Policy Characteristics'!E:E,MATCH($C186,'Policy Characteristics'!$C:$C,0)))</f>
        <v>trans non BAU ZEV vehicle definitions</v>
      </c>
      <c r="L186" s="261">
        <f>IF(ISBLANK(INDEX('Policy Characteristics'!F:F,MATCH($C186,'Policy Characteristics'!$C:$C,0))),"",INDEX('Policy Characteristics'!F:F,MATCH($C186,'Policy Characteristics'!$C:$C,0)))</f>
        <v>0</v>
      </c>
      <c r="M186" s="261">
        <f>IF(ISBLANK(INDEX('Policy Characteristics'!G:G,MATCH($C186,'Policy Characteristics'!$C:$C,0))),"",INDEX('Policy Characteristics'!G:G,MATCH($C186,'Policy Characteristics'!$C:$C,0)))</f>
        <v>1</v>
      </c>
      <c r="N186" s="261">
        <f>IF(ISBLANK(INDEX('Policy Characteristics'!H:H,MATCH($C186,'Policy Characteristics'!$C:$C,0))),"",INDEX('Policy Characteristics'!H:H,MATCH($C186,'Policy Characteristics'!$C:$C,0)))</f>
        <v>1</v>
      </c>
      <c r="O186" s="254" t="str">
        <f>IF(ISBLANK(INDEX('Policy Characteristics'!I:I,MATCH($C186,'Policy Characteristics'!$C:$C,0))),"",INDEX('Policy Characteristics'!I:I,MATCH($C186,'Policy Characteristics'!$C:$C,0)))</f>
        <v>on/off</v>
      </c>
      <c r="P186" s="254"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54" t="str">
        <f>IF(ISBLANK(INDEX('Policy Characteristics'!K:K,MATCH($C186,'Policy Characteristics'!$C:$C,0))),"",INDEX('Policy Characteristics'!K:K,MATCH($C186,'Policy Characteristics'!$C:$C,0)))</f>
        <v/>
      </c>
      <c r="R186" s="254" t="str">
        <f>IF(ISBLANK(INDEX('Policy Characteristics'!L:L,MATCH($C186,'Policy Characteristics'!$C:$C,0))),"",INDEX('Policy Characteristics'!L:L,MATCH($C186,'Policy Characteristics'!$C:$C,0)))</f>
        <v/>
      </c>
    </row>
    <row r="187" spans="1:18" s="2" customFormat="1">
      <c r="A187" s="254" t="str">
        <f>IF(ISBLANK(INDEX('Policy Characteristics'!A:A,MATCH($C187,'Policy Characteristics'!$C:$C,0))),"",INDEX('Policy Characteristics'!A:A,MATCH($C187,'Policy Characteristics'!$C:$C,0)))</f>
        <v>Transportation</v>
      </c>
      <c r="B187" s="262" t="str">
        <f>IF(ISBLANK(INDEX('Policy Characteristics'!B:B,MATCH($C187,'Policy Characteristics'!$C:$C,0))),"",INDEX('Policy Characteristics'!B:B,MATCH($C187,'Policy Characteristics'!$C:$C,0)))</f>
        <v>Subsidy for Vehicle Battery Production</v>
      </c>
      <c r="C187" s="1" t="s">
        <v>3641</v>
      </c>
      <c r="H187" s="43">
        <v>2257</v>
      </c>
      <c r="I187" s="324" t="s">
        <v>43</v>
      </c>
      <c r="J187" s="255" t="str">
        <f>IF(ISBLANK(INDEX('Policy Characteristics'!D:D,MATCH($C187,'Policy Characteristics'!$C:$C,0))),"",INDEX('Policy Characteristics'!D:D,MATCH($C187,'Policy Characteristics'!$C:$C,0)))</f>
        <v>Vehicle Battery Production Subsidy</v>
      </c>
      <c r="K187" s="254" t="str">
        <f>IF(ISBLANK(INDEX('Policy Characteristics'!E:E,MATCH($C187,'Policy Characteristics'!$C:$C,0))),"",INDEX('Policy Characteristics'!E:E,MATCH($C187,'Policy Characteristics'!$C:$C,0)))</f>
        <v>trans battery subsidy</v>
      </c>
      <c r="L187" s="359">
        <f>IF(ISBLANK(INDEX('Policy Characteristics'!F:F,MATCH($C187,'Policy Characteristics'!$C:$C,0))),"",INDEX('Policy Characteristics'!F:F,MATCH($C187,'Policy Characteristics'!$C:$C,0)))</f>
        <v>0</v>
      </c>
      <c r="M187" s="359">
        <f>IF(ISBLANK(INDEX('Policy Characteristics'!G:G,MATCH($C187,'Policy Characteristics'!$C:$C,0))),"",INDEX('Policy Characteristics'!G:G,MATCH($C187,'Policy Characteristics'!$C:$C,0)))</f>
        <v>50</v>
      </c>
      <c r="N187" s="359">
        <f>IF(ISBLANK(INDEX('Policy Characteristics'!H:H,MATCH($C187,'Policy Characteristics'!$C:$C,0))),"",INDEX('Policy Characteristics'!H:H,MATCH($C187,'Policy Characteristics'!$C:$C,0)))</f>
        <v>1</v>
      </c>
      <c r="O187" s="254" t="str">
        <f>IF(ISBLANK(INDEX('Policy Characteristics'!I:I,MATCH($C187,'Policy Characteristics'!$C:$C,0))),"",INDEX('Policy Characteristics'!I:I,MATCH($C187,'Policy Characteristics'!$C:$C,0)))</f>
        <v>$/kWh</v>
      </c>
      <c r="P187" s="254" t="str">
        <f>IF(ISBLANK(INDEX('Policy Characteristics'!J:J,MATCH($C187,'Policy Characteristics'!$C:$C,0))),"",INDEX('Policy Characteristics'!J:J,MATCH($C187,'Policy Characteristics'!$C:$C,0)))</f>
        <v>**Description:** This policy specifies a dollar per kilowatt-hour subsidy for production of vehicle batteries, additional to any BAU subsidies. The subsidy will only be applied to the fraction of vehicle batteries produced domestically. // **Guidance for setting values:** The Inflation Reduction Act includes a $35/kWh tax credit for battery cells and a $10/kWh tax credit for assembly for onroad vehicles, which are included in the BAU case.</v>
      </c>
      <c r="Q187" s="254" t="str">
        <f>IF(ISBLANK(INDEX('Policy Characteristics'!K:K,MATCH($C187,'Policy Characteristics'!$C:$C,0))),"",INDEX('Policy Characteristics'!K:K,MATCH($C187,'Policy Characteristics'!$C:$C,0)))</f>
        <v/>
      </c>
      <c r="R187" s="254" t="str">
        <f>IF(ISBLANK(INDEX('Policy Characteristics'!L:L,MATCH($C187,'Policy Characteristics'!$C:$C,0))),"",INDEX('Policy Characteristics'!L:L,MATCH($C187,'Policy Characteristics'!$C:$C,0)))</f>
        <v/>
      </c>
    </row>
    <row r="188" spans="1:18">
      <c r="A188" s="254" t="str">
        <f>IF(ISBLANK(INDEX('Policy Characteristics'!A:A,MATCH($C188,'Policy Characteristics'!$C:$C,0))),"",INDEX('Policy Characteristics'!A:A,MATCH($C188,'Policy Characteristics'!$C:$C,0)))</f>
        <v>Buildings and Appliances</v>
      </c>
      <c r="B188" s="262" t="str">
        <f>IF(ISBLANK(INDEX('Policy Characteristics'!B:B,MATCH($C188,'Policy Characteristics'!$C:$C,0))),"",INDEX('Policy Characteristics'!B:B,MATCH($C188,'Policy Characteristics'!$C:$C,0)))</f>
        <v>Building Component Electrification</v>
      </c>
      <c r="C188" t="s">
        <v>2488</v>
      </c>
      <c r="D188" s="45" t="s">
        <v>115</v>
      </c>
      <c r="E188" s="45" t="s">
        <v>277</v>
      </c>
      <c r="F188" s="45" t="s">
        <v>121</v>
      </c>
      <c r="G188" s="45" t="s">
        <v>281</v>
      </c>
      <c r="H188" s="43">
        <v>435</v>
      </c>
      <c r="I188" s="324" t="s">
        <v>43</v>
      </c>
      <c r="J188" s="255" t="str">
        <f>IF(ISBLANK(INDEX('Policy Characteristics'!D:D,MATCH($C188,'Policy Characteristics'!$C:$C,0))),"",INDEX('Policy Characteristics'!D:D,MATCH($C188,'Policy Characteristics'!$C:$C,0)))</f>
        <v>Building Component Electrification</v>
      </c>
      <c r="K188" s="254" t="str">
        <f>IF(ISBLANK(INDEX('Policy Characteristics'!E:E,MATCH($C188,'Policy Characteristics'!$C:$C,0))),"",INDEX('Policy Characteristics'!E:E,MATCH($C188,'Policy Characteristics'!$C:$C,0)))</f>
        <v>bldgs new component fuel shifting</v>
      </c>
      <c r="L188" s="261">
        <f>IF(ISBLANK(INDEX('Policy Characteristics'!F:F,MATCH($C188,'Policy Characteristics'!$C:$C,0))),"",INDEX('Policy Characteristics'!F:F,MATCH($C188,'Policy Characteristics'!$C:$C,0)))</f>
        <v>0</v>
      </c>
      <c r="M188" s="261">
        <f>IF(ISBLANK(INDEX('Policy Characteristics'!G:G,MATCH($C188,'Policy Characteristics'!$C:$C,0))),"",INDEX('Policy Characteristics'!G:G,MATCH($C188,'Policy Characteristics'!$C:$C,0)))</f>
        <v>1</v>
      </c>
      <c r="N188" s="261">
        <f>IF(ISBLANK(INDEX('Policy Characteristics'!H:H,MATCH($C188,'Policy Characteristics'!$C:$C,0))),"",INDEX('Policy Characteristics'!H:H,MATCH($C188,'Policy Characteristics'!$C:$C,0)))</f>
        <v>0.01</v>
      </c>
      <c r="O188" s="254" t="str">
        <f>IF(ISBLANK(INDEX('Policy Characteristics'!I:I,MATCH($C188,'Policy Characteristics'!$C:$C,0))),"",INDEX('Policy Characteristics'!I:I,MATCH($C188,'Policy Characteristics'!$C:$C,0)))</f>
        <v>% of newly sold non-electric building components</v>
      </c>
      <c r="P188" s="254"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8" s="254" t="str">
        <f>IF(ISBLANK(INDEX('Policy Characteristics'!K:K,MATCH($C188,'Policy Characteristics'!$C:$C,0))),"",INDEX('Policy Characteristics'!K:K,MATCH($C188,'Policy Characteristics'!$C:$C,0)))</f>
        <v>buildings-sector-main.html#component-elec</v>
      </c>
      <c r="R188" s="254" t="str">
        <f>IF(ISBLANK(INDEX('Policy Characteristics'!L:L,MATCH($C188,'Policy Characteristics'!$C:$C,0))),"",INDEX('Policy Characteristics'!L:L,MATCH($C188,'Policy Characteristics'!$C:$C,0)))</f>
        <v>building-component-electrification.html</v>
      </c>
    </row>
    <row r="189" spans="1:18">
      <c r="A189" s="254" t="str">
        <f>IF(ISBLANK(INDEX('Policy Characteristics'!A:A,MATCH($C189,'Policy Characteristics'!$C:$C,0))),"",INDEX('Policy Characteristics'!A:A,MATCH($C189,'Policy Characteristics'!$C:$C,0)))</f>
        <v>Buildings and Appliances</v>
      </c>
      <c r="B189" s="262" t="str">
        <f>IF(ISBLANK(INDEX('Policy Characteristics'!B:B,MATCH($C189,'Policy Characteristics'!$C:$C,0))),"",INDEX('Policy Characteristics'!B:B,MATCH($C189,'Policy Characteristics'!$C:$C,0)))</f>
        <v>Building Component Electrification</v>
      </c>
      <c r="C189" s="254" t="str">
        <f t="shared" ref="C189:C201" si="10">C$188</f>
        <v>Fraction of New Bldg Components Shifted to Other Fuels</v>
      </c>
      <c r="D189" s="45" t="s">
        <v>116</v>
      </c>
      <c r="E189" s="45" t="s">
        <v>277</v>
      </c>
      <c r="F189" s="45" t="s">
        <v>122</v>
      </c>
      <c r="G189" s="45" t="s">
        <v>281</v>
      </c>
      <c r="H189" s="43">
        <v>436</v>
      </c>
      <c r="I189" s="324" t="s">
        <v>44</v>
      </c>
      <c r="J189" s="255" t="str">
        <f>IF(ISBLANK(INDEX('Policy Characteristics'!D:D,MATCH($C189,'Policy Characteristics'!$C:$C,0))),"",INDEX('Policy Characteristics'!D:D,MATCH($C189,'Policy Characteristics'!$C:$C,0)))</f>
        <v>Building Component Electrification</v>
      </c>
      <c r="K189" s="254" t="str">
        <f>IF(ISBLANK(INDEX('Policy Characteristics'!E:E,MATCH($C189,'Policy Characteristics'!$C:$C,0))),"",INDEX('Policy Characteristics'!E:E,MATCH($C189,'Policy Characteristics'!$C:$C,0)))</f>
        <v>bldgs new component fuel shifting</v>
      </c>
      <c r="L189" s="261">
        <f>IF(ISBLANK(INDEX('Policy Characteristics'!F:F,MATCH($C189,'Policy Characteristics'!$C:$C,0))),"",INDEX('Policy Characteristics'!F:F,MATCH($C189,'Policy Characteristics'!$C:$C,0)))</f>
        <v>0</v>
      </c>
      <c r="M189" s="261">
        <f>IF(ISBLANK(INDEX('Policy Characteristics'!G:G,MATCH($C189,'Policy Characteristics'!$C:$C,0))),"",INDEX('Policy Characteristics'!G:G,MATCH($C189,'Policy Characteristics'!$C:$C,0)))</f>
        <v>1</v>
      </c>
      <c r="N189" s="261">
        <f>IF(ISBLANK(INDEX('Policy Characteristics'!H:H,MATCH($C189,'Policy Characteristics'!$C:$C,0))),"",INDEX('Policy Characteristics'!H:H,MATCH($C189,'Policy Characteristics'!$C:$C,0)))</f>
        <v>0.01</v>
      </c>
      <c r="O189" s="254" t="str">
        <f>IF(ISBLANK(INDEX('Policy Characteristics'!I:I,MATCH($C189,'Policy Characteristics'!$C:$C,0))),"",INDEX('Policy Characteristics'!I:I,MATCH($C189,'Policy Characteristics'!$C:$C,0)))</f>
        <v>% of newly sold non-electric building components</v>
      </c>
      <c r="P189" s="254"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89" s="254" t="str">
        <f>IF(ISBLANK(INDEX('Policy Characteristics'!K:K,MATCH($C189,'Policy Characteristics'!$C:$C,0))),"",INDEX('Policy Characteristics'!K:K,MATCH($C189,'Policy Characteristics'!$C:$C,0)))</f>
        <v>buildings-sector-main.html#component-elec</v>
      </c>
      <c r="R189" s="254" t="str">
        <f>IF(ISBLANK(INDEX('Policy Characteristics'!L:L,MATCH($C189,'Policy Characteristics'!$C:$C,0))),"",INDEX('Policy Characteristics'!L:L,MATCH($C189,'Policy Characteristics'!$C:$C,0)))</f>
        <v>building-component-electrification.html</v>
      </c>
    </row>
    <row r="190" spans="1:18">
      <c r="A190" s="254" t="str">
        <f>IF(ISBLANK(INDEX('Policy Characteristics'!A:A,MATCH($C190,'Policy Characteristics'!$C:$C,0))),"",INDEX('Policy Characteristics'!A:A,MATCH($C190,'Policy Characteristics'!$C:$C,0)))</f>
        <v>Buildings and Appliances</v>
      </c>
      <c r="B190" s="262" t="str">
        <f>IF(ISBLANK(INDEX('Policy Characteristics'!B:B,MATCH($C190,'Policy Characteristics'!$C:$C,0))),"",INDEX('Policy Characteristics'!B:B,MATCH($C190,'Policy Characteristics'!$C:$C,0)))</f>
        <v>Building Component Electrification</v>
      </c>
      <c r="C190" s="254" t="str">
        <f t="shared" si="10"/>
        <v>Fraction of New Bldg Components Shifted to Other Fuels</v>
      </c>
      <c r="D190" s="45" t="s">
        <v>118</v>
      </c>
      <c r="E190" s="45" t="s">
        <v>277</v>
      </c>
      <c r="F190" s="45" t="s">
        <v>124</v>
      </c>
      <c r="G190" s="45" t="s">
        <v>281</v>
      </c>
      <c r="H190" s="43">
        <v>437</v>
      </c>
      <c r="I190" s="324" t="s">
        <v>44</v>
      </c>
      <c r="J190" s="255" t="str">
        <f>IF(ISBLANK(INDEX('Policy Characteristics'!D:D,MATCH($C190,'Policy Characteristics'!$C:$C,0))),"",INDEX('Policy Characteristics'!D:D,MATCH($C190,'Policy Characteristics'!$C:$C,0)))</f>
        <v>Building Component Electrification</v>
      </c>
      <c r="K190" s="254" t="str">
        <f>IF(ISBLANK(INDEX('Policy Characteristics'!E:E,MATCH($C190,'Policy Characteristics'!$C:$C,0))),"",INDEX('Policy Characteristics'!E:E,MATCH($C190,'Policy Characteristics'!$C:$C,0)))</f>
        <v>bldgs new component fuel shifting</v>
      </c>
      <c r="L190" s="261">
        <f>IF(ISBLANK(INDEX('Policy Characteristics'!F:F,MATCH($C190,'Policy Characteristics'!$C:$C,0))),"",INDEX('Policy Characteristics'!F:F,MATCH($C190,'Policy Characteristics'!$C:$C,0)))</f>
        <v>0</v>
      </c>
      <c r="M190" s="261">
        <f>IF(ISBLANK(INDEX('Policy Characteristics'!G:G,MATCH($C190,'Policy Characteristics'!$C:$C,0))),"",INDEX('Policy Characteristics'!G:G,MATCH($C190,'Policy Characteristics'!$C:$C,0)))</f>
        <v>1</v>
      </c>
      <c r="N190" s="261">
        <f>IF(ISBLANK(INDEX('Policy Characteristics'!H:H,MATCH($C190,'Policy Characteristics'!$C:$C,0))),"",INDEX('Policy Characteristics'!H:H,MATCH($C190,'Policy Characteristics'!$C:$C,0)))</f>
        <v>0.01</v>
      </c>
      <c r="O190" s="254" t="str">
        <f>IF(ISBLANK(INDEX('Policy Characteristics'!I:I,MATCH($C190,'Policy Characteristics'!$C:$C,0))),"",INDEX('Policy Characteristics'!I:I,MATCH($C190,'Policy Characteristics'!$C:$C,0)))</f>
        <v>% of newly sold non-electric building components</v>
      </c>
      <c r="P190" s="254"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0" s="254" t="str">
        <f>IF(ISBLANK(INDEX('Policy Characteristics'!K:K,MATCH($C190,'Policy Characteristics'!$C:$C,0))),"",INDEX('Policy Characteristics'!K:K,MATCH($C190,'Policy Characteristics'!$C:$C,0)))</f>
        <v>buildings-sector-main.html#component-elec</v>
      </c>
      <c r="R190" s="254" t="str">
        <f>IF(ISBLANK(INDEX('Policy Characteristics'!L:L,MATCH($C190,'Policy Characteristics'!$C:$C,0))),"",INDEX('Policy Characteristics'!L:L,MATCH($C190,'Policy Characteristics'!$C:$C,0)))</f>
        <v>building-component-electrification.html</v>
      </c>
    </row>
    <row r="191" spans="1:18">
      <c r="A191" s="254" t="str">
        <f>IF(ISBLANK(INDEX('Policy Characteristics'!A:A,MATCH($C191,'Policy Characteristics'!$C:$C,0))),"",INDEX('Policy Characteristics'!A:A,MATCH($C191,'Policy Characteristics'!$C:$C,0)))</f>
        <v>Buildings and Appliances</v>
      </c>
      <c r="B191" s="262" t="str">
        <f>IF(ISBLANK(INDEX('Policy Characteristics'!B:B,MATCH($C191,'Policy Characteristics'!$C:$C,0))),"",INDEX('Policy Characteristics'!B:B,MATCH($C191,'Policy Characteristics'!$C:$C,0)))</f>
        <v>Building Component Electrification</v>
      </c>
      <c r="C191" s="254" t="str">
        <f t="shared" si="10"/>
        <v>Fraction of New Bldg Components Shifted to Other Fuels</v>
      </c>
      <c r="D191" s="45" t="s">
        <v>119</v>
      </c>
      <c r="E191" s="45" t="s">
        <v>277</v>
      </c>
      <c r="F191" s="45" t="s">
        <v>125</v>
      </c>
      <c r="G191" s="45" t="s">
        <v>281</v>
      </c>
      <c r="H191" s="43">
        <v>438</v>
      </c>
      <c r="I191" s="324" t="s">
        <v>43</v>
      </c>
      <c r="J191" s="255" t="str">
        <f>IF(ISBLANK(INDEX('Policy Characteristics'!D:D,MATCH($C191,'Policy Characteristics'!$C:$C,0))),"",INDEX('Policy Characteristics'!D:D,MATCH($C191,'Policy Characteristics'!$C:$C,0)))</f>
        <v>Building Component Electrification</v>
      </c>
      <c r="K191" s="254" t="str">
        <f>IF(ISBLANK(INDEX('Policy Characteristics'!E:E,MATCH($C191,'Policy Characteristics'!$C:$C,0))),"",INDEX('Policy Characteristics'!E:E,MATCH($C191,'Policy Characteristics'!$C:$C,0)))</f>
        <v>bldgs new component fuel shifting</v>
      </c>
      <c r="L191" s="261">
        <f>IF(ISBLANK(INDEX('Policy Characteristics'!F:F,MATCH($C191,'Policy Characteristics'!$C:$C,0))),"",INDEX('Policy Characteristics'!F:F,MATCH($C191,'Policy Characteristics'!$C:$C,0)))</f>
        <v>0</v>
      </c>
      <c r="M191" s="261">
        <f>IF(ISBLANK(INDEX('Policy Characteristics'!G:G,MATCH($C191,'Policy Characteristics'!$C:$C,0))),"",INDEX('Policy Characteristics'!G:G,MATCH($C191,'Policy Characteristics'!$C:$C,0)))</f>
        <v>1</v>
      </c>
      <c r="N191" s="261">
        <f>IF(ISBLANK(INDEX('Policy Characteristics'!H:H,MATCH($C191,'Policy Characteristics'!$C:$C,0))),"",INDEX('Policy Characteristics'!H:H,MATCH($C191,'Policy Characteristics'!$C:$C,0)))</f>
        <v>0.01</v>
      </c>
      <c r="O191" s="254" t="str">
        <f>IF(ISBLANK(INDEX('Policy Characteristics'!I:I,MATCH($C191,'Policy Characteristics'!$C:$C,0))),"",INDEX('Policy Characteristics'!I:I,MATCH($C191,'Policy Characteristics'!$C:$C,0)))</f>
        <v>% of newly sold non-electric building components</v>
      </c>
      <c r="P191" s="254"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1" s="254" t="str">
        <f>IF(ISBLANK(INDEX('Policy Characteristics'!K:K,MATCH($C191,'Policy Characteristics'!$C:$C,0))),"",INDEX('Policy Characteristics'!K:K,MATCH($C191,'Policy Characteristics'!$C:$C,0)))</f>
        <v>buildings-sector-main.html#component-elec</v>
      </c>
      <c r="R191" s="254" t="str">
        <f>IF(ISBLANK(INDEX('Policy Characteristics'!L:L,MATCH($C191,'Policy Characteristics'!$C:$C,0))),"",INDEX('Policy Characteristics'!L:L,MATCH($C191,'Policy Characteristics'!$C:$C,0)))</f>
        <v>building-component-electrification.html</v>
      </c>
    </row>
    <row r="192" spans="1:18">
      <c r="A192" s="254" t="str">
        <f>IF(ISBLANK(INDEX('Policy Characteristics'!A:A,MATCH($C192,'Policy Characteristics'!$C:$C,0))),"",INDEX('Policy Characteristics'!A:A,MATCH($C192,'Policy Characteristics'!$C:$C,0)))</f>
        <v>Buildings and Appliances</v>
      </c>
      <c r="B192" s="262" t="str">
        <f>IF(ISBLANK(INDEX('Policy Characteristics'!B:B,MATCH($C192,'Policy Characteristics'!$C:$C,0))),"",INDEX('Policy Characteristics'!B:B,MATCH($C192,'Policy Characteristics'!$C:$C,0)))</f>
        <v>Building Component Electrification</v>
      </c>
      <c r="C192" s="254" t="str">
        <f t="shared" si="10"/>
        <v>Fraction of New Bldg Components Shifted to Other Fuels</v>
      </c>
      <c r="D192" s="45" t="s">
        <v>120</v>
      </c>
      <c r="E192" s="45" t="s">
        <v>277</v>
      </c>
      <c r="F192" s="45" t="s">
        <v>126</v>
      </c>
      <c r="G192" s="45" t="s">
        <v>281</v>
      </c>
      <c r="H192" s="43">
        <v>439</v>
      </c>
      <c r="I192" s="324" t="s">
        <v>43</v>
      </c>
      <c r="J192" s="255" t="str">
        <f>IF(ISBLANK(INDEX('Policy Characteristics'!D:D,MATCH($C192,'Policy Characteristics'!$C:$C,0))),"",INDEX('Policy Characteristics'!D:D,MATCH($C192,'Policy Characteristics'!$C:$C,0)))</f>
        <v>Building Component Electrification</v>
      </c>
      <c r="K192" s="254" t="str">
        <f>IF(ISBLANK(INDEX('Policy Characteristics'!E:E,MATCH($C192,'Policy Characteristics'!$C:$C,0))),"",INDEX('Policy Characteristics'!E:E,MATCH($C192,'Policy Characteristics'!$C:$C,0)))</f>
        <v>bldgs new component fuel shifting</v>
      </c>
      <c r="L192" s="261">
        <f>IF(ISBLANK(INDEX('Policy Characteristics'!F:F,MATCH($C192,'Policy Characteristics'!$C:$C,0))),"",INDEX('Policy Characteristics'!F:F,MATCH($C192,'Policy Characteristics'!$C:$C,0)))</f>
        <v>0</v>
      </c>
      <c r="M192" s="261">
        <f>IF(ISBLANK(INDEX('Policy Characteristics'!G:G,MATCH($C192,'Policy Characteristics'!$C:$C,0))),"",INDEX('Policy Characteristics'!G:G,MATCH($C192,'Policy Characteristics'!$C:$C,0)))</f>
        <v>1</v>
      </c>
      <c r="N192" s="261">
        <f>IF(ISBLANK(INDEX('Policy Characteristics'!H:H,MATCH($C192,'Policy Characteristics'!$C:$C,0))),"",INDEX('Policy Characteristics'!H:H,MATCH($C192,'Policy Characteristics'!$C:$C,0)))</f>
        <v>0.01</v>
      </c>
      <c r="O192" s="254" t="str">
        <f>IF(ISBLANK(INDEX('Policy Characteristics'!I:I,MATCH($C192,'Policy Characteristics'!$C:$C,0))),"",INDEX('Policy Characteristics'!I:I,MATCH($C192,'Policy Characteristics'!$C:$C,0)))</f>
        <v>% of newly sold non-electric building components</v>
      </c>
      <c r="P192" s="254"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2" s="254" t="str">
        <f>IF(ISBLANK(INDEX('Policy Characteristics'!K:K,MATCH($C192,'Policy Characteristics'!$C:$C,0))),"",INDEX('Policy Characteristics'!K:K,MATCH($C192,'Policy Characteristics'!$C:$C,0)))</f>
        <v>buildings-sector-main.html#component-elec</v>
      </c>
      <c r="R192" s="254" t="str">
        <f>IF(ISBLANK(INDEX('Policy Characteristics'!L:L,MATCH($C192,'Policy Characteristics'!$C:$C,0))),"",INDEX('Policy Characteristics'!L:L,MATCH($C192,'Policy Characteristics'!$C:$C,0)))</f>
        <v>building-component-electrification.html</v>
      </c>
    </row>
    <row r="193" spans="1:18">
      <c r="A193" s="254" t="str">
        <f>IF(ISBLANK(INDEX('Policy Characteristics'!A:A,MATCH($C193,'Policy Characteristics'!$C:$C,0))),"",INDEX('Policy Characteristics'!A:A,MATCH($C193,'Policy Characteristics'!$C:$C,0)))</f>
        <v>Buildings and Appliances</v>
      </c>
      <c r="B193" s="262" t="str">
        <f>IF(ISBLANK(INDEX('Policy Characteristics'!B:B,MATCH($C193,'Policy Characteristics'!$C:$C,0))),"",INDEX('Policy Characteristics'!B:B,MATCH($C193,'Policy Characteristics'!$C:$C,0)))</f>
        <v>Building Component Electrification</v>
      </c>
      <c r="C193" s="254" t="str">
        <f t="shared" si="10"/>
        <v>Fraction of New Bldg Components Shifted to Other Fuels</v>
      </c>
      <c r="D193" s="45" t="s">
        <v>115</v>
      </c>
      <c r="E193" s="45" t="s">
        <v>278</v>
      </c>
      <c r="F193" s="45" t="s">
        <v>121</v>
      </c>
      <c r="G193" s="45" t="s">
        <v>280</v>
      </c>
      <c r="H193" s="43">
        <v>440</v>
      </c>
      <c r="I193" s="324" t="s">
        <v>43</v>
      </c>
      <c r="J193" s="255" t="str">
        <f>IF(ISBLANK(INDEX('Policy Characteristics'!D:D,MATCH($C193,'Policy Characteristics'!$C:$C,0))),"",INDEX('Policy Characteristics'!D:D,MATCH($C193,'Policy Characteristics'!$C:$C,0)))</f>
        <v>Building Component Electrification</v>
      </c>
      <c r="K193" s="254" t="str">
        <f>IF(ISBLANK(INDEX('Policy Characteristics'!E:E,MATCH($C193,'Policy Characteristics'!$C:$C,0))),"",INDEX('Policy Characteristics'!E:E,MATCH($C193,'Policy Characteristics'!$C:$C,0)))</f>
        <v>bldgs new component fuel shifting</v>
      </c>
      <c r="L193" s="261">
        <f>IF(ISBLANK(INDEX('Policy Characteristics'!F:F,MATCH($C193,'Policy Characteristics'!$C:$C,0))),"",INDEX('Policy Characteristics'!F:F,MATCH($C193,'Policy Characteristics'!$C:$C,0)))</f>
        <v>0</v>
      </c>
      <c r="M193" s="261">
        <f>IF(ISBLANK(INDEX('Policy Characteristics'!G:G,MATCH($C193,'Policy Characteristics'!$C:$C,0))),"",INDEX('Policy Characteristics'!G:G,MATCH($C193,'Policy Characteristics'!$C:$C,0)))</f>
        <v>1</v>
      </c>
      <c r="N193" s="261">
        <f>IF(ISBLANK(INDEX('Policy Characteristics'!H:H,MATCH($C193,'Policy Characteristics'!$C:$C,0))),"",INDEX('Policy Characteristics'!H:H,MATCH($C193,'Policy Characteristics'!$C:$C,0)))</f>
        <v>0.01</v>
      </c>
      <c r="O193" s="254" t="str">
        <f>IF(ISBLANK(INDEX('Policy Characteristics'!I:I,MATCH($C193,'Policy Characteristics'!$C:$C,0))),"",INDEX('Policy Characteristics'!I:I,MATCH($C193,'Policy Characteristics'!$C:$C,0)))</f>
        <v>% of newly sold non-electric building components</v>
      </c>
      <c r="P193" s="254"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3" s="254" t="str">
        <f>IF(ISBLANK(INDEX('Policy Characteristics'!K:K,MATCH($C193,'Policy Characteristics'!$C:$C,0))),"",INDEX('Policy Characteristics'!K:K,MATCH($C193,'Policy Characteristics'!$C:$C,0)))</f>
        <v>buildings-sector-main.html#component-elec</v>
      </c>
      <c r="R193" s="254" t="str">
        <f>IF(ISBLANK(INDEX('Policy Characteristics'!L:L,MATCH($C193,'Policy Characteristics'!$C:$C,0))),"",INDEX('Policy Characteristics'!L:L,MATCH($C193,'Policy Characteristics'!$C:$C,0)))</f>
        <v>building-component-electrification.html</v>
      </c>
    </row>
    <row r="194" spans="1:18">
      <c r="A194" s="254" t="str">
        <f>IF(ISBLANK(INDEX('Policy Characteristics'!A:A,MATCH($C194,'Policy Characteristics'!$C:$C,0))),"",INDEX('Policy Characteristics'!A:A,MATCH($C194,'Policy Characteristics'!$C:$C,0)))</f>
        <v>Buildings and Appliances</v>
      </c>
      <c r="B194" s="262" t="str">
        <f>IF(ISBLANK(INDEX('Policy Characteristics'!B:B,MATCH($C194,'Policy Characteristics'!$C:$C,0))),"",INDEX('Policy Characteristics'!B:B,MATCH($C194,'Policy Characteristics'!$C:$C,0)))</f>
        <v>Building Component Electrification</v>
      </c>
      <c r="C194" s="254" t="str">
        <f t="shared" si="10"/>
        <v>Fraction of New Bldg Components Shifted to Other Fuels</v>
      </c>
      <c r="D194" s="45" t="s">
        <v>116</v>
      </c>
      <c r="E194" s="45" t="s">
        <v>278</v>
      </c>
      <c r="F194" s="45" t="s">
        <v>122</v>
      </c>
      <c r="G194" s="45" t="s">
        <v>280</v>
      </c>
      <c r="H194" s="43">
        <v>441</v>
      </c>
      <c r="I194" s="324" t="s">
        <v>44</v>
      </c>
      <c r="J194" s="255" t="str">
        <f>IF(ISBLANK(INDEX('Policy Characteristics'!D:D,MATCH($C194,'Policy Characteristics'!$C:$C,0))),"",INDEX('Policy Characteristics'!D:D,MATCH($C194,'Policy Characteristics'!$C:$C,0)))</f>
        <v>Building Component Electrification</v>
      </c>
      <c r="K194" s="254" t="str">
        <f>IF(ISBLANK(INDEX('Policy Characteristics'!E:E,MATCH($C194,'Policy Characteristics'!$C:$C,0))),"",INDEX('Policy Characteristics'!E:E,MATCH($C194,'Policy Characteristics'!$C:$C,0)))</f>
        <v>bldgs new component fuel shifting</v>
      </c>
      <c r="L194" s="261">
        <f>IF(ISBLANK(INDEX('Policy Characteristics'!F:F,MATCH($C194,'Policy Characteristics'!$C:$C,0))),"",INDEX('Policy Characteristics'!F:F,MATCH($C194,'Policy Characteristics'!$C:$C,0)))</f>
        <v>0</v>
      </c>
      <c r="M194" s="261">
        <f>IF(ISBLANK(INDEX('Policy Characteristics'!G:G,MATCH($C194,'Policy Characteristics'!$C:$C,0))),"",INDEX('Policy Characteristics'!G:G,MATCH($C194,'Policy Characteristics'!$C:$C,0)))</f>
        <v>1</v>
      </c>
      <c r="N194" s="261">
        <f>IF(ISBLANK(INDEX('Policy Characteristics'!H:H,MATCH($C194,'Policy Characteristics'!$C:$C,0))),"",INDEX('Policy Characteristics'!H:H,MATCH($C194,'Policy Characteristics'!$C:$C,0)))</f>
        <v>0.01</v>
      </c>
      <c r="O194" s="254" t="str">
        <f>IF(ISBLANK(INDEX('Policy Characteristics'!I:I,MATCH($C194,'Policy Characteristics'!$C:$C,0))),"",INDEX('Policy Characteristics'!I:I,MATCH($C194,'Policy Characteristics'!$C:$C,0)))</f>
        <v>% of newly sold non-electric building components</v>
      </c>
      <c r="P194" s="254"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4" s="254" t="str">
        <f>IF(ISBLANK(INDEX('Policy Characteristics'!K:K,MATCH($C194,'Policy Characteristics'!$C:$C,0))),"",INDEX('Policy Characteristics'!K:K,MATCH($C194,'Policy Characteristics'!$C:$C,0)))</f>
        <v>buildings-sector-main.html#component-elec</v>
      </c>
      <c r="R194" s="254" t="str">
        <f>IF(ISBLANK(INDEX('Policy Characteristics'!L:L,MATCH($C194,'Policy Characteristics'!$C:$C,0))),"",INDEX('Policy Characteristics'!L:L,MATCH($C194,'Policy Characteristics'!$C:$C,0)))</f>
        <v>building-component-electrification.html</v>
      </c>
    </row>
    <row r="195" spans="1:18">
      <c r="A195" s="254" t="str">
        <f>IF(ISBLANK(INDEX('Policy Characteristics'!A:A,MATCH($C195,'Policy Characteristics'!$C:$C,0))),"",INDEX('Policy Characteristics'!A:A,MATCH($C195,'Policy Characteristics'!$C:$C,0)))</f>
        <v>Buildings and Appliances</v>
      </c>
      <c r="B195" s="262" t="str">
        <f>IF(ISBLANK(INDEX('Policy Characteristics'!B:B,MATCH($C195,'Policy Characteristics'!$C:$C,0))),"",INDEX('Policy Characteristics'!B:B,MATCH($C195,'Policy Characteristics'!$C:$C,0)))</f>
        <v>Building Component Electrification</v>
      </c>
      <c r="C195" s="254" t="str">
        <f t="shared" si="10"/>
        <v>Fraction of New Bldg Components Shifted to Other Fuels</v>
      </c>
      <c r="D195" s="45" t="s">
        <v>118</v>
      </c>
      <c r="E195" s="45" t="s">
        <v>278</v>
      </c>
      <c r="F195" s="45" t="s">
        <v>124</v>
      </c>
      <c r="G195" s="45" t="s">
        <v>280</v>
      </c>
      <c r="H195" s="43">
        <v>442</v>
      </c>
      <c r="I195" s="324" t="s">
        <v>44</v>
      </c>
      <c r="J195" s="255" t="str">
        <f>IF(ISBLANK(INDEX('Policy Characteristics'!D:D,MATCH($C195,'Policy Characteristics'!$C:$C,0))),"",INDEX('Policy Characteristics'!D:D,MATCH($C195,'Policy Characteristics'!$C:$C,0)))</f>
        <v>Building Component Electrification</v>
      </c>
      <c r="K195" s="254" t="str">
        <f>IF(ISBLANK(INDEX('Policy Characteristics'!E:E,MATCH($C195,'Policy Characteristics'!$C:$C,0))),"",INDEX('Policy Characteristics'!E:E,MATCH($C195,'Policy Characteristics'!$C:$C,0)))</f>
        <v>bldgs new component fuel shifting</v>
      </c>
      <c r="L195" s="261">
        <f>IF(ISBLANK(INDEX('Policy Characteristics'!F:F,MATCH($C195,'Policy Characteristics'!$C:$C,0))),"",INDEX('Policy Characteristics'!F:F,MATCH($C195,'Policy Characteristics'!$C:$C,0)))</f>
        <v>0</v>
      </c>
      <c r="M195" s="261">
        <f>IF(ISBLANK(INDEX('Policy Characteristics'!G:G,MATCH($C195,'Policy Characteristics'!$C:$C,0))),"",INDEX('Policy Characteristics'!G:G,MATCH($C195,'Policy Characteristics'!$C:$C,0)))</f>
        <v>1</v>
      </c>
      <c r="N195" s="261">
        <f>IF(ISBLANK(INDEX('Policy Characteristics'!H:H,MATCH($C195,'Policy Characteristics'!$C:$C,0))),"",INDEX('Policy Characteristics'!H:H,MATCH($C195,'Policy Characteristics'!$C:$C,0)))</f>
        <v>0.01</v>
      </c>
      <c r="O195" s="254" t="str">
        <f>IF(ISBLANK(INDEX('Policy Characteristics'!I:I,MATCH($C195,'Policy Characteristics'!$C:$C,0))),"",INDEX('Policy Characteristics'!I:I,MATCH($C195,'Policy Characteristics'!$C:$C,0)))</f>
        <v>% of newly sold non-electric building components</v>
      </c>
      <c r="P195" s="254"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5" s="254" t="str">
        <f>IF(ISBLANK(INDEX('Policy Characteristics'!K:K,MATCH($C195,'Policy Characteristics'!$C:$C,0))),"",INDEX('Policy Characteristics'!K:K,MATCH($C195,'Policy Characteristics'!$C:$C,0)))</f>
        <v>buildings-sector-main.html#component-elec</v>
      </c>
      <c r="R195" s="254" t="str">
        <f>IF(ISBLANK(INDEX('Policy Characteristics'!L:L,MATCH($C195,'Policy Characteristics'!$C:$C,0))),"",INDEX('Policy Characteristics'!L:L,MATCH($C195,'Policy Characteristics'!$C:$C,0)))</f>
        <v>building-component-electrification.html</v>
      </c>
    </row>
    <row r="196" spans="1:18">
      <c r="A196" s="254" t="str">
        <f>IF(ISBLANK(INDEX('Policy Characteristics'!A:A,MATCH($C196,'Policy Characteristics'!$C:$C,0))),"",INDEX('Policy Characteristics'!A:A,MATCH($C196,'Policy Characteristics'!$C:$C,0)))</f>
        <v>Buildings and Appliances</v>
      </c>
      <c r="B196" s="262" t="str">
        <f>IF(ISBLANK(INDEX('Policy Characteristics'!B:B,MATCH($C196,'Policy Characteristics'!$C:$C,0))),"",INDEX('Policy Characteristics'!B:B,MATCH($C196,'Policy Characteristics'!$C:$C,0)))</f>
        <v>Building Component Electrification</v>
      </c>
      <c r="C196" s="254" t="str">
        <f t="shared" si="10"/>
        <v>Fraction of New Bldg Components Shifted to Other Fuels</v>
      </c>
      <c r="D196" s="45" t="s">
        <v>119</v>
      </c>
      <c r="E196" s="45" t="s">
        <v>278</v>
      </c>
      <c r="F196" s="45" t="s">
        <v>125</v>
      </c>
      <c r="G196" s="45" t="s">
        <v>280</v>
      </c>
      <c r="H196" s="43">
        <v>443</v>
      </c>
      <c r="I196" s="324" t="s">
        <v>43</v>
      </c>
      <c r="J196" s="255" t="str">
        <f>IF(ISBLANK(INDEX('Policy Characteristics'!D:D,MATCH($C196,'Policy Characteristics'!$C:$C,0))),"",INDEX('Policy Characteristics'!D:D,MATCH($C196,'Policy Characteristics'!$C:$C,0)))</f>
        <v>Building Component Electrification</v>
      </c>
      <c r="K196" s="254" t="str">
        <f>IF(ISBLANK(INDEX('Policy Characteristics'!E:E,MATCH($C196,'Policy Characteristics'!$C:$C,0))),"",INDEX('Policy Characteristics'!E:E,MATCH($C196,'Policy Characteristics'!$C:$C,0)))</f>
        <v>bldgs new component fuel shifting</v>
      </c>
      <c r="L196" s="261">
        <f>IF(ISBLANK(INDEX('Policy Characteristics'!F:F,MATCH($C196,'Policy Characteristics'!$C:$C,0))),"",INDEX('Policy Characteristics'!F:F,MATCH($C196,'Policy Characteristics'!$C:$C,0)))</f>
        <v>0</v>
      </c>
      <c r="M196" s="261">
        <f>IF(ISBLANK(INDEX('Policy Characteristics'!G:G,MATCH($C196,'Policy Characteristics'!$C:$C,0))),"",INDEX('Policy Characteristics'!G:G,MATCH($C196,'Policy Characteristics'!$C:$C,0)))</f>
        <v>1</v>
      </c>
      <c r="N196" s="261">
        <f>IF(ISBLANK(INDEX('Policy Characteristics'!H:H,MATCH($C196,'Policy Characteristics'!$C:$C,0))),"",INDEX('Policy Characteristics'!H:H,MATCH($C196,'Policy Characteristics'!$C:$C,0)))</f>
        <v>0.01</v>
      </c>
      <c r="O196" s="254" t="str">
        <f>IF(ISBLANK(INDEX('Policy Characteristics'!I:I,MATCH($C196,'Policy Characteristics'!$C:$C,0))),"",INDEX('Policy Characteristics'!I:I,MATCH($C196,'Policy Characteristics'!$C:$C,0)))</f>
        <v>% of newly sold non-electric building components</v>
      </c>
      <c r="P196" s="254"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6" s="254" t="str">
        <f>IF(ISBLANK(INDEX('Policy Characteristics'!K:K,MATCH($C196,'Policy Characteristics'!$C:$C,0))),"",INDEX('Policy Characteristics'!K:K,MATCH($C196,'Policy Characteristics'!$C:$C,0)))</f>
        <v>buildings-sector-main.html#component-elec</v>
      </c>
      <c r="R196" s="254" t="str">
        <f>IF(ISBLANK(INDEX('Policy Characteristics'!L:L,MATCH($C196,'Policy Characteristics'!$C:$C,0))),"",INDEX('Policy Characteristics'!L:L,MATCH($C196,'Policy Characteristics'!$C:$C,0)))</f>
        <v>building-component-electrification.html</v>
      </c>
    </row>
    <row r="197" spans="1:18">
      <c r="A197" s="254" t="str">
        <f>IF(ISBLANK(INDEX('Policy Characteristics'!A:A,MATCH($C197,'Policy Characteristics'!$C:$C,0))),"",INDEX('Policy Characteristics'!A:A,MATCH($C197,'Policy Characteristics'!$C:$C,0)))</f>
        <v>Buildings and Appliances</v>
      </c>
      <c r="B197" s="262" t="str">
        <f>IF(ISBLANK(INDEX('Policy Characteristics'!B:B,MATCH($C197,'Policy Characteristics'!$C:$C,0))),"",INDEX('Policy Characteristics'!B:B,MATCH($C197,'Policy Characteristics'!$C:$C,0)))</f>
        <v>Building Component Electrification</v>
      </c>
      <c r="C197" s="254" t="str">
        <f t="shared" si="10"/>
        <v>Fraction of New Bldg Components Shifted to Other Fuels</v>
      </c>
      <c r="D197" s="45" t="s">
        <v>120</v>
      </c>
      <c r="E197" s="45" t="s">
        <v>278</v>
      </c>
      <c r="F197" s="45" t="s">
        <v>126</v>
      </c>
      <c r="G197" s="45" t="s">
        <v>280</v>
      </c>
      <c r="H197" s="43">
        <v>444</v>
      </c>
      <c r="I197" s="324" t="s">
        <v>43</v>
      </c>
      <c r="J197" s="255" t="str">
        <f>IF(ISBLANK(INDEX('Policy Characteristics'!D:D,MATCH($C197,'Policy Characteristics'!$C:$C,0))),"",INDEX('Policy Characteristics'!D:D,MATCH($C197,'Policy Characteristics'!$C:$C,0)))</f>
        <v>Building Component Electrification</v>
      </c>
      <c r="K197" s="254" t="str">
        <f>IF(ISBLANK(INDEX('Policy Characteristics'!E:E,MATCH($C197,'Policy Characteristics'!$C:$C,0))),"",INDEX('Policy Characteristics'!E:E,MATCH($C197,'Policy Characteristics'!$C:$C,0)))</f>
        <v>bldgs new component fuel shifting</v>
      </c>
      <c r="L197" s="261">
        <f>IF(ISBLANK(INDEX('Policy Characteristics'!F:F,MATCH($C197,'Policy Characteristics'!$C:$C,0))),"",INDEX('Policy Characteristics'!F:F,MATCH($C197,'Policy Characteristics'!$C:$C,0)))</f>
        <v>0</v>
      </c>
      <c r="M197" s="261">
        <f>IF(ISBLANK(INDEX('Policy Characteristics'!G:G,MATCH($C197,'Policy Characteristics'!$C:$C,0))),"",INDEX('Policy Characteristics'!G:G,MATCH($C197,'Policy Characteristics'!$C:$C,0)))</f>
        <v>1</v>
      </c>
      <c r="N197" s="261">
        <f>IF(ISBLANK(INDEX('Policy Characteristics'!H:H,MATCH($C197,'Policy Characteristics'!$C:$C,0))),"",INDEX('Policy Characteristics'!H:H,MATCH($C197,'Policy Characteristics'!$C:$C,0)))</f>
        <v>0.01</v>
      </c>
      <c r="O197" s="254" t="str">
        <f>IF(ISBLANK(INDEX('Policy Characteristics'!I:I,MATCH($C197,'Policy Characteristics'!$C:$C,0))),"",INDEX('Policy Characteristics'!I:I,MATCH($C197,'Policy Characteristics'!$C:$C,0)))</f>
        <v>% of newly sold non-electric building components</v>
      </c>
      <c r="P197" s="254"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7" s="254" t="str">
        <f>IF(ISBLANK(INDEX('Policy Characteristics'!K:K,MATCH($C197,'Policy Characteristics'!$C:$C,0))),"",INDEX('Policy Characteristics'!K:K,MATCH($C197,'Policy Characteristics'!$C:$C,0)))</f>
        <v>buildings-sector-main.html#component-elec</v>
      </c>
      <c r="R197" s="254" t="str">
        <f>IF(ISBLANK(INDEX('Policy Characteristics'!L:L,MATCH($C197,'Policy Characteristics'!$C:$C,0))),"",INDEX('Policy Characteristics'!L:L,MATCH($C197,'Policy Characteristics'!$C:$C,0)))</f>
        <v>building-component-electrification.html</v>
      </c>
    </row>
    <row r="198" spans="1:18">
      <c r="A198" s="254" t="str">
        <f>IF(ISBLANK(INDEX('Policy Characteristics'!A:A,MATCH($C198,'Policy Characteristics'!$C:$C,0))),"",INDEX('Policy Characteristics'!A:A,MATCH($C198,'Policy Characteristics'!$C:$C,0)))</f>
        <v>Buildings and Appliances</v>
      </c>
      <c r="B198" s="262" t="str">
        <f>IF(ISBLANK(INDEX('Policy Characteristics'!B:B,MATCH($C198,'Policy Characteristics'!$C:$C,0))),"",INDEX('Policy Characteristics'!B:B,MATCH($C198,'Policy Characteristics'!$C:$C,0)))</f>
        <v>Building Component Electrification</v>
      </c>
      <c r="C198" s="254" t="str">
        <f t="shared" si="10"/>
        <v>Fraction of New Bldg Components Shifted to Other Fuels</v>
      </c>
      <c r="D198" s="45" t="s">
        <v>115</v>
      </c>
      <c r="E198" s="45" t="s">
        <v>279</v>
      </c>
      <c r="F198" s="45" t="s">
        <v>121</v>
      </c>
      <c r="G198" s="45" t="s">
        <v>165</v>
      </c>
      <c r="H198" s="43">
        <v>445</v>
      </c>
      <c r="I198" s="324" t="s">
        <v>43</v>
      </c>
      <c r="J198" s="255" t="str">
        <f>IF(ISBLANK(INDEX('Policy Characteristics'!D:D,MATCH($C198,'Policy Characteristics'!$C:$C,0))),"",INDEX('Policy Characteristics'!D:D,MATCH($C198,'Policy Characteristics'!$C:$C,0)))</f>
        <v>Building Component Electrification</v>
      </c>
      <c r="K198" s="254" t="str">
        <f>IF(ISBLANK(INDEX('Policy Characteristics'!E:E,MATCH($C198,'Policy Characteristics'!$C:$C,0))),"",INDEX('Policy Characteristics'!E:E,MATCH($C198,'Policy Characteristics'!$C:$C,0)))</f>
        <v>bldgs new component fuel shifting</v>
      </c>
      <c r="L198" s="261">
        <f>IF(ISBLANK(INDEX('Policy Characteristics'!F:F,MATCH($C198,'Policy Characteristics'!$C:$C,0))),"",INDEX('Policy Characteristics'!F:F,MATCH($C198,'Policy Characteristics'!$C:$C,0)))</f>
        <v>0</v>
      </c>
      <c r="M198" s="261">
        <f>IF(ISBLANK(INDEX('Policy Characteristics'!G:G,MATCH($C198,'Policy Characteristics'!$C:$C,0))),"",INDEX('Policy Characteristics'!G:G,MATCH($C198,'Policy Characteristics'!$C:$C,0)))</f>
        <v>1</v>
      </c>
      <c r="N198" s="261">
        <f>IF(ISBLANK(INDEX('Policy Characteristics'!H:H,MATCH($C198,'Policy Characteristics'!$C:$C,0))),"",INDEX('Policy Characteristics'!H:H,MATCH($C198,'Policy Characteristics'!$C:$C,0)))</f>
        <v>0.01</v>
      </c>
      <c r="O198" s="254" t="str">
        <f>IF(ISBLANK(INDEX('Policy Characteristics'!I:I,MATCH($C198,'Policy Characteristics'!$C:$C,0))),"",INDEX('Policy Characteristics'!I:I,MATCH($C198,'Policy Characteristics'!$C:$C,0)))</f>
        <v>% of newly sold non-electric building components</v>
      </c>
      <c r="P198" s="254"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8" s="254" t="str">
        <f>IF(ISBLANK(INDEX('Policy Characteristics'!K:K,MATCH($C198,'Policy Characteristics'!$C:$C,0))),"",INDEX('Policy Characteristics'!K:K,MATCH($C198,'Policy Characteristics'!$C:$C,0)))</f>
        <v>buildings-sector-main.html#component-elec</v>
      </c>
      <c r="R198" s="254" t="str">
        <f>IF(ISBLANK(INDEX('Policy Characteristics'!L:L,MATCH($C198,'Policy Characteristics'!$C:$C,0))),"",INDEX('Policy Characteristics'!L:L,MATCH($C198,'Policy Characteristics'!$C:$C,0)))</f>
        <v>building-component-electrification.html</v>
      </c>
    </row>
    <row r="199" spans="1:18">
      <c r="A199" s="254" t="str">
        <f>IF(ISBLANK(INDEX('Policy Characteristics'!A:A,MATCH($C199,'Policy Characteristics'!$C:$C,0))),"",INDEX('Policy Characteristics'!A:A,MATCH($C199,'Policy Characteristics'!$C:$C,0)))</f>
        <v>Buildings and Appliances</v>
      </c>
      <c r="B199" s="262" t="str">
        <f>IF(ISBLANK(INDEX('Policy Characteristics'!B:B,MATCH($C199,'Policy Characteristics'!$C:$C,0))),"",INDEX('Policy Characteristics'!B:B,MATCH($C199,'Policy Characteristics'!$C:$C,0)))</f>
        <v>Building Component Electrification</v>
      </c>
      <c r="C199" s="254" t="str">
        <f t="shared" si="10"/>
        <v>Fraction of New Bldg Components Shifted to Other Fuels</v>
      </c>
      <c r="D199" s="45" t="s">
        <v>116</v>
      </c>
      <c r="E199" s="45" t="s">
        <v>279</v>
      </c>
      <c r="F199" s="45" t="s">
        <v>122</v>
      </c>
      <c r="G199" s="45" t="s">
        <v>165</v>
      </c>
      <c r="H199" s="43">
        <v>446</v>
      </c>
      <c r="I199" s="324" t="s">
        <v>44</v>
      </c>
      <c r="J199" s="255" t="str">
        <f>IF(ISBLANK(INDEX('Policy Characteristics'!D:D,MATCH($C199,'Policy Characteristics'!$C:$C,0))),"",INDEX('Policy Characteristics'!D:D,MATCH($C199,'Policy Characteristics'!$C:$C,0)))</f>
        <v>Building Component Electrification</v>
      </c>
      <c r="K199" s="254" t="str">
        <f>IF(ISBLANK(INDEX('Policy Characteristics'!E:E,MATCH($C199,'Policy Characteristics'!$C:$C,0))),"",INDEX('Policy Characteristics'!E:E,MATCH($C199,'Policy Characteristics'!$C:$C,0)))</f>
        <v>bldgs new component fuel shifting</v>
      </c>
      <c r="L199" s="261">
        <f>IF(ISBLANK(INDEX('Policy Characteristics'!F:F,MATCH($C199,'Policy Characteristics'!$C:$C,0))),"",INDEX('Policy Characteristics'!F:F,MATCH($C199,'Policy Characteristics'!$C:$C,0)))</f>
        <v>0</v>
      </c>
      <c r="M199" s="261">
        <f>IF(ISBLANK(INDEX('Policy Characteristics'!G:G,MATCH($C199,'Policy Characteristics'!$C:$C,0))),"",INDEX('Policy Characteristics'!G:G,MATCH($C199,'Policy Characteristics'!$C:$C,0)))</f>
        <v>1</v>
      </c>
      <c r="N199" s="261">
        <f>IF(ISBLANK(INDEX('Policy Characteristics'!H:H,MATCH($C199,'Policy Characteristics'!$C:$C,0))),"",INDEX('Policy Characteristics'!H:H,MATCH($C199,'Policy Characteristics'!$C:$C,0)))</f>
        <v>0.01</v>
      </c>
      <c r="O199" s="254" t="str">
        <f>IF(ISBLANK(INDEX('Policy Characteristics'!I:I,MATCH($C199,'Policy Characteristics'!$C:$C,0))),"",INDEX('Policy Characteristics'!I:I,MATCH($C199,'Policy Characteristics'!$C:$C,0)))</f>
        <v>% of newly sold non-electric building components</v>
      </c>
      <c r="P199" s="254"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199" s="254" t="str">
        <f>IF(ISBLANK(INDEX('Policy Characteristics'!K:K,MATCH($C199,'Policy Characteristics'!$C:$C,0))),"",INDEX('Policy Characteristics'!K:K,MATCH($C199,'Policy Characteristics'!$C:$C,0)))</f>
        <v>buildings-sector-main.html#component-elec</v>
      </c>
      <c r="R199" s="254" t="str">
        <f>IF(ISBLANK(INDEX('Policy Characteristics'!L:L,MATCH($C199,'Policy Characteristics'!$C:$C,0))),"",INDEX('Policy Characteristics'!L:L,MATCH($C199,'Policy Characteristics'!$C:$C,0)))</f>
        <v>building-component-electrification.html</v>
      </c>
    </row>
    <row r="200" spans="1:18">
      <c r="A200" s="254" t="str">
        <f>IF(ISBLANK(INDEX('Policy Characteristics'!A:A,MATCH($C200,'Policy Characteristics'!$C:$C,0))),"",INDEX('Policy Characteristics'!A:A,MATCH($C200,'Policy Characteristics'!$C:$C,0)))</f>
        <v>Buildings and Appliances</v>
      </c>
      <c r="B200" s="262" t="str">
        <f>IF(ISBLANK(INDEX('Policy Characteristics'!B:B,MATCH($C200,'Policy Characteristics'!$C:$C,0))),"",INDEX('Policy Characteristics'!B:B,MATCH($C200,'Policy Characteristics'!$C:$C,0)))</f>
        <v>Building Component Electrification</v>
      </c>
      <c r="C200" s="254" t="str">
        <f t="shared" si="10"/>
        <v>Fraction of New Bldg Components Shifted to Other Fuels</v>
      </c>
      <c r="D200" s="45" t="s">
        <v>118</v>
      </c>
      <c r="E200" s="45" t="s">
        <v>279</v>
      </c>
      <c r="F200" s="45" t="s">
        <v>124</v>
      </c>
      <c r="G200" s="45" t="s">
        <v>165</v>
      </c>
      <c r="H200" s="43">
        <v>447</v>
      </c>
      <c r="I200" s="324" t="s">
        <v>44</v>
      </c>
      <c r="J200" s="255" t="str">
        <f>IF(ISBLANK(INDEX('Policy Characteristics'!D:D,MATCH($C200,'Policy Characteristics'!$C:$C,0))),"",INDEX('Policy Characteristics'!D:D,MATCH($C200,'Policy Characteristics'!$C:$C,0)))</f>
        <v>Building Component Electrification</v>
      </c>
      <c r="K200" s="254" t="str">
        <f>IF(ISBLANK(INDEX('Policy Characteristics'!E:E,MATCH($C200,'Policy Characteristics'!$C:$C,0))),"",INDEX('Policy Characteristics'!E:E,MATCH($C200,'Policy Characteristics'!$C:$C,0)))</f>
        <v>bldgs new component fuel shifting</v>
      </c>
      <c r="L200" s="261">
        <f>IF(ISBLANK(INDEX('Policy Characteristics'!F:F,MATCH($C200,'Policy Characteristics'!$C:$C,0))),"",INDEX('Policy Characteristics'!F:F,MATCH($C200,'Policy Characteristics'!$C:$C,0)))</f>
        <v>0</v>
      </c>
      <c r="M200" s="261">
        <f>IF(ISBLANK(INDEX('Policy Characteristics'!G:G,MATCH($C200,'Policy Characteristics'!$C:$C,0))),"",INDEX('Policy Characteristics'!G:G,MATCH($C200,'Policy Characteristics'!$C:$C,0)))</f>
        <v>1</v>
      </c>
      <c r="N200" s="261">
        <f>IF(ISBLANK(INDEX('Policy Characteristics'!H:H,MATCH($C200,'Policy Characteristics'!$C:$C,0))),"",INDEX('Policy Characteristics'!H:H,MATCH($C200,'Policy Characteristics'!$C:$C,0)))</f>
        <v>0.01</v>
      </c>
      <c r="O200" s="254" t="str">
        <f>IF(ISBLANK(INDEX('Policy Characteristics'!I:I,MATCH($C200,'Policy Characteristics'!$C:$C,0))),"",INDEX('Policy Characteristics'!I:I,MATCH($C200,'Policy Characteristics'!$C:$C,0)))</f>
        <v>% of newly sold non-electric building components</v>
      </c>
      <c r="P200" s="254"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0" s="254" t="str">
        <f>IF(ISBLANK(INDEX('Policy Characteristics'!K:K,MATCH($C200,'Policy Characteristics'!$C:$C,0))),"",INDEX('Policy Characteristics'!K:K,MATCH($C200,'Policy Characteristics'!$C:$C,0)))</f>
        <v>buildings-sector-main.html#component-elec</v>
      </c>
      <c r="R200" s="254" t="str">
        <f>IF(ISBLANK(INDEX('Policy Characteristics'!L:L,MATCH($C200,'Policy Characteristics'!$C:$C,0))),"",INDEX('Policy Characteristics'!L:L,MATCH($C200,'Policy Characteristics'!$C:$C,0)))</f>
        <v>building-component-electrification.html</v>
      </c>
    </row>
    <row r="201" spans="1:18">
      <c r="A201" s="254" t="str">
        <f>IF(ISBLANK(INDEX('Policy Characteristics'!A:A,MATCH($C201,'Policy Characteristics'!$C:$C,0))),"",INDEX('Policy Characteristics'!A:A,MATCH($C201,'Policy Characteristics'!$C:$C,0)))</f>
        <v>Buildings and Appliances</v>
      </c>
      <c r="B201" s="262" t="str">
        <f>IF(ISBLANK(INDEX('Policy Characteristics'!B:B,MATCH($C201,'Policy Characteristics'!$C:$C,0))),"",INDEX('Policy Characteristics'!B:B,MATCH($C201,'Policy Characteristics'!$C:$C,0)))</f>
        <v>Building Component Electrification</v>
      </c>
      <c r="C201" s="254" t="str">
        <f t="shared" si="10"/>
        <v>Fraction of New Bldg Components Shifted to Other Fuels</v>
      </c>
      <c r="D201" s="45" t="s">
        <v>119</v>
      </c>
      <c r="E201" s="45" t="s">
        <v>279</v>
      </c>
      <c r="F201" s="45" t="s">
        <v>125</v>
      </c>
      <c r="G201" s="45" t="s">
        <v>165</v>
      </c>
      <c r="H201" s="43">
        <v>448</v>
      </c>
      <c r="I201" s="324" t="s">
        <v>43</v>
      </c>
      <c r="J201" s="255" t="str">
        <f>IF(ISBLANK(INDEX('Policy Characteristics'!D:D,MATCH($C201,'Policy Characteristics'!$C:$C,0))),"",INDEX('Policy Characteristics'!D:D,MATCH($C201,'Policy Characteristics'!$C:$C,0)))</f>
        <v>Building Component Electrification</v>
      </c>
      <c r="K201" s="254" t="str">
        <f>IF(ISBLANK(INDEX('Policy Characteristics'!E:E,MATCH($C201,'Policy Characteristics'!$C:$C,0))),"",INDEX('Policy Characteristics'!E:E,MATCH($C201,'Policy Characteristics'!$C:$C,0)))</f>
        <v>bldgs new component fuel shifting</v>
      </c>
      <c r="L201" s="261">
        <f>IF(ISBLANK(INDEX('Policy Characteristics'!F:F,MATCH($C201,'Policy Characteristics'!$C:$C,0))),"",INDEX('Policy Characteristics'!F:F,MATCH($C201,'Policy Characteristics'!$C:$C,0)))</f>
        <v>0</v>
      </c>
      <c r="M201" s="261">
        <f>IF(ISBLANK(INDEX('Policy Characteristics'!G:G,MATCH($C201,'Policy Characteristics'!$C:$C,0))),"",INDEX('Policy Characteristics'!G:G,MATCH($C201,'Policy Characteristics'!$C:$C,0)))</f>
        <v>1</v>
      </c>
      <c r="N201" s="261">
        <f>IF(ISBLANK(INDEX('Policy Characteristics'!H:H,MATCH($C201,'Policy Characteristics'!$C:$C,0))),"",INDEX('Policy Characteristics'!H:H,MATCH($C201,'Policy Characteristics'!$C:$C,0)))</f>
        <v>0.01</v>
      </c>
      <c r="O201" s="254" t="str">
        <f>IF(ISBLANK(INDEX('Policy Characteristics'!I:I,MATCH($C201,'Policy Characteristics'!$C:$C,0))),"",INDEX('Policy Characteristics'!I:I,MATCH($C201,'Policy Characteristics'!$C:$C,0)))</f>
        <v>% of newly sold non-electric building components</v>
      </c>
      <c r="P201" s="254"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1" s="254" t="str">
        <f>IF(ISBLANK(INDEX('Policy Characteristics'!K:K,MATCH($C201,'Policy Characteristics'!$C:$C,0))),"",INDEX('Policy Characteristics'!K:K,MATCH($C201,'Policy Characteristics'!$C:$C,0)))</f>
        <v>buildings-sector-main.html#component-elec</v>
      </c>
      <c r="R201" s="254" t="str">
        <f>IF(ISBLANK(INDEX('Policy Characteristics'!L:L,MATCH($C201,'Policy Characteristics'!$C:$C,0))),"",INDEX('Policy Characteristics'!L:L,MATCH($C201,'Policy Characteristics'!$C:$C,0)))</f>
        <v>building-component-electrification.html</v>
      </c>
    </row>
    <row r="202" spans="1:18">
      <c r="A202" s="254" t="str">
        <f>IF(ISBLANK(INDEX('Policy Characteristics'!A:A,MATCH($C202,'Policy Characteristics'!$C:$C,0))),"",INDEX('Policy Characteristics'!A:A,MATCH($C202,'Policy Characteristics'!$C:$C,0)))</f>
        <v>Buildings and Appliances</v>
      </c>
      <c r="B202" s="262" t="str">
        <f>IF(ISBLANK(INDEX('Policy Characteristics'!B:B,MATCH($C202,'Policy Characteristics'!$C:$C,0))),"",INDEX('Policy Characteristics'!B:B,MATCH($C202,'Policy Characteristics'!$C:$C,0)))</f>
        <v>Building Component Electrification</v>
      </c>
      <c r="C202" s="254" t="str">
        <f t="shared" ref="C202" si="11">C$188</f>
        <v>Fraction of New Bldg Components Shifted to Other Fuels</v>
      </c>
      <c r="D202" s="45" t="s">
        <v>120</v>
      </c>
      <c r="E202" s="45" t="s">
        <v>279</v>
      </c>
      <c r="F202" s="45" t="s">
        <v>126</v>
      </c>
      <c r="G202" s="45" t="s">
        <v>165</v>
      </c>
      <c r="H202" s="43">
        <v>449</v>
      </c>
      <c r="I202" s="324" t="s">
        <v>43</v>
      </c>
      <c r="J202" s="255" t="str">
        <f>IF(ISBLANK(INDEX('Policy Characteristics'!D:D,MATCH($C202,'Policy Characteristics'!$C:$C,0))),"",INDEX('Policy Characteristics'!D:D,MATCH($C202,'Policy Characteristics'!$C:$C,0)))</f>
        <v>Building Component Electrification</v>
      </c>
      <c r="K202" s="254" t="str">
        <f>IF(ISBLANK(INDEX('Policy Characteristics'!E:E,MATCH($C202,'Policy Characteristics'!$C:$C,0))),"",INDEX('Policy Characteristics'!E:E,MATCH($C202,'Policy Characteristics'!$C:$C,0)))</f>
        <v>bldgs new component fuel shifting</v>
      </c>
      <c r="L202" s="261">
        <f>IF(ISBLANK(INDEX('Policy Characteristics'!F:F,MATCH($C202,'Policy Characteristics'!$C:$C,0))),"",INDEX('Policy Characteristics'!F:F,MATCH($C202,'Policy Characteristics'!$C:$C,0)))</f>
        <v>0</v>
      </c>
      <c r="M202" s="261">
        <f>IF(ISBLANK(INDEX('Policy Characteristics'!G:G,MATCH($C202,'Policy Characteristics'!$C:$C,0))),"",INDEX('Policy Characteristics'!G:G,MATCH($C202,'Policy Characteristics'!$C:$C,0)))</f>
        <v>1</v>
      </c>
      <c r="N202" s="261">
        <f>IF(ISBLANK(INDEX('Policy Characteristics'!H:H,MATCH($C202,'Policy Characteristics'!$C:$C,0))),"",INDEX('Policy Characteristics'!H:H,MATCH($C202,'Policy Characteristics'!$C:$C,0)))</f>
        <v>0.01</v>
      </c>
      <c r="O202" s="254" t="str">
        <f>IF(ISBLANK(INDEX('Policy Characteristics'!I:I,MATCH($C202,'Policy Characteristics'!$C:$C,0))),"",INDEX('Policy Characteristics'!I:I,MATCH($C202,'Policy Characteristics'!$C:$C,0)))</f>
        <v>% of newly sold non-electric building components</v>
      </c>
      <c r="P202" s="254" t="str">
        <f>IF(ISBLANK(INDEX('Policy Characteristics'!J:J,MATCH($C202,'Policy Characteristics'!$C:$C,0))),"",INDEX('Policy Characteristics'!J:J,MATCH($C202,'Policy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stay roughly constant at 12% through 2050. // **Urban Residential Appliances:** In the BAU case, in the United States, the share of electricity among fuels used by appliances in urban, residential buildings will remain constant at roughly 51% through 2050. // **Urban Residential Other Components:** In the BAU case, in the United States, the share of electricity among fuels used by other components in urban, residential buildings will rise from 87% to 90% through 2050. // **Rural Residential Heating:** In the BAU case, in the United States, the share of electricity among fuels used for heating in rural, residential buildings will stay roughly constant at 12% through 2050. // **Rural Residential Appliances:** In the BAU case, in the United States, the share of electricity among fuels used by appliances in rural, residential buildings will remain constant at roughly 51% through 2050. // **Rural Residential Other Components:** In the BAU case, in the United States, the share of electricity among fuels used by other components in urban, residential buildings will rise from 87% to 90% through 2050. // **Commercial Heating:** In the BAU case, in the United States, the share of electricity among fuels used for heating in commercial buildings will stay roughly constant at 4% through 2050. // **Commercial Appliances:** In the BAU case, in the United States, the share of electricity among fuels used by appliances in commercial buildings will fall from 42% to 39% through 2050. // **Commercial Other Components:** In the BAU case, in the United States, the share of electricity among fuels used by other components in commercial buildings will increase from 67% to 72% through 2050.</v>
      </c>
      <c r="Q202" s="254" t="str">
        <f>IF(ISBLANK(INDEX('Policy Characteristics'!K:K,MATCH($C202,'Policy Characteristics'!$C:$C,0))),"",INDEX('Policy Characteristics'!K:K,MATCH($C202,'Policy Characteristics'!$C:$C,0)))</f>
        <v>buildings-sector-main.html#component-elec</v>
      </c>
      <c r="R202" s="254" t="str">
        <f>IF(ISBLANK(INDEX('Policy Characteristics'!L:L,MATCH($C202,'Policy Characteristics'!$C:$C,0))),"",INDEX('Policy Characteristics'!L:L,MATCH($C202,'Policy Characteristics'!$C:$C,0)))</f>
        <v>building-component-electrification.html</v>
      </c>
    </row>
    <row r="203" spans="1:18" s="4" customFormat="1">
      <c r="A203" s="254" t="str">
        <f>IF(ISBLANK(INDEX('Policy Characteristics'!A:A,MATCH($C203,'Policy Characteristics'!$C:$C,0))),"",INDEX('Policy Characteristics'!A:A,MATCH($C203,'Policy Characteristics'!$C:$C,0)))</f>
        <v>Buildings and Appliances</v>
      </c>
      <c r="B203" s="262" t="str">
        <f>IF(ISBLANK(INDEX('Policy Characteristics'!B:B,MATCH($C203,'Policy Characteristics'!$C:$C,0))),"",INDEX('Policy Characteristics'!B:B,MATCH($C203,'Policy Characteristics'!$C:$C,0)))</f>
        <v>Building Energy Efficiency Standards</v>
      </c>
      <c r="C203" t="s">
        <v>300</v>
      </c>
      <c r="D203" s="45" t="s">
        <v>115</v>
      </c>
      <c r="E203" s="45" t="s">
        <v>277</v>
      </c>
      <c r="F203" s="45" t="s">
        <v>121</v>
      </c>
      <c r="G203" s="45" t="s">
        <v>281</v>
      </c>
      <c r="H203" s="43">
        <v>13</v>
      </c>
      <c r="I203" s="324" t="s">
        <v>43</v>
      </c>
      <c r="J203" s="255" t="str">
        <f>IF(ISBLANK(INDEX('Policy Characteristics'!D:D,MATCH($C203,'Policy Characteristics'!$C:$C,0))),"",INDEX('Policy Characteristics'!D:D,MATCH($C203,'Policy Characteristics'!$C:$C,0)))</f>
        <v>Building Energy Efficiency Standards</v>
      </c>
      <c r="K203" s="254" t="str">
        <f>IF(ISBLANK(INDEX('Policy Characteristics'!E:E,MATCH($C203,'Policy Characteristics'!$C:$C,0))),"",INDEX('Policy Characteristics'!E:E,MATCH($C203,'Policy Characteristics'!$C:$C,0)))</f>
        <v>bldgs efficiency standards</v>
      </c>
      <c r="L203" s="261">
        <f>IF(ISBLANK(INDEX('Policy Characteristics'!F:F,MATCH($C203,'Policy Characteristics'!$C:$C,0))),"",INDEX('Policy Characteristics'!F:F,MATCH($C203,'Policy Characteristics'!$C:$C,0)))</f>
        <v>0</v>
      </c>
      <c r="M203" s="261">
        <f>IF(ISBLANK(INDEX('Policy Characteristics'!G:G,MATCH($C203,'Policy Characteristics'!$C:$C,0))),"",INDEX('Policy Characteristics'!G:G,MATCH($C203,'Policy Characteristics'!$C:$C,0)))</f>
        <v>0.75</v>
      </c>
      <c r="N203" s="261">
        <f>IF(ISBLANK(INDEX('Policy Characteristics'!H:H,MATCH($C203,'Policy Characteristics'!$C:$C,0))),"",INDEX('Policy Characteristics'!H:H,MATCH($C203,'Policy Characteristics'!$C:$C,0)))</f>
        <v>0.01</v>
      </c>
      <c r="O203" s="254" t="str">
        <f>IF(ISBLANK(INDEX('Policy Characteristics'!I:I,MATCH($C203,'Policy Characteristics'!$C:$C,0))),"",INDEX('Policy Characteristics'!I:I,MATCH($C203,'Policy Characteristics'!$C:$C,0)))</f>
        <v>% reduction in energy use</v>
      </c>
      <c r="P203" s="254"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54" t="str">
        <f>IF(ISBLANK(INDEX('Policy Characteristics'!K:K,MATCH($C203,'Policy Characteristics'!$C:$C,0))),"",INDEX('Policy Characteristics'!K:K,MATCH($C203,'Policy Characteristics'!$C:$C,0)))</f>
        <v>buildings-sector-main.html#eff-stds</v>
      </c>
      <c r="R203" s="254" t="str">
        <f>IF(ISBLANK(INDEX('Policy Characteristics'!L:L,MATCH($C203,'Policy Characteristics'!$C:$C,0))),"",INDEX('Policy Characteristics'!L:L,MATCH($C203,'Policy Characteristics'!$C:$C,0)))</f>
        <v>building-energy-efficiency-standards.html</v>
      </c>
    </row>
    <row r="204" spans="1:18" s="4" customFormat="1">
      <c r="A204" s="254" t="str">
        <f>IF(ISBLANK(INDEX('Policy Characteristics'!A:A,MATCH($C204,'Policy Characteristics'!$C:$C,0))),"",INDEX('Policy Characteristics'!A:A,MATCH($C204,'Policy Characteristics'!$C:$C,0)))</f>
        <v>Buildings and Appliances</v>
      </c>
      <c r="B204" s="262" t="str">
        <f>IF(ISBLANK(INDEX('Policy Characteristics'!B:B,MATCH($C204,'Policy Characteristics'!$C:$C,0))),"",INDEX('Policy Characteristics'!B:B,MATCH($C204,'Policy Characteristics'!$C:$C,0)))</f>
        <v>Building Energy Efficiency Standards</v>
      </c>
      <c r="C204" s="254" t="str">
        <f t="shared" ref="C204:C219" si="12">C$203</f>
        <v>Reduction in E Use Allowed by Component Eff Std</v>
      </c>
      <c r="D204" s="45" t="s">
        <v>116</v>
      </c>
      <c r="E204" s="45" t="s">
        <v>277</v>
      </c>
      <c r="F204" s="45" t="s">
        <v>122</v>
      </c>
      <c r="G204" s="45" t="s">
        <v>281</v>
      </c>
      <c r="H204" s="43">
        <v>14</v>
      </c>
      <c r="I204" s="324" t="s">
        <v>43</v>
      </c>
      <c r="J204" s="255" t="str">
        <f>IF(ISBLANK(INDEX('Policy Characteristics'!D:D,MATCH($C204,'Policy Characteristics'!$C:$C,0))),"",INDEX('Policy Characteristics'!D:D,MATCH($C204,'Policy Characteristics'!$C:$C,0)))</f>
        <v>Building Energy Efficiency Standards</v>
      </c>
      <c r="K204" s="254" t="str">
        <f>IF(ISBLANK(INDEX('Policy Characteristics'!E:E,MATCH($C204,'Policy Characteristics'!$C:$C,0))),"",INDEX('Policy Characteristics'!E:E,MATCH($C204,'Policy Characteristics'!$C:$C,0)))</f>
        <v>bldgs efficiency standards</v>
      </c>
      <c r="L204" s="261">
        <f>IF(ISBLANK(INDEX('Policy Characteristics'!F:F,MATCH($C204,'Policy Characteristics'!$C:$C,0))),"",INDEX('Policy Characteristics'!F:F,MATCH($C204,'Policy Characteristics'!$C:$C,0)))</f>
        <v>0</v>
      </c>
      <c r="M204" s="261">
        <f>IF(ISBLANK(INDEX('Policy Characteristics'!G:G,MATCH($C204,'Policy Characteristics'!$C:$C,0))),"",INDEX('Policy Characteristics'!G:G,MATCH($C204,'Policy Characteristics'!$C:$C,0)))</f>
        <v>0.75</v>
      </c>
      <c r="N204" s="261">
        <f>IF(ISBLANK(INDEX('Policy Characteristics'!H:H,MATCH($C204,'Policy Characteristics'!$C:$C,0))),"",INDEX('Policy Characteristics'!H:H,MATCH($C204,'Policy Characteristics'!$C:$C,0)))</f>
        <v>0.01</v>
      </c>
      <c r="O204" s="254" t="str">
        <f>IF(ISBLANK(INDEX('Policy Characteristics'!I:I,MATCH($C204,'Policy Characteristics'!$C:$C,0))),"",INDEX('Policy Characteristics'!I:I,MATCH($C204,'Policy Characteristics'!$C:$C,0)))</f>
        <v>% reduction in energy use</v>
      </c>
      <c r="P204" s="254"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54" t="str">
        <f>IF(ISBLANK(INDEX('Policy Characteristics'!K:K,MATCH($C204,'Policy Characteristics'!$C:$C,0))),"",INDEX('Policy Characteristics'!K:K,MATCH($C204,'Policy Characteristics'!$C:$C,0)))</f>
        <v>buildings-sector-main.html#eff-stds</v>
      </c>
      <c r="R204" s="254" t="str">
        <f>IF(ISBLANK(INDEX('Policy Characteristics'!L:L,MATCH($C204,'Policy Characteristics'!$C:$C,0))),"",INDEX('Policy Characteristics'!L:L,MATCH($C204,'Policy Characteristics'!$C:$C,0)))</f>
        <v>building-energy-efficiency-standards.html</v>
      </c>
    </row>
    <row r="205" spans="1:18" s="4" customFormat="1">
      <c r="A205" s="254" t="str">
        <f>IF(ISBLANK(INDEX('Policy Characteristics'!A:A,MATCH($C205,'Policy Characteristics'!$C:$C,0))),"",INDEX('Policy Characteristics'!A:A,MATCH($C205,'Policy Characteristics'!$C:$C,0)))</f>
        <v>Buildings and Appliances</v>
      </c>
      <c r="B205" s="262" t="str">
        <f>IF(ISBLANK(INDEX('Policy Characteristics'!B:B,MATCH($C205,'Policy Characteristics'!$C:$C,0))),"",INDEX('Policy Characteristics'!B:B,MATCH($C205,'Policy Characteristics'!$C:$C,0)))</f>
        <v>Building Energy Efficiency Standards</v>
      </c>
      <c r="C205" s="254" t="str">
        <f t="shared" si="12"/>
        <v>Reduction in E Use Allowed by Component Eff Std</v>
      </c>
      <c r="D205" s="45" t="s">
        <v>117</v>
      </c>
      <c r="E205" s="45" t="s">
        <v>277</v>
      </c>
      <c r="F205" s="45" t="s">
        <v>123</v>
      </c>
      <c r="G205" s="45" t="s">
        <v>281</v>
      </c>
      <c r="H205" s="43">
        <v>15</v>
      </c>
      <c r="I205" s="324" t="s">
        <v>43</v>
      </c>
      <c r="J205" s="255" t="str">
        <f>IF(ISBLANK(INDEX('Policy Characteristics'!D:D,MATCH($C205,'Policy Characteristics'!$C:$C,0))),"",INDEX('Policy Characteristics'!D:D,MATCH($C205,'Policy Characteristics'!$C:$C,0)))</f>
        <v>Building Energy Efficiency Standards</v>
      </c>
      <c r="K205" s="254" t="str">
        <f>IF(ISBLANK(INDEX('Policy Characteristics'!E:E,MATCH($C205,'Policy Characteristics'!$C:$C,0))),"",INDEX('Policy Characteristics'!E:E,MATCH($C205,'Policy Characteristics'!$C:$C,0)))</f>
        <v>bldgs efficiency standards</v>
      </c>
      <c r="L205" s="261">
        <f>IF(ISBLANK(INDEX('Policy Characteristics'!F:F,MATCH($C205,'Policy Characteristics'!$C:$C,0))),"",INDEX('Policy Characteristics'!F:F,MATCH($C205,'Policy Characteristics'!$C:$C,0)))</f>
        <v>0</v>
      </c>
      <c r="M205" s="261">
        <f>IF(ISBLANK(INDEX('Policy Characteristics'!G:G,MATCH($C205,'Policy Characteristics'!$C:$C,0))),"",INDEX('Policy Characteristics'!G:G,MATCH($C205,'Policy Characteristics'!$C:$C,0)))</f>
        <v>0.75</v>
      </c>
      <c r="N205" s="261">
        <f>IF(ISBLANK(INDEX('Policy Characteristics'!H:H,MATCH($C205,'Policy Characteristics'!$C:$C,0))),"",INDEX('Policy Characteristics'!H:H,MATCH($C205,'Policy Characteristics'!$C:$C,0)))</f>
        <v>0.01</v>
      </c>
      <c r="O205" s="254" t="str">
        <f>IF(ISBLANK(INDEX('Policy Characteristics'!I:I,MATCH($C205,'Policy Characteristics'!$C:$C,0))),"",INDEX('Policy Characteristics'!I:I,MATCH($C205,'Policy Characteristics'!$C:$C,0)))</f>
        <v>% reduction in energy use</v>
      </c>
      <c r="P205" s="254"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54" t="str">
        <f>IF(ISBLANK(INDEX('Policy Characteristics'!K:K,MATCH($C205,'Policy Characteristics'!$C:$C,0))),"",INDEX('Policy Characteristics'!K:K,MATCH($C205,'Policy Characteristics'!$C:$C,0)))</f>
        <v>buildings-sector-main.html#eff-stds</v>
      </c>
      <c r="R205" s="254" t="str">
        <f>IF(ISBLANK(INDEX('Policy Characteristics'!L:L,MATCH($C205,'Policy Characteristics'!$C:$C,0))),"",INDEX('Policy Characteristics'!L:L,MATCH($C205,'Policy Characteristics'!$C:$C,0)))</f>
        <v>building-energy-efficiency-standards.html</v>
      </c>
    </row>
    <row r="206" spans="1:18" s="4" customFormat="1">
      <c r="A206" s="254" t="str">
        <f>IF(ISBLANK(INDEX('Policy Characteristics'!A:A,MATCH($C206,'Policy Characteristics'!$C:$C,0))),"",INDEX('Policy Characteristics'!A:A,MATCH($C206,'Policy Characteristics'!$C:$C,0)))</f>
        <v>Buildings and Appliances</v>
      </c>
      <c r="B206" s="262" t="str">
        <f>IF(ISBLANK(INDEX('Policy Characteristics'!B:B,MATCH($C206,'Policy Characteristics'!$C:$C,0))),"",INDEX('Policy Characteristics'!B:B,MATCH($C206,'Policy Characteristics'!$C:$C,0)))</f>
        <v>Building Energy Efficiency Standards</v>
      </c>
      <c r="C206" s="254" t="str">
        <f t="shared" si="12"/>
        <v>Reduction in E Use Allowed by Component Eff Std</v>
      </c>
      <c r="D206" s="45" t="s">
        <v>118</v>
      </c>
      <c r="E206" s="45" t="s">
        <v>277</v>
      </c>
      <c r="F206" s="45" t="s">
        <v>124</v>
      </c>
      <c r="G206" s="45" t="s">
        <v>281</v>
      </c>
      <c r="H206" s="43">
        <v>16</v>
      </c>
      <c r="I206" s="324" t="s">
        <v>43</v>
      </c>
      <c r="J206" s="255" t="str">
        <f>IF(ISBLANK(INDEX('Policy Characteristics'!D:D,MATCH($C206,'Policy Characteristics'!$C:$C,0))),"",INDEX('Policy Characteristics'!D:D,MATCH($C206,'Policy Characteristics'!$C:$C,0)))</f>
        <v>Building Energy Efficiency Standards</v>
      </c>
      <c r="K206" s="254" t="str">
        <f>IF(ISBLANK(INDEX('Policy Characteristics'!E:E,MATCH($C206,'Policy Characteristics'!$C:$C,0))),"",INDEX('Policy Characteristics'!E:E,MATCH($C206,'Policy Characteristics'!$C:$C,0)))</f>
        <v>bldgs efficiency standards</v>
      </c>
      <c r="L206" s="261">
        <f>IF(ISBLANK(INDEX('Policy Characteristics'!F:F,MATCH($C206,'Policy Characteristics'!$C:$C,0))),"",INDEX('Policy Characteristics'!F:F,MATCH($C206,'Policy Characteristics'!$C:$C,0)))</f>
        <v>0</v>
      </c>
      <c r="M206" s="261">
        <f>IF(ISBLANK(INDEX('Policy Characteristics'!G:G,MATCH($C206,'Policy Characteristics'!$C:$C,0))),"",INDEX('Policy Characteristics'!G:G,MATCH($C206,'Policy Characteristics'!$C:$C,0)))</f>
        <v>0.75</v>
      </c>
      <c r="N206" s="261">
        <f>IF(ISBLANK(INDEX('Policy Characteristics'!H:H,MATCH($C206,'Policy Characteristics'!$C:$C,0))),"",INDEX('Policy Characteristics'!H:H,MATCH($C206,'Policy Characteristics'!$C:$C,0)))</f>
        <v>0.01</v>
      </c>
      <c r="O206" s="254" t="str">
        <f>IF(ISBLANK(INDEX('Policy Characteristics'!I:I,MATCH($C206,'Policy Characteristics'!$C:$C,0))),"",INDEX('Policy Characteristics'!I:I,MATCH($C206,'Policy Characteristics'!$C:$C,0)))</f>
        <v>% reduction in energy use</v>
      </c>
      <c r="P206" s="254"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54" t="str">
        <f>IF(ISBLANK(INDEX('Policy Characteristics'!K:K,MATCH($C206,'Policy Characteristics'!$C:$C,0))),"",INDEX('Policy Characteristics'!K:K,MATCH($C206,'Policy Characteristics'!$C:$C,0)))</f>
        <v>buildings-sector-main.html#eff-stds</v>
      </c>
      <c r="R206" s="254" t="str">
        <f>IF(ISBLANK(INDEX('Policy Characteristics'!L:L,MATCH($C206,'Policy Characteristics'!$C:$C,0))),"",INDEX('Policy Characteristics'!L:L,MATCH($C206,'Policy Characteristics'!$C:$C,0)))</f>
        <v>building-energy-efficiency-standards.html</v>
      </c>
    </row>
    <row r="207" spans="1:18" s="4" customFormat="1">
      <c r="A207" s="254" t="str">
        <f>IF(ISBLANK(INDEX('Policy Characteristics'!A:A,MATCH($C207,'Policy Characteristics'!$C:$C,0))),"",INDEX('Policy Characteristics'!A:A,MATCH($C207,'Policy Characteristics'!$C:$C,0)))</f>
        <v>Buildings and Appliances</v>
      </c>
      <c r="B207" s="262" t="str">
        <f>IF(ISBLANK(INDEX('Policy Characteristics'!B:B,MATCH($C207,'Policy Characteristics'!$C:$C,0))),"",INDEX('Policy Characteristics'!B:B,MATCH($C207,'Policy Characteristics'!$C:$C,0)))</f>
        <v>Building Energy Efficiency Standards</v>
      </c>
      <c r="C207" s="254" t="str">
        <f t="shared" si="12"/>
        <v>Reduction in E Use Allowed by Component Eff Std</v>
      </c>
      <c r="D207" s="45" t="s">
        <v>119</v>
      </c>
      <c r="E207" s="45" t="s">
        <v>277</v>
      </c>
      <c r="F207" s="45" t="s">
        <v>125</v>
      </c>
      <c r="G207" s="45" t="s">
        <v>281</v>
      </c>
      <c r="H207" s="43">
        <v>17</v>
      </c>
      <c r="I207" s="324" t="s">
        <v>43</v>
      </c>
      <c r="J207" s="255" t="str">
        <f>IF(ISBLANK(INDEX('Policy Characteristics'!D:D,MATCH($C207,'Policy Characteristics'!$C:$C,0))),"",INDEX('Policy Characteristics'!D:D,MATCH($C207,'Policy Characteristics'!$C:$C,0)))</f>
        <v>Building Energy Efficiency Standards</v>
      </c>
      <c r="K207" s="254" t="str">
        <f>IF(ISBLANK(INDEX('Policy Characteristics'!E:E,MATCH($C207,'Policy Characteristics'!$C:$C,0))),"",INDEX('Policy Characteristics'!E:E,MATCH($C207,'Policy Characteristics'!$C:$C,0)))</f>
        <v>bldgs efficiency standards</v>
      </c>
      <c r="L207" s="261">
        <f>IF(ISBLANK(INDEX('Policy Characteristics'!F:F,MATCH($C207,'Policy Characteristics'!$C:$C,0))),"",INDEX('Policy Characteristics'!F:F,MATCH($C207,'Policy Characteristics'!$C:$C,0)))</f>
        <v>0</v>
      </c>
      <c r="M207" s="261">
        <f>IF(ISBLANK(INDEX('Policy Characteristics'!G:G,MATCH($C207,'Policy Characteristics'!$C:$C,0))),"",INDEX('Policy Characteristics'!G:G,MATCH($C207,'Policy Characteristics'!$C:$C,0)))</f>
        <v>0.75</v>
      </c>
      <c r="N207" s="261">
        <f>IF(ISBLANK(INDEX('Policy Characteristics'!H:H,MATCH($C207,'Policy Characteristics'!$C:$C,0))),"",INDEX('Policy Characteristics'!H:H,MATCH($C207,'Policy Characteristics'!$C:$C,0)))</f>
        <v>0.01</v>
      </c>
      <c r="O207" s="254" t="str">
        <f>IF(ISBLANK(INDEX('Policy Characteristics'!I:I,MATCH($C207,'Policy Characteristics'!$C:$C,0))),"",INDEX('Policy Characteristics'!I:I,MATCH($C207,'Policy Characteristics'!$C:$C,0)))</f>
        <v>% reduction in energy use</v>
      </c>
      <c r="P207" s="254"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54" t="str">
        <f>IF(ISBLANK(INDEX('Policy Characteristics'!K:K,MATCH($C207,'Policy Characteristics'!$C:$C,0))),"",INDEX('Policy Characteristics'!K:K,MATCH($C207,'Policy Characteristics'!$C:$C,0)))</f>
        <v>buildings-sector-main.html#eff-stds</v>
      </c>
      <c r="R207" s="254" t="str">
        <f>IF(ISBLANK(INDEX('Policy Characteristics'!L:L,MATCH($C207,'Policy Characteristics'!$C:$C,0))),"",INDEX('Policy Characteristics'!L:L,MATCH($C207,'Policy Characteristics'!$C:$C,0)))</f>
        <v>building-energy-efficiency-standards.html</v>
      </c>
    </row>
    <row r="208" spans="1:18" s="4" customFormat="1">
      <c r="A208" s="254" t="str">
        <f>IF(ISBLANK(INDEX('Policy Characteristics'!A:A,MATCH($C208,'Policy Characteristics'!$C:$C,0))),"",INDEX('Policy Characteristics'!A:A,MATCH($C208,'Policy Characteristics'!$C:$C,0)))</f>
        <v>Buildings and Appliances</v>
      </c>
      <c r="B208" s="262" t="str">
        <f>IF(ISBLANK(INDEX('Policy Characteristics'!B:B,MATCH($C208,'Policy Characteristics'!$C:$C,0))),"",INDEX('Policy Characteristics'!B:B,MATCH($C208,'Policy Characteristics'!$C:$C,0)))</f>
        <v>Building Energy Efficiency Standards</v>
      </c>
      <c r="C208" s="254" t="str">
        <f t="shared" si="12"/>
        <v>Reduction in E Use Allowed by Component Eff Std</v>
      </c>
      <c r="D208" s="45" t="s">
        <v>120</v>
      </c>
      <c r="E208" s="45" t="s">
        <v>277</v>
      </c>
      <c r="F208" s="45" t="s">
        <v>126</v>
      </c>
      <c r="G208" s="45" t="s">
        <v>281</v>
      </c>
      <c r="H208" s="43">
        <v>18</v>
      </c>
      <c r="I208" s="324" t="s">
        <v>43</v>
      </c>
      <c r="J208" s="255" t="str">
        <f>IF(ISBLANK(INDEX('Policy Characteristics'!D:D,MATCH($C208,'Policy Characteristics'!$C:$C,0))),"",INDEX('Policy Characteristics'!D:D,MATCH($C208,'Policy Characteristics'!$C:$C,0)))</f>
        <v>Building Energy Efficiency Standards</v>
      </c>
      <c r="K208" s="254" t="str">
        <f>IF(ISBLANK(INDEX('Policy Characteristics'!E:E,MATCH($C208,'Policy Characteristics'!$C:$C,0))),"",INDEX('Policy Characteristics'!E:E,MATCH($C208,'Policy Characteristics'!$C:$C,0)))</f>
        <v>bldgs efficiency standards</v>
      </c>
      <c r="L208" s="261">
        <f>IF(ISBLANK(INDEX('Policy Characteristics'!F:F,MATCH($C208,'Policy Characteristics'!$C:$C,0))),"",INDEX('Policy Characteristics'!F:F,MATCH($C208,'Policy Characteristics'!$C:$C,0)))</f>
        <v>0</v>
      </c>
      <c r="M208" s="261">
        <f>IF(ISBLANK(INDEX('Policy Characteristics'!G:G,MATCH($C208,'Policy Characteristics'!$C:$C,0))),"",INDEX('Policy Characteristics'!G:G,MATCH($C208,'Policy Characteristics'!$C:$C,0)))</f>
        <v>0.75</v>
      </c>
      <c r="N208" s="261">
        <f>IF(ISBLANK(INDEX('Policy Characteristics'!H:H,MATCH($C208,'Policy Characteristics'!$C:$C,0))),"",INDEX('Policy Characteristics'!H:H,MATCH($C208,'Policy Characteristics'!$C:$C,0)))</f>
        <v>0.01</v>
      </c>
      <c r="O208" s="254" t="str">
        <f>IF(ISBLANK(INDEX('Policy Characteristics'!I:I,MATCH($C208,'Policy Characteristics'!$C:$C,0))),"",INDEX('Policy Characteristics'!I:I,MATCH($C208,'Policy Characteristics'!$C:$C,0)))</f>
        <v>% reduction in energy use</v>
      </c>
      <c r="P208" s="254"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54" t="str">
        <f>IF(ISBLANK(INDEX('Policy Characteristics'!K:K,MATCH($C208,'Policy Characteristics'!$C:$C,0))),"",INDEX('Policy Characteristics'!K:K,MATCH($C208,'Policy Characteristics'!$C:$C,0)))</f>
        <v>buildings-sector-main.html#eff-stds</v>
      </c>
      <c r="R208" s="254" t="str">
        <f>IF(ISBLANK(INDEX('Policy Characteristics'!L:L,MATCH($C208,'Policy Characteristics'!$C:$C,0))),"",INDEX('Policy Characteristics'!L:L,MATCH($C208,'Policy Characteristics'!$C:$C,0)))</f>
        <v>building-energy-efficiency-standards.html</v>
      </c>
    </row>
    <row r="209" spans="1:18" s="4" customFormat="1">
      <c r="A209" s="254" t="str">
        <f>IF(ISBLANK(INDEX('Policy Characteristics'!A:A,MATCH($C209,'Policy Characteristics'!$C:$C,0))),"",INDEX('Policy Characteristics'!A:A,MATCH($C209,'Policy Characteristics'!$C:$C,0)))</f>
        <v>Buildings and Appliances</v>
      </c>
      <c r="B209" s="262" t="str">
        <f>IF(ISBLANK(INDEX('Policy Characteristics'!B:B,MATCH($C209,'Policy Characteristics'!$C:$C,0))),"",INDEX('Policy Characteristics'!B:B,MATCH($C209,'Policy Characteristics'!$C:$C,0)))</f>
        <v>Building Energy Efficiency Standards</v>
      </c>
      <c r="C209" s="254" t="str">
        <f t="shared" si="12"/>
        <v>Reduction in E Use Allowed by Component Eff Std</v>
      </c>
      <c r="D209" s="45" t="s">
        <v>115</v>
      </c>
      <c r="E209" s="45" t="s">
        <v>278</v>
      </c>
      <c r="F209" s="45" t="s">
        <v>121</v>
      </c>
      <c r="G209" s="45" t="s">
        <v>280</v>
      </c>
      <c r="H209" s="43">
        <v>150</v>
      </c>
      <c r="I209" s="324" t="s">
        <v>43</v>
      </c>
      <c r="J209" s="255" t="str">
        <f>IF(ISBLANK(INDEX('Policy Characteristics'!D:D,MATCH($C209,'Policy Characteristics'!$C:$C,0))),"",INDEX('Policy Characteristics'!D:D,MATCH($C209,'Policy Characteristics'!$C:$C,0)))</f>
        <v>Building Energy Efficiency Standards</v>
      </c>
      <c r="K209" s="254" t="str">
        <f>IF(ISBLANK(INDEX('Policy Characteristics'!E:E,MATCH($C209,'Policy Characteristics'!$C:$C,0))),"",INDEX('Policy Characteristics'!E:E,MATCH($C209,'Policy Characteristics'!$C:$C,0)))</f>
        <v>bldgs efficiency standards</v>
      </c>
      <c r="L209" s="261">
        <f>IF(ISBLANK(INDEX('Policy Characteristics'!F:F,MATCH($C209,'Policy Characteristics'!$C:$C,0))),"",INDEX('Policy Characteristics'!F:F,MATCH($C209,'Policy Characteristics'!$C:$C,0)))</f>
        <v>0</v>
      </c>
      <c r="M209" s="261">
        <f>IF(ISBLANK(INDEX('Policy Characteristics'!G:G,MATCH($C209,'Policy Characteristics'!$C:$C,0))),"",INDEX('Policy Characteristics'!G:G,MATCH($C209,'Policy Characteristics'!$C:$C,0)))</f>
        <v>0.75</v>
      </c>
      <c r="N209" s="261">
        <f>IF(ISBLANK(INDEX('Policy Characteristics'!H:H,MATCH($C209,'Policy Characteristics'!$C:$C,0))),"",INDEX('Policy Characteristics'!H:H,MATCH($C209,'Policy Characteristics'!$C:$C,0)))</f>
        <v>0.01</v>
      </c>
      <c r="O209" s="254" t="str">
        <f>IF(ISBLANK(INDEX('Policy Characteristics'!I:I,MATCH($C209,'Policy Characteristics'!$C:$C,0))),"",INDEX('Policy Characteristics'!I:I,MATCH($C209,'Policy Characteristics'!$C:$C,0)))</f>
        <v>% reduction in energy use</v>
      </c>
      <c r="P209" s="254"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54" t="str">
        <f>IF(ISBLANK(INDEX('Policy Characteristics'!K:K,MATCH($C209,'Policy Characteristics'!$C:$C,0))),"",INDEX('Policy Characteristics'!K:K,MATCH($C209,'Policy Characteristics'!$C:$C,0)))</f>
        <v>buildings-sector-main.html#eff-stds</v>
      </c>
      <c r="R209" s="254" t="str">
        <f>IF(ISBLANK(INDEX('Policy Characteristics'!L:L,MATCH($C209,'Policy Characteristics'!$C:$C,0))),"",INDEX('Policy Characteristics'!L:L,MATCH($C209,'Policy Characteristics'!$C:$C,0)))</f>
        <v>building-energy-efficiency-standards.html</v>
      </c>
    </row>
    <row r="210" spans="1:18" s="4" customFormat="1">
      <c r="A210" s="254" t="str">
        <f>IF(ISBLANK(INDEX('Policy Characteristics'!A:A,MATCH($C210,'Policy Characteristics'!$C:$C,0))),"",INDEX('Policy Characteristics'!A:A,MATCH($C210,'Policy Characteristics'!$C:$C,0)))</f>
        <v>Buildings and Appliances</v>
      </c>
      <c r="B210" s="262" t="str">
        <f>IF(ISBLANK(INDEX('Policy Characteristics'!B:B,MATCH($C210,'Policy Characteristics'!$C:$C,0))),"",INDEX('Policy Characteristics'!B:B,MATCH($C210,'Policy Characteristics'!$C:$C,0)))</f>
        <v>Building Energy Efficiency Standards</v>
      </c>
      <c r="C210" s="254" t="str">
        <f t="shared" si="12"/>
        <v>Reduction in E Use Allowed by Component Eff Std</v>
      </c>
      <c r="D210" s="45" t="s">
        <v>116</v>
      </c>
      <c r="E210" s="45" t="s">
        <v>278</v>
      </c>
      <c r="F210" s="45" t="s">
        <v>122</v>
      </c>
      <c r="G210" s="45" t="s">
        <v>280</v>
      </c>
      <c r="H210" s="43">
        <v>151</v>
      </c>
      <c r="I210" s="324" t="s">
        <v>43</v>
      </c>
      <c r="J210" s="255" t="str">
        <f>IF(ISBLANK(INDEX('Policy Characteristics'!D:D,MATCH($C210,'Policy Characteristics'!$C:$C,0))),"",INDEX('Policy Characteristics'!D:D,MATCH($C210,'Policy Characteristics'!$C:$C,0)))</f>
        <v>Building Energy Efficiency Standards</v>
      </c>
      <c r="K210" s="254" t="str">
        <f>IF(ISBLANK(INDEX('Policy Characteristics'!E:E,MATCH($C210,'Policy Characteristics'!$C:$C,0))),"",INDEX('Policy Characteristics'!E:E,MATCH($C210,'Policy Characteristics'!$C:$C,0)))</f>
        <v>bldgs efficiency standards</v>
      </c>
      <c r="L210" s="261">
        <f>IF(ISBLANK(INDEX('Policy Characteristics'!F:F,MATCH($C210,'Policy Characteristics'!$C:$C,0))),"",INDEX('Policy Characteristics'!F:F,MATCH($C210,'Policy Characteristics'!$C:$C,0)))</f>
        <v>0</v>
      </c>
      <c r="M210" s="261">
        <f>IF(ISBLANK(INDEX('Policy Characteristics'!G:G,MATCH($C210,'Policy Characteristics'!$C:$C,0))),"",INDEX('Policy Characteristics'!G:G,MATCH($C210,'Policy Characteristics'!$C:$C,0)))</f>
        <v>0.75</v>
      </c>
      <c r="N210" s="261">
        <f>IF(ISBLANK(INDEX('Policy Characteristics'!H:H,MATCH($C210,'Policy Characteristics'!$C:$C,0))),"",INDEX('Policy Characteristics'!H:H,MATCH($C210,'Policy Characteristics'!$C:$C,0)))</f>
        <v>0.01</v>
      </c>
      <c r="O210" s="254" t="str">
        <f>IF(ISBLANK(INDEX('Policy Characteristics'!I:I,MATCH($C210,'Policy Characteristics'!$C:$C,0))),"",INDEX('Policy Characteristics'!I:I,MATCH($C210,'Policy Characteristics'!$C:$C,0)))</f>
        <v>% reduction in energy use</v>
      </c>
      <c r="P210" s="254"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54" t="str">
        <f>IF(ISBLANK(INDEX('Policy Characteristics'!K:K,MATCH($C210,'Policy Characteristics'!$C:$C,0))),"",INDEX('Policy Characteristics'!K:K,MATCH($C210,'Policy Characteristics'!$C:$C,0)))</f>
        <v>buildings-sector-main.html#eff-stds</v>
      </c>
      <c r="R210" s="254" t="str">
        <f>IF(ISBLANK(INDEX('Policy Characteristics'!L:L,MATCH($C210,'Policy Characteristics'!$C:$C,0))),"",INDEX('Policy Characteristics'!L:L,MATCH($C210,'Policy Characteristics'!$C:$C,0)))</f>
        <v>building-energy-efficiency-standards.html</v>
      </c>
    </row>
    <row r="211" spans="1:18" s="4" customFormat="1">
      <c r="A211" s="254" t="str">
        <f>IF(ISBLANK(INDEX('Policy Characteristics'!A:A,MATCH($C211,'Policy Characteristics'!$C:$C,0))),"",INDEX('Policy Characteristics'!A:A,MATCH($C211,'Policy Characteristics'!$C:$C,0)))</f>
        <v>Buildings and Appliances</v>
      </c>
      <c r="B211" s="262" t="str">
        <f>IF(ISBLANK(INDEX('Policy Characteristics'!B:B,MATCH($C211,'Policy Characteristics'!$C:$C,0))),"",INDEX('Policy Characteristics'!B:B,MATCH($C211,'Policy Characteristics'!$C:$C,0)))</f>
        <v>Building Energy Efficiency Standards</v>
      </c>
      <c r="C211" s="254" t="str">
        <f t="shared" si="12"/>
        <v>Reduction in E Use Allowed by Component Eff Std</v>
      </c>
      <c r="D211" s="45" t="s">
        <v>117</v>
      </c>
      <c r="E211" s="45" t="s">
        <v>278</v>
      </c>
      <c r="F211" s="45" t="s">
        <v>123</v>
      </c>
      <c r="G211" s="45" t="s">
        <v>280</v>
      </c>
      <c r="H211" s="43">
        <v>152</v>
      </c>
      <c r="I211" s="324" t="s">
        <v>43</v>
      </c>
      <c r="J211" s="255" t="str">
        <f>IF(ISBLANK(INDEX('Policy Characteristics'!D:D,MATCH($C211,'Policy Characteristics'!$C:$C,0))),"",INDEX('Policy Characteristics'!D:D,MATCH($C211,'Policy Characteristics'!$C:$C,0)))</f>
        <v>Building Energy Efficiency Standards</v>
      </c>
      <c r="K211" s="254" t="str">
        <f>IF(ISBLANK(INDEX('Policy Characteristics'!E:E,MATCH($C211,'Policy Characteristics'!$C:$C,0))),"",INDEX('Policy Characteristics'!E:E,MATCH($C211,'Policy Characteristics'!$C:$C,0)))</f>
        <v>bldgs efficiency standards</v>
      </c>
      <c r="L211" s="261">
        <f>IF(ISBLANK(INDEX('Policy Characteristics'!F:F,MATCH($C211,'Policy Characteristics'!$C:$C,0))),"",INDEX('Policy Characteristics'!F:F,MATCH($C211,'Policy Characteristics'!$C:$C,0)))</f>
        <v>0</v>
      </c>
      <c r="M211" s="261">
        <f>IF(ISBLANK(INDEX('Policy Characteristics'!G:G,MATCH($C211,'Policy Characteristics'!$C:$C,0))),"",INDEX('Policy Characteristics'!G:G,MATCH($C211,'Policy Characteristics'!$C:$C,0)))</f>
        <v>0.75</v>
      </c>
      <c r="N211" s="261">
        <f>IF(ISBLANK(INDEX('Policy Characteristics'!H:H,MATCH($C211,'Policy Characteristics'!$C:$C,0))),"",INDEX('Policy Characteristics'!H:H,MATCH($C211,'Policy Characteristics'!$C:$C,0)))</f>
        <v>0.01</v>
      </c>
      <c r="O211" s="254" t="str">
        <f>IF(ISBLANK(INDEX('Policy Characteristics'!I:I,MATCH($C211,'Policy Characteristics'!$C:$C,0))),"",INDEX('Policy Characteristics'!I:I,MATCH($C211,'Policy Characteristics'!$C:$C,0)))</f>
        <v>% reduction in energy use</v>
      </c>
      <c r="P211" s="254"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54" t="str">
        <f>IF(ISBLANK(INDEX('Policy Characteristics'!K:K,MATCH($C211,'Policy Characteristics'!$C:$C,0))),"",INDEX('Policy Characteristics'!K:K,MATCH($C211,'Policy Characteristics'!$C:$C,0)))</f>
        <v>buildings-sector-main.html#eff-stds</v>
      </c>
      <c r="R211" s="254" t="str">
        <f>IF(ISBLANK(INDEX('Policy Characteristics'!L:L,MATCH($C211,'Policy Characteristics'!$C:$C,0))),"",INDEX('Policy Characteristics'!L:L,MATCH($C211,'Policy Characteristics'!$C:$C,0)))</f>
        <v>building-energy-efficiency-standards.html</v>
      </c>
    </row>
    <row r="212" spans="1:18" s="4" customFormat="1">
      <c r="A212" s="254" t="str">
        <f>IF(ISBLANK(INDEX('Policy Characteristics'!A:A,MATCH($C212,'Policy Characteristics'!$C:$C,0))),"",INDEX('Policy Characteristics'!A:A,MATCH($C212,'Policy Characteristics'!$C:$C,0)))</f>
        <v>Buildings and Appliances</v>
      </c>
      <c r="B212" s="262" t="str">
        <f>IF(ISBLANK(INDEX('Policy Characteristics'!B:B,MATCH($C212,'Policy Characteristics'!$C:$C,0))),"",INDEX('Policy Characteristics'!B:B,MATCH($C212,'Policy Characteristics'!$C:$C,0)))</f>
        <v>Building Energy Efficiency Standards</v>
      </c>
      <c r="C212" s="254" t="str">
        <f t="shared" si="12"/>
        <v>Reduction in E Use Allowed by Component Eff Std</v>
      </c>
      <c r="D212" s="45" t="s">
        <v>118</v>
      </c>
      <c r="E212" s="45" t="s">
        <v>278</v>
      </c>
      <c r="F212" s="45" t="s">
        <v>124</v>
      </c>
      <c r="G212" s="45" t="s">
        <v>280</v>
      </c>
      <c r="H212" s="43">
        <v>153</v>
      </c>
      <c r="I212" s="324" t="s">
        <v>43</v>
      </c>
      <c r="J212" s="255" t="str">
        <f>IF(ISBLANK(INDEX('Policy Characteristics'!D:D,MATCH($C212,'Policy Characteristics'!$C:$C,0))),"",INDEX('Policy Characteristics'!D:D,MATCH($C212,'Policy Characteristics'!$C:$C,0)))</f>
        <v>Building Energy Efficiency Standards</v>
      </c>
      <c r="K212" s="254" t="str">
        <f>IF(ISBLANK(INDEX('Policy Characteristics'!E:E,MATCH($C212,'Policy Characteristics'!$C:$C,0))),"",INDEX('Policy Characteristics'!E:E,MATCH($C212,'Policy Characteristics'!$C:$C,0)))</f>
        <v>bldgs efficiency standards</v>
      </c>
      <c r="L212" s="261">
        <f>IF(ISBLANK(INDEX('Policy Characteristics'!F:F,MATCH($C212,'Policy Characteristics'!$C:$C,0))),"",INDEX('Policy Characteristics'!F:F,MATCH($C212,'Policy Characteristics'!$C:$C,0)))</f>
        <v>0</v>
      </c>
      <c r="M212" s="261">
        <f>IF(ISBLANK(INDEX('Policy Characteristics'!G:G,MATCH($C212,'Policy Characteristics'!$C:$C,0))),"",INDEX('Policy Characteristics'!G:G,MATCH($C212,'Policy Characteristics'!$C:$C,0)))</f>
        <v>0.75</v>
      </c>
      <c r="N212" s="261">
        <f>IF(ISBLANK(INDEX('Policy Characteristics'!H:H,MATCH($C212,'Policy Characteristics'!$C:$C,0))),"",INDEX('Policy Characteristics'!H:H,MATCH($C212,'Policy Characteristics'!$C:$C,0)))</f>
        <v>0.01</v>
      </c>
      <c r="O212" s="254" t="str">
        <f>IF(ISBLANK(INDEX('Policy Characteristics'!I:I,MATCH($C212,'Policy Characteristics'!$C:$C,0))),"",INDEX('Policy Characteristics'!I:I,MATCH($C212,'Policy Characteristics'!$C:$C,0)))</f>
        <v>% reduction in energy use</v>
      </c>
      <c r="P212" s="254"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54" t="str">
        <f>IF(ISBLANK(INDEX('Policy Characteristics'!K:K,MATCH($C212,'Policy Characteristics'!$C:$C,0))),"",INDEX('Policy Characteristics'!K:K,MATCH($C212,'Policy Characteristics'!$C:$C,0)))</f>
        <v>buildings-sector-main.html#eff-stds</v>
      </c>
      <c r="R212" s="254" t="str">
        <f>IF(ISBLANK(INDEX('Policy Characteristics'!L:L,MATCH($C212,'Policy Characteristics'!$C:$C,0))),"",INDEX('Policy Characteristics'!L:L,MATCH($C212,'Policy Characteristics'!$C:$C,0)))</f>
        <v>building-energy-efficiency-standards.html</v>
      </c>
    </row>
    <row r="213" spans="1:18" s="4" customFormat="1">
      <c r="A213" s="254" t="str">
        <f>IF(ISBLANK(INDEX('Policy Characteristics'!A:A,MATCH($C213,'Policy Characteristics'!$C:$C,0))),"",INDEX('Policy Characteristics'!A:A,MATCH($C213,'Policy Characteristics'!$C:$C,0)))</f>
        <v>Buildings and Appliances</v>
      </c>
      <c r="B213" s="262" t="str">
        <f>IF(ISBLANK(INDEX('Policy Characteristics'!B:B,MATCH($C213,'Policy Characteristics'!$C:$C,0))),"",INDEX('Policy Characteristics'!B:B,MATCH($C213,'Policy Characteristics'!$C:$C,0)))</f>
        <v>Building Energy Efficiency Standards</v>
      </c>
      <c r="C213" s="254" t="str">
        <f t="shared" si="12"/>
        <v>Reduction in E Use Allowed by Component Eff Std</v>
      </c>
      <c r="D213" s="45" t="s">
        <v>119</v>
      </c>
      <c r="E213" s="45" t="s">
        <v>278</v>
      </c>
      <c r="F213" s="45" t="s">
        <v>125</v>
      </c>
      <c r="G213" s="45" t="s">
        <v>280</v>
      </c>
      <c r="H213" s="43">
        <v>154</v>
      </c>
      <c r="I213" s="324" t="s">
        <v>43</v>
      </c>
      <c r="J213" s="255" t="str">
        <f>IF(ISBLANK(INDEX('Policy Characteristics'!D:D,MATCH($C213,'Policy Characteristics'!$C:$C,0))),"",INDEX('Policy Characteristics'!D:D,MATCH($C213,'Policy Characteristics'!$C:$C,0)))</f>
        <v>Building Energy Efficiency Standards</v>
      </c>
      <c r="K213" s="254" t="str">
        <f>IF(ISBLANK(INDEX('Policy Characteristics'!E:E,MATCH($C213,'Policy Characteristics'!$C:$C,0))),"",INDEX('Policy Characteristics'!E:E,MATCH($C213,'Policy Characteristics'!$C:$C,0)))</f>
        <v>bldgs efficiency standards</v>
      </c>
      <c r="L213" s="261">
        <f>IF(ISBLANK(INDEX('Policy Characteristics'!F:F,MATCH($C213,'Policy Characteristics'!$C:$C,0))),"",INDEX('Policy Characteristics'!F:F,MATCH($C213,'Policy Characteristics'!$C:$C,0)))</f>
        <v>0</v>
      </c>
      <c r="M213" s="261">
        <f>IF(ISBLANK(INDEX('Policy Characteristics'!G:G,MATCH($C213,'Policy Characteristics'!$C:$C,0))),"",INDEX('Policy Characteristics'!G:G,MATCH($C213,'Policy Characteristics'!$C:$C,0)))</f>
        <v>0.75</v>
      </c>
      <c r="N213" s="261">
        <f>IF(ISBLANK(INDEX('Policy Characteristics'!H:H,MATCH($C213,'Policy Characteristics'!$C:$C,0))),"",INDEX('Policy Characteristics'!H:H,MATCH($C213,'Policy Characteristics'!$C:$C,0)))</f>
        <v>0.01</v>
      </c>
      <c r="O213" s="254" t="str">
        <f>IF(ISBLANK(INDEX('Policy Characteristics'!I:I,MATCH($C213,'Policy Characteristics'!$C:$C,0))),"",INDEX('Policy Characteristics'!I:I,MATCH($C213,'Policy Characteristics'!$C:$C,0)))</f>
        <v>% reduction in energy use</v>
      </c>
      <c r="P213" s="254"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54" t="str">
        <f>IF(ISBLANK(INDEX('Policy Characteristics'!K:K,MATCH($C213,'Policy Characteristics'!$C:$C,0))),"",INDEX('Policy Characteristics'!K:K,MATCH($C213,'Policy Characteristics'!$C:$C,0)))</f>
        <v>buildings-sector-main.html#eff-stds</v>
      </c>
      <c r="R213" s="254" t="str">
        <f>IF(ISBLANK(INDEX('Policy Characteristics'!L:L,MATCH($C213,'Policy Characteristics'!$C:$C,0))),"",INDEX('Policy Characteristics'!L:L,MATCH($C213,'Policy Characteristics'!$C:$C,0)))</f>
        <v>building-energy-efficiency-standards.html</v>
      </c>
    </row>
    <row r="214" spans="1:18" s="4" customFormat="1">
      <c r="A214" s="254" t="str">
        <f>IF(ISBLANK(INDEX('Policy Characteristics'!A:A,MATCH($C214,'Policy Characteristics'!$C:$C,0))),"",INDEX('Policy Characteristics'!A:A,MATCH($C214,'Policy Characteristics'!$C:$C,0)))</f>
        <v>Buildings and Appliances</v>
      </c>
      <c r="B214" s="262" t="str">
        <f>IF(ISBLANK(INDEX('Policy Characteristics'!B:B,MATCH($C214,'Policy Characteristics'!$C:$C,0))),"",INDEX('Policy Characteristics'!B:B,MATCH($C214,'Policy Characteristics'!$C:$C,0)))</f>
        <v>Building Energy Efficiency Standards</v>
      </c>
      <c r="C214" s="254" t="str">
        <f t="shared" si="12"/>
        <v>Reduction in E Use Allowed by Component Eff Std</v>
      </c>
      <c r="D214" s="45" t="s">
        <v>120</v>
      </c>
      <c r="E214" s="45" t="s">
        <v>278</v>
      </c>
      <c r="F214" s="45" t="s">
        <v>126</v>
      </c>
      <c r="G214" s="45" t="s">
        <v>280</v>
      </c>
      <c r="H214" s="43">
        <v>155</v>
      </c>
      <c r="I214" s="324" t="s">
        <v>43</v>
      </c>
      <c r="J214" s="255" t="str">
        <f>IF(ISBLANK(INDEX('Policy Characteristics'!D:D,MATCH($C214,'Policy Characteristics'!$C:$C,0))),"",INDEX('Policy Characteristics'!D:D,MATCH($C214,'Policy Characteristics'!$C:$C,0)))</f>
        <v>Building Energy Efficiency Standards</v>
      </c>
      <c r="K214" s="254" t="str">
        <f>IF(ISBLANK(INDEX('Policy Characteristics'!E:E,MATCH($C214,'Policy Characteristics'!$C:$C,0))),"",INDEX('Policy Characteristics'!E:E,MATCH($C214,'Policy Characteristics'!$C:$C,0)))</f>
        <v>bldgs efficiency standards</v>
      </c>
      <c r="L214" s="261">
        <f>IF(ISBLANK(INDEX('Policy Characteristics'!F:F,MATCH($C214,'Policy Characteristics'!$C:$C,0))),"",INDEX('Policy Characteristics'!F:F,MATCH($C214,'Policy Characteristics'!$C:$C,0)))</f>
        <v>0</v>
      </c>
      <c r="M214" s="261">
        <f>IF(ISBLANK(INDEX('Policy Characteristics'!G:G,MATCH($C214,'Policy Characteristics'!$C:$C,0))),"",INDEX('Policy Characteristics'!G:G,MATCH($C214,'Policy Characteristics'!$C:$C,0)))</f>
        <v>0.75</v>
      </c>
      <c r="N214" s="261">
        <f>IF(ISBLANK(INDEX('Policy Characteristics'!H:H,MATCH($C214,'Policy Characteristics'!$C:$C,0))),"",INDEX('Policy Characteristics'!H:H,MATCH($C214,'Policy Characteristics'!$C:$C,0)))</f>
        <v>0.01</v>
      </c>
      <c r="O214" s="254" t="str">
        <f>IF(ISBLANK(INDEX('Policy Characteristics'!I:I,MATCH($C214,'Policy Characteristics'!$C:$C,0))),"",INDEX('Policy Characteristics'!I:I,MATCH($C214,'Policy Characteristics'!$C:$C,0)))</f>
        <v>% reduction in energy use</v>
      </c>
      <c r="P214" s="254"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54" t="str">
        <f>IF(ISBLANK(INDEX('Policy Characteristics'!K:K,MATCH($C214,'Policy Characteristics'!$C:$C,0))),"",INDEX('Policy Characteristics'!K:K,MATCH($C214,'Policy Characteristics'!$C:$C,0)))</f>
        <v>buildings-sector-main.html#eff-stds</v>
      </c>
      <c r="R214" s="254" t="str">
        <f>IF(ISBLANK(INDEX('Policy Characteristics'!L:L,MATCH($C214,'Policy Characteristics'!$C:$C,0))),"",INDEX('Policy Characteristics'!L:L,MATCH($C214,'Policy Characteristics'!$C:$C,0)))</f>
        <v>building-energy-efficiency-standards.html</v>
      </c>
    </row>
    <row r="215" spans="1:18" s="4" customFormat="1">
      <c r="A215" s="254" t="str">
        <f>IF(ISBLANK(INDEX('Policy Characteristics'!A:A,MATCH($C215,'Policy Characteristics'!$C:$C,0))),"",INDEX('Policy Characteristics'!A:A,MATCH($C215,'Policy Characteristics'!$C:$C,0)))</f>
        <v>Buildings and Appliances</v>
      </c>
      <c r="B215" s="262" t="str">
        <f>IF(ISBLANK(INDEX('Policy Characteristics'!B:B,MATCH($C215,'Policy Characteristics'!$C:$C,0))),"",INDEX('Policy Characteristics'!B:B,MATCH($C215,'Policy Characteristics'!$C:$C,0)))</f>
        <v>Building Energy Efficiency Standards</v>
      </c>
      <c r="C215" s="254" t="str">
        <f t="shared" si="12"/>
        <v>Reduction in E Use Allowed by Component Eff Std</v>
      </c>
      <c r="D215" s="45" t="s">
        <v>115</v>
      </c>
      <c r="E215" s="45" t="s">
        <v>279</v>
      </c>
      <c r="F215" s="45" t="s">
        <v>121</v>
      </c>
      <c r="G215" s="45" t="s">
        <v>165</v>
      </c>
      <c r="H215" s="43">
        <v>156</v>
      </c>
      <c r="I215" s="324" t="s">
        <v>43</v>
      </c>
      <c r="J215" s="255" t="str">
        <f>IF(ISBLANK(INDEX('Policy Characteristics'!D:D,MATCH($C215,'Policy Characteristics'!$C:$C,0))),"",INDEX('Policy Characteristics'!D:D,MATCH($C215,'Policy Characteristics'!$C:$C,0)))</f>
        <v>Building Energy Efficiency Standards</v>
      </c>
      <c r="K215" s="254" t="str">
        <f>IF(ISBLANK(INDEX('Policy Characteristics'!E:E,MATCH($C215,'Policy Characteristics'!$C:$C,0))),"",INDEX('Policy Characteristics'!E:E,MATCH($C215,'Policy Characteristics'!$C:$C,0)))</f>
        <v>bldgs efficiency standards</v>
      </c>
      <c r="L215" s="261">
        <f>IF(ISBLANK(INDEX('Policy Characteristics'!F:F,MATCH($C215,'Policy Characteristics'!$C:$C,0))),"",INDEX('Policy Characteristics'!F:F,MATCH($C215,'Policy Characteristics'!$C:$C,0)))</f>
        <v>0</v>
      </c>
      <c r="M215" s="261">
        <f>IF(ISBLANK(INDEX('Policy Characteristics'!G:G,MATCH($C215,'Policy Characteristics'!$C:$C,0))),"",INDEX('Policy Characteristics'!G:G,MATCH($C215,'Policy Characteristics'!$C:$C,0)))</f>
        <v>0.75</v>
      </c>
      <c r="N215" s="261">
        <f>IF(ISBLANK(INDEX('Policy Characteristics'!H:H,MATCH($C215,'Policy Characteristics'!$C:$C,0))),"",INDEX('Policy Characteristics'!H:H,MATCH($C215,'Policy Characteristics'!$C:$C,0)))</f>
        <v>0.01</v>
      </c>
      <c r="O215" s="254" t="str">
        <f>IF(ISBLANK(INDEX('Policy Characteristics'!I:I,MATCH($C215,'Policy Characteristics'!$C:$C,0))),"",INDEX('Policy Characteristics'!I:I,MATCH($C215,'Policy Characteristics'!$C:$C,0)))</f>
        <v>% reduction in energy use</v>
      </c>
      <c r="P215" s="254"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54" t="str">
        <f>IF(ISBLANK(INDEX('Policy Characteristics'!K:K,MATCH($C215,'Policy Characteristics'!$C:$C,0))),"",INDEX('Policy Characteristics'!K:K,MATCH($C215,'Policy Characteristics'!$C:$C,0)))</f>
        <v>buildings-sector-main.html#eff-stds</v>
      </c>
      <c r="R215" s="254" t="str">
        <f>IF(ISBLANK(INDEX('Policy Characteristics'!L:L,MATCH($C215,'Policy Characteristics'!$C:$C,0))),"",INDEX('Policy Characteristics'!L:L,MATCH($C215,'Policy Characteristics'!$C:$C,0)))</f>
        <v>building-energy-efficiency-standards.html</v>
      </c>
    </row>
    <row r="216" spans="1:18" s="4" customFormat="1">
      <c r="A216" s="254" t="str">
        <f>IF(ISBLANK(INDEX('Policy Characteristics'!A:A,MATCH($C216,'Policy Characteristics'!$C:$C,0))),"",INDEX('Policy Characteristics'!A:A,MATCH($C216,'Policy Characteristics'!$C:$C,0)))</f>
        <v>Buildings and Appliances</v>
      </c>
      <c r="B216" s="262" t="str">
        <f>IF(ISBLANK(INDEX('Policy Characteristics'!B:B,MATCH($C216,'Policy Characteristics'!$C:$C,0))),"",INDEX('Policy Characteristics'!B:B,MATCH($C216,'Policy Characteristics'!$C:$C,0)))</f>
        <v>Building Energy Efficiency Standards</v>
      </c>
      <c r="C216" s="254" t="str">
        <f t="shared" si="12"/>
        <v>Reduction in E Use Allowed by Component Eff Std</v>
      </c>
      <c r="D216" s="45" t="s">
        <v>116</v>
      </c>
      <c r="E216" s="45" t="s">
        <v>279</v>
      </c>
      <c r="F216" s="45" t="s">
        <v>122</v>
      </c>
      <c r="G216" s="45" t="s">
        <v>165</v>
      </c>
      <c r="H216" s="43">
        <v>157</v>
      </c>
      <c r="I216" s="324" t="s">
        <v>43</v>
      </c>
      <c r="J216" s="255" t="str">
        <f>IF(ISBLANK(INDEX('Policy Characteristics'!D:D,MATCH($C216,'Policy Characteristics'!$C:$C,0))),"",INDEX('Policy Characteristics'!D:D,MATCH($C216,'Policy Characteristics'!$C:$C,0)))</f>
        <v>Building Energy Efficiency Standards</v>
      </c>
      <c r="K216" s="254" t="str">
        <f>IF(ISBLANK(INDEX('Policy Characteristics'!E:E,MATCH($C216,'Policy Characteristics'!$C:$C,0))),"",INDEX('Policy Characteristics'!E:E,MATCH($C216,'Policy Characteristics'!$C:$C,0)))</f>
        <v>bldgs efficiency standards</v>
      </c>
      <c r="L216" s="261">
        <f>IF(ISBLANK(INDEX('Policy Characteristics'!F:F,MATCH($C216,'Policy Characteristics'!$C:$C,0))),"",INDEX('Policy Characteristics'!F:F,MATCH($C216,'Policy Characteristics'!$C:$C,0)))</f>
        <v>0</v>
      </c>
      <c r="M216" s="261">
        <f>IF(ISBLANK(INDEX('Policy Characteristics'!G:G,MATCH($C216,'Policy Characteristics'!$C:$C,0))),"",INDEX('Policy Characteristics'!G:G,MATCH($C216,'Policy Characteristics'!$C:$C,0)))</f>
        <v>0.75</v>
      </c>
      <c r="N216" s="261">
        <f>IF(ISBLANK(INDEX('Policy Characteristics'!H:H,MATCH($C216,'Policy Characteristics'!$C:$C,0))),"",INDEX('Policy Characteristics'!H:H,MATCH($C216,'Policy Characteristics'!$C:$C,0)))</f>
        <v>0.01</v>
      </c>
      <c r="O216" s="254" t="str">
        <f>IF(ISBLANK(INDEX('Policy Characteristics'!I:I,MATCH($C216,'Policy Characteristics'!$C:$C,0))),"",INDEX('Policy Characteristics'!I:I,MATCH($C216,'Policy Characteristics'!$C:$C,0)))</f>
        <v>% reduction in energy use</v>
      </c>
      <c r="P216" s="254"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54" t="str">
        <f>IF(ISBLANK(INDEX('Policy Characteristics'!K:K,MATCH($C216,'Policy Characteristics'!$C:$C,0))),"",INDEX('Policy Characteristics'!K:K,MATCH($C216,'Policy Characteristics'!$C:$C,0)))</f>
        <v>buildings-sector-main.html#eff-stds</v>
      </c>
      <c r="R216" s="254" t="str">
        <f>IF(ISBLANK(INDEX('Policy Characteristics'!L:L,MATCH($C216,'Policy Characteristics'!$C:$C,0))),"",INDEX('Policy Characteristics'!L:L,MATCH($C216,'Policy Characteristics'!$C:$C,0)))</f>
        <v>building-energy-efficiency-standards.html</v>
      </c>
    </row>
    <row r="217" spans="1:18" s="4" customFormat="1">
      <c r="A217" s="254" t="str">
        <f>IF(ISBLANK(INDEX('Policy Characteristics'!A:A,MATCH($C217,'Policy Characteristics'!$C:$C,0))),"",INDEX('Policy Characteristics'!A:A,MATCH($C217,'Policy Characteristics'!$C:$C,0)))</f>
        <v>Buildings and Appliances</v>
      </c>
      <c r="B217" s="262" t="str">
        <f>IF(ISBLANK(INDEX('Policy Characteristics'!B:B,MATCH($C217,'Policy Characteristics'!$C:$C,0))),"",INDEX('Policy Characteristics'!B:B,MATCH($C217,'Policy Characteristics'!$C:$C,0)))</f>
        <v>Building Energy Efficiency Standards</v>
      </c>
      <c r="C217" s="254" t="str">
        <f t="shared" si="12"/>
        <v>Reduction in E Use Allowed by Component Eff Std</v>
      </c>
      <c r="D217" s="45" t="s">
        <v>117</v>
      </c>
      <c r="E217" s="45" t="s">
        <v>279</v>
      </c>
      <c r="F217" s="45" t="s">
        <v>123</v>
      </c>
      <c r="G217" s="45" t="s">
        <v>165</v>
      </c>
      <c r="H217" s="43">
        <v>158</v>
      </c>
      <c r="I217" s="324" t="s">
        <v>43</v>
      </c>
      <c r="J217" s="255" t="str">
        <f>IF(ISBLANK(INDEX('Policy Characteristics'!D:D,MATCH($C217,'Policy Characteristics'!$C:$C,0))),"",INDEX('Policy Characteristics'!D:D,MATCH($C217,'Policy Characteristics'!$C:$C,0)))</f>
        <v>Building Energy Efficiency Standards</v>
      </c>
      <c r="K217" s="254" t="str">
        <f>IF(ISBLANK(INDEX('Policy Characteristics'!E:E,MATCH($C217,'Policy Characteristics'!$C:$C,0))),"",INDEX('Policy Characteristics'!E:E,MATCH($C217,'Policy Characteristics'!$C:$C,0)))</f>
        <v>bldgs efficiency standards</v>
      </c>
      <c r="L217" s="261">
        <f>IF(ISBLANK(INDEX('Policy Characteristics'!F:F,MATCH($C217,'Policy Characteristics'!$C:$C,0))),"",INDEX('Policy Characteristics'!F:F,MATCH($C217,'Policy Characteristics'!$C:$C,0)))</f>
        <v>0</v>
      </c>
      <c r="M217" s="261">
        <f>IF(ISBLANK(INDEX('Policy Characteristics'!G:G,MATCH($C217,'Policy Characteristics'!$C:$C,0))),"",INDEX('Policy Characteristics'!G:G,MATCH($C217,'Policy Characteristics'!$C:$C,0)))</f>
        <v>0.75</v>
      </c>
      <c r="N217" s="261">
        <f>IF(ISBLANK(INDEX('Policy Characteristics'!H:H,MATCH($C217,'Policy Characteristics'!$C:$C,0))),"",INDEX('Policy Characteristics'!H:H,MATCH($C217,'Policy Characteristics'!$C:$C,0)))</f>
        <v>0.01</v>
      </c>
      <c r="O217" s="254" t="str">
        <f>IF(ISBLANK(INDEX('Policy Characteristics'!I:I,MATCH($C217,'Policy Characteristics'!$C:$C,0))),"",INDEX('Policy Characteristics'!I:I,MATCH($C217,'Policy Characteristics'!$C:$C,0)))</f>
        <v>% reduction in energy use</v>
      </c>
      <c r="P217" s="254"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54" t="str">
        <f>IF(ISBLANK(INDEX('Policy Characteristics'!K:K,MATCH($C217,'Policy Characteristics'!$C:$C,0))),"",INDEX('Policy Characteristics'!K:K,MATCH($C217,'Policy Characteristics'!$C:$C,0)))</f>
        <v>buildings-sector-main.html#eff-stds</v>
      </c>
      <c r="R217" s="254" t="str">
        <f>IF(ISBLANK(INDEX('Policy Characteristics'!L:L,MATCH($C217,'Policy Characteristics'!$C:$C,0))),"",INDEX('Policy Characteristics'!L:L,MATCH($C217,'Policy Characteristics'!$C:$C,0)))</f>
        <v>building-energy-efficiency-standards.html</v>
      </c>
    </row>
    <row r="218" spans="1:18" s="4" customFormat="1">
      <c r="A218" s="254" t="str">
        <f>IF(ISBLANK(INDEX('Policy Characteristics'!A:A,MATCH($C218,'Policy Characteristics'!$C:$C,0))),"",INDEX('Policy Characteristics'!A:A,MATCH($C218,'Policy Characteristics'!$C:$C,0)))</f>
        <v>Buildings and Appliances</v>
      </c>
      <c r="B218" s="262" t="str">
        <f>IF(ISBLANK(INDEX('Policy Characteristics'!B:B,MATCH($C218,'Policy Characteristics'!$C:$C,0))),"",INDEX('Policy Characteristics'!B:B,MATCH($C218,'Policy Characteristics'!$C:$C,0)))</f>
        <v>Building Energy Efficiency Standards</v>
      </c>
      <c r="C218" s="254" t="str">
        <f t="shared" si="12"/>
        <v>Reduction in E Use Allowed by Component Eff Std</v>
      </c>
      <c r="D218" s="45" t="s">
        <v>118</v>
      </c>
      <c r="E218" s="45" t="s">
        <v>279</v>
      </c>
      <c r="F218" s="45" t="s">
        <v>124</v>
      </c>
      <c r="G218" s="45" t="s">
        <v>165</v>
      </c>
      <c r="H218" s="43">
        <v>159</v>
      </c>
      <c r="I218" s="324" t="s">
        <v>43</v>
      </c>
      <c r="J218" s="255" t="str">
        <f>IF(ISBLANK(INDEX('Policy Characteristics'!D:D,MATCH($C218,'Policy Characteristics'!$C:$C,0))),"",INDEX('Policy Characteristics'!D:D,MATCH($C218,'Policy Characteristics'!$C:$C,0)))</f>
        <v>Building Energy Efficiency Standards</v>
      </c>
      <c r="K218" s="254" t="str">
        <f>IF(ISBLANK(INDEX('Policy Characteristics'!E:E,MATCH($C218,'Policy Characteristics'!$C:$C,0))),"",INDEX('Policy Characteristics'!E:E,MATCH($C218,'Policy Characteristics'!$C:$C,0)))</f>
        <v>bldgs efficiency standards</v>
      </c>
      <c r="L218" s="261">
        <f>IF(ISBLANK(INDEX('Policy Characteristics'!F:F,MATCH($C218,'Policy Characteristics'!$C:$C,0))),"",INDEX('Policy Characteristics'!F:F,MATCH($C218,'Policy Characteristics'!$C:$C,0)))</f>
        <v>0</v>
      </c>
      <c r="M218" s="261">
        <f>IF(ISBLANK(INDEX('Policy Characteristics'!G:G,MATCH($C218,'Policy Characteristics'!$C:$C,0))),"",INDEX('Policy Characteristics'!G:G,MATCH($C218,'Policy Characteristics'!$C:$C,0)))</f>
        <v>0.75</v>
      </c>
      <c r="N218" s="261">
        <f>IF(ISBLANK(INDEX('Policy Characteristics'!H:H,MATCH($C218,'Policy Characteristics'!$C:$C,0))),"",INDEX('Policy Characteristics'!H:H,MATCH($C218,'Policy Characteristics'!$C:$C,0)))</f>
        <v>0.01</v>
      </c>
      <c r="O218" s="254" t="str">
        <f>IF(ISBLANK(INDEX('Policy Characteristics'!I:I,MATCH($C218,'Policy Characteristics'!$C:$C,0))),"",INDEX('Policy Characteristics'!I:I,MATCH($C218,'Policy Characteristics'!$C:$C,0)))</f>
        <v>% reduction in energy use</v>
      </c>
      <c r="P218" s="254"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54" t="str">
        <f>IF(ISBLANK(INDEX('Policy Characteristics'!K:K,MATCH($C218,'Policy Characteristics'!$C:$C,0))),"",INDEX('Policy Characteristics'!K:K,MATCH($C218,'Policy Characteristics'!$C:$C,0)))</f>
        <v>buildings-sector-main.html#eff-stds</v>
      </c>
      <c r="R218" s="254" t="str">
        <f>IF(ISBLANK(INDEX('Policy Characteristics'!L:L,MATCH($C218,'Policy Characteristics'!$C:$C,0))),"",INDEX('Policy Characteristics'!L:L,MATCH($C218,'Policy Characteristics'!$C:$C,0)))</f>
        <v>building-energy-efficiency-standards.html</v>
      </c>
    </row>
    <row r="219" spans="1:18" s="4" customFormat="1">
      <c r="A219" s="254" t="str">
        <f>IF(ISBLANK(INDEX('Policy Characteristics'!A:A,MATCH($C219,'Policy Characteristics'!$C:$C,0))),"",INDEX('Policy Characteristics'!A:A,MATCH($C219,'Policy Characteristics'!$C:$C,0)))</f>
        <v>Buildings and Appliances</v>
      </c>
      <c r="B219" s="262" t="str">
        <f>IF(ISBLANK(INDEX('Policy Characteristics'!B:B,MATCH($C219,'Policy Characteristics'!$C:$C,0))),"",INDEX('Policy Characteristics'!B:B,MATCH($C219,'Policy Characteristics'!$C:$C,0)))</f>
        <v>Building Energy Efficiency Standards</v>
      </c>
      <c r="C219" s="254" t="str">
        <f t="shared" si="12"/>
        <v>Reduction in E Use Allowed by Component Eff Std</v>
      </c>
      <c r="D219" s="45" t="s">
        <v>119</v>
      </c>
      <c r="E219" s="45" t="s">
        <v>279</v>
      </c>
      <c r="F219" s="45" t="s">
        <v>125</v>
      </c>
      <c r="G219" s="45" t="s">
        <v>165</v>
      </c>
      <c r="H219" s="43">
        <v>160</v>
      </c>
      <c r="I219" s="324" t="s">
        <v>43</v>
      </c>
      <c r="J219" s="255" t="str">
        <f>IF(ISBLANK(INDEX('Policy Characteristics'!D:D,MATCH($C219,'Policy Characteristics'!$C:$C,0))),"",INDEX('Policy Characteristics'!D:D,MATCH($C219,'Policy Characteristics'!$C:$C,0)))</f>
        <v>Building Energy Efficiency Standards</v>
      </c>
      <c r="K219" s="254" t="str">
        <f>IF(ISBLANK(INDEX('Policy Characteristics'!E:E,MATCH($C219,'Policy Characteristics'!$C:$C,0))),"",INDEX('Policy Characteristics'!E:E,MATCH($C219,'Policy Characteristics'!$C:$C,0)))</f>
        <v>bldgs efficiency standards</v>
      </c>
      <c r="L219" s="261">
        <f>IF(ISBLANK(INDEX('Policy Characteristics'!F:F,MATCH($C219,'Policy Characteristics'!$C:$C,0))),"",INDEX('Policy Characteristics'!F:F,MATCH($C219,'Policy Characteristics'!$C:$C,0)))</f>
        <v>0</v>
      </c>
      <c r="M219" s="261">
        <f>IF(ISBLANK(INDEX('Policy Characteristics'!G:G,MATCH($C219,'Policy Characteristics'!$C:$C,0))),"",INDEX('Policy Characteristics'!G:G,MATCH($C219,'Policy Characteristics'!$C:$C,0)))</f>
        <v>0.75</v>
      </c>
      <c r="N219" s="261">
        <f>IF(ISBLANK(INDEX('Policy Characteristics'!H:H,MATCH($C219,'Policy Characteristics'!$C:$C,0))),"",INDEX('Policy Characteristics'!H:H,MATCH($C219,'Policy Characteristics'!$C:$C,0)))</f>
        <v>0.01</v>
      </c>
      <c r="O219" s="254" t="str">
        <f>IF(ISBLANK(INDEX('Policy Characteristics'!I:I,MATCH($C219,'Policy Characteristics'!$C:$C,0))),"",INDEX('Policy Characteristics'!I:I,MATCH($C219,'Policy Characteristics'!$C:$C,0)))</f>
        <v>% reduction in energy use</v>
      </c>
      <c r="P219" s="254"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54" t="str">
        <f>IF(ISBLANK(INDEX('Policy Characteristics'!K:K,MATCH($C219,'Policy Characteristics'!$C:$C,0))),"",INDEX('Policy Characteristics'!K:K,MATCH($C219,'Policy Characteristics'!$C:$C,0)))</f>
        <v>buildings-sector-main.html#eff-stds</v>
      </c>
      <c r="R219" s="254" t="str">
        <f>IF(ISBLANK(INDEX('Policy Characteristics'!L:L,MATCH($C219,'Policy Characteristics'!$C:$C,0))),"",INDEX('Policy Characteristics'!L:L,MATCH($C219,'Policy Characteristics'!$C:$C,0)))</f>
        <v>building-energy-efficiency-standards.html</v>
      </c>
    </row>
    <row r="220" spans="1:18" s="4" customFormat="1">
      <c r="A220" s="254" t="str">
        <f>IF(ISBLANK(INDEX('Policy Characteristics'!A:A,MATCH($C220,'Policy Characteristics'!$C:$C,0))),"",INDEX('Policy Characteristics'!A:A,MATCH($C220,'Policy Characteristics'!$C:$C,0)))</f>
        <v>Buildings and Appliances</v>
      </c>
      <c r="B220" s="262" t="str">
        <f>IF(ISBLANK(INDEX('Policy Characteristics'!B:B,MATCH($C220,'Policy Characteristics'!$C:$C,0))),"",INDEX('Policy Characteristics'!B:B,MATCH($C220,'Policy Characteristics'!$C:$C,0)))</f>
        <v>Building Energy Efficiency Standards</v>
      </c>
      <c r="C220" s="254" t="str">
        <f t="shared" ref="C220" si="13">C$203</f>
        <v>Reduction in E Use Allowed by Component Eff Std</v>
      </c>
      <c r="D220" s="45" t="s">
        <v>120</v>
      </c>
      <c r="E220" s="45" t="s">
        <v>279</v>
      </c>
      <c r="F220" s="45" t="s">
        <v>126</v>
      </c>
      <c r="G220" s="45" t="s">
        <v>165</v>
      </c>
      <c r="H220" s="43">
        <v>161</v>
      </c>
      <c r="I220" s="324" t="s">
        <v>43</v>
      </c>
      <c r="J220" s="255" t="str">
        <f>IF(ISBLANK(INDEX('Policy Characteristics'!D:D,MATCH($C220,'Policy Characteristics'!$C:$C,0))),"",INDEX('Policy Characteristics'!D:D,MATCH($C220,'Policy Characteristics'!$C:$C,0)))</f>
        <v>Building Energy Efficiency Standards</v>
      </c>
      <c r="K220" s="254" t="str">
        <f>IF(ISBLANK(INDEX('Policy Characteristics'!E:E,MATCH($C220,'Policy Characteristics'!$C:$C,0))),"",INDEX('Policy Characteristics'!E:E,MATCH($C220,'Policy Characteristics'!$C:$C,0)))</f>
        <v>bldgs efficiency standards</v>
      </c>
      <c r="L220" s="261">
        <f>IF(ISBLANK(INDEX('Policy Characteristics'!F:F,MATCH($C220,'Policy Characteristics'!$C:$C,0))),"",INDEX('Policy Characteristics'!F:F,MATCH($C220,'Policy Characteristics'!$C:$C,0)))</f>
        <v>0</v>
      </c>
      <c r="M220" s="261">
        <f>IF(ISBLANK(INDEX('Policy Characteristics'!G:G,MATCH($C220,'Policy Characteristics'!$C:$C,0))),"",INDEX('Policy Characteristics'!G:G,MATCH($C220,'Policy Characteristics'!$C:$C,0)))</f>
        <v>0.75</v>
      </c>
      <c r="N220" s="261">
        <f>IF(ISBLANK(INDEX('Policy Characteristics'!H:H,MATCH($C220,'Policy Characteristics'!$C:$C,0))),"",INDEX('Policy Characteristics'!H:H,MATCH($C220,'Policy Characteristics'!$C:$C,0)))</f>
        <v>0.01</v>
      </c>
      <c r="O220" s="254" t="str">
        <f>IF(ISBLANK(INDEX('Policy Characteristics'!I:I,MATCH($C220,'Policy Characteristics'!$C:$C,0))),"",INDEX('Policy Characteristics'!I:I,MATCH($C220,'Policy Characteristics'!$C:$C,0)))</f>
        <v>% reduction in energy use</v>
      </c>
      <c r="P220" s="254" t="str">
        <f>IF(ISBLANK(INDEX('Policy Characteristics'!J:J,MATCH($C220,'Policy Characteristics'!$C:$C,0))),"",INDEX('Policy Characteristics'!J:J,MATCH($C220,'Policy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20" s="254" t="str">
        <f>IF(ISBLANK(INDEX('Policy Characteristics'!K:K,MATCH($C220,'Policy Characteristics'!$C:$C,0))),"",INDEX('Policy Characteristics'!K:K,MATCH($C220,'Policy Characteristics'!$C:$C,0)))</f>
        <v>buildings-sector-main.html#eff-stds</v>
      </c>
      <c r="R220" s="254" t="str">
        <f>IF(ISBLANK(INDEX('Policy Characteristics'!L:L,MATCH($C220,'Policy Characteristics'!$C:$C,0))),"",INDEX('Policy Characteristics'!L:L,MATCH($C220,'Policy Characteristics'!$C:$C,0)))</f>
        <v>building-energy-efficiency-standards.html</v>
      </c>
    </row>
    <row r="221" spans="1:18" s="4" customFormat="1">
      <c r="A221" s="254" t="str">
        <f>IF(ISBLANK(INDEX('Policy Characteristics'!A:A,MATCH($C221,'Policy Characteristics'!$C:$C,0))),"",INDEX('Policy Characteristics'!A:A,MATCH($C221,'Policy Characteristics'!$C:$C,0)))</f>
        <v>Buildings and Appliances</v>
      </c>
      <c r="B221" s="262" t="str">
        <f>IF(ISBLANK(INDEX('Policy Characteristics'!B:B,MATCH($C221,'Policy Characteristics'!$C:$C,0))),"",INDEX('Policy Characteristics'!B:B,MATCH($C221,'Policy Characteristics'!$C:$C,0)))</f>
        <v>Contractor Training</v>
      </c>
      <c r="C221" t="s">
        <v>7</v>
      </c>
      <c r="D221" s="45"/>
      <c r="E221" s="45"/>
      <c r="F221" s="45"/>
      <c r="G221" s="45"/>
      <c r="H221" s="43">
        <v>19</v>
      </c>
      <c r="I221" s="324" t="s">
        <v>43</v>
      </c>
      <c r="J221" s="255" t="str">
        <f>IF(ISBLANK(INDEX('Policy Characteristics'!D:D,MATCH($C221,'Policy Characteristics'!$C:$C,0))),"",INDEX('Policy Characteristics'!D:D,MATCH($C221,'Policy Characteristics'!$C:$C,0)))</f>
        <v>Contractor Training</v>
      </c>
      <c r="K221" s="254" t="str">
        <f>IF(ISBLANK(INDEX('Policy Characteristics'!E:E,MATCH($C221,'Policy Characteristics'!$C:$C,0))),"",INDEX('Policy Characteristics'!E:E,MATCH($C221,'Policy Characteristics'!$C:$C,0)))</f>
        <v>bldgs contractor training</v>
      </c>
      <c r="L221" s="254">
        <f>IF(ISBLANK(INDEX('Policy Characteristics'!F:F,MATCH($C221,'Policy Characteristics'!$C:$C,0))),"",INDEX('Policy Characteristics'!F:F,MATCH($C221,'Policy Characteristics'!$C:$C,0)))</f>
        <v>0</v>
      </c>
      <c r="M221" s="254">
        <f>IF(ISBLANK(INDEX('Policy Characteristics'!G:G,MATCH($C221,'Policy Characteristics'!$C:$C,0))),"",INDEX('Policy Characteristics'!G:G,MATCH($C221,'Policy Characteristics'!$C:$C,0)))</f>
        <v>1</v>
      </c>
      <c r="N221" s="254">
        <f>IF(ISBLANK(INDEX('Policy Characteristics'!H:H,MATCH($C221,'Policy Characteristics'!$C:$C,0))),"",INDEX('Policy Characteristics'!H:H,MATCH($C221,'Policy Characteristics'!$C:$C,0)))</f>
        <v>1</v>
      </c>
      <c r="O221" s="254" t="str">
        <f>IF(ISBLANK(INDEX('Policy Characteristics'!I:I,MATCH($C221,'Policy Characteristics'!$C:$C,0))),"",INDEX('Policy Characteristics'!I:I,MATCH($C221,'Policy Characteristics'!$C:$C,0)))</f>
        <v>on/off</v>
      </c>
      <c r="P221" s="254" t="str">
        <f>IF(ISBLANK(INDEX('Policy Characteristics'!J:J,MATCH($C221,'Policy Characteristics'!$C:$C,0))),"",INDEX('Policy Characteristics'!J:J,MATCH($C221,'Policy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1" s="254" t="str">
        <f>IF(ISBLANK(INDEX('Policy Characteristics'!K:K,MATCH($C221,'Policy Characteristics'!$C:$C,0))),"",INDEX('Policy Characteristics'!K:K,MATCH($C221,'Policy Characteristics'!$C:$C,0)))</f>
        <v>buildings-sector-main.html#contractor-ed</v>
      </c>
      <c r="R221" s="254" t="str">
        <f>IF(ISBLANK(INDEX('Policy Characteristics'!L:L,MATCH($C221,'Policy Characteristics'!$C:$C,0))),"",INDEX('Policy Characteristics'!L:L,MATCH($C221,'Policy Characteristics'!$C:$C,0)))</f>
        <v>contractor-training.html</v>
      </c>
    </row>
    <row r="222" spans="1:18" s="4" customFormat="1">
      <c r="A222" s="254" t="str">
        <f>IF(ISBLANK(INDEX('Policy Characteristics'!A:A,MATCH($C222,'Policy Characteristics'!$C:$C,0))),"",INDEX('Policy Characteristics'!A:A,MATCH($C222,'Policy Characteristics'!$C:$C,0)))</f>
        <v>Buildings and Appliances</v>
      </c>
      <c r="B222" s="262" t="str">
        <f>IF(ISBLANK(INDEX('Policy Characteristics'!B:B,MATCH($C222,'Policy Characteristics'!$C:$C,0))),"",INDEX('Policy Characteristics'!B:B,MATCH($C222,'Policy Characteristics'!$C:$C,0)))</f>
        <v>Distributed Solar Carve-Out</v>
      </c>
      <c r="C222" t="s">
        <v>301</v>
      </c>
      <c r="D222" s="45"/>
      <c r="E222" s="45"/>
      <c r="F222" s="45"/>
      <c r="G222" s="45"/>
      <c r="H222" s="43">
        <v>146</v>
      </c>
      <c r="I222" s="324" t="s">
        <v>43</v>
      </c>
      <c r="J222" s="255" t="str">
        <f>IF(ISBLANK(INDEX('Policy Characteristics'!D:D,MATCH($C222,'Policy Characteristics'!$C:$C,0))),"",INDEX('Policy Characteristics'!D:D,MATCH($C222,'Policy Characteristics'!$C:$C,0)))</f>
        <v>Distributed Solar Promotion</v>
      </c>
      <c r="K222" s="254" t="str">
        <f>IF(ISBLANK(INDEX('Policy Characteristics'!E:E,MATCH($C222,'Policy Characteristics'!$C:$C,0))),"",INDEX('Policy Characteristics'!E:E,MATCH($C222,'Policy Characteristics'!$C:$C,0)))</f>
        <v>bldgs min fraction distributed solar</v>
      </c>
      <c r="L222" s="261">
        <f>IF(ISBLANK(INDEX('Policy Characteristics'!F:F,MATCH($C222,'Policy Characteristics'!$C:$C,0))),"",INDEX('Policy Characteristics'!F:F,MATCH($C222,'Policy Characteristics'!$C:$C,0)))</f>
        <v>0</v>
      </c>
      <c r="M222" s="261">
        <f>IF(ISBLANK(INDEX('Policy Characteristics'!G:G,MATCH($C222,'Policy Characteristics'!$C:$C,0))),"",INDEX('Policy Characteristics'!G:G,MATCH($C222,'Policy Characteristics'!$C:$C,0)))</f>
        <v>0.24</v>
      </c>
      <c r="N222" s="261">
        <f>IF(ISBLANK(INDEX('Policy Characteristics'!H:H,MATCH($C222,'Policy Characteristics'!$C:$C,0))),"",INDEX('Policy Characteristics'!H:H,MATCH($C222,'Policy Characteristics'!$C:$C,0)))</f>
        <v>5.0000000000000001E-3</v>
      </c>
      <c r="O222" s="254" t="str">
        <f>IF(ISBLANK(INDEX('Policy Characteristics'!I:I,MATCH($C222,'Policy Characteristics'!$C:$C,0))),"",INDEX('Policy Characteristics'!I:I,MATCH($C222,'Policy Characteristics'!$C:$C,0)))</f>
        <v>minimum % elec from solar</v>
      </c>
      <c r="P222" s="254" t="str">
        <f>IF(ISBLANK(INDEX('Policy Characteristics'!J:J,MATCH($C222,'Policy Characteristics'!$C:$C,0))),"",INDEX('Policy Characteristics'!J:J,MATCH($C222,'Policy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2" s="254" t="str">
        <f>IF(ISBLANK(INDEX('Policy Characteristics'!K:K,MATCH($C222,'Policy Characteristics'!$C:$C,0))),"",INDEX('Policy Characteristics'!K:K,MATCH($C222,'Policy Characteristics'!$C:$C,0)))</f>
        <v>buildings-sector-main.html#solar-carve-out</v>
      </c>
      <c r="R222" s="254" t="str">
        <f>IF(ISBLANK(INDEX('Policy Characteristics'!L:L,MATCH($C222,'Policy Characteristics'!$C:$C,0))),"",INDEX('Policy Characteristics'!L:L,MATCH($C222,'Policy Characteristics'!$C:$C,0)))</f>
        <v>solar-carve-out.html</v>
      </c>
    </row>
    <row r="223" spans="1:18" s="4" customFormat="1">
      <c r="A223" s="254" t="str">
        <f>IF(ISBLANK(INDEX('Policy Characteristics'!A:A,MATCH($C223,'Policy Characteristics'!$C:$C,0))),"",INDEX('Policy Characteristics'!A:A,MATCH($C223,'Policy Characteristics'!$C:$C,0)))</f>
        <v>Buildings and Appliances</v>
      </c>
      <c r="B223" s="262" t="str">
        <f>IF(ISBLANK(INDEX('Policy Characteristics'!B:B,MATCH($C223,'Policy Characteristics'!$C:$C,0))),"",INDEX('Policy Characteristics'!B:B,MATCH($C223,'Policy Characteristics'!$C:$C,0)))</f>
        <v>Distributed Solar Subsidy</v>
      </c>
      <c r="C223" s="1" t="s">
        <v>3468</v>
      </c>
      <c r="D223" s="45" t="s">
        <v>277</v>
      </c>
      <c r="E223" s="45"/>
      <c r="F223" s="45" t="s">
        <v>281</v>
      </c>
      <c r="G223" s="45"/>
      <c r="H223" s="43">
        <v>147</v>
      </c>
      <c r="I223" s="324" t="s">
        <v>43</v>
      </c>
      <c r="J223" s="255" t="str">
        <f>IF(ISBLANK(INDEX('Policy Characteristics'!D:D,MATCH($C223,'Policy Characteristics'!$C:$C,0))),"",INDEX('Policy Characteristics'!D:D,MATCH($C223,'Policy Characteristics'!$C:$C,0)))</f>
        <v>Distributed Solar Promotion</v>
      </c>
      <c r="K223" s="254" t="str">
        <f>IF(ISBLANK(INDEX('Policy Characteristics'!E:E,MATCH($C223,'Policy Characteristics'!$C:$C,0))),"",INDEX('Policy Characteristics'!E:E,MATCH($C223,'Policy Characteristics'!$C:$C,0)))</f>
        <v>bldgs distributed solar subsidy</v>
      </c>
      <c r="L223" s="261">
        <f>IF(ISBLANK(INDEX('Policy Characteristics'!F:F,MATCH($C223,'Policy Characteristics'!$C:$C,0))),"",INDEX('Policy Characteristics'!F:F,MATCH($C223,'Policy Characteristics'!$C:$C,0)))</f>
        <v>0</v>
      </c>
      <c r="M223" s="261">
        <f>IF(ISBLANK(INDEX('Policy Characteristics'!G:G,MATCH($C223,'Policy Characteristics'!$C:$C,0))),"",INDEX('Policy Characteristics'!G:G,MATCH($C223,'Policy Characteristics'!$C:$C,0)))</f>
        <v>0.5</v>
      </c>
      <c r="N223" s="261">
        <f>IF(ISBLANK(INDEX('Policy Characteristics'!H:H,MATCH($C223,'Policy Characteristics'!$C:$C,0))),"",INDEX('Policy Characteristics'!H:H,MATCH($C223,'Policy Characteristics'!$C:$C,0)))</f>
        <v>0.01</v>
      </c>
      <c r="O223" s="254" t="str">
        <f>IF(ISBLANK(INDEX('Policy Characteristics'!I:I,MATCH($C223,'Policy Characteristics'!$C:$C,0))),"",INDEX('Policy Characteristics'!I:I,MATCH($C223,'Policy Characteristics'!$C:$C,0)))</f>
        <v>% of PV system cost</v>
      </c>
      <c r="P223" s="254"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54" t="str">
        <f>IF(ISBLANK(INDEX('Policy Characteristics'!K:K,MATCH($C223,'Policy Characteristics'!$C:$C,0))),"",INDEX('Policy Characteristics'!K:K,MATCH($C223,'Policy Characteristics'!$C:$C,0)))</f>
        <v>buildings-sector-main.html#distributed-solar-subsidy</v>
      </c>
      <c r="R223" s="254" t="str">
        <f>IF(ISBLANK(INDEX('Policy Characteristics'!L:L,MATCH($C223,'Policy Characteristics'!$C:$C,0))),"",INDEX('Policy Characteristics'!L:L,MATCH($C223,'Policy Characteristics'!$C:$C,0)))</f>
        <v>distributed-solar-subsidy.html</v>
      </c>
    </row>
    <row r="224" spans="1:18" s="4" customFormat="1">
      <c r="A224" s="254" t="str">
        <f>IF(ISBLANK(INDEX('Policy Characteristics'!A:A,MATCH($C224,'Policy Characteristics'!$C:$C,0))),"",INDEX('Policy Characteristics'!A:A,MATCH($C224,'Policy Characteristics'!$C:$C,0)))</f>
        <v>Buildings and Appliances</v>
      </c>
      <c r="B224" s="262" t="str">
        <f>IF(ISBLANK(INDEX('Policy Characteristics'!B:B,MATCH($C224,'Policy Characteristics'!$C:$C,0))),"",INDEX('Policy Characteristics'!B:B,MATCH($C224,'Policy Characteristics'!$C:$C,0)))</f>
        <v>Distributed Solar Subsidy</v>
      </c>
      <c r="C224" s="254" t="str">
        <f>$C$223</f>
        <v>Additional Perc Subsidy for Distributed Solar PV Capacity</v>
      </c>
      <c r="D224" s="45" t="s">
        <v>278</v>
      </c>
      <c r="E224" s="45"/>
      <c r="F224" s="45" t="s">
        <v>280</v>
      </c>
      <c r="G224" s="45"/>
      <c r="H224" s="43">
        <v>1728</v>
      </c>
      <c r="I224" s="324" t="s">
        <v>43</v>
      </c>
      <c r="J224" s="255" t="str">
        <f>IF(ISBLANK(INDEX('Policy Characteristics'!D:D,MATCH($C224,'Policy Characteristics'!$C:$C,0))),"",INDEX('Policy Characteristics'!D:D,MATCH($C224,'Policy Characteristics'!$C:$C,0)))</f>
        <v>Distributed Solar Promotion</v>
      </c>
      <c r="K224" s="254" t="str">
        <f>IF(ISBLANK(INDEX('Policy Characteristics'!E:E,MATCH($C224,'Policy Characteristics'!$C:$C,0))),"",INDEX('Policy Characteristics'!E:E,MATCH($C224,'Policy Characteristics'!$C:$C,0)))</f>
        <v>bldgs distributed solar subsidy</v>
      </c>
      <c r="L224" s="261">
        <f>IF(ISBLANK(INDEX('Policy Characteristics'!F:F,MATCH($C224,'Policy Characteristics'!$C:$C,0))),"",INDEX('Policy Characteristics'!F:F,MATCH($C224,'Policy Characteristics'!$C:$C,0)))</f>
        <v>0</v>
      </c>
      <c r="M224" s="261">
        <f>IF(ISBLANK(INDEX('Policy Characteristics'!G:G,MATCH($C224,'Policy Characteristics'!$C:$C,0))),"",INDEX('Policy Characteristics'!G:G,MATCH($C224,'Policy Characteristics'!$C:$C,0)))</f>
        <v>0.5</v>
      </c>
      <c r="N224" s="261">
        <f>IF(ISBLANK(INDEX('Policy Characteristics'!H:H,MATCH($C224,'Policy Characteristics'!$C:$C,0))),"",INDEX('Policy Characteristics'!H:H,MATCH($C224,'Policy Characteristics'!$C:$C,0)))</f>
        <v>0.01</v>
      </c>
      <c r="O224" s="254" t="str">
        <f>IF(ISBLANK(INDEX('Policy Characteristics'!I:I,MATCH($C224,'Policy Characteristics'!$C:$C,0))),"",INDEX('Policy Characteristics'!I:I,MATCH($C224,'Policy Characteristics'!$C:$C,0)))</f>
        <v>% of PV system cost</v>
      </c>
      <c r="P224" s="254"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54" t="str">
        <f>IF(ISBLANK(INDEX('Policy Characteristics'!K:K,MATCH($C224,'Policy Characteristics'!$C:$C,0))),"",INDEX('Policy Characteristics'!K:K,MATCH($C224,'Policy Characteristics'!$C:$C,0)))</f>
        <v>buildings-sector-main.html#distributed-solar-subsidy</v>
      </c>
      <c r="R224" s="254" t="str">
        <f>IF(ISBLANK(INDEX('Policy Characteristics'!L:L,MATCH($C224,'Policy Characteristics'!$C:$C,0))),"",INDEX('Policy Characteristics'!L:L,MATCH($C224,'Policy Characteristics'!$C:$C,0)))</f>
        <v>distributed-solar-subsidy.html</v>
      </c>
    </row>
    <row r="225" spans="1:18" s="4" customFormat="1">
      <c r="A225" s="254" t="str">
        <f>IF(ISBLANK(INDEX('Policy Characteristics'!A:A,MATCH($C225,'Policy Characteristics'!$C:$C,0))),"",INDEX('Policy Characteristics'!A:A,MATCH($C225,'Policy Characteristics'!$C:$C,0)))</f>
        <v>Buildings and Appliances</v>
      </c>
      <c r="B225" s="262" t="str">
        <f>IF(ISBLANK(INDEX('Policy Characteristics'!B:B,MATCH($C225,'Policy Characteristics'!$C:$C,0))),"",INDEX('Policy Characteristics'!B:B,MATCH($C225,'Policy Characteristics'!$C:$C,0)))</f>
        <v>Distributed Solar Subsidy</v>
      </c>
      <c r="C225" s="254" t="str">
        <f>$C$223</f>
        <v>Additional Perc Subsidy for Distributed Solar PV Capacity</v>
      </c>
      <c r="D225" s="45" t="s">
        <v>279</v>
      </c>
      <c r="E225" s="45"/>
      <c r="F225" s="45" t="s">
        <v>165</v>
      </c>
      <c r="G225" s="45"/>
      <c r="H225" s="43">
        <v>1729</v>
      </c>
      <c r="I225" s="324" t="s">
        <v>43</v>
      </c>
      <c r="J225" s="255" t="str">
        <f>IF(ISBLANK(INDEX('Policy Characteristics'!D:D,MATCH($C225,'Policy Characteristics'!$C:$C,0))),"",INDEX('Policy Characteristics'!D:D,MATCH($C225,'Policy Characteristics'!$C:$C,0)))</f>
        <v>Distributed Solar Promotion</v>
      </c>
      <c r="K225" s="254" t="str">
        <f>IF(ISBLANK(INDEX('Policy Characteristics'!E:E,MATCH($C225,'Policy Characteristics'!$C:$C,0))),"",INDEX('Policy Characteristics'!E:E,MATCH($C225,'Policy Characteristics'!$C:$C,0)))</f>
        <v>bldgs distributed solar subsidy</v>
      </c>
      <c r="L225" s="261">
        <f>IF(ISBLANK(INDEX('Policy Characteristics'!F:F,MATCH($C225,'Policy Characteristics'!$C:$C,0))),"",INDEX('Policy Characteristics'!F:F,MATCH($C225,'Policy Characteristics'!$C:$C,0)))</f>
        <v>0</v>
      </c>
      <c r="M225" s="261">
        <f>IF(ISBLANK(INDEX('Policy Characteristics'!G:G,MATCH($C225,'Policy Characteristics'!$C:$C,0))),"",INDEX('Policy Characteristics'!G:G,MATCH($C225,'Policy Characteristics'!$C:$C,0)))</f>
        <v>0.5</v>
      </c>
      <c r="N225" s="261">
        <f>IF(ISBLANK(INDEX('Policy Characteristics'!H:H,MATCH($C225,'Policy Characteristics'!$C:$C,0))),"",INDEX('Policy Characteristics'!H:H,MATCH($C225,'Policy Characteristics'!$C:$C,0)))</f>
        <v>0.01</v>
      </c>
      <c r="O225" s="254" t="str">
        <f>IF(ISBLANK(INDEX('Policy Characteristics'!I:I,MATCH($C225,'Policy Characteristics'!$C:$C,0))),"",INDEX('Policy Characteristics'!I:I,MATCH($C225,'Policy Characteristics'!$C:$C,0)))</f>
        <v>% of PV system cost</v>
      </c>
      <c r="P225" s="254" t="str">
        <f>IF(ISBLANK(INDEX('Policy Characteristics'!J:J,MATCH($C225,'Policy Characteristics'!$C:$C,0))),"",INDEX('Policy Characteristics'!J:J,MATCH($C225,'Policy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5" s="254" t="str">
        <f>IF(ISBLANK(INDEX('Policy Characteristics'!K:K,MATCH($C225,'Policy Characteristics'!$C:$C,0))),"",INDEX('Policy Characteristics'!K:K,MATCH($C225,'Policy Characteristics'!$C:$C,0)))</f>
        <v>buildings-sector-main.html#distributed-solar-subsidy</v>
      </c>
      <c r="R225" s="254" t="str">
        <f>IF(ISBLANK(INDEX('Policy Characteristics'!L:L,MATCH($C225,'Policy Characteristics'!$C:$C,0))),"",INDEX('Policy Characteristics'!L:L,MATCH($C225,'Policy Characteristics'!$C:$C,0)))</f>
        <v>distributed-solar-subsidy.html</v>
      </c>
    </row>
    <row r="226" spans="1:18" s="4" customFormat="1">
      <c r="A226" s="254" t="str">
        <f>IF(ISBLANK(INDEX('Policy Characteristics'!A:A,MATCH($C226,'Policy Characteristics'!$C:$C,0))),"",INDEX('Policy Characteristics'!A:A,MATCH($C226,'Policy Characteristics'!$C:$C,0)))</f>
        <v>Buildings and Appliances</v>
      </c>
      <c r="B226" s="262" t="str">
        <f>IF(ISBLANK(INDEX('Policy Characteristics'!B:B,MATCH($C226,'Policy Characteristics'!$C:$C,0))),"",INDEX('Policy Characteristics'!B:B,MATCH($C226,'Policy Characteristics'!$C:$C,0)))</f>
        <v>Improved Labeling</v>
      </c>
      <c r="C226" t="s">
        <v>127</v>
      </c>
      <c r="D226" s="45"/>
      <c r="E226" s="45"/>
      <c r="F226" s="45"/>
      <c r="G226" s="45"/>
      <c r="H226" s="43">
        <v>20</v>
      </c>
      <c r="I226" s="324" t="s">
        <v>43</v>
      </c>
      <c r="J226" s="255" t="str">
        <f>IF(ISBLANK(INDEX('Policy Characteristics'!D:D,MATCH($C226,'Policy Characteristics'!$C:$C,0))),"",INDEX('Policy Characteristics'!D:D,MATCH($C226,'Policy Characteristics'!$C:$C,0)))</f>
        <v>Improved Labeling</v>
      </c>
      <c r="K226" s="254" t="str">
        <f>IF(ISBLANK(INDEX('Policy Characteristics'!E:E,MATCH($C226,'Policy Characteristics'!$C:$C,0))),"",INDEX('Policy Characteristics'!E:E,MATCH($C226,'Policy Characteristics'!$C:$C,0)))</f>
        <v>bldgs device labeling</v>
      </c>
      <c r="L226" s="254">
        <f>IF(ISBLANK(INDEX('Policy Characteristics'!F:F,MATCH($C226,'Policy Characteristics'!$C:$C,0))),"",INDEX('Policy Characteristics'!F:F,MATCH($C226,'Policy Characteristics'!$C:$C,0)))</f>
        <v>0</v>
      </c>
      <c r="M226" s="254">
        <f>IF(ISBLANK(INDEX('Policy Characteristics'!G:G,MATCH($C226,'Policy Characteristics'!$C:$C,0))),"",INDEX('Policy Characteristics'!G:G,MATCH($C226,'Policy Characteristics'!$C:$C,0)))</f>
        <v>1</v>
      </c>
      <c r="N226" s="254">
        <f>IF(ISBLANK(INDEX('Policy Characteristics'!H:H,MATCH($C226,'Policy Characteristics'!$C:$C,0))),"",INDEX('Policy Characteristics'!H:H,MATCH($C226,'Policy Characteristics'!$C:$C,0)))</f>
        <v>1</v>
      </c>
      <c r="O226" s="254" t="str">
        <f>IF(ISBLANK(INDEX('Policy Characteristics'!I:I,MATCH($C226,'Policy Characteristics'!$C:$C,0))),"",INDEX('Policy Characteristics'!I:I,MATCH($C226,'Policy Characteristics'!$C:$C,0)))</f>
        <v>on/off</v>
      </c>
      <c r="P226" s="254" t="str">
        <f>IF(ISBLANK(INDEX('Policy Characteristics'!J:J,MATCH($C226,'Policy Characteristics'!$C:$C,0))),"",INDEX('Policy Characteristics'!J:J,MATCH($C226,'Policy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6" s="254" t="str">
        <f>IF(ISBLANK(INDEX('Policy Characteristics'!K:K,MATCH($C226,'Policy Characteristics'!$C:$C,0))),"",INDEX('Policy Characteristics'!K:K,MATCH($C226,'Policy Characteristics'!$C:$C,0)))</f>
        <v>buildings-sector-main.html#device-labeling</v>
      </c>
      <c r="R226" s="254" t="str">
        <f>IF(ISBLANK(INDEX('Policy Characteristics'!L:L,MATCH($C226,'Policy Characteristics'!$C:$C,0))),"",INDEX('Policy Characteristics'!L:L,MATCH($C226,'Policy Characteristics'!$C:$C,0)))</f>
        <v>improved-labeling.html</v>
      </c>
    </row>
    <row r="227" spans="1:18" s="4" customFormat="1">
      <c r="A227" s="254" t="str">
        <f>IF(ISBLANK(INDEX('Policy Characteristics'!A:A,MATCH($C227,'Policy Characteristics'!$C:$C,0))),"",INDEX('Policy Characteristics'!A:A,MATCH($C227,'Policy Characteristics'!$C:$C,0)))</f>
        <v>Buildings and Appliances</v>
      </c>
      <c r="B227" s="262" t="str">
        <f>IF(ISBLANK(INDEX('Policy Characteristics'!B:B,MATCH($C227,'Policy Characteristics'!$C:$C,0))),"",INDEX('Policy Characteristics'!B:B,MATCH($C227,'Policy Characteristics'!$C:$C,0)))</f>
        <v>Retrofit Existing Buildings</v>
      </c>
      <c r="C227" t="s">
        <v>2461</v>
      </c>
      <c r="D227" s="45" t="s">
        <v>277</v>
      </c>
      <c r="E227" s="45"/>
      <c r="F227" s="45" t="s">
        <v>281</v>
      </c>
      <c r="G227" s="45"/>
      <c r="H227" s="43">
        <v>378</v>
      </c>
      <c r="I227" s="324" t="s">
        <v>43</v>
      </c>
      <c r="J227" s="255" t="str">
        <f>IF(ISBLANK(INDEX('Policy Characteristics'!D:D,MATCH($C227,'Policy Characteristics'!$C:$C,0))),"",INDEX('Policy Characteristics'!D:D,MATCH($C227,'Policy Characteristics'!$C:$C,0)))</f>
        <v>Increased Retrofitting</v>
      </c>
      <c r="K227" s="254" t="str">
        <f>IF(ISBLANK(INDEX('Policy Characteristics'!E:E,MATCH($C227,'Policy Characteristics'!$C:$C,0))),"",INDEX('Policy Characteristics'!E:E,MATCH($C227,'Policy Characteristics'!$C:$C,0)))</f>
        <v>bldgs retrofitting</v>
      </c>
      <c r="L227" s="261">
        <f>IF(ISBLANK(INDEX('Policy Characteristics'!F:F,MATCH($C227,'Policy Characteristics'!$C:$C,0))),"",INDEX('Policy Characteristics'!F:F,MATCH($C227,'Policy Characteristics'!$C:$C,0)))</f>
        <v>0</v>
      </c>
      <c r="M227" s="261">
        <f>IF(ISBLANK(INDEX('Policy Characteristics'!G:G,MATCH($C227,'Policy Characteristics'!$C:$C,0))),"",INDEX('Policy Characteristics'!G:G,MATCH($C227,'Policy Characteristics'!$C:$C,0)))</f>
        <v>0.5</v>
      </c>
      <c r="N227" s="261">
        <f>IF(ISBLANK(INDEX('Policy Characteristics'!H:H,MATCH($C227,'Policy Characteristics'!$C:$C,0))),"",INDEX('Policy Characteristics'!H:H,MATCH($C227,'Policy Characteristics'!$C:$C,0)))</f>
        <v>0.01</v>
      </c>
      <c r="O227" s="254" t="str">
        <f>IF(ISBLANK(INDEX('Policy Characteristics'!I:I,MATCH($C227,'Policy Characteristics'!$C:$C,0))),"",INDEX('Policy Characteristics'!I:I,MATCH($C227,'Policy Characteristics'!$C:$C,0)))</f>
        <v>% of existing buildings</v>
      </c>
      <c r="P227" s="254"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7" s="254" t="str">
        <f>IF(ISBLANK(INDEX('Policy Characteristics'!K:K,MATCH($C227,'Policy Characteristics'!$C:$C,0))),"",INDEX('Policy Characteristics'!K:K,MATCH($C227,'Policy Characteristics'!$C:$C,0)))</f>
        <v>buildings-sector-main.html#retrofitting</v>
      </c>
      <c r="R227" s="254" t="str">
        <f>IF(ISBLANK(INDEX('Policy Characteristics'!L:L,MATCH($C227,'Policy Characteristics'!$C:$C,0))),"",INDEX('Policy Characteristics'!L:L,MATCH($C227,'Policy Characteristics'!$C:$C,0)))</f>
        <v>increased-retrofitting.html</v>
      </c>
    </row>
    <row r="228" spans="1:18" s="4" customFormat="1">
      <c r="A228" s="254" t="str">
        <f>IF(ISBLANK(INDEX('Policy Characteristics'!A:A,MATCH($C228,'Policy Characteristics'!$C:$C,0))),"",INDEX('Policy Characteristics'!A:A,MATCH($C228,'Policy Characteristics'!$C:$C,0)))</f>
        <v>Buildings and Appliances</v>
      </c>
      <c r="B228" s="262" t="str">
        <f>IF(ISBLANK(INDEX('Policy Characteristics'!B:B,MATCH($C228,'Policy Characteristics'!$C:$C,0))),"",INDEX('Policy Characteristics'!B:B,MATCH($C228,'Policy Characteristics'!$C:$C,0)))</f>
        <v>Retrofit Existing Buildings</v>
      </c>
      <c r="C228" s="254" t="str">
        <f t="shared" ref="C228:C229" si="14">C$227</f>
        <v>Share of Preexisting Buildings Subject to Retrofitting</v>
      </c>
      <c r="D228" s="45" t="s">
        <v>278</v>
      </c>
      <c r="E228" s="45"/>
      <c r="F228" s="45" t="s">
        <v>280</v>
      </c>
      <c r="G228" s="45"/>
      <c r="H228" s="43">
        <v>379</v>
      </c>
      <c r="I228" s="324" t="s">
        <v>43</v>
      </c>
      <c r="J228" s="255" t="str">
        <f>IF(ISBLANK(INDEX('Policy Characteristics'!D:D,MATCH($C228,'Policy Characteristics'!$C:$C,0))),"",INDEX('Policy Characteristics'!D:D,MATCH($C228,'Policy Characteristics'!$C:$C,0)))</f>
        <v>Increased Retrofitting</v>
      </c>
      <c r="K228" s="254" t="str">
        <f>IF(ISBLANK(INDEX('Policy Characteristics'!E:E,MATCH($C228,'Policy Characteristics'!$C:$C,0))),"",INDEX('Policy Characteristics'!E:E,MATCH($C228,'Policy Characteristics'!$C:$C,0)))</f>
        <v>bldgs retrofitting</v>
      </c>
      <c r="L228" s="261">
        <f>IF(ISBLANK(INDEX('Policy Characteristics'!F:F,MATCH($C228,'Policy Characteristics'!$C:$C,0))),"",INDEX('Policy Characteristics'!F:F,MATCH($C228,'Policy Characteristics'!$C:$C,0)))</f>
        <v>0</v>
      </c>
      <c r="M228" s="261">
        <f>IF(ISBLANK(INDEX('Policy Characteristics'!G:G,MATCH($C228,'Policy Characteristics'!$C:$C,0))),"",INDEX('Policy Characteristics'!G:G,MATCH($C228,'Policy Characteristics'!$C:$C,0)))</f>
        <v>0.5</v>
      </c>
      <c r="N228" s="261">
        <f>IF(ISBLANK(INDEX('Policy Characteristics'!H:H,MATCH($C228,'Policy Characteristics'!$C:$C,0))),"",INDEX('Policy Characteristics'!H:H,MATCH($C228,'Policy Characteristics'!$C:$C,0)))</f>
        <v>0.01</v>
      </c>
      <c r="O228" s="254" t="str">
        <f>IF(ISBLANK(INDEX('Policy Characteristics'!I:I,MATCH($C228,'Policy Characteristics'!$C:$C,0))),"",INDEX('Policy Characteristics'!I:I,MATCH($C228,'Policy Characteristics'!$C:$C,0)))</f>
        <v>% of existing buildings</v>
      </c>
      <c r="P228" s="254"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8" s="254" t="str">
        <f>IF(ISBLANK(INDEX('Policy Characteristics'!K:K,MATCH($C228,'Policy Characteristics'!$C:$C,0))),"",INDEX('Policy Characteristics'!K:K,MATCH($C228,'Policy Characteristics'!$C:$C,0)))</f>
        <v>buildings-sector-main.html#retrofitting</v>
      </c>
      <c r="R228" s="254" t="str">
        <f>IF(ISBLANK(INDEX('Policy Characteristics'!L:L,MATCH($C228,'Policy Characteristics'!$C:$C,0))),"",INDEX('Policy Characteristics'!L:L,MATCH($C228,'Policy Characteristics'!$C:$C,0)))</f>
        <v>increased-retrofitting.html</v>
      </c>
    </row>
    <row r="229" spans="1:18" s="4" customFormat="1">
      <c r="A229" s="254" t="str">
        <f>IF(ISBLANK(INDEX('Policy Characteristics'!A:A,MATCH($C229,'Policy Characteristics'!$C:$C,0))),"",INDEX('Policy Characteristics'!A:A,MATCH($C229,'Policy Characteristics'!$C:$C,0)))</f>
        <v>Buildings and Appliances</v>
      </c>
      <c r="B229" s="262" t="str">
        <f>IF(ISBLANK(INDEX('Policy Characteristics'!B:B,MATCH($C229,'Policy Characteristics'!$C:$C,0))),"",INDEX('Policy Characteristics'!B:B,MATCH($C229,'Policy Characteristics'!$C:$C,0)))</f>
        <v>Retrofit Existing Buildings</v>
      </c>
      <c r="C229" s="254" t="str">
        <f t="shared" si="14"/>
        <v>Share of Preexisting Buildings Subject to Retrofitting</v>
      </c>
      <c r="D229" s="45" t="s">
        <v>279</v>
      </c>
      <c r="E229" s="45"/>
      <c r="F229" s="45" t="s">
        <v>165</v>
      </c>
      <c r="G229" s="45"/>
      <c r="H229" s="43">
        <v>380</v>
      </c>
      <c r="I229" s="324" t="s">
        <v>43</v>
      </c>
      <c r="J229" s="255" t="str">
        <f>IF(ISBLANK(INDEX('Policy Characteristics'!D:D,MATCH($C229,'Policy Characteristics'!$C:$C,0))),"",INDEX('Policy Characteristics'!D:D,MATCH($C229,'Policy Characteristics'!$C:$C,0)))</f>
        <v>Increased Retrofitting</v>
      </c>
      <c r="K229" s="254" t="str">
        <f>IF(ISBLANK(INDEX('Policy Characteristics'!E:E,MATCH($C229,'Policy Characteristics'!$C:$C,0))),"",INDEX('Policy Characteristics'!E:E,MATCH($C229,'Policy Characteristics'!$C:$C,0)))</f>
        <v>bldgs retrofitting</v>
      </c>
      <c r="L229" s="261">
        <f>IF(ISBLANK(INDEX('Policy Characteristics'!F:F,MATCH($C229,'Policy Characteristics'!$C:$C,0))),"",INDEX('Policy Characteristics'!F:F,MATCH($C229,'Policy Characteristics'!$C:$C,0)))</f>
        <v>0</v>
      </c>
      <c r="M229" s="261">
        <f>IF(ISBLANK(INDEX('Policy Characteristics'!G:G,MATCH($C229,'Policy Characteristics'!$C:$C,0))),"",INDEX('Policy Characteristics'!G:G,MATCH($C229,'Policy Characteristics'!$C:$C,0)))</f>
        <v>0.5</v>
      </c>
      <c r="N229" s="261">
        <f>IF(ISBLANK(INDEX('Policy Characteristics'!H:H,MATCH($C229,'Policy Characteristics'!$C:$C,0))),"",INDEX('Policy Characteristics'!H:H,MATCH($C229,'Policy Characteristics'!$C:$C,0)))</f>
        <v>0.01</v>
      </c>
      <c r="O229" s="254" t="str">
        <f>IF(ISBLANK(INDEX('Policy Characteristics'!I:I,MATCH($C229,'Policy Characteristics'!$C:$C,0))),"",INDEX('Policy Characteristics'!I:I,MATCH($C229,'Policy Characteristics'!$C:$C,0)))</f>
        <v>% of existing buildings</v>
      </c>
      <c r="P229" s="254" t="str">
        <f>IF(ISBLANK(INDEX('Policy Characteristics'!J:J,MATCH($C229,'Policy Characteristics'!$C:$C,0))),"",INDEX('Policy Characteristics'!J:J,MATCH($C229,'Policy Characteristics'!$C:$C,0)))</f>
        <v>**Description:** Each year, the specified percentage of the selected building type(s) that existed at the start of the model run will be retrofit with more efficient heating, cooling, and envelope components. // **Guidance for setting values:** By 2050, roughly 88% of the preexisting residential buildings and 83% of the preexisting commercial buildings will still survive without major renovations, so values of 88% and 83% in 2050 will retrofit all such surviving buildings by that yera.  Policy settings higher than this will retrofit all eligible buildings sooner than 2050.</v>
      </c>
      <c r="Q229" s="254" t="str">
        <f>IF(ISBLANK(INDEX('Policy Characteristics'!K:K,MATCH($C229,'Policy Characteristics'!$C:$C,0))),"",INDEX('Policy Characteristics'!K:K,MATCH($C229,'Policy Characteristics'!$C:$C,0)))</f>
        <v>buildings-sector-main.html#retrofitting</v>
      </c>
      <c r="R229" s="254" t="str">
        <f>IF(ISBLANK(INDEX('Policy Characteristics'!L:L,MATCH($C229,'Policy Characteristics'!$C:$C,0))),"",INDEX('Policy Characteristics'!L:L,MATCH($C229,'Policy Characteristics'!$C:$C,0)))</f>
        <v>increased-retrofitting.html</v>
      </c>
    </row>
    <row r="230" spans="1:18" s="4" customFormat="1">
      <c r="A230" s="254" t="str">
        <f>IF(ISBLANK(INDEX('Policy Characteristics'!A:A,MATCH($C230,'Policy Characteristics'!$C:$C,0))),"",INDEX('Policy Characteristics'!A:A,MATCH($C230,'Policy Characteristics'!$C:$C,0)))</f>
        <v>Buildings and Appliances</v>
      </c>
      <c r="B230" s="262" t="str">
        <f>IF(ISBLANK(INDEX('Policy Characteristics'!B:B,MATCH($C230,'Policy Characteristics'!$C:$C,0))),"",INDEX('Policy Characteristics'!B:B,MATCH($C230,'Policy Characteristics'!$C:$C,0)))</f>
        <v>Rebate for Efficient Products</v>
      </c>
      <c r="C230" t="s">
        <v>6</v>
      </c>
      <c r="D230" s="45" t="s">
        <v>115</v>
      </c>
      <c r="E230" s="45"/>
      <c r="F230" s="45" t="s">
        <v>121</v>
      </c>
      <c r="G230" s="45"/>
      <c r="H230" s="43">
        <v>27</v>
      </c>
      <c r="I230" s="324" t="s">
        <v>43</v>
      </c>
      <c r="J230" s="255" t="str">
        <f>IF(ISBLANK(INDEX('Policy Characteristics'!D:D,MATCH($C230,'Policy Characteristics'!$C:$C,0))),"",INDEX('Policy Characteristics'!D:D,MATCH($C230,'Policy Characteristics'!$C:$C,0)))</f>
        <v>Rebate for Efficient Products</v>
      </c>
      <c r="K230" s="254" t="str">
        <f>IF(ISBLANK(INDEX('Policy Characteristics'!E:E,MATCH($C230,'Policy Characteristics'!$C:$C,0))),"",INDEX('Policy Characteristics'!E:E,MATCH($C230,'Policy Characteristics'!$C:$C,0)))</f>
        <v>bldgs rebate</v>
      </c>
      <c r="L230" s="254">
        <f>IF(ISBLANK(INDEX('Policy Characteristics'!F:F,MATCH($C230,'Policy Characteristics'!$C:$C,0))),"",INDEX('Policy Characteristics'!F:F,MATCH($C230,'Policy Characteristics'!$C:$C,0)))</f>
        <v>0</v>
      </c>
      <c r="M230" s="254">
        <f>IF(ISBLANK(INDEX('Policy Characteristics'!G:G,MATCH($C230,'Policy Characteristics'!$C:$C,0))),"",INDEX('Policy Characteristics'!G:G,MATCH($C230,'Policy Characteristics'!$C:$C,0)))</f>
        <v>1</v>
      </c>
      <c r="N230" s="254">
        <f>IF(ISBLANK(INDEX('Policy Characteristics'!H:H,MATCH($C230,'Policy Characteristics'!$C:$C,0))),"",INDEX('Policy Characteristics'!H:H,MATCH($C230,'Policy Characteristics'!$C:$C,0)))</f>
        <v>1</v>
      </c>
      <c r="O230" s="254" t="str">
        <f>IF(ISBLANK(INDEX('Policy Characteristics'!I:I,MATCH($C230,'Policy Characteristics'!$C:$C,0))),"",INDEX('Policy Characteristics'!I:I,MATCH($C230,'Policy Characteristics'!$C:$C,0)))</f>
        <v>on/off</v>
      </c>
      <c r="P230" s="254"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54" t="str">
        <f>IF(ISBLANK(INDEX('Policy Characteristics'!K:K,MATCH($C230,'Policy Characteristics'!$C:$C,0))),"",INDEX('Policy Characteristics'!K:K,MATCH($C230,'Policy Characteristics'!$C:$C,0)))</f>
        <v>buildings-sector-main.html#rebate</v>
      </c>
      <c r="R230" s="254" t="str">
        <f>IF(ISBLANK(INDEX('Policy Characteristics'!L:L,MATCH($C230,'Policy Characteristics'!$C:$C,0))),"",INDEX('Policy Characteristics'!L:L,MATCH($C230,'Policy Characteristics'!$C:$C,0)))</f>
        <v>rebate-for-efficient-products.html</v>
      </c>
    </row>
    <row r="231" spans="1:18" s="4" customFormat="1">
      <c r="A231" s="254" t="str">
        <f>IF(ISBLANK(INDEX('Policy Characteristics'!A:A,MATCH($C231,'Policy Characteristics'!$C:$C,0))),"",INDEX('Policy Characteristics'!A:A,MATCH($C231,'Policy Characteristics'!$C:$C,0)))</f>
        <v>Buildings and Appliances</v>
      </c>
      <c r="B231" s="262" t="str">
        <f>IF(ISBLANK(INDEX('Policy Characteristics'!B:B,MATCH($C231,'Policy Characteristics'!$C:$C,0))),"",INDEX('Policy Characteristics'!B:B,MATCH($C231,'Policy Characteristics'!$C:$C,0)))</f>
        <v>Rebate for Efficient Products</v>
      </c>
      <c r="C231" s="254" t="str">
        <f t="shared" ref="C231:C235" si="15">C$230</f>
        <v>Boolean Rebate Program for Efficient Components</v>
      </c>
      <c r="D231" s="45" t="s">
        <v>116</v>
      </c>
      <c r="E231" s="45"/>
      <c r="F231" s="45" t="s">
        <v>122</v>
      </c>
      <c r="G231" s="45"/>
      <c r="H231" s="43">
        <v>28</v>
      </c>
      <c r="I231" s="324" t="s">
        <v>43</v>
      </c>
      <c r="J231" s="255" t="str">
        <f>IF(ISBLANK(INDEX('Policy Characteristics'!D:D,MATCH($C231,'Policy Characteristics'!$C:$C,0))),"",INDEX('Policy Characteristics'!D:D,MATCH($C231,'Policy Characteristics'!$C:$C,0)))</f>
        <v>Rebate for Efficient Products</v>
      </c>
      <c r="K231" s="254" t="str">
        <f>IF(ISBLANK(INDEX('Policy Characteristics'!E:E,MATCH($C231,'Policy Characteristics'!$C:$C,0))),"",INDEX('Policy Characteristics'!E:E,MATCH($C231,'Policy Characteristics'!$C:$C,0)))</f>
        <v>bldgs rebate</v>
      </c>
      <c r="L231" s="254">
        <f>IF(ISBLANK(INDEX('Policy Characteristics'!F:F,MATCH($C231,'Policy Characteristics'!$C:$C,0))),"",INDEX('Policy Characteristics'!F:F,MATCH($C231,'Policy Characteristics'!$C:$C,0)))</f>
        <v>0</v>
      </c>
      <c r="M231" s="254">
        <f>IF(ISBLANK(INDEX('Policy Characteristics'!G:G,MATCH($C231,'Policy Characteristics'!$C:$C,0))),"",INDEX('Policy Characteristics'!G:G,MATCH($C231,'Policy Characteristics'!$C:$C,0)))</f>
        <v>1</v>
      </c>
      <c r="N231" s="254">
        <f>IF(ISBLANK(INDEX('Policy Characteristics'!H:H,MATCH($C231,'Policy Characteristics'!$C:$C,0))),"",INDEX('Policy Characteristics'!H:H,MATCH($C231,'Policy Characteristics'!$C:$C,0)))</f>
        <v>1</v>
      </c>
      <c r="O231" s="254" t="str">
        <f>IF(ISBLANK(INDEX('Policy Characteristics'!I:I,MATCH($C231,'Policy Characteristics'!$C:$C,0))),"",INDEX('Policy Characteristics'!I:I,MATCH($C231,'Policy Characteristics'!$C:$C,0)))</f>
        <v>on/off</v>
      </c>
      <c r="P231" s="254"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54" t="str">
        <f>IF(ISBLANK(INDEX('Policy Characteristics'!K:K,MATCH($C231,'Policy Characteristics'!$C:$C,0))),"",INDEX('Policy Characteristics'!K:K,MATCH($C231,'Policy Characteristics'!$C:$C,0)))</f>
        <v>buildings-sector-main.html#rebate</v>
      </c>
      <c r="R231" s="254" t="str">
        <f>IF(ISBLANK(INDEX('Policy Characteristics'!L:L,MATCH($C231,'Policy Characteristics'!$C:$C,0))),"",INDEX('Policy Characteristics'!L:L,MATCH($C231,'Policy Characteristics'!$C:$C,0)))</f>
        <v>rebate-for-efficient-products.html</v>
      </c>
    </row>
    <row r="232" spans="1:18" s="4" customFormat="1">
      <c r="A232" s="254" t="str">
        <f>IF(ISBLANK(INDEX('Policy Characteristics'!A:A,MATCH($C232,'Policy Characteristics'!$C:$C,0))),"",INDEX('Policy Characteristics'!A:A,MATCH($C232,'Policy Characteristics'!$C:$C,0)))</f>
        <v>Buildings and Appliances</v>
      </c>
      <c r="B232" s="262" t="str">
        <f>IF(ISBLANK(INDEX('Policy Characteristics'!B:B,MATCH($C232,'Policy Characteristics'!$C:$C,0))),"",INDEX('Policy Characteristics'!B:B,MATCH($C232,'Policy Characteristics'!$C:$C,0)))</f>
        <v>Rebate for Efficient Products</v>
      </c>
      <c r="C232" s="254" t="str">
        <f t="shared" si="15"/>
        <v>Boolean Rebate Program for Efficient Components</v>
      </c>
      <c r="D232" s="45" t="s">
        <v>117</v>
      </c>
      <c r="E232" s="45"/>
      <c r="F232" s="45" t="s">
        <v>123</v>
      </c>
      <c r="G232" s="45"/>
      <c r="H232" s="43">
        <v>605</v>
      </c>
      <c r="I232" s="324" t="s">
        <v>44</v>
      </c>
      <c r="J232" s="255" t="str">
        <f>IF(ISBLANK(INDEX('Policy Characteristics'!D:D,MATCH($C232,'Policy Characteristics'!$C:$C,0))),"",INDEX('Policy Characteristics'!D:D,MATCH($C232,'Policy Characteristics'!$C:$C,0)))</f>
        <v>Rebate for Efficient Products</v>
      </c>
      <c r="K232" s="254" t="str">
        <f>IF(ISBLANK(INDEX('Policy Characteristics'!E:E,MATCH($C232,'Policy Characteristics'!$C:$C,0))),"",INDEX('Policy Characteristics'!E:E,MATCH($C232,'Policy Characteristics'!$C:$C,0)))</f>
        <v>bldgs rebate</v>
      </c>
      <c r="L232" s="254">
        <f>IF(ISBLANK(INDEX('Policy Characteristics'!F:F,MATCH($C232,'Policy Characteristics'!$C:$C,0))),"",INDEX('Policy Characteristics'!F:F,MATCH($C232,'Policy Characteristics'!$C:$C,0)))</f>
        <v>0</v>
      </c>
      <c r="M232" s="254">
        <f>IF(ISBLANK(INDEX('Policy Characteristics'!G:G,MATCH($C232,'Policy Characteristics'!$C:$C,0))),"",INDEX('Policy Characteristics'!G:G,MATCH($C232,'Policy Characteristics'!$C:$C,0)))</f>
        <v>1</v>
      </c>
      <c r="N232" s="254">
        <f>IF(ISBLANK(INDEX('Policy Characteristics'!H:H,MATCH($C232,'Policy Characteristics'!$C:$C,0))),"",INDEX('Policy Characteristics'!H:H,MATCH($C232,'Policy Characteristics'!$C:$C,0)))</f>
        <v>1</v>
      </c>
      <c r="O232" s="254" t="str">
        <f>IF(ISBLANK(INDEX('Policy Characteristics'!I:I,MATCH($C232,'Policy Characteristics'!$C:$C,0))),"",INDEX('Policy Characteristics'!I:I,MATCH($C232,'Policy Characteristics'!$C:$C,0)))</f>
        <v>on/off</v>
      </c>
      <c r="P232" s="254"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54" t="str">
        <f>IF(ISBLANK(INDEX('Policy Characteristics'!K:K,MATCH($C232,'Policy Characteristics'!$C:$C,0))),"",INDEX('Policy Characteristics'!K:K,MATCH($C232,'Policy Characteristics'!$C:$C,0)))</f>
        <v>buildings-sector-main.html#rebate</v>
      </c>
      <c r="R232" s="254" t="str">
        <f>IF(ISBLANK(INDEX('Policy Characteristics'!L:L,MATCH($C232,'Policy Characteristics'!$C:$C,0))),"",INDEX('Policy Characteristics'!L:L,MATCH($C232,'Policy Characteristics'!$C:$C,0)))</f>
        <v>rebate-for-efficient-products.html</v>
      </c>
    </row>
    <row r="233" spans="1:18" s="4" customFormat="1">
      <c r="A233" s="254" t="str">
        <f>IF(ISBLANK(INDEX('Policy Characteristics'!A:A,MATCH($C233,'Policy Characteristics'!$C:$C,0))),"",INDEX('Policy Characteristics'!A:A,MATCH($C233,'Policy Characteristics'!$C:$C,0)))</f>
        <v>Buildings and Appliances</v>
      </c>
      <c r="B233" s="262" t="str">
        <f>IF(ISBLANK(INDEX('Policy Characteristics'!B:B,MATCH($C233,'Policy Characteristics'!$C:$C,0))),"",INDEX('Policy Characteristics'!B:B,MATCH($C233,'Policy Characteristics'!$C:$C,0)))</f>
        <v>Rebate for Efficient Products</v>
      </c>
      <c r="C233" s="254" t="str">
        <f t="shared" si="15"/>
        <v>Boolean Rebate Program for Efficient Components</v>
      </c>
      <c r="D233" s="45" t="s">
        <v>118</v>
      </c>
      <c r="E233" s="45"/>
      <c r="F233" s="45" t="s">
        <v>124</v>
      </c>
      <c r="G233" s="45"/>
      <c r="H233" s="43">
        <v>606</v>
      </c>
      <c r="I233" s="324" t="s">
        <v>44</v>
      </c>
      <c r="J233" s="255" t="str">
        <f>IF(ISBLANK(INDEX('Policy Characteristics'!D:D,MATCH($C233,'Policy Characteristics'!$C:$C,0))),"",INDEX('Policy Characteristics'!D:D,MATCH($C233,'Policy Characteristics'!$C:$C,0)))</f>
        <v>Rebate for Efficient Products</v>
      </c>
      <c r="K233" s="254" t="str">
        <f>IF(ISBLANK(INDEX('Policy Characteristics'!E:E,MATCH($C233,'Policy Characteristics'!$C:$C,0))),"",INDEX('Policy Characteristics'!E:E,MATCH($C233,'Policy Characteristics'!$C:$C,0)))</f>
        <v>bldgs rebate</v>
      </c>
      <c r="L233" s="254">
        <f>IF(ISBLANK(INDEX('Policy Characteristics'!F:F,MATCH($C233,'Policy Characteristics'!$C:$C,0))),"",INDEX('Policy Characteristics'!F:F,MATCH($C233,'Policy Characteristics'!$C:$C,0)))</f>
        <v>0</v>
      </c>
      <c r="M233" s="254">
        <f>IF(ISBLANK(INDEX('Policy Characteristics'!G:G,MATCH($C233,'Policy Characteristics'!$C:$C,0))),"",INDEX('Policy Characteristics'!G:G,MATCH($C233,'Policy Characteristics'!$C:$C,0)))</f>
        <v>1</v>
      </c>
      <c r="N233" s="254">
        <f>IF(ISBLANK(INDEX('Policy Characteristics'!H:H,MATCH($C233,'Policy Characteristics'!$C:$C,0))),"",INDEX('Policy Characteristics'!H:H,MATCH($C233,'Policy Characteristics'!$C:$C,0)))</f>
        <v>1</v>
      </c>
      <c r="O233" s="254" t="str">
        <f>IF(ISBLANK(INDEX('Policy Characteristics'!I:I,MATCH($C233,'Policy Characteristics'!$C:$C,0))),"",INDEX('Policy Characteristics'!I:I,MATCH($C233,'Policy Characteristics'!$C:$C,0)))</f>
        <v>on/off</v>
      </c>
      <c r="P233" s="254"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54" t="str">
        <f>IF(ISBLANK(INDEX('Policy Characteristics'!K:K,MATCH($C233,'Policy Characteristics'!$C:$C,0))),"",INDEX('Policy Characteristics'!K:K,MATCH($C233,'Policy Characteristics'!$C:$C,0)))</f>
        <v>buildings-sector-main.html#rebate</v>
      </c>
      <c r="R233" s="254" t="str">
        <f>IF(ISBLANK(INDEX('Policy Characteristics'!L:L,MATCH($C233,'Policy Characteristics'!$C:$C,0))),"",INDEX('Policy Characteristics'!L:L,MATCH($C233,'Policy Characteristics'!$C:$C,0)))</f>
        <v>rebate-for-efficient-products.html</v>
      </c>
    </row>
    <row r="234" spans="1:18" s="4" customFormat="1">
      <c r="A234" s="254" t="str">
        <f>IF(ISBLANK(INDEX('Policy Characteristics'!A:A,MATCH($C234,'Policy Characteristics'!$C:$C,0))),"",INDEX('Policy Characteristics'!A:A,MATCH($C234,'Policy Characteristics'!$C:$C,0)))</f>
        <v>Buildings and Appliances</v>
      </c>
      <c r="B234" s="262" t="str">
        <f>IF(ISBLANK(INDEX('Policy Characteristics'!B:B,MATCH($C234,'Policy Characteristics'!$C:$C,0))),"",INDEX('Policy Characteristics'!B:B,MATCH($C234,'Policy Characteristics'!$C:$C,0)))</f>
        <v>Rebate for Efficient Products</v>
      </c>
      <c r="C234" s="254" t="str">
        <f t="shared" si="15"/>
        <v>Boolean Rebate Program for Efficient Components</v>
      </c>
      <c r="D234" s="45" t="s">
        <v>119</v>
      </c>
      <c r="E234" s="45"/>
      <c r="F234" s="45" t="s">
        <v>125</v>
      </c>
      <c r="G234" s="45"/>
      <c r="H234" s="43">
        <v>29</v>
      </c>
      <c r="I234" s="324" t="s">
        <v>43</v>
      </c>
      <c r="J234" s="255" t="str">
        <f>IF(ISBLANK(INDEX('Policy Characteristics'!D:D,MATCH($C234,'Policy Characteristics'!$C:$C,0))),"",INDEX('Policy Characteristics'!D:D,MATCH($C234,'Policy Characteristics'!$C:$C,0)))</f>
        <v>Rebate for Efficient Products</v>
      </c>
      <c r="K234" s="254" t="str">
        <f>IF(ISBLANK(INDEX('Policy Characteristics'!E:E,MATCH($C234,'Policy Characteristics'!$C:$C,0))),"",INDEX('Policy Characteristics'!E:E,MATCH($C234,'Policy Characteristics'!$C:$C,0)))</f>
        <v>bldgs rebate</v>
      </c>
      <c r="L234" s="254">
        <f>IF(ISBLANK(INDEX('Policy Characteristics'!F:F,MATCH($C234,'Policy Characteristics'!$C:$C,0))),"",INDEX('Policy Characteristics'!F:F,MATCH($C234,'Policy Characteristics'!$C:$C,0)))</f>
        <v>0</v>
      </c>
      <c r="M234" s="254">
        <f>IF(ISBLANK(INDEX('Policy Characteristics'!G:G,MATCH($C234,'Policy Characteristics'!$C:$C,0))),"",INDEX('Policy Characteristics'!G:G,MATCH($C234,'Policy Characteristics'!$C:$C,0)))</f>
        <v>1</v>
      </c>
      <c r="N234" s="254">
        <f>IF(ISBLANK(INDEX('Policy Characteristics'!H:H,MATCH($C234,'Policy Characteristics'!$C:$C,0))),"",INDEX('Policy Characteristics'!H:H,MATCH($C234,'Policy Characteristics'!$C:$C,0)))</f>
        <v>1</v>
      </c>
      <c r="O234" s="254" t="str">
        <f>IF(ISBLANK(INDEX('Policy Characteristics'!I:I,MATCH($C234,'Policy Characteristics'!$C:$C,0))),"",INDEX('Policy Characteristics'!I:I,MATCH($C234,'Policy Characteristics'!$C:$C,0)))</f>
        <v>on/off</v>
      </c>
      <c r="P234" s="254"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54" t="str">
        <f>IF(ISBLANK(INDEX('Policy Characteristics'!K:K,MATCH($C234,'Policy Characteristics'!$C:$C,0))),"",INDEX('Policy Characteristics'!K:K,MATCH($C234,'Policy Characteristics'!$C:$C,0)))</f>
        <v>buildings-sector-main.html#rebate</v>
      </c>
      <c r="R234" s="254" t="str">
        <f>IF(ISBLANK(INDEX('Policy Characteristics'!L:L,MATCH($C234,'Policy Characteristics'!$C:$C,0))),"",INDEX('Policy Characteristics'!L:L,MATCH($C234,'Policy Characteristics'!$C:$C,0)))</f>
        <v>rebate-for-efficient-products.html</v>
      </c>
    </row>
    <row r="235" spans="1:18" s="4" customFormat="1">
      <c r="A235" s="254" t="str">
        <f>IF(ISBLANK(INDEX('Policy Characteristics'!A:A,MATCH($C235,'Policy Characteristics'!$C:$C,0))),"",INDEX('Policy Characteristics'!A:A,MATCH($C235,'Policy Characteristics'!$C:$C,0)))</f>
        <v>Buildings and Appliances</v>
      </c>
      <c r="B235" s="262" t="str">
        <f>IF(ISBLANK(INDEX('Policy Characteristics'!B:B,MATCH($C235,'Policy Characteristics'!$C:$C,0))),"",INDEX('Policy Characteristics'!B:B,MATCH($C235,'Policy Characteristics'!$C:$C,0)))</f>
        <v>Rebate for Efficient Products</v>
      </c>
      <c r="C235" s="254" t="str">
        <f t="shared" si="15"/>
        <v>Boolean Rebate Program for Efficient Components</v>
      </c>
      <c r="D235" s="45" t="s">
        <v>120</v>
      </c>
      <c r="E235" s="45"/>
      <c r="F235" s="45" t="s">
        <v>126</v>
      </c>
      <c r="G235" s="45"/>
      <c r="H235" s="43">
        <v>607</v>
      </c>
      <c r="I235" s="324" t="s">
        <v>44</v>
      </c>
      <c r="J235" s="255" t="str">
        <f>IF(ISBLANK(INDEX('Policy Characteristics'!D:D,MATCH($C235,'Policy Characteristics'!$C:$C,0))),"",INDEX('Policy Characteristics'!D:D,MATCH($C235,'Policy Characteristics'!$C:$C,0)))</f>
        <v>Rebate for Efficient Products</v>
      </c>
      <c r="K235" s="254" t="str">
        <f>IF(ISBLANK(INDEX('Policy Characteristics'!E:E,MATCH($C235,'Policy Characteristics'!$C:$C,0))),"",INDEX('Policy Characteristics'!E:E,MATCH($C235,'Policy Characteristics'!$C:$C,0)))</f>
        <v>bldgs rebate</v>
      </c>
      <c r="L235" s="254">
        <f>IF(ISBLANK(INDEX('Policy Characteristics'!F:F,MATCH($C235,'Policy Characteristics'!$C:$C,0))),"",INDEX('Policy Characteristics'!F:F,MATCH($C235,'Policy Characteristics'!$C:$C,0)))</f>
        <v>0</v>
      </c>
      <c r="M235" s="254">
        <f>IF(ISBLANK(INDEX('Policy Characteristics'!G:G,MATCH($C235,'Policy Characteristics'!$C:$C,0))),"",INDEX('Policy Characteristics'!G:G,MATCH($C235,'Policy Characteristics'!$C:$C,0)))</f>
        <v>1</v>
      </c>
      <c r="N235" s="254">
        <f>IF(ISBLANK(INDEX('Policy Characteristics'!H:H,MATCH($C235,'Policy Characteristics'!$C:$C,0))),"",INDEX('Policy Characteristics'!H:H,MATCH($C235,'Policy Characteristics'!$C:$C,0)))</f>
        <v>1</v>
      </c>
      <c r="O235" s="254" t="str">
        <f>IF(ISBLANK(INDEX('Policy Characteristics'!I:I,MATCH($C235,'Policy Characteristics'!$C:$C,0))),"",INDEX('Policy Characteristics'!I:I,MATCH($C235,'Policy Characteristics'!$C:$C,0)))</f>
        <v>on/off</v>
      </c>
      <c r="P235" s="254" t="str">
        <f>IF(ISBLANK(INDEX('Policy Characteristics'!J:J,MATCH($C235,'Policy Characteristics'!$C:$C,0))),"",INDEX('Policy Characteristics'!J:J,MATCH($C235,'Policy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5" s="254" t="str">
        <f>IF(ISBLANK(INDEX('Policy Characteristics'!K:K,MATCH($C235,'Policy Characteristics'!$C:$C,0))),"",INDEX('Policy Characteristics'!K:K,MATCH($C235,'Policy Characteristics'!$C:$C,0)))</f>
        <v>buildings-sector-main.html#rebate</v>
      </c>
      <c r="R235" s="254" t="str">
        <f>IF(ISBLANK(INDEX('Policy Characteristics'!L:L,MATCH($C235,'Policy Characteristics'!$C:$C,0))),"",INDEX('Policy Characteristics'!L:L,MATCH($C235,'Policy Characteristics'!$C:$C,0)))</f>
        <v>rebate-for-efficient-products.html</v>
      </c>
    </row>
    <row r="236" spans="1:18" s="2" customFormat="1">
      <c r="A236" s="254" t="str">
        <f>IF(ISBLANK(INDEX('Policy Characteristics'!A:A,MATCH($C236,'Policy Characteristics'!$C:$C,0))),"",INDEX('Policy Characteristics'!A:A,MATCH($C236,'Policy Characteristics'!$C:$C,0)))</f>
        <v>Electricity Supply</v>
      </c>
      <c r="B236" s="262" t="str">
        <f>IF(ISBLANK(INDEX('Policy Characteristics'!B:B,MATCH($C236,'Policy Characteristics'!$C:$C,0))),"",INDEX('Policy Characteristics'!B:B,MATCH($C236,'Policy Characteristics'!$C:$C,0)))</f>
        <v>Ban New Power Plants</v>
      </c>
      <c r="C236" s="317" t="s">
        <v>330</v>
      </c>
      <c r="D236" s="45" t="s">
        <v>448</v>
      </c>
      <c r="E236" s="45"/>
      <c r="F236" s="45" t="s">
        <v>447</v>
      </c>
      <c r="G236" s="6"/>
      <c r="H236" s="47">
        <v>167</v>
      </c>
      <c r="I236" s="325" t="s">
        <v>43</v>
      </c>
      <c r="J236" s="255" t="str">
        <f>IF(ISBLANK(INDEX('Policy Characteristics'!D:D,MATCH($C236,'Policy Characteristics'!$C:$C,0))),"",INDEX('Policy Characteristics'!D:D,MATCH($C236,'Policy Characteristics'!$C:$C,0)))</f>
        <v>Ban New Power Plants</v>
      </c>
      <c r="K236" s="254" t="str">
        <f>IF(ISBLANK(INDEX('Policy Characteristics'!E:E,MATCH($C236,'Policy Characteristics'!$C:$C,0))),"",INDEX('Policy Characteristics'!E:E,MATCH($C236,'Policy Characteristics'!$C:$C,0)))</f>
        <v>elec ban new power plants</v>
      </c>
      <c r="L236" s="254">
        <f>IF(ISBLANK(INDEX('Policy Characteristics'!F:F,MATCH($C236,'Policy Characteristics'!$C:$C,0))),"",INDEX('Policy Characteristics'!F:F,MATCH($C236,'Policy Characteristics'!$C:$C,0)))</f>
        <v>0</v>
      </c>
      <c r="M236" s="254">
        <f>IF(ISBLANK(INDEX('Policy Characteristics'!G:G,MATCH($C236,'Policy Characteristics'!$C:$C,0))),"",INDEX('Policy Characteristics'!G:G,MATCH($C236,'Policy Characteristics'!$C:$C,0)))</f>
        <v>1</v>
      </c>
      <c r="N236" s="254">
        <f>IF(ISBLANK(INDEX('Policy Characteristics'!H:H,MATCH($C236,'Policy Characteristics'!$C:$C,0))),"",INDEX('Policy Characteristics'!H:H,MATCH($C236,'Policy Characteristics'!$C:$C,0)))</f>
        <v>1</v>
      </c>
      <c r="O236" s="254" t="str">
        <f>IF(ISBLANK(INDEX('Policy Characteristics'!I:I,MATCH($C236,'Policy Characteristics'!$C:$C,0))),"",INDEX('Policy Characteristics'!I:I,MATCH($C236,'Policy Characteristics'!$C:$C,0)))</f>
        <v>on/off</v>
      </c>
      <c r="P236" s="254" t="str">
        <f>IF(ISBLANK(INDEX('Policy Characteristics'!J:J,MATCH($C236,'Policy Characteristics'!$C:$C,0))),"",INDEX('Policy Characteristics'!J:J,MATCH($C236,'Policy Characteristics'!$C:$C,0)))</f>
        <v>**Description:** This policy prevents new capacity of the selected type(s) from being built or deployed.</v>
      </c>
      <c r="Q236" s="254" t="str">
        <f>IF(ISBLANK(INDEX('Policy Characteristics'!K:K,MATCH($C236,'Policy Characteristics'!$C:$C,0))),"",INDEX('Policy Characteristics'!K:K,MATCH($C236,'Policy Characteristics'!$C:$C,0)))</f>
        <v>electricity-sector-main.html#ban</v>
      </c>
      <c r="R236" s="254" t="str">
        <f>IF(ISBLANK(INDEX('Policy Characteristics'!L:L,MATCH($C236,'Policy Characteristics'!$C:$C,0))),"",INDEX('Policy Characteristics'!L:L,MATCH($C236,'Policy Characteristics'!$C:$C,0)))</f>
        <v>ban-new-capacity.html</v>
      </c>
    </row>
    <row r="237" spans="1:18" s="4" customFormat="1">
      <c r="A237" s="254" t="str">
        <f>IF(ISBLANK(INDEX('Policy Characteristics'!A:A,MATCH($C237,'Policy Characteristics'!$C:$C,0))),"",INDEX('Policy Characteristics'!A:A,MATCH($C237,'Policy Characteristics'!$C:$C,0)))</f>
        <v>Electricity Supply</v>
      </c>
      <c r="B237" s="262" t="str">
        <f>IF(ISBLANK(INDEX('Policy Characteristics'!B:B,MATCH($C237,'Policy Characteristics'!$C:$C,0))),"",INDEX('Policy Characteristics'!B:B,MATCH($C237,'Policy Characteristics'!$C:$C,0)))</f>
        <v>Ban New Power Plants</v>
      </c>
      <c r="C237" s="254" t="str">
        <f t="shared" ref="C237:C248" si="16">C$236</f>
        <v>Boolean Ban New Power Plants</v>
      </c>
      <c r="D237" s="6" t="s">
        <v>3498</v>
      </c>
      <c r="E237" s="45"/>
      <c r="F237" s="6" t="s">
        <v>3434</v>
      </c>
      <c r="G237" s="45"/>
      <c r="H237" s="43">
        <v>168</v>
      </c>
      <c r="I237" s="324" t="s">
        <v>43</v>
      </c>
      <c r="J237" s="255" t="str">
        <f>IF(ISBLANK(INDEX('Policy Characteristics'!D:D,MATCH($C237,'Policy Characteristics'!$C:$C,0))),"",INDEX('Policy Characteristics'!D:D,MATCH($C237,'Policy Characteristics'!$C:$C,0)))</f>
        <v>Ban New Power Plants</v>
      </c>
      <c r="K237" s="254" t="str">
        <f>IF(ISBLANK(INDEX('Policy Characteristics'!E:E,MATCH($C237,'Policy Characteristics'!$C:$C,0))),"",INDEX('Policy Characteristics'!E:E,MATCH($C237,'Policy Characteristics'!$C:$C,0)))</f>
        <v>elec ban new power plants</v>
      </c>
      <c r="L237" s="254">
        <f>IF(ISBLANK(INDEX('Policy Characteristics'!F:F,MATCH($C237,'Policy Characteristics'!$C:$C,0))),"",INDEX('Policy Characteristics'!F:F,MATCH($C237,'Policy Characteristics'!$C:$C,0)))</f>
        <v>0</v>
      </c>
      <c r="M237" s="254">
        <f>IF(ISBLANK(INDEX('Policy Characteristics'!G:G,MATCH($C237,'Policy Characteristics'!$C:$C,0))),"",INDEX('Policy Characteristics'!G:G,MATCH($C237,'Policy Characteristics'!$C:$C,0)))</f>
        <v>1</v>
      </c>
      <c r="N237" s="254">
        <f>IF(ISBLANK(INDEX('Policy Characteristics'!H:H,MATCH($C237,'Policy Characteristics'!$C:$C,0))),"",INDEX('Policy Characteristics'!H:H,MATCH($C237,'Policy Characteristics'!$C:$C,0)))</f>
        <v>1</v>
      </c>
      <c r="O237" s="254" t="str">
        <f>IF(ISBLANK(INDEX('Policy Characteristics'!I:I,MATCH($C237,'Policy Characteristics'!$C:$C,0))),"",INDEX('Policy Characteristics'!I:I,MATCH($C237,'Policy Characteristics'!$C:$C,0)))</f>
        <v>on/off</v>
      </c>
      <c r="P237" s="254" t="str">
        <f>IF(ISBLANK(INDEX('Policy Characteristics'!J:J,MATCH($C237,'Policy Characteristics'!$C:$C,0))),"",INDEX('Policy Characteristics'!J:J,MATCH($C237,'Policy Characteristics'!$C:$C,0)))</f>
        <v>**Description:** This policy prevents new capacity of the selected type(s) from being built or deployed.</v>
      </c>
      <c r="Q237" s="254" t="str">
        <f>IF(ISBLANK(INDEX('Policy Characteristics'!K:K,MATCH($C237,'Policy Characteristics'!$C:$C,0))),"",INDEX('Policy Characteristics'!K:K,MATCH($C237,'Policy Characteristics'!$C:$C,0)))</f>
        <v>electricity-sector-main.html#ban</v>
      </c>
      <c r="R237" s="254" t="str">
        <f>IF(ISBLANK(INDEX('Policy Characteristics'!L:L,MATCH($C237,'Policy Characteristics'!$C:$C,0))),"",INDEX('Policy Characteristics'!L:L,MATCH($C237,'Policy Characteristics'!$C:$C,0)))</f>
        <v>ban-new-capacity.html</v>
      </c>
    </row>
    <row r="238" spans="1:18" s="4" customFormat="1">
      <c r="A238" s="254" t="str">
        <f>IF(ISBLANK(INDEX('Policy Characteristics'!A:A,MATCH($C238,'Policy Characteristics'!$C:$C,0))),"",INDEX('Policy Characteristics'!A:A,MATCH($C238,'Policy Characteristics'!$C:$C,0)))</f>
        <v>Electricity Supply</v>
      </c>
      <c r="B238" s="262" t="str">
        <f>IF(ISBLANK(INDEX('Policy Characteristics'!B:B,MATCH($C238,'Policy Characteristics'!$C:$C,0))),"",INDEX('Policy Characteristics'!B:B,MATCH($C238,'Policy Characteristics'!$C:$C,0)))</f>
        <v>Ban New Power Plants</v>
      </c>
      <c r="C238" s="254" t="str">
        <f t="shared" si="16"/>
        <v>Boolean Ban New Power Plants</v>
      </c>
      <c r="D238" s="6" t="s">
        <v>3499</v>
      </c>
      <c r="E238" s="45"/>
      <c r="F238" s="6" t="s">
        <v>3435</v>
      </c>
      <c r="G238" s="45"/>
      <c r="H238" s="43">
        <v>1746</v>
      </c>
      <c r="I238" s="324" t="s">
        <v>43</v>
      </c>
      <c r="J238" s="255" t="str">
        <f>IF(ISBLANK(INDEX('Policy Characteristics'!D:D,MATCH($C238,'Policy Characteristics'!$C:$C,0))),"",INDEX('Policy Characteristics'!D:D,MATCH($C238,'Policy Characteristics'!$C:$C,0)))</f>
        <v>Ban New Power Plants</v>
      </c>
      <c r="K238" s="254" t="str">
        <f>IF(ISBLANK(INDEX('Policy Characteristics'!E:E,MATCH($C238,'Policy Characteristics'!$C:$C,0))),"",INDEX('Policy Characteristics'!E:E,MATCH($C238,'Policy Characteristics'!$C:$C,0)))</f>
        <v>elec ban new power plants</v>
      </c>
      <c r="L238" s="254">
        <f>IF(ISBLANK(INDEX('Policy Characteristics'!F:F,MATCH($C238,'Policy Characteristics'!$C:$C,0))),"",INDEX('Policy Characteristics'!F:F,MATCH($C238,'Policy Characteristics'!$C:$C,0)))</f>
        <v>0</v>
      </c>
      <c r="M238" s="254">
        <f>IF(ISBLANK(INDEX('Policy Characteristics'!G:G,MATCH($C238,'Policy Characteristics'!$C:$C,0))),"",INDEX('Policy Characteristics'!G:G,MATCH($C238,'Policy Characteristics'!$C:$C,0)))</f>
        <v>1</v>
      </c>
      <c r="N238" s="254">
        <f>IF(ISBLANK(INDEX('Policy Characteristics'!H:H,MATCH($C238,'Policy Characteristics'!$C:$C,0))),"",INDEX('Policy Characteristics'!H:H,MATCH($C238,'Policy Characteristics'!$C:$C,0)))</f>
        <v>1</v>
      </c>
      <c r="O238" s="254" t="str">
        <f>IF(ISBLANK(INDEX('Policy Characteristics'!I:I,MATCH($C238,'Policy Characteristics'!$C:$C,0))),"",INDEX('Policy Characteristics'!I:I,MATCH($C238,'Policy Characteristics'!$C:$C,0)))</f>
        <v>on/off</v>
      </c>
      <c r="P238" s="254" t="str">
        <f>IF(ISBLANK(INDEX('Policy Characteristics'!J:J,MATCH($C238,'Policy Characteristics'!$C:$C,0))),"",INDEX('Policy Characteristics'!J:J,MATCH($C238,'Policy Characteristics'!$C:$C,0)))</f>
        <v>**Description:** This policy prevents new capacity of the selected type(s) from being built or deployed.</v>
      </c>
      <c r="Q238" s="254" t="str">
        <f>IF(ISBLANK(INDEX('Policy Characteristics'!K:K,MATCH($C238,'Policy Characteristics'!$C:$C,0))),"",INDEX('Policy Characteristics'!K:K,MATCH($C238,'Policy Characteristics'!$C:$C,0)))</f>
        <v>electricity-sector-main.html#ban</v>
      </c>
      <c r="R238" s="254" t="str">
        <f>IF(ISBLANK(INDEX('Policy Characteristics'!L:L,MATCH($C238,'Policy Characteristics'!$C:$C,0))),"",INDEX('Policy Characteristics'!L:L,MATCH($C238,'Policy Characteristics'!$C:$C,0)))</f>
        <v>ban-new-capacity.html</v>
      </c>
    </row>
    <row r="239" spans="1:18" s="4" customFormat="1">
      <c r="A239" s="254" t="str">
        <f>IF(ISBLANK(INDEX('Policy Characteristics'!A:A,MATCH($C239,'Policy Characteristics'!$C:$C,0))),"",INDEX('Policy Characteristics'!A:A,MATCH($C239,'Policy Characteristics'!$C:$C,0)))</f>
        <v>Electricity Supply</v>
      </c>
      <c r="B239" s="262" t="str">
        <f>IF(ISBLANK(INDEX('Policy Characteristics'!B:B,MATCH($C239,'Policy Characteristics'!$C:$C,0))),"",INDEX('Policy Characteristics'!B:B,MATCH($C239,'Policy Characteristics'!$C:$C,0)))</f>
        <v>Ban New Power Plants</v>
      </c>
      <c r="C239" s="254" t="str">
        <f t="shared" si="16"/>
        <v>Boolean Ban New Power Plants</v>
      </c>
      <c r="D239" s="6" t="s">
        <v>76</v>
      </c>
      <c r="E239" s="45"/>
      <c r="F239" s="6" t="s">
        <v>3509</v>
      </c>
      <c r="G239" s="45"/>
      <c r="H239" s="47">
        <v>169</v>
      </c>
      <c r="I239" s="324" t="s">
        <v>43</v>
      </c>
      <c r="J239" s="255" t="str">
        <f>IF(ISBLANK(INDEX('Policy Characteristics'!D:D,MATCH($C239,'Policy Characteristics'!$C:$C,0))),"",INDEX('Policy Characteristics'!D:D,MATCH($C239,'Policy Characteristics'!$C:$C,0)))</f>
        <v>Ban New Power Plants</v>
      </c>
      <c r="K239" s="254" t="str">
        <f>IF(ISBLANK(INDEX('Policy Characteristics'!E:E,MATCH($C239,'Policy Characteristics'!$C:$C,0))),"",INDEX('Policy Characteristics'!E:E,MATCH($C239,'Policy Characteristics'!$C:$C,0)))</f>
        <v>elec ban new power plants</v>
      </c>
      <c r="L239" s="254">
        <f>IF(ISBLANK(INDEX('Policy Characteristics'!F:F,MATCH($C239,'Policy Characteristics'!$C:$C,0))),"",INDEX('Policy Characteristics'!F:F,MATCH($C239,'Policy Characteristics'!$C:$C,0)))</f>
        <v>0</v>
      </c>
      <c r="M239" s="254">
        <f>IF(ISBLANK(INDEX('Policy Characteristics'!G:G,MATCH($C239,'Policy Characteristics'!$C:$C,0))),"",INDEX('Policy Characteristics'!G:G,MATCH($C239,'Policy Characteristics'!$C:$C,0)))</f>
        <v>1</v>
      </c>
      <c r="N239" s="254">
        <f>IF(ISBLANK(INDEX('Policy Characteristics'!H:H,MATCH($C239,'Policy Characteristics'!$C:$C,0))),"",INDEX('Policy Characteristics'!H:H,MATCH($C239,'Policy Characteristics'!$C:$C,0)))</f>
        <v>1</v>
      </c>
      <c r="O239" s="254" t="str">
        <f>IF(ISBLANK(INDEX('Policy Characteristics'!I:I,MATCH($C239,'Policy Characteristics'!$C:$C,0))),"",INDEX('Policy Characteristics'!I:I,MATCH($C239,'Policy Characteristics'!$C:$C,0)))</f>
        <v>on/off</v>
      </c>
      <c r="P239" s="254" t="str">
        <f>IF(ISBLANK(INDEX('Policy Characteristics'!J:J,MATCH($C239,'Policy Characteristics'!$C:$C,0))),"",INDEX('Policy Characteristics'!J:J,MATCH($C239,'Policy Characteristics'!$C:$C,0)))</f>
        <v>**Description:** This policy prevents new capacity of the selected type(s) from being built or deployed.</v>
      </c>
      <c r="Q239" s="254" t="str">
        <f>IF(ISBLANK(INDEX('Policy Characteristics'!K:K,MATCH($C239,'Policy Characteristics'!$C:$C,0))),"",INDEX('Policy Characteristics'!K:K,MATCH($C239,'Policy Characteristics'!$C:$C,0)))</f>
        <v>electricity-sector-main.html#ban</v>
      </c>
      <c r="R239" s="254" t="str">
        <f>IF(ISBLANK(INDEX('Policy Characteristics'!L:L,MATCH($C239,'Policy Characteristics'!$C:$C,0))),"",INDEX('Policy Characteristics'!L:L,MATCH($C239,'Policy Characteristics'!$C:$C,0)))</f>
        <v>ban-new-capacity.html</v>
      </c>
    </row>
    <row r="240" spans="1:18" s="4" customFormat="1">
      <c r="A240" s="254" t="str">
        <f>IF(ISBLANK(INDEX('Policy Characteristics'!A:A,MATCH($C240,'Policy Characteristics'!$C:$C,0))),"",INDEX('Policy Characteristics'!A:A,MATCH($C240,'Policy Characteristics'!$C:$C,0)))</f>
        <v>Electricity Supply</v>
      </c>
      <c r="B240" s="262" t="str">
        <f>IF(ISBLANK(INDEX('Policy Characteristics'!B:B,MATCH($C240,'Policy Characteristics'!$C:$C,0))),"",INDEX('Policy Characteristics'!B:B,MATCH($C240,'Policy Characteristics'!$C:$C,0)))</f>
        <v>Ban New Power Plants</v>
      </c>
      <c r="C240" s="254" t="str">
        <f t="shared" si="16"/>
        <v>Boolean Ban New Power Plants</v>
      </c>
      <c r="D240" s="6" t="s">
        <v>77</v>
      </c>
      <c r="E240" s="45"/>
      <c r="F240" s="6" t="s">
        <v>89</v>
      </c>
      <c r="G240" s="45"/>
      <c r="H240" s="43">
        <v>170</v>
      </c>
      <c r="I240" s="324" t="s">
        <v>43</v>
      </c>
      <c r="J240" s="255" t="str">
        <f>IF(ISBLANK(INDEX('Policy Characteristics'!D:D,MATCH($C240,'Policy Characteristics'!$C:$C,0))),"",INDEX('Policy Characteristics'!D:D,MATCH($C240,'Policy Characteristics'!$C:$C,0)))</f>
        <v>Ban New Power Plants</v>
      </c>
      <c r="K240" s="254" t="str">
        <f>IF(ISBLANK(INDEX('Policy Characteristics'!E:E,MATCH($C240,'Policy Characteristics'!$C:$C,0))),"",INDEX('Policy Characteristics'!E:E,MATCH($C240,'Policy Characteristics'!$C:$C,0)))</f>
        <v>elec ban new power plants</v>
      </c>
      <c r="L240" s="254">
        <f>IF(ISBLANK(INDEX('Policy Characteristics'!F:F,MATCH($C240,'Policy Characteristics'!$C:$C,0))),"",INDEX('Policy Characteristics'!F:F,MATCH($C240,'Policy Characteristics'!$C:$C,0)))</f>
        <v>0</v>
      </c>
      <c r="M240" s="254">
        <f>IF(ISBLANK(INDEX('Policy Characteristics'!G:G,MATCH($C240,'Policy Characteristics'!$C:$C,0))),"",INDEX('Policy Characteristics'!G:G,MATCH($C240,'Policy Characteristics'!$C:$C,0)))</f>
        <v>1</v>
      </c>
      <c r="N240" s="254">
        <f>IF(ISBLANK(INDEX('Policy Characteristics'!H:H,MATCH($C240,'Policy Characteristics'!$C:$C,0))),"",INDEX('Policy Characteristics'!H:H,MATCH($C240,'Policy Characteristics'!$C:$C,0)))</f>
        <v>1</v>
      </c>
      <c r="O240" s="254" t="str">
        <f>IF(ISBLANK(INDEX('Policy Characteristics'!I:I,MATCH($C240,'Policy Characteristics'!$C:$C,0))),"",INDEX('Policy Characteristics'!I:I,MATCH($C240,'Policy Characteristics'!$C:$C,0)))</f>
        <v>on/off</v>
      </c>
      <c r="P240" s="254" t="str">
        <f>IF(ISBLANK(INDEX('Policy Characteristics'!J:J,MATCH($C240,'Policy Characteristics'!$C:$C,0))),"",INDEX('Policy Characteristics'!J:J,MATCH($C240,'Policy Characteristics'!$C:$C,0)))</f>
        <v>**Description:** This policy prevents new capacity of the selected type(s) from being built or deployed.</v>
      </c>
      <c r="Q240" s="254" t="str">
        <f>IF(ISBLANK(INDEX('Policy Characteristics'!K:K,MATCH($C240,'Policy Characteristics'!$C:$C,0))),"",INDEX('Policy Characteristics'!K:K,MATCH($C240,'Policy Characteristics'!$C:$C,0)))</f>
        <v>electricity-sector-main.html#ban</v>
      </c>
      <c r="R240" s="254" t="str">
        <f>IF(ISBLANK(INDEX('Policy Characteristics'!L:L,MATCH($C240,'Policy Characteristics'!$C:$C,0))),"",INDEX('Policy Characteristics'!L:L,MATCH($C240,'Policy Characteristics'!$C:$C,0)))</f>
        <v>ban-new-capacity.html</v>
      </c>
    </row>
    <row r="241" spans="1:18" s="4" customFormat="1">
      <c r="A241" s="254" t="str">
        <f>IF(ISBLANK(INDEX('Policy Characteristics'!A:A,MATCH($C241,'Policy Characteristics'!$C:$C,0))),"",INDEX('Policy Characteristics'!A:A,MATCH($C241,'Policy Characteristics'!$C:$C,0)))</f>
        <v>Electricity Supply</v>
      </c>
      <c r="B241" s="262" t="str">
        <f>IF(ISBLANK(INDEX('Policy Characteristics'!B:B,MATCH($C241,'Policy Characteristics'!$C:$C,0))),"",INDEX('Policy Characteristics'!B:B,MATCH($C241,'Policy Characteristics'!$C:$C,0)))</f>
        <v>Ban New Power Plants</v>
      </c>
      <c r="C241" s="254" t="str">
        <f t="shared" si="16"/>
        <v>Boolean Ban New Power Plants</v>
      </c>
      <c r="D241" s="6" t="s">
        <v>449</v>
      </c>
      <c r="E241" s="45"/>
      <c r="F241" s="6" t="s">
        <v>452</v>
      </c>
      <c r="G241" s="45"/>
      <c r="H241" s="43">
        <v>608</v>
      </c>
      <c r="I241" s="324" t="s">
        <v>44</v>
      </c>
      <c r="J241" s="255" t="str">
        <f>IF(ISBLANK(INDEX('Policy Characteristics'!D:D,MATCH($C241,'Policy Characteristics'!$C:$C,0))),"",INDEX('Policy Characteristics'!D:D,MATCH($C241,'Policy Characteristics'!$C:$C,0)))</f>
        <v>Ban New Power Plants</v>
      </c>
      <c r="K241" s="254" t="str">
        <f>IF(ISBLANK(INDEX('Policy Characteristics'!E:E,MATCH($C241,'Policy Characteristics'!$C:$C,0))),"",INDEX('Policy Characteristics'!E:E,MATCH($C241,'Policy Characteristics'!$C:$C,0)))</f>
        <v>elec ban new power plants</v>
      </c>
      <c r="L241" s="254">
        <f>IF(ISBLANK(INDEX('Policy Characteristics'!F:F,MATCH($C241,'Policy Characteristics'!$C:$C,0))),"",INDEX('Policy Characteristics'!F:F,MATCH($C241,'Policy Characteristics'!$C:$C,0)))</f>
        <v>0</v>
      </c>
      <c r="M241" s="254">
        <f>IF(ISBLANK(INDEX('Policy Characteristics'!G:G,MATCH($C241,'Policy Characteristics'!$C:$C,0))),"",INDEX('Policy Characteristics'!G:G,MATCH($C241,'Policy Characteristics'!$C:$C,0)))</f>
        <v>1</v>
      </c>
      <c r="N241" s="254">
        <f>IF(ISBLANK(INDEX('Policy Characteristics'!H:H,MATCH($C241,'Policy Characteristics'!$C:$C,0))),"",INDEX('Policy Characteristics'!H:H,MATCH($C241,'Policy Characteristics'!$C:$C,0)))</f>
        <v>1</v>
      </c>
      <c r="O241" s="254" t="str">
        <f>IF(ISBLANK(INDEX('Policy Characteristics'!I:I,MATCH($C241,'Policy Characteristics'!$C:$C,0))),"",INDEX('Policy Characteristics'!I:I,MATCH($C241,'Policy Characteristics'!$C:$C,0)))</f>
        <v>on/off</v>
      </c>
      <c r="P241" s="254" t="str">
        <f>IF(ISBLANK(INDEX('Policy Characteristics'!J:J,MATCH($C241,'Policy Characteristics'!$C:$C,0))),"",INDEX('Policy Characteristics'!J:J,MATCH($C241,'Policy Characteristics'!$C:$C,0)))</f>
        <v>**Description:** This policy prevents new capacity of the selected type(s) from being built or deployed.</v>
      </c>
      <c r="Q241" s="254" t="str">
        <f>IF(ISBLANK(INDEX('Policy Characteristics'!K:K,MATCH($C241,'Policy Characteristics'!$C:$C,0))),"",INDEX('Policy Characteristics'!K:K,MATCH($C241,'Policy Characteristics'!$C:$C,0)))</f>
        <v>electricity-sector-main.html#ban</v>
      </c>
      <c r="R241" s="254" t="str">
        <f>IF(ISBLANK(INDEX('Policy Characteristics'!L:L,MATCH($C241,'Policy Characteristics'!$C:$C,0))),"",INDEX('Policy Characteristics'!L:L,MATCH($C241,'Policy Characteristics'!$C:$C,0)))</f>
        <v>ban-new-capacity.html</v>
      </c>
    </row>
    <row r="242" spans="1:18" s="4" customFormat="1">
      <c r="A242" s="254" t="str">
        <f>IF(ISBLANK(INDEX('Policy Characteristics'!A:A,MATCH($C242,'Policy Characteristics'!$C:$C,0))),"",INDEX('Policy Characteristics'!A:A,MATCH($C242,'Policy Characteristics'!$C:$C,0)))</f>
        <v>Electricity Supply</v>
      </c>
      <c r="B242" s="262" t="str">
        <f>IF(ISBLANK(INDEX('Policy Characteristics'!B:B,MATCH($C242,'Policy Characteristics'!$C:$C,0))),"",INDEX('Policy Characteristics'!B:B,MATCH($C242,'Policy Characteristics'!$C:$C,0)))</f>
        <v>Ban New Power Plants</v>
      </c>
      <c r="C242" s="254" t="str">
        <f t="shared" si="16"/>
        <v>Boolean Ban New Power Plants</v>
      </c>
      <c r="D242" s="6" t="s">
        <v>78</v>
      </c>
      <c r="E242" s="45"/>
      <c r="F242" s="6" t="s">
        <v>90</v>
      </c>
      <c r="G242" s="45"/>
      <c r="H242" s="43">
        <v>609</v>
      </c>
      <c r="I242" s="324" t="s">
        <v>44</v>
      </c>
      <c r="J242" s="255" t="str">
        <f>IF(ISBLANK(INDEX('Policy Characteristics'!D:D,MATCH($C242,'Policy Characteristics'!$C:$C,0))),"",INDEX('Policy Characteristics'!D:D,MATCH($C242,'Policy Characteristics'!$C:$C,0)))</f>
        <v>Ban New Power Plants</v>
      </c>
      <c r="K242" s="254" t="str">
        <f>IF(ISBLANK(INDEX('Policy Characteristics'!E:E,MATCH($C242,'Policy Characteristics'!$C:$C,0))),"",INDEX('Policy Characteristics'!E:E,MATCH($C242,'Policy Characteristics'!$C:$C,0)))</f>
        <v>elec ban new power plants</v>
      </c>
      <c r="L242" s="254">
        <f>IF(ISBLANK(INDEX('Policy Characteristics'!F:F,MATCH($C242,'Policy Characteristics'!$C:$C,0))),"",INDEX('Policy Characteristics'!F:F,MATCH($C242,'Policy Characteristics'!$C:$C,0)))</f>
        <v>0</v>
      </c>
      <c r="M242" s="254">
        <f>IF(ISBLANK(INDEX('Policy Characteristics'!G:G,MATCH($C242,'Policy Characteristics'!$C:$C,0))),"",INDEX('Policy Characteristics'!G:G,MATCH($C242,'Policy Characteristics'!$C:$C,0)))</f>
        <v>1</v>
      </c>
      <c r="N242" s="254">
        <f>IF(ISBLANK(INDEX('Policy Characteristics'!H:H,MATCH($C242,'Policy Characteristics'!$C:$C,0))),"",INDEX('Policy Characteristics'!H:H,MATCH($C242,'Policy Characteristics'!$C:$C,0)))</f>
        <v>1</v>
      </c>
      <c r="O242" s="254" t="str">
        <f>IF(ISBLANK(INDEX('Policy Characteristics'!I:I,MATCH($C242,'Policy Characteristics'!$C:$C,0))),"",INDEX('Policy Characteristics'!I:I,MATCH($C242,'Policy Characteristics'!$C:$C,0)))</f>
        <v>on/off</v>
      </c>
      <c r="P242" s="254" t="str">
        <f>IF(ISBLANK(INDEX('Policy Characteristics'!J:J,MATCH($C242,'Policy Characteristics'!$C:$C,0))),"",INDEX('Policy Characteristics'!J:J,MATCH($C242,'Policy Characteristics'!$C:$C,0)))</f>
        <v>**Description:** This policy prevents new capacity of the selected type(s) from being built or deployed.</v>
      </c>
      <c r="Q242" s="254" t="str">
        <f>IF(ISBLANK(INDEX('Policy Characteristics'!K:K,MATCH($C242,'Policy Characteristics'!$C:$C,0))),"",INDEX('Policy Characteristics'!K:K,MATCH($C242,'Policy Characteristics'!$C:$C,0)))</f>
        <v>electricity-sector-main.html#ban</v>
      </c>
      <c r="R242" s="254" t="str">
        <f>IF(ISBLANK(INDEX('Policy Characteristics'!L:L,MATCH($C242,'Policy Characteristics'!$C:$C,0))),"",INDEX('Policy Characteristics'!L:L,MATCH($C242,'Policy Characteristics'!$C:$C,0)))</f>
        <v>ban-new-capacity.html</v>
      </c>
    </row>
    <row r="243" spans="1:18" s="4" customFormat="1">
      <c r="A243" s="254" t="str">
        <f>IF(ISBLANK(INDEX('Policy Characteristics'!A:A,MATCH($C243,'Policy Characteristics'!$C:$C,0))),"",INDEX('Policy Characteristics'!A:A,MATCH($C243,'Policy Characteristics'!$C:$C,0)))</f>
        <v>Electricity Supply</v>
      </c>
      <c r="B243" s="262" t="str">
        <f>IF(ISBLANK(INDEX('Policy Characteristics'!B:B,MATCH($C243,'Policy Characteristics'!$C:$C,0))),"",INDEX('Policy Characteristics'!B:B,MATCH($C243,'Policy Characteristics'!$C:$C,0)))</f>
        <v>Ban New Power Plants</v>
      </c>
      <c r="C243" s="254" t="str">
        <f t="shared" si="16"/>
        <v>Boolean Ban New Power Plants</v>
      </c>
      <c r="D243" s="6" t="s">
        <v>79</v>
      </c>
      <c r="E243" s="45"/>
      <c r="F243" s="6" t="s">
        <v>91</v>
      </c>
      <c r="G243" s="45"/>
      <c r="H243" s="43">
        <v>610</v>
      </c>
      <c r="I243" s="324" t="s">
        <v>44</v>
      </c>
      <c r="J243" s="255" t="str">
        <f>IF(ISBLANK(INDEX('Policy Characteristics'!D:D,MATCH($C243,'Policy Characteristics'!$C:$C,0))),"",INDEX('Policy Characteristics'!D:D,MATCH($C243,'Policy Characteristics'!$C:$C,0)))</f>
        <v>Ban New Power Plants</v>
      </c>
      <c r="K243" s="254" t="str">
        <f>IF(ISBLANK(INDEX('Policy Characteristics'!E:E,MATCH($C243,'Policy Characteristics'!$C:$C,0))),"",INDEX('Policy Characteristics'!E:E,MATCH($C243,'Policy Characteristics'!$C:$C,0)))</f>
        <v>elec ban new power plants</v>
      </c>
      <c r="L243" s="254">
        <f>IF(ISBLANK(INDEX('Policy Characteristics'!F:F,MATCH($C243,'Policy Characteristics'!$C:$C,0))),"",INDEX('Policy Characteristics'!F:F,MATCH($C243,'Policy Characteristics'!$C:$C,0)))</f>
        <v>0</v>
      </c>
      <c r="M243" s="254">
        <f>IF(ISBLANK(INDEX('Policy Characteristics'!G:G,MATCH($C243,'Policy Characteristics'!$C:$C,0))),"",INDEX('Policy Characteristics'!G:G,MATCH($C243,'Policy Characteristics'!$C:$C,0)))</f>
        <v>1</v>
      </c>
      <c r="N243" s="254">
        <f>IF(ISBLANK(INDEX('Policy Characteristics'!H:H,MATCH($C243,'Policy Characteristics'!$C:$C,0))),"",INDEX('Policy Characteristics'!H:H,MATCH($C243,'Policy Characteristics'!$C:$C,0)))</f>
        <v>1</v>
      </c>
      <c r="O243" s="254" t="str">
        <f>IF(ISBLANK(INDEX('Policy Characteristics'!I:I,MATCH($C243,'Policy Characteristics'!$C:$C,0))),"",INDEX('Policy Characteristics'!I:I,MATCH($C243,'Policy Characteristics'!$C:$C,0)))</f>
        <v>on/off</v>
      </c>
      <c r="P243" s="254" t="str">
        <f>IF(ISBLANK(INDEX('Policy Characteristics'!J:J,MATCH($C243,'Policy Characteristics'!$C:$C,0))),"",INDEX('Policy Characteristics'!J:J,MATCH($C243,'Policy Characteristics'!$C:$C,0)))</f>
        <v>**Description:** This policy prevents new capacity of the selected type(s) from being built or deployed.</v>
      </c>
      <c r="Q243" s="254" t="str">
        <f>IF(ISBLANK(INDEX('Policy Characteristics'!K:K,MATCH($C243,'Policy Characteristics'!$C:$C,0))),"",INDEX('Policy Characteristics'!K:K,MATCH($C243,'Policy Characteristics'!$C:$C,0)))</f>
        <v>electricity-sector-main.html#ban</v>
      </c>
      <c r="R243" s="254" t="str">
        <f>IF(ISBLANK(INDEX('Policy Characteristics'!L:L,MATCH($C243,'Policy Characteristics'!$C:$C,0))),"",INDEX('Policy Characteristics'!L:L,MATCH($C243,'Policy Characteristics'!$C:$C,0)))</f>
        <v>ban-new-capacity.html</v>
      </c>
    </row>
    <row r="244" spans="1:18" s="4" customFormat="1">
      <c r="A244" s="254" t="str">
        <f>IF(ISBLANK(INDEX('Policy Characteristics'!A:A,MATCH($C244,'Policy Characteristics'!$C:$C,0))),"",INDEX('Policy Characteristics'!A:A,MATCH($C244,'Policy Characteristics'!$C:$C,0)))</f>
        <v>Electricity Supply</v>
      </c>
      <c r="B244" s="262" t="str">
        <f>IF(ISBLANK(INDEX('Policy Characteristics'!B:B,MATCH($C244,'Policy Characteristics'!$C:$C,0))),"",INDEX('Policy Characteristics'!B:B,MATCH($C244,'Policy Characteristics'!$C:$C,0)))</f>
        <v>Ban New Power Plants</v>
      </c>
      <c r="C244" s="254" t="str">
        <f t="shared" si="16"/>
        <v>Boolean Ban New Power Plants</v>
      </c>
      <c r="D244" s="6" t="s">
        <v>80</v>
      </c>
      <c r="E244" s="45"/>
      <c r="F244" s="6" t="s">
        <v>92</v>
      </c>
      <c r="G244" s="45"/>
      <c r="H244" s="43">
        <v>611</v>
      </c>
      <c r="I244" s="324" t="s">
        <v>44</v>
      </c>
      <c r="J244" s="255" t="str">
        <f>IF(ISBLANK(INDEX('Policy Characteristics'!D:D,MATCH($C244,'Policy Characteristics'!$C:$C,0))),"",INDEX('Policy Characteristics'!D:D,MATCH($C244,'Policy Characteristics'!$C:$C,0)))</f>
        <v>Ban New Power Plants</v>
      </c>
      <c r="K244" s="254" t="str">
        <f>IF(ISBLANK(INDEX('Policy Characteristics'!E:E,MATCH($C244,'Policy Characteristics'!$C:$C,0))),"",INDEX('Policy Characteristics'!E:E,MATCH($C244,'Policy Characteristics'!$C:$C,0)))</f>
        <v>elec ban new power plants</v>
      </c>
      <c r="L244" s="254">
        <f>IF(ISBLANK(INDEX('Policy Characteristics'!F:F,MATCH($C244,'Policy Characteristics'!$C:$C,0))),"",INDEX('Policy Characteristics'!F:F,MATCH($C244,'Policy Characteristics'!$C:$C,0)))</f>
        <v>0</v>
      </c>
      <c r="M244" s="254">
        <f>IF(ISBLANK(INDEX('Policy Characteristics'!G:G,MATCH($C244,'Policy Characteristics'!$C:$C,0))),"",INDEX('Policy Characteristics'!G:G,MATCH($C244,'Policy Characteristics'!$C:$C,0)))</f>
        <v>1</v>
      </c>
      <c r="N244" s="254">
        <f>IF(ISBLANK(INDEX('Policy Characteristics'!H:H,MATCH($C244,'Policy Characteristics'!$C:$C,0))),"",INDEX('Policy Characteristics'!H:H,MATCH($C244,'Policy Characteristics'!$C:$C,0)))</f>
        <v>1</v>
      </c>
      <c r="O244" s="254" t="str">
        <f>IF(ISBLANK(INDEX('Policy Characteristics'!I:I,MATCH($C244,'Policy Characteristics'!$C:$C,0))),"",INDEX('Policy Characteristics'!I:I,MATCH($C244,'Policy Characteristics'!$C:$C,0)))</f>
        <v>on/off</v>
      </c>
      <c r="P244" s="254" t="str">
        <f>IF(ISBLANK(INDEX('Policy Characteristics'!J:J,MATCH($C244,'Policy Characteristics'!$C:$C,0))),"",INDEX('Policy Characteristics'!J:J,MATCH($C244,'Policy Characteristics'!$C:$C,0)))</f>
        <v>**Description:** This policy prevents new capacity of the selected type(s) from being built or deployed.</v>
      </c>
      <c r="Q244" s="254" t="str">
        <f>IF(ISBLANK(INDEX('Policy Characteristics'!K:K,MATCH($C244,'Policy Characteristics'!$C:$C,0))),"",INDEX('Policy Characteristics'!K:K,MATCH($C244,'Policy Characteristics'!$C:$C,0)))</f>
        <v>electricity-sector-main.html#ban</v>
      </c>
      <c r="R244" s="254" t="str">
        <f>IF(ISBLANK(INDEX('Policy Characteristics'!L:L,MATCH($C244,'Policy Characteristics'!$C:$C,0))),"",INDEX('Policy Characteristics'!L:L,MATCH($C244,'Policy Characteristics'!$C:$C,0)))</f>
        <v>ban-new-capacity.html</v>
      </c>
    </row>
    <row r="245" spans="1:18" s="4" customFormat="1">
      <c r="A245" s="254" t="str">
        <f>IF(ISBLANK(INDEX('Policy Characteristics'!A:A,MATCH($C245,'Policy Characteristics'!$C:$C,0))),"",INDEX('Policy Characteristics'!A:A,MATCH($C245,'Policy Characteristics'!$C:$C,0)))</f>
        <v>Electricity Supply</v>
      </c>
      <c r="B245" s="262" t="str">
        <f>IF(ISBLANK(INDEX('Policy Characteristics'!B:B,MATCH($C245,'Policy Characteristics'!$C:$C,0))),"",INDEX('Policy Characteristics'!B:B,MATCH($C245,'Policy Characteristics'!$C:$C,0)))</f>
        <v>Ban New Power Plants</v>
      </c>
      <c r="C245" s="254" t="str">
        <f t="shared" ref="C245:C259" si="17">C$236</f>
        <v>Boolean Ban New Power Plants</v>
      </c>
      <c r="D245" s="6" t="s">
        <v>2426</v>
      </c>
      <c r="E245" s="45"/>
      <c r="F245" s="6" t="s">
        <v>437</v>
      </c>
      <c r="G245" s="45"/>
      <c r="H245" s="43">
        <v>612</v>
      </c>
      <c r="I245" s="324" t="s">
        <v>44</v>
      </c>
      <c r="J245" s="255" t="str">
        <f>IF(ISBLANK(INDEX('Policy Characteristics'!D:D,MATCH($C245,'Policy Characteristics'!$C:$C,0))),"",INDEX('Policy Characteristics'!D:D,MATCH($C245,'Policy Characteristics'!$C:$C,0)))</f>
        <v>Ban New Power Plants</v>
      </c>
      <c r="K245" s="254" t="str">
        <f>IF(ISBLANK(INDEX('Policy Characteristics'!E:E,MATCH($C245,'Policy Characteristics'!$C:$C,0))),"",INDEX('Policy Characteristics'!E:E,MATCH($C245,'Policy Characteristics'!$C:$C,0)))</f>
        <v>elec ban new power plants</v>
      </c>
      <c r="L245" s="254">
        <f>IF(ISBLANK(INDEX('Policy Characteristics'!F:F,MATCH($C245,'Policy Characteristics'!$C:$C,0))),"",INDEX('Policy Characteristics'!F:F,MATCH($C245,'Policy Characteristics'!$C:$C,0)))</f>
        <v>0</v>
      </c>
      <c r="M245" s="254">
        <f>IF(ISBLANK(INDEX('Policy Characteristics'!G:G,MATCH($C245,'Policy Characteristics'!$C:$C,0))),"",INDEX('Policy Characteristics'!G:G,MATCH($C245,'Policy Characteristics'!$C:$C,0)))</f>
        <v>1</v>
      </c>
      <c r="N245" s="254">
        <f>IF(ISBLANK(INDEX('Policy Characteristics'!H:H,MATCH($C245,'Policy Characteristics'!$C:$C,0))),"",INDEX('Policy Characteristics'!H:H,MATCH($C245,'Policy Characteristics'!$C:$C,0)))</f>
        <v>1</v>
      </c>
      <c r="O245" s="254" t="str">
        <f>IF(ISBLANK(INDEX('Policy Characteristics'!I:I,MATCH($C245,'Policy Characteristics'!$C:$C,0))),"",INDEX('Policy Characteristics'!I:I,MATCH($C245,'Policy Characteristics'!$C:$C,0)))</f>
        <v>on/off</v>
      </c>
      <c r="P245" s="254" t="str">
        <f>IF(ISBLANK(INDEX('Policy Characteristics'!J:J,MATCH($C245,'Policy Characteristics'!$C:$C,0))),"",INDEX('Policy Characteristics'!J:J,MATCH($C245,'Policy Characteristics'!$C:$C,0)))</f>
        <v>**Description:** This policy prevents new capacity of the selected type(s) from being built or deployed.</v>
      </c>
      <c r="Q245" s="254" t="str">
        <f>IF(ISBLANK(INDEX('Policy Characteristics'!K:K,MATCH($C245,'Policy Characteristics'!$C:$C,0))),"",INDEX('Policy Characteristics'!K:K,MATCH($C245,'Policy Characteristics'!$C:$C,0)))</f>
        <v>electricity-sector-main.html#ban</v>
      </c>
      <c r="R245" s="254" t="str">
        <f>IF(ISBLANK(INDEX('Policy Characteristics'!L:L,MATCH($C245,'Policy Characteristics'!$C:$C,0))),"",INDEX('Policy Characteristics'!L:L,MATCH($C245,'Policy Characteristics'!$C:$C,0)))</f>
        <v>ban-new-capacity.html</v>
      </c>
    </row>
    <row r="246" spans="1:18" s="4" customFormat="1">
      <c r="A246" s="254" t="str">
        <f>IF(ISBLANK(INDEX('Policy Characteristics'!A:A,MATCH($C246,'Policy Characteristics'!$C:$C,0))),"",INDEX('Policy Characteristics'!A:A,MATCH($C246,'Policy Characteristics'!$C:$C,0)))</f>
        <v>Electricity Supply</v>
      </c>
      <c r="B246" s="262" t="str">
        <f>IF(ISBLANK(INDEX('Policy Characteristics'!B:B,MATCH($C246,'Policy Characteristics'!$C:$C,0))),"",INDEX('Policy Characteristics'!B:B,MATCH($C246,'Policy Characteristics'!$C:$C,0)))</f>
        <v>Ban New Power Plants</v>
      </c>
      <c r="C246" s="254" t="str">
        <f t="shared" si="16"/>
        <v>Boolean Ban New Power Plants</v>
      </c>
      <c r="D246" s="6" t="s">
        <v>309</v>
      </c>
      <c r="E246" s="45"/>
      <c r="F246" s="6" t="s">
        <v>311</v>
      </c>
      <c r="G246" s="45"/>
      <c r="H246" s="43">
        <v>613</v>
      </c>
      <c r="I246" s="324" t="s">
        <v>43</v>
      </c>
      <c r="J246" s="255" t="str">
        <f>IF(ISBLANK(INDEX('Policy Characteristics'!D:D,MATCH($C246,'Policy Characteristics'!$C:$C,0))),"",INDEX('Policy Characteristics'!D:D,MATCH($C246,'Policy Characteristics'!$C:$C,0)))</f>
        <v>Ban New Power Plants</v>
      </c>
      <c r="K246" s="254" t="str">
        <f>IF(ISBLANK(INDEX('Policy Characteristics'!E:E,MATCH($C246,'Policy Characteristics'!$C:$C,0))),"",INDEX('Policy Characteristics'!E:E,MATCH($C246,'Policy Characteristics'!$C:$C,0)))</f>
        <v>elec ban new power plants</v>
      </c>
      <c r="L246" s="254">
        <f>IF(ISBLANK(INDEX('Policy Characteristics'!F:F,MATCH($C246,'Policy Characteristics'!$C:$C,0))),"",INDEX('Policy Characteristics'!F:F,MATCH($C246,'Policy Characteristics'!$C:$C,0)))</f>
        <v>0</v>
      </c>
      <c r="M246" s="254">
        <f>IF(ISBLANK(INDEX('Policy Characteristics'!G:G,MATCH($C246,'Policy Characteristics'!$C:$C,0))),"",INDEX('Policy Characteristics'!G:G,MATCH($C246,'Policy Characteristics'!$C:$C,0)))</f>
        <v>1</v>
      </c>
      <c r="N246" s="254">
        <f>IF(ISBLANK(INDEX('Policy Characteristics'!H:H,MATCH($C246,'Policy Characteristics'!$C:$C,0))),"",INDEX('Policy Characteristics'!H:H,MATCH($C246,'Policy Characteristics'!$C:$C,0)))</f>
        <v>1</v>
      </c>
      <c r="O246" s="254" t="str">
        <f>IF(ISBLANK(INDEX('Policy Characteristics'!I:I,MATCH($C246,'Policy Characteristics'!$C:$C,0))),"",INDEX('Policy Characteristics'!I:I,MATCH($C246,'Policy Characteristics'!$C:$C,0)))</f>
        <v>on/off</v>
      </c>
      <c r="P246" s="254" t="str">
        <f>IF(ISBLANK(INDEX('Policy Characteristics'!J:J,MATCH($C246,'Policy Characteristics'!$C:$C,0))),"",INDEX('Policy Characteristics'!J:J,MATCH($C246,'Policy Characteristics'!$C:$C,0)))</f>
        <v>**Description:** This policy prevents new capacity of the selected type(s) from being built or deployed.</v>
      </c>
      <c r="Q246" s="254" t="str">
        <f>IF(ISBLANK(INDEX('Policy Characteristics'!K:K,MATCH($C246,'Policy Characteristics'!$C:$C,0))),"",INDEX('Policy Characteristics'!K:K,MATCH($C246,'Policy Characteristics'!$C:$C,0)))</f>
        <v>electricity-sector-main.html#ban</v>
      </c>
      <c r="R246" s="254" t="str">
        <f>IF(ISBLANK(INDEX('Policy Characteristics'!L:L,MATCH($C246,'Policy Characteristics'!$C:$C,0))),"",INDEX('Policy Characteristics'!L:L,MATCH($C246,'Policy Characteristics'!$C:$C,0)))</f>
        <v>ban-new-capacity.html</v>
      </c>
    </row>
    <row r="247" spans="1:18" s="4" customFormat="1">
      <c r="A247" s="254" t="str">
        <f>IF(ISBLANK(INDEX('Policy Characteristics'!A:A,MATCH($C247,'Policy Characteristics'!$C:$C,0))),"",INDEX('Policy Characteristics'!A:A,MATCH($C247,'Policy Characteristics'!$C:$C,0)))</f>
        <v>Electricity Supply</v>
      </c>
      <c r="B247" s="262" t="str">
        <f>IF(ISBLANK(INDEX('Policy Characteristics'!B:B,MATCH($C247,'Policy Characteristics'!$C:$C,0))),"",INDEX('Policy Characteristics'!B:B,MATCH($C247,'Policy Characteristics'!$C:$C,0)))</f>
        <v>Ban New Power Plants</v>
      </c>
      <c r="C247" s="254" t="str">
        <f t="shared" si="16"/>
        <v>Boolean Ban New Power Plants</v>
      </c>
      <c r="D247" s="6" t="s">
        <v>310</v>
      </c>
      <c r="E247" s="45"/>
      <c r="F247" s="6" t="s">
        <v>312</v>
      </c>
      <c r="G247" s="45"/>
      <c r="H247" s="43">
        <v>614</v>
      </c>
      <c r="I247" s="324" t="s">
        <v>43</v>
      </c>
      <c r="J247" s="255" t="str">
        <f>IF(ISBLANK(INDEX('Policy Characteristics'!D:D,MATCH($C247,'Policy Characteristics'!$C:$C,0))),"",INDEX('Policy Characteristics'!D:D,MATCH($C247,'Policy Characteristics'!$C:$C,0)))</f>
        <v>Ban New Power Plants</v>
      </c>
      <c r="K247" s="254" t="str">
        <f>IF(ISBLANK(INDEX('Policy Characteristics'!E:E,MATCH($C247,'Policy Characteristics'!$C:$C,0))),"",INDEX('Policy Characteristics'!E:E,MATCH($C247,'Policy Characteristics'!$C:$C,0)))</f>
        <v>elec ban new power plants</v>
      </c>
      <c r="L247" s="254">
        <f>IF(ISBLANK(INDEX('Policy Characteristics'!F:F,MATCH($C247,'Policy Characteristics'!$C:$C,0))),"",INDEX('Policy Characteristics'!F:F,MATCH($C247,'Policy Characteristics'!$C:$C,0)))</f>
        <v>0</v>
      </c>
      <c r="M247" s="254">
        <f>IF(ISBLANK(INDEX('Policy Characteristics'!G:G,MATCH($C247,'Policy Characteristics'!$C:$C,0))),"",INDEX('Policy Characteristics'!G:G,MATCH($C247,'Policy Characteristics'!$C:$C,0)))</f>
        <v>1</v>
      </c>
      <c r="N247" s="254">
        <f>IF(ISBLANK(INDEX('Policy Characteristics'!H:H,MATCH($C247,'Policy Characteristics'!$C:$C,0))),"",INDEX('Policy Characteristics'!H:H,MATCH($C247,'Policy Characteristics'!$C:$C,0)))</f>
        <v>1</v>
      </c>
      <c r="O247" s="254" t="str">
        <f>IF(ISBLANK(INDEX('Policy Characteristics'!I:I,MATCH($C247,'Policy Characteristics'!$C:$C,0))),"",INDEX('Policy Characteristics'!I:I,MATCH($C247,'Policy Characteristics'!$C:$C,0)))</f>
        <v>on/off</v>
      </c>
      <c r="P247" s="254" t="str">
        <f>IF(ISBLANK(INDEX('Policy Characteristics'!J:J,MATCH($C247,'Policy Characteristics'!$C:$C,0))),"",INDEX('Policy Characteristics'!J:J,MATCH($C247,'Policy Characteristics'!$C:$C,0)))</f>
        <v>**Description:** This policy prevents new capacity of the selected type(s) from being built or deployed.</v>
      </c>
      <c r="Q247" s="254" t="str">
        <f>IF(ISBLANK(INDEX('Policy Characteristics'!K:K,MATCH($C247,'Policy Characteristics'!$C:$C,0))),"",INDEX('Policy Characteristics'!K:K,MATCH($C247,'Policy Characteristics'!$C:$C,0)))</f>
        <v>electricity-sector-main.html#ban</v>
      </c>
      <c r="R247" s="254" t="str">
        <f>IF(ISBLANK(INDEX('Policy Characteristics'!L:L,MATCH($C247,'Policy Characteristics'!$C:$C,0))),"",INDEX('Policy Characteristics'!L:L,MATCH($C247,'Policy Characteristics'!$C:$C,0)))</f>
        <v>ban-new-capacity.html</v>
      </c>
    </row>
    <row r="248" spans="1:18" s="4" customFormat="1">
      <c r="A248" s="254" t="str">
        <f>IF(ISBLANK(INDEX('Policy Characteristics'!A:A,MATCH($C248,'Policy Characteristics'!$C:$C,0))),"",INDEX('Policy Characteristics'!A:A,MATCH($C248,'Policy Characteristics'!$C:$C,0)))</f>
        <v>Electricity Supply</v>
      </c>
      <c r="B248" s="262" t="str">
        <f>IF(ISBLANK(INDEX('Policy Characteristics'!B:B,MATCH($C248,'Policy Characteristics'!$C:$C,0))),"",INDEX('Policy Characteristics'!B:B,MATCH($C248,'Policy Characteristics'!$C:$C,0)))</f>
        <v>Ban New Power Plants</v>
      </c>
      <c r="C248" s="254" t="str">
        <f t="shared" si="16"/>
        <v>Boolean Ban New Power Plants</v>
      </c>
      <c r="D248" s="6" t="s">
        <v>445</v>
      </c>
      <c r="E248" s="45"/>
      <c r="F248" s="6" t="s">
        <v>444</v>
      </c>
      <c r="G248" s="45"/>
      <c r="H248" s="43">
        <v>116</v>
      </c>
      <c r="I248" s="324" t="s">
        <v>43</v>
      </c>
      <c r="J248" s="255" t="str">
        <f>IF(ISBLANK(INDEX('Policy Characteristics'!D:D,MATCH($C248,'Policy Characteristics'!$C:$C,0))),"",INDEX('Policy Characteristics'!D:D,MATCH($C248,'Policy Characteristics'!$C:$C,0)))</f>
        <v>Ban New Power Plants</v>
      </c>
      <c r="K248" s="254" t="str">
        <f>IF(ISBLANK(INDEX('Policy Characteristics'!E:E,MATCH($C248,'Policy Characteristics'!$C:$C,0))),"",INDEX('Policy Characteristics'!E:E,MATCH($C248,'Policy Characteristics'!$C:$C,0)))</f>
        <v>elec ban new power plants</v>
      </c>
      <c r="L248" s="254">
        <f>IF(ISBLANK(INDEX('Policy Characteristics'!F:F,MATCH($C248,'Policy Characteristics'!$C:$C,0))),"",INDEX('Policy Characteristics'!F:F,MATCH($C248,'Policy Characteristics'!$C:$C,0)))</f>
        <v>0</v>
      </c>
      <c r="M248" s="254">
        <f>IF(ISBLANK(INDEX('Policy Characteristics'!G:G,MATCH($C248,'Policy Characteristics'!$C:$C,0))),"",INDEX('Policy Characteristics'!G:G,MATCH($C248,'Policy Characteristics'!$C:$C,0)))</f>
        <v>1</v>
      </c>
      <c r="N248" s="254">
        <f>IF(ISBLANK(INDEX('Policy Characteristics'!H:H,MATCH($C248,'Policy Characteristics'!$C:$C,0))),"",INDEX('Policy Characteristics'!H:H,MATCH($C248,'Policy Characteristics'!$C:$C,0)))</f>
        <v>1</v>
      </c>
      <c r="O248" s="254" t="str">
        <f>IF(ISBLANK(INDEX('Policy Characteristics'!I:I,MATCH($C248,'Policy Characteristics'!$C:$C,0))),"",INDEX('Policy Characteristics'!I:I,MATCH($C248,'Policy Characteristics'!$C:$C,0)))</f>
        <v>on/off</v>
      </c>
      <c r="P248" s="254" t="str">
        <f>IF(ISBLANK(INDEX('Policy Characteristics'!J:J,MATCH($C248,'Policy Characteristics'!$C:$C,0))),"",INDEX('Policy Characteristics'!J:J,MATCH($C248,'Policy Characteristics'!$C:$C,0)))</f>
        <v>**Description:** This policy prevents new capacity of the selected type(s) from being built or deployed.</v>
      </c>
      <c r="Q248" s="254" t="str">
        <f>IF(ISBLANK(INDEX('Policy Characteristics'!K:K,MATCH($C248,'Policy Characteristics'!$C:$C,0))),"",INDEX('Policy Characteristics'!K:K,MATCH($C248,'Policy Characteristics'!$C:$C,0)))</f>
        <v>electricity-sector-main.html#ban</v>
      </c>
      <c r="R248" s="254" t="str">
        <f>IF(ISBLANK(INDEX('Policy Characteristics'!L:L,MATCH($C248,'Policy Characteristics'!$C:$C,0))),"",INDEX('Policy Characteristics'!L:L,MATCH($C248,'Policy Characteristics'!$C:$C,0)))</f>
        <v>ban-new-capacity.html</v>
      </c>
    </row>
    <row r="249" spans="1:18" s="4" customFormat="1">
      <c r="A249" s="254" t="str">
        <f>IF(ISBLANK(INDEX('Policy Characteristics'!A:A,MATCH($C249,'Policy Characteristics'!$C:$C,0))),"",INDEX('Policy Characteristics'!A:A,MATCH($C249,'Policy Characteristics'!$C:$C,0)))</f>
        <v>Electricity Supply</v>
      </c>
      <c r="B249" s="262" t="str">
        <f>IF(ISBLANK(INDEX('Policy Characteristics'!B:B,MATCH($C249,'Policy Characteristics'!$C:$C,0))),"",INDEX('Policy Characteristics'!B:B,MATCH($C249,'Policy Characteristics'!$C:$C,0)))</f>
        <v>Ban New Power Plants</v>
      </c>
      <c r="C249" s="254" t="str">
        <f t="shared" si="17"/>
        <v>Boolean Ban New Power Plants</v>
      </c>
      <c r="D249" s="6" t="s">
        <v>454</v>
      </c>
      <c r="E249" s="45"/>
      <c r="F249" s="6" t="s">
        <v>455</v>
      </c>
      <c r="G249" s="45"/>
      <c r="H249" s="43">
        <v>615</v>
      </c>
      <c r="I249" s="324" t="s">
        <v>44</v>
      </c>
      <c r="J249" s="255" t="str">
        <f>IF(ISBLANK(INDEX('Policy Characteristics'!D:D,MATCH($C249,'Policy Characteristics'!$C:$C,0))),"",INDEX('Policy Characteristics'!D:D,MATCH($C249,'Policy Characteristics'!$C:$C,0)))</f>
        <v>Ban New Power Plants</v>
      </c>
      <c r="K249" s="254" t="str">
        <f>IF(ISBLANK(INDEX('Policy Characteristics'!E:E,MATCH($C249,'Policy Characteristics'!$C:$C,0))),"",INDEX('Policy Characteristics'!E:E,MATCH($C249,'Policy Characteristics'!$C:$C,0)))</f>
        <v>elec ban new power plants</v>
      </c>
      <c r="L249" s="254">
        <f>IF(ISBLANK(INDEX('Policy Characteristics'!F:F,MATCH($C249,'Policy Characteristics'!$C:$C,0))),"",INDEX('Policy Characteristics'!F:F,MATCH($C249,'Policy Characteristics'!$C:$C,0)))</f>
        <v>0</v>
      </c>
      <c r="M249" s="254">
        <f>IF(ISBLANK(INDEX('Policy Characteristics'!G:G,MATCH($C249,'Policy Characteristics'!$C:$C,0))),"",INDEX('Policy Characteristics'!G:G,MATCH($C249,'Policy Characteristics'!$C:$C,0)))</f>
        <v>1</v>
      </c>
      <c r="N249" s="254">
        <f>IF(ISBLANK(INDEX('Policy Characteristics'!H:H,MATCH($C249,'Policy Characteristics'!$C:$C,0))),"",INDEX('Policy Characteristics'!H:H,MATCH($C249,'Policy Characteristics'!$C:$C,0)))</f>
        <v>1</v>
      </c>
      <c r="O249" s="254" t="str">
        <f>IF(ISBLANK(INDEX('Policy Characteristics'!I:I,MATCH($C249,'Policy Characteristics'!$C:$C,0))),"",INDEX('Policy Characteristics'!I:I,MATCH($C249,'Policy Characteristics'!$C:$C,0)))</f>
        <v>on/off</v>
      </c>
      <c r="P249" s="254" t="str">
        <f>IF(ISBLANK(INDEX('Policy Characteristics'!J:J,MATCH($C249,'Policy Characteristics'!$C:$C,0))),"",INDEX('Policy Characteristics'!J:J,MATCH($C249,'Policy Characteristics'!$C:$C,0)))</f>
        <v>**Description:** This policy prevents new capacity of the selected type(s) from being built or deployed.</v>
      </c>
      <c r="Q249" s="254" t="str">
        <f>IF(ISBLANK(INDEX('Policy Characteristics'!K:K,MATCH($C249,'Policy Characteristics'!$C:$C,0))),"",INDEX('Policy Characteristics'!K:K,MATCH($C249,'Policy Characteristics'!$C:$C,0)))</f>
        <v>electricity-sector-main.html#ban</v>
      </c>
      <c r="R249" s="254" t="str">
        <f>IF(ISBLANK(INDEX('Policy Characteristics'!L:L,MATCH($C249,'Policy Characteristics'!$C:$C,0))),"",INDEX('Policy Characteristics'!L:L,MATCH($C249,'Policy Characteristics'!$C:$C,0)))</f>
        <v>ban-new-capacity.html</v>
      </c>
    </row>
    <row r="250" spans="1:18" s="4" customFormat="1">
      <c r="A250" s="254" t="str">
        <f>IF(ISBLANK(INDEX('Policy Characteristics'!A:A,MATCH($C250,'Policy Characteristics'!$C:$C,0))),"",INDEX('Policy Characteristics'!A:A,MATCH($C250,'Policy Characteristics'!$C:$C,0)))</f>
        <v>Electricity Supply</v>
      </c>
      <c r="B250" s="262" t="str">
        <f>IF(ISBLANK(INDEX('Policy Characteristics'!B:B,MATCH($C250,'Policy Characteristics'!$C:$C,0))),"",INDEX('Policy Characteristics'!B:B,MATCH($C250,'Policy Characteristics'!$C:$C,0)))</f>
        <v>Ban New Power Plants</v>
      </c>
      <c r="C250" s="254" t="str">
        <f t="shared" si="17"/>
        <v>Boolean Ban New Power Plants</v>
      </c>
      <c r="D250" s="6" t="s">
        <v>2751</v>
      </c>
      <c r="E250" s="45"/>
      <c r="F250" s="6" t="s">
        <v>2470</v>
      </c>
      <c r="G250" s="45"/>
      <c r="H250" s="43">
        <v>616</v>
      </c>
      <c r="I250" s="324" t="s">
        <v>44</v>
      </c>
      <c r="J250" s="255" t="str">
        <f>IF(ISBLANK(INDEX('Policy Characteristics'!D:D,MATCH($C250,'Policy Characteristics'!$C:$C,0))),"",INDEX('Policy Characteristics'!D:D,MATCH($C250,'Policy Characteristics'!$C:$C,0)))</f>
        <v>Ban New Power Plants</v>
      </c>
      <c r="K250" s="254" t="str">
        <f>IF(ISBLANK(INDEX('Policy Characteristics'!E:E,MATCH($C250,'Policy Characteristics'!$C:$C,0))),"",INDEX('Policy Characteristics'!E:E,MATCH($C250,'Policy Characteristics'!$C:$C,0)))</f>
        <v>elec ban new power plants</v>
      </c>
      <c r="L250" s="254">
        <f>IF(ISBLANK(INDEX('Policy Characteristics'!F:F,MATCH($C250,'Policy Characteristics'!$C:$C,0))),"",INDEX('Policy Characteristics'!F:F,MATCH($C250,'Policy Characteristics'!$C:$C,0)))</f>
        <v>0</v>
      </c>
      <c r="M250" s="254">
        <f>IF(ISBLANK(INDEX('Policy Characteristics'!G:G,MATCH($C250,'Policy Characteristics'!$C:$C,0))),"",INDEX('Policy Characteristics'!G:G,MATCH($C250,'Policy Characteristics'!$C:$C,0)))</f>
        <v>1</v>
      </c>
      <c r="N250" s="254">
        <f>IF(ISBLANK(INDEX('Policy Characteristics'!H:H,MATCH($C250,'Policy Characteristics'!$C:$C,0))),"",INDEX('Policy Characteristics'!H:H,MATCH($C250,'Policy Characteristics'!$C:$C,0)))</f>
        <v>1</v>
      </c>
      <c r="O250" s="254" t="str">
        <f>IF(ISBLANK(INDEX('Policy Characteristics'!I:I,MATCH($C250,'Policy Characteristics'!$C:$C,0))),"",INDEX('Policy Characteristics'!I:I,MATCH($C250,'Policy Characteristics'!$C:$C,0)))</f>
        <v>on/off</v>
      </c>
      <c r="P250" s="254" t="str">
        <f>IF(ISBLANK(INDEX('Policy Characteristics'!J:J,MATCH($C250,'Policy Characteristics'!$C:$C,0))),"",INDEX('Policy Characteristics'!J:J,MATCH($C250,'Policy Characteristics'!$C:$C,0)))</f>
        <v>**Description:** This policy prevents new capacity of the selected type(s) from being built or deployed.</v>
      </c>
      <c r="Q250" s="254" t="str">
        <f>IF(ISBLANK(INDEX('Policy Characteristics'!K:K,MATCH($C250,'Policy Characteristics'!$C:$C,0))),"",INDEX('Policy Characteristics'!K:K,MATCH($C250,'Policy Characteristics'!$C:$C,0)))</f>
        <v>electricity-sector-main.html#ban</v>
      </c>
      <c r="R250" s="254" t="str">
        <f>IF(ISBLANK(INDEX('Policy Characteristics'!L:L,MATCH($C250,'Policy Characteristics'!$C:$C,0))),"",INDEX('Policy Characteristics'!L:L,MATCH($C250,'Policy Characteristics'!$C:$C,0)))</f>
        <v>ban-new-capacity.html</v>
      </c>
    </row>
    <row r="251" spans="1:18" s="4" customFormat="1">
      <c r="A251" s="254" t="str">
        <f>IF(ISBLANK(INDEX('Policy Characteristics'!A:A,MATCH($C251,'Policy Characteristics'!$C:$C,0))),"",INDEX('Policy Characteristics'!A:A,MATCH($C251,'Policy Characteristics'!$C:$C,0)))</f>
        <v>Electricity Supply</v>
      </c>
      <c r="B251" s="262" t="str">
        <f>IF(ISBLANK(INDEX('Policy Characteristics'!B:B,MATCH($C251,'Policy Characteristics'!$C:$C,0))),"",INDEX('Policy Characteristics'!B:B,MATCH($C251,'Policy Characteristics'!$C:$C,0)))</f>
        <v>Ban New Power Plants</v>
      </c>
      <c r="C251" s="254" t="str">
        <f t="shared" si="17"/>
        <v>Boolean Ban New Power Plants</v>
      </c>
      <c r="D251" s="6" t="s">
        <v>2752</v>
      </c>
      <c r="E251" s="45"/>
      <c r="F251" s="6" t="s">
        <v>2594</v>
      </c>
      <c r="G251" s="45"/>
      <c r="H251" s="43">
        <v>617</v>
      </c>
      <c r="I251" s="324" t="s">
        <v>44</v>
      </c>
      <c r="J251" s="255" t="str">
        <f>IF(ISBLANK(INDEX('Policy Characteristics'!D:D,MATCH($C251,'Policy Characteristics'!$C:$C,0))),"",INDEX('Policy Characteristics'!D:D,MATCH($C251,'Policy Characteristics'!$C:$C,0)))</f>
        <v>Ban New Power Plants</v>
      </c>
      <c r="K251" s="254" t="str">
        <f>IF(ISBLANK(INDEX('Policy Characteristics'!E:E,MATCH($C251,'Policy Characteristics'!$C:$C,0))),"",INDEX('Policy Characteristics'!E:E,MATCH($C251,'Policy Characteristics'!$C:$C,0)))</f>
        <v>elec ban new power plants</v>
      </c>
      <c r="L251" s="254">
        <f>IF(ISBLANK(INDEX('Policy Characteristics'!F:F,MATCH($C251,'Policy Characteristics'!$C:$C,0))),"",INDEX('Policy Characteristics'!F:F,MATCH($C251,'Policy Characteristics'!$C:$C,0)))</f>
        <v>0</v>
      </c>
      <c r="M251" s="254">
        <f>IF(ISBLANK(INDEX('Policy Characteristics'!G:G,MATCH($C251,'Policy Characteristics'!$C:$C,0))),"",INDEX('Policy Characteristics'!G:G,MATCH($C251,'Policy Characteristics'!$C:$C,0)))</f>
        <v>1</v>
      </c>
      <c r="N251" s="254">
        <f>IF(ISBLANK(INDEX('Policy Characteristics'!H:H,MATCH($C251,'Policy Characteristics'!$C:$C,0))),"",INDEX('Policy Characteristics'!H:H,MATCH($C251,'Policy Characteristics'!$C:$C,0)))</f>
        <v>1</v>
      </c>
      <c r="O251" s="254" t="str">
        <f>IF(ISBLANK(INDEX('Policy Characteristics'!I:I,MATCH($C251,'Policy Characteristics'!$C:$C,0))),"",INDEX('Policy Characteristics'!I:I,MATCH($C251,'Policy Characteristics'!$C:$C,0)))</f>
        <v>on/off</v>
      </c>
      <c r="P251" s="254" t="str">
        <f>IF(ISBLANK(INDEX('Policy Characteristics'!J:J,MATCH($C251,'Policy Characteristics'!$C:$C,0))),"",INDEX('Policy Characteristics'!J:J,MATCH($C251,'Policy Characteristics'!$C:$C,0)))</f>
        <v>**Description:** This policy prevents new capacity of the selected type(s) from being built or deployed.</v>
      </c>
      <c r="Q251" s="254" t="str">
        <f>IF(ISBLANK(INDEX('Policy Characteristics'!K:K,MATCH($C251,'Policy Characteristics'!$C:$C,0))),"",INDEX('Policy Characteristics'!K:K,MATCH($C251,'Policy Characteristics'!$C:$C,0)))</f>
        <v>electricity-sector-main.html#ban</v>
      </c>
      <c r="R251" s="254" t="str">
        <f>IF(ISBLANK(INDEX('Policy Characteristics'!L:L,MATCH($C251,'Policy Characteristics'!$C:$C,0))),"",INDEX('Policy Characteristics'!L:L,MATCH($C251,'Policy Characteristics'!$C:$C,0)))</f>
        <v>ban-new-capacity.html</v>
      </c>
    </row>
    <row r="252" spans="1:18" s="4" customFormat="1">
      <c r="A252" s="254" t="str">
        <f>IF(ISBLANK(INDEX('Policy Characteristics'!A:A,MATCH($C252,'Policy Characteristics'!$C:$C,0))),"",INDEX('Policy Characteristics'!A:A,MATCH($C252,'Policy Characteristics'!$C:$C,0)))</f>
        <v>Electricity Supply</v>
      </c>
      <c r="B252" s="262" t="str">
        <f>IF(ISBLANK(INDEX('Policy Characteristics'!B:B,MATCH($C252,'Policy Characteristics'!$C:$C,0))),"",INDEX('Policy Characteristics'!B:B,MATCH($C252,'Policy Characteristics'!$C:$C,0)))</f>
        <v>Ban New Power Plants</v>
      </c>
      <c r="C252" s="254" t="str">
        <f t="shared" si="17"/>
        <v>Boolean Ban New Power Plants</v>
      </c>
      <c r="D252" s="6" t="s">
        <v>2753</v>
      </c>
      <c r="E252" s="45"/>
      <c r="F252" s="6" t="s">
        <v>2472</v>
      </c>
      <c r="G252" s="45"/>
      <c r="H252" s="43">
        <v>618</v>
      </c>
      <c r="I252" s="324" t="s">
        <v>43</v>
      </c>
      <c r="J252" s="255" t="str">
        <f>IF(ISBLANK(INDEX('Policy Characteristics'!D:D,MATCH($C252,'Policy Characteristics'!$C:$C,0))),"",INDEX('Policy Characteristics'!D:D,MATCH($C252,'Policy Characteristics'!$C:$C,0)))</f>
        <v>Ban New Power Plants</v>
      </c>
      <c r="K252" s="254" t="str">
        <f>IF(ISBLANK(INDEX('Policy Characteristics'!E:E,MATCH($C252,'Policy Characteristics'!$C:$C,0))),"",INDEX('Policy Characteristics'!E:E,MATCH($C252,'Policy Characteristics'!$C:$C,0)))</f>
        <v>elec ban new power plants</v>
      </c>
      <c r="L252" s="254">
        <f>IF(ISBLANK(INDEX('Policy Characteristics'!F:F,MATCH($C252,'Policy Characteristics'!$C:$C,0))),"",INDEX('Policy Characteristics'!F:F,MATCH($C252,'Policy Characteristics'!$C:$C,0)))</f>
        <v>0</v>
      </c>
      <c r="M252" s="254">
        <f>IF(ISBLANK(INDEX('Policy Characteristics'!G:G,MATCH($C252,'Policy Characteristics'!$C:$C,0))),"",INDEX('Policy Characteristics'!G:G,MATCH($C252,'Policy Characteristics'!$C:$C,0)))</f>
        <v>1</v>
      </c>
      <c r="N252" s="254">
        <f>IF(ISBLANK(INDEX('Policy Characteristics'!H:H,MATCH($C252,'Policy Characteristics'!$C:$C,0))),"",INDEX('Policy Characteristics'!H:H,MATCH($C252,'Policy Characteristics'!$C:$C,0)))</f>
        <v>1</v>
      </c>
      <c r="O252" s="254" t="str">
        <f>IF(ISBLANK(INDEX('Policy Characteristics'!I:I,MATCH($C252,'Policy Characteristics'!$C:$C,0))),"",INDEX('Policy Characteristics'!I:I,MATCH($C252,'Policy Characteristics'!$C:$C,0)))</f>
        <v>on/off</v>
      </c>
      <c r="P252" s="254" t="str">
        <f>IF(ISBLANK(INDEX('Policy Characteristics'!J:J,MATCH($C252,'Policy Characteristics'!$C:$C,0))),"",INDEX('Policy Characteristics'!J:J,MATCH($C252,'Policy Characteristics'!$C:$C,0)))</f>
        <v>**Description:** This policy prevents new capacity of the selected type(s) from being built or deployed.</v>
      </c>
      <c r="Q252" s="254" t="str">
        <f>IF(ISBLANK(INDEX('Policy Characteristics'!K:K,MATCH($C252,'Policy Characteristics'!$C:$C,0))),"",INDEX('Policy Characteristics'!K:K,MATCH($C252,'Policy Characteristics'!$C:$C,0)))</f>
        <v>electricity-sector-main.html#ban</v>
      </c>
      <c r="R252" s="254" t="str">
        <f>IF(ISBLANK(INDEX('Policy Characteristics'!L:L,MATCH($C252,'Policy Characteristics'!$C:$C,0))),"",INDEX('Policy Characteristics'!L:L,MATCH($C252,'Policy Characteristics'!$C:$C,0)))</f>
        <v>ban-new-capacity.html</v>
      </c>
    </row>
    <row r="253" spans="1:18" s="4" customFormat="1">
      <c r="A253" s="254" t="str">
        <f>IF(ISBLANK(INDEX('Policy Characteristics'!A:A,MATCH($C253,'Policy Characteristics'!$C:$C,0))),"",INDEX('Policy Characteristics'!A:A,MATCH($C253,'Policy Characteristics'!$C:$C,0)))</f>
        <v>Electricity Supply</v>
      </c>
      <c r="B253" s="262" t="str">
        <f>IF(ISBLANK(INDEX('Policy Characteristics'!B:B,MATCH($C253,'Policy Characteristics'!$C:$C,0))),"",INDEX('Policy Characteristics'!B:B,MATCH($C253,'Policy Characteristics'!$C:$C,0)))</f>
        <v>Ban New Power Plants</v>
      </c>
      <c r="C253" s="254" t="str">
        <f t="shared" si="17"/>
        <v>Boolean Ban New Power Plants</v>
      </c>
      <c r="D253" s="6" t="s">
        <v>3497</v>
      </c>
      <c r="E253" s="45"/>
      <c r="F253" s="6" t="s">
        <v>3504</v>
      </c>
      <c r="G253" s="45"/>
      <c r="H253" s="43">
        <v>1747</v>
      </c>
      <c r="I253" s="324" t="s">
        <v>43</v>
      </c>
      <c r="J253" s="255" t="str">
        <f>IF(ISBLANK(INDEX('Policy Characteristics'!D:D,MATCH($C253,'Policy Characteristics'!$C:$C,0))),"",INDEX('Policy Characteristics'!D:D,MATCH($C253,'Policy Characteristics'!$C:$C,0)))</f>
        <v>Ban New Power Plants</v>
      </c>
      <c r="K253" s="254" t="str">
        <f>IF(ISBLANK(INDEX('Policy Characteristics'!E:E,MATCH($C253,'Policy Characteristics'!$C:$C,0))),"",INDEX('Policy Characteristics'!E:E,MATCH($C253,'Policy Characteristics'!$C:$C,0)))</f>
        <v>elec ban new power plants</v>
      </c>
      <c r="L253" s="254">
        <f>IF(ISBLANK(INDEX('Policy Characteristics'!F:F,MATCH($C253,'Policy Characteristics'!$C:$C,0))),"",INDEX('Policy Characteristics'!F:F,MATCH($C253,'Policy Characteristics'!$C:$C,0)))</f>
        <v>0</v>
      </c>
      <c r="M253" s="254">
        <f>IF(ISBLANK(INDEX('Policy Characteristics'!G:G,MATCH($C253,'Policy Characteristics'!$C:$C,0))),"",INDEX('Policy Characteristics'!G:G,MATCH($C253,'Policy Characteristics'!$C:$C,0)))</f>
        <v>1</v>
      </c>
      <c r="N253" s="254">
        <f>IF(ISBLANK(INDEX('Policy Characteristics'!H:H,MATCH($C253,'Policy Characteristics'!$C:$C,0))),"",INDEX('Policy Characteristics'!H:H,MATCH($C253,'Policy Characteristics'!$C:$C,0)))</f>
        <v>1</v>
      </c>
      <c r="O253" s="254" t="str">
        <f>IF(ISBLANK(INDEX('Policy Characteristics'!I:I,MATCH($C253,'Policy Characteristics'!$C:$C,0))),"",INDEX('Policy Characteristics'!I:I,MATCH($C253,'Policy Characteristics'!$C:$C,0)))</f>
        <v>on/off</v>
      </c>
      <c r="P253" s="254" t="str">
        <f>IF(ISBLANK(INDEX('Policy Characteristics'!J:J,MATCH($C253,'Policy Characteristics'!$C:$C,0))),"",INDEX('Policy Characteristics'!J:J,MATCH($C253,'Policy Characteristics'!$C:$C,0)))</f>
        <v>**Description:** This policy prevents new capacity of the selected type(s) from being built or deployed.</v>
      </c>
      <c r="Q253" s="254" t="str">
        <f>IF(ISBLANK(INDEX('Policy Characteristics'!K:K,MATCH($C253,'Policy Characteristics'!$C:$C,0))),"",INDEX('Policy Characteristics'!K:K,MATCH($C253,'Policy Characteristics'!$C:$C,0)))</f>
        <v>electricity-sector-main.html#ban</v>
      </c>
      <c r="R253" s="254" t="str">
        <f>IF(ISBLANK(INDEX('Policy Characteristics'!L:L,MATCH($C253,'Policy Characteristics'!$C:$C,0))),"",INDEX('Policy Characteristics'!L:L,MATCH($C253,'Policy Characteristics'!$C:$C,0)))</f>
        <v>ban-new-capacity.html</v>
      </c>
    </row>
    <row r="254" spans="1:18" s="4" customFormat="1">
      <c r="A254" s="254" t="str">
        <f>IF(ISBLANK(INDEX('Policy Characteristics'!A:A,MATCH($C254,'Policy Characteristics'!$C:$C,0))),"",INDEX('Policy Characteristics'!A:A,MATCH($C254,'Policy Characteristics'!$C:$C,0)))</f>
        <v>Electricity Supply</v>
      </c>
      <c r="B254" s="262" t="str">
        <f>IF(ISBLANK(INDEX('Policy Characteristics'!B:B,MATCH($C254,'Policy Characteristics'!$C:$C,0))),"",INDEX('Policy Characteristics'!B:B,MATCH($C254,'Policy Characteristics'!$C:$C,0)))</f>
        <v>Ban New Power Plants</v>
      </c>
      <c r="C254" s="254" t="str">
        <f t="shared" si="17"/>
        <v>Boolean Ban New Power Plants</v>
      </c>
      <c r="D254" s="6" t="s">
        <v>3500</v>
      </c>
      <c r="E254" s="45"/>
      <c r="F254" s="6" t="s">
        <v>3505</v>
      </c>
      <c r="G254" s="45"/>
      <c r="H254" s="43">
        <v>1748</v>
      </c>
      <c r="I254" s="324" t="s">
        <v>43</v>
      </c>
      <c r="J254" s="255" t="str">
        <f>IF(ISBLANK(INDEX('Policy Characteristics'!D:D,MATCH($C254,'Policy Characteristics'!$C:$C,0))),"",INDEX('Policy Characteristics'!D:D,MATCH($C254,'Policy Characteristics'!$C:$C,0)))</f>
        <v>Ban New Power Plants</v>
      </c>
      <c r="K254" s="254" t="str">
        <f>IF(ISBLANK(INDEX('Policy Characteristics'!E:E,MATCH($C254,'Policy Characteristics'!$C:$C,0))),"",INDEX('Policy Characteristics'!E:E,MATCH($C254,'Policy Characteristics'!$C:$C,0)))</f>
        <v>elec ban new power plants</v>
      </c>
      <c r="L254" s="254">
        <f>IF(ISBLANK(INDEX('Policy Characteristics'!F:F,MATCH($C254,'Policy Characteristics'!$C:$C,0))),"",INDEX('Policy Characteristics'!F:F,MATCH($C254,'Policy Characteristics'!$C:$C,0)))</f>
        <v>0</v>
      </c>
      <c r="M254" s="254">
        <f>IF(ISBLANK(INDEX('Policy Characteristics'!G:G,MATCH($C254,'Policy Characteristics'!$C:$C,0))),"",INDEX('Policy Characteristics'!G:G,MATCH($C254,'Policy Characteristics'!$C:$C,0)))</f>
        <v>1</v>
      </c>
      <c r="N254" s="254">
        <f>IF(ISBLANK(INDEX('Policy Characteristics'!H:H,MATCH($C254,'Policy Characteristics'!$C:$C,0))),"",INDEX('Policy Characteristics'!H:H,MATCH($C254,'Policy Characteristics'!$C:$C,0)))</f>
        <v>1</v>
      </c>
      <c r="O254" s="254" t="str">
        <f>IF(ISBLANK(INDEX('Policy Characteristics'!I:I,MATCH($C254,'Policy Characteristics'!$C:$C,0))),"",INDEX('Policy Characteristics'!I:I,MATCH($C254,'Policy Characteristics'!$C:$C,0)))</f>
        <v>on/off</v>
      </c>
      <c r="P254" s="254" t="str">
        <f>IF(ISBLANK(INDEX('Policy Characteristics'!J:J,MATCH($C254,'Policy Characteristics'!$C:$C,0))),"",INDEX('Policy Characteristics'!J:J,MATCH($C254,'Policy Characteristics'!$C:$C,0)))</f>
        <v>**Description:** This policy prevents new capacity of the selected type(s) from being built or deployed.</v>
      </c>
      <c r="Q254" s="254" t="str">
        <f>IF(ISBLANK(INDEX('Policy Characteristics'!K:K,MATCH($C254,'Policy Characteristics'!$C:$C,0))),"",INDEX('Policy Characteristics'!K:K,MATCH($C254,'Policy Characteristics'!$C:$C,0)))</f>
        <v>electricity-sector-main.html#ban</v>
      </c>
      <c r="R254" s="254" t="str">
        <f>IF(ISBLANK(INDEX('Policy Characteristics'!L:L,MATCH($C254,'Policy Characteristics'!$C:$C,0))),"",INDEX('Policy Characteristics'!L:L,MATCH($C254,'Policy Characteristics'!$C:$C,0)))</f>
        <v>ban-new-capacity.html</v>
      </c>
    </row>
    <row r="255" spans="1:18" s="4" customFormat="1">
      <c r="A255" s="254" t="str">
        <f>IF(ISBLANK(INDEX('Policy Characteristics'!A:A,MATCH($C255,'Policy Characteristics'!$C:$C,0))),"",INDEX('Policy Characteristics'!A:A,MATCH($C255,'Policy Characteristics'!$C:$C,0)))</f>
        <v>Electricity Supply</v>
      </c>
      <c r="B255" s="262" t="str">
        <f>IF(ISBLANK(INDEX('Policy Characteristics'!B:B,MATCH($C255,'Policy Characteristics'!$C:$C,0))),"",INDEX('Policy Characteristics'!B:B,MATCH($C255,'Policy Characteristics'!$C:$C,0)))</f>
        <v>Ban New Power Plants</v>
      </c>
      <c r="C255" s="254" t="str">
        <f t="shared" si="17"/>
        <v>Boolean Ban New Power Plants</v>
      </c>
      <c r="D255" s="6" t="s">
        <v>3501</v>
      </c>
      <c r="E255" s="45"/>
      <c r="F255" s="6" t="s">
        <v>3506</v>
      </c>
      <c r="G255" s="45"/>
      <c r="H255" s="43">
        <v>1749</v>
      </c>
      <c r="I255" s="324" t="s">
        <v>43</v>
      </c>
      <c r="J255" s="255" t="str">
        <f>IF(ISBLANK(INDEX('Policy Characteristics'!D:D,MATCH($C255,'Policy Characteristics'!$C:$C,0))),"",INDEX('Policy Characteristics'!D:D,MATCH($C255,'Policy Characteristics'!$C:$C,0)))</f>
        <v>Ban New Power Plants</v>
      </c>
      <c r="K255" s="254" t="str">
        <f>IF(ISBLANK(INDEX('Policy Characteristics'!E:E,MATCH($C255,'Policy Characteristics'!$C:$C,0))),"",INDEX('Policy Characteristics'!E:E,MATCH($C255,'Policy Characteristics'!$C:$C,0)))</f>
        <v>elec ban new power plants</v>
      </c>
      <c r="L255" s="254">
        <f>IF(ISBLANK(INDEX('Policy Characteristics'!F:F,MATCH($C255,'Policy Characteristics'!$C:$C,0))),"",INDEX('Policy Characteristics'!F:F,MATCH($C255,'Policy Characteristics'!$C:$C,0)))</f>
        <v>0</v>
      </c>
      <c r="M255" s="254">
        <f>IF(ISBLANK(INDEX('Policy Characteristics'!G:G,MATCH($C255,'Policy Characteristics'!$C:$C,0))),"",INDEX('Policy Characteristics'!G:G,MATCH($C255,'Policy Characteristics'!$C:$C,0)))</f>
        <v>1</v>
      </c>
      <c r="N255" s="254">
        <f>IF(ISBLANK(INDEX('Policy Characteristics'!H:H,MATCH($C255,'Policy Characteristics'!$C:$C,0))),"",INDEX('Policy Characteristics'!H:H,MATCH($C255,'Policy Characteristics'!$C:$C,0)))</f>
        <v>1</v>
      </c>
      <c r="O255" s="254" t="str">
        <f>IF(ISBLANK(INDEX('Policy Characteristics'!I:I,MATCH($C255,'Policy Characteristics'!$C:$C,0))),"",INDEX('Policy Characteristics'!I:I,MATCH($C255,'Policy Characteristics'!$C:$C,0)))</f>
        <v>on/off</v>
      </c>
      <c r="P255" s="254" t="str">
        <f>IF(ISBLANK(INDEX('Policy Characteristics'!J:J,MATCH($C255,'Policy Characteristics'!$C:$C,0))),"",INDEX('Policy Characteristics'!J:J,MATCH($C255,'Policy Characteristics'!$C:$C,0)))</f>
        <v>**Description:** This policy prevents new capacity of the selected type(s) from being built or deployed.</v>
      </c>
      <c r="Q255" s="254" t="str">
        <f>IF(ISBLANK(INDEX('Policy Characteristics'!K:K,MATCH($C255,'Policy Characteristics'!$C:$C,0))),"",INDEX('Policy Characteristics'!K:K,MATCH($C255,'Policy Characteristics'!$C:$C,0)))</f>
        <v>electricity-sector-main.html#ban</v>
      </c>
      <c r="R255" s="254" t="str">
        <f>IF(ISBLANK(INDEX('Policy Characteristics'!L:L,MATCH($C255,'Policy Characteristics'!$C:$C,0))),"",INDEX('Policy Characteristics'!L:L,MATCH($C255,'Policy Characteristics'!$C:$C,0)))</f>
        <v>ban-new-capacity.html</v>
      </c>
    </row>
    <row r="256" spans="1:18" s="4" customFormat="1">
      <c r="A256" s="254" t="str">
        <f>IF(ISBLANK(INDEX('Policy Characteristics'!A:A,MATCH($C256,'Policy Characteristics'!$C:$C,0))),"",INDEX('Policy Characteristics'!A:A,MATCH($C256,'Policy Characteristics'!$C:$C,0)))</f>
        <v>Electricity Supply</v>
      </c>
      <c r="B256" s="262" t="str">
        <f>IF(ISBLANK(INDEX('Policy Characteristics'!B:B,MATCH($C256,'Policy Characteristics'!$C:$C,0))),"",INDEX('Policy Characteristics'!B:B,MATCH($C256,'Policy Characteristics'!$C:$C,0)))</f>
        <v>Ban New Power Plants</v>
      </c>
      <c r="C256" s="254" t="str">
        <f t="shared" si="17"/>
        <v>Boolean Ban New Power Plants</v>
      </c>
      <c r="D256" s="6" t="s">
        <v>3502</v>
      </c>
      <c r="E256" s="45"/>
      <c r="F256" s="6" t="s">
        <v>3507</v>
      </c>
      <c r="G256" s="45"/>
      <c r="H256" s="43">
        <v>1750</v>
      </c>
      <c r="I256" s="324" t="s">
        <v>43</v>
      </c>
      <c r="J256" s="255" t="str">
        <f>IF(ISBLANK(INDEX('Policy Characteristics'!D:D,MATCH($C256,'Policy Characteristics'!$C:$C,0))),"",INDEX('Policy Characteristics'!D:D,MATCH($C256,'Policy Characteristics'!$C:$C,0)))</f>
        <v>Ban New Power Plants</v>
      </c>
      <c r="K256" s="254" t="str">
        <f>IF(ISBLANK(INDEX('Policy Characteristics'!E:E,MATCH($C256,'Policy Characteristics'!$C:$C,0))),"",INDEX('Policy Characteristics'!E:E,MATCH($C256,'Policy Characteristics'!$C:$C,0)))</f>
        <v>elec ban new power plants</v>
      </c>
      <c r="L256" s="254">
        <f>IF(ISBLANK(INDEX('Policy Characteristics'!F:F,MATCH($C256,'Policy Characteristics'!$C:$C,0))),"",INDEX('Policy Characteristics'!F:F,MATCH($C256,'Policy Characteristics'!$C:$C,0)))</f>
        <v>0</v>
      </c>
      <c r="M256" s="254">
        <f>IF(ISBLANK(INDEX('Policy Characteristics'!G:G,MATCH($C256,'Policy Characteristics'!$C:$C,0))),"",INDEX('Policy Characteristics'!G:G,MATCH($C256,'Policy Characteristics'!$C:$C,0)))</f>
        <v>1</v>
      </c>
      <c r="N256" s="254">
        <f>IF(ISBLANK(INDEX('Policy Characteristics'!H:H,MATCH($C256,'Policy Characteristics'!$C:$C,0))),"",INDEX('Policy Characteristics'!H:H,MATCH($C256,'Policy Characteristics'!$C:$C,0)))</f>
        <v>1</v>
      </c>
      <c r="O256" s="254" t="str">
        <f>IF(ISBLANK(INDEX('Policy Characteristics'!I:I,MATCH($C256,'Policy Characteristics'!$C:$C,0))),"",INDEX('Policy Characteristics'!I:I,MATCH($C256,'Policy Characteristics'!$C:$C,0)))</f>
        <v>on/off</v>
      </c>
      <c r="P256" s="254" t="str">
        <f>IF(ISBLANK(INDEX('Policy Characteristics'!J:J,MATCH($C256,'Policy Characteristics'!$C:$C,0))),"",INDEX('Policy Characteristics'!J:J,MATCH($C256,'Policy Characteristics'!$C:$C,0)))</f>
        <v>**Description:** This policy prevents new capacity of the selected type(s) from being built or deployed.</v>
      </c>
      <c r="Q256" s="254" t="str">
        <f>IF(ISBLANK(INDEX('Policy Characteristics'!K:K,MATCH($C256,'Policy Characteristics'!$C:$C,0))),"",INDEX('Policy Characteristics'!K:K,MATCH($C256,'Policy Characteristics'!$C:$C,0)))</f>
        <v>electricity-sector-main.html#ban</v>
      </c>
      <c r="R256" s="254" t="str">
        <f>IF(ISBLANK(INDEX('Policy Characteristics'!L:L,MATCH($C256,'Policy Characteristics'!$C:$C,0))),"",INDEX('Policy Characteristics'!L:L,MATCH($C256,'Policy Characteristics'!$C:$C,0)))</f>
        <v>ban-new-capacity.html</v>
      </c>
    </row>
    <row r="257" spans="1:18" s="4" customFormat="1">
      <c r="A257" s="254" t="str">
        <f>IF(ISBLANK(INDEX('Policy Characteristics'!A:A,MATCH($C257,'Policy Characteristics'!$C:$C,0))),"",INDEX('Policy Characteristics'!A:A,MATCH($C257,'Policy Characteristics'!$C:$C,0)))</f>
        <v>Electricity Supply</v>
      </c>
      <c r="B257" s="262" t="str">
        <f>IF(ISBLANK(INDEX('Policy Characteristics'!B:B,MATCH($C257,'Policy Characteristics'!$C:$C,0))),"",INDEX('Policy Characteristics'!B:B,MATCH($C257,'Policy Characteristics'!$C:$C,0)))</f>
        <v>Ban New Power Plants</v>
      </c>
      <c r="C257" s="254" t="str">
        <f t="shared" si="17"/>
        <v>Boolean Ban New Power Plants</v>
      </c>
      <c r="D257" s="6" t="s">
        <v>3503</v>
      </c>
      <c r="E257" s="45"/>
      <c r="F257" s="6" t="s">
        <v>3508</v>
      </c>
      <c r="G257" s="45"/>
      <c r="H257" s="43">
        <v>1751</v>
      </c>
      <c r="I257" s="324" t="s">
        <v>43</v>
      </c>
      <c r="J257" s="255" t="str">
        <f>IF(ISBLANK(INDEX('Policy Characteristics'!D:D,MATCH($C257,'Policy Characteristics'!$C:$C,0))),"",INDEX('Policy Characteristics'!D:D,MATCH($C257,'Policy Characteristics'!$C:$C,0)))</f>
        <v>Ban New Power Plants</v>
      </c>
      <c r="K257" s="254" t="str">
        <f>IF(ISBLANK(INDEX('Policy Characteristics'!E:E,MATCH($C257,'Policy Characteristics'!$C:$C,0))),"",INDEX('Policy Characteristics'!E:E,MATCH($C257,'Policy Characteristics'!$C:$C,0)))</f>
        <v>elec ban new power plants</v>
      </c>
      <c r="L257" s="254">
        <f>IF(ISBLANK(INDEX('Policy Characteristics'!F:F,MATCH($C257,'Policy Characteristics'!$C:$C,0))),"",INDEX('Policy Characteristics'!F:F,MATCH($C257,'Policy Characteristics'!$C:$C,0)))</f>
        <v>0</v>
      </c>
      <c r="M257" s="254">
        <f>IF(ISBLANK(INDEX('Policy Characteristics'!G:G,MATCH($C257,'Policy Characteristics'!$C:$C,0))),"",INDEX('Policy Characteristics'!G:G,MATCH($C257,'Policy Characteristics'!$C:$C,0)))</f>
        <v>1</v>
      </c>
      <c r="N257" s="254">
        <f>IF(ISBLANK(INDEX('Policy Characteristics'!H:H,MATCH($C257,'Policy Characteristics'!$C:$C,0))),"",INDEX('Policy Characteristics'!H:H,MATCH($C257,'Policy Characteristics'!$C:$C,0)))</f>
        <v>1</v>
      </c>
      <c r="O257" s="254" t="str">
        <f>IF(ISBLANK(INDEX('Policy Characteristics'!I:I,MATCH($C257,'Policy Characteristics'!$C:$C,0))),"",INDEX('Policy Characteristics'!I:I,MATCH($C257,'Policy Characteristics'!$C:$C,0)))</f>
        <v>on/off</v>
      </c>
      <c r="P257" s="254" t="str">
        <f>IF(ISBLANK(INDEX('Policy Characteristics'!J:J,MATCH($C257,'Policy Characteristics'!$C:$C,0))),"",INDEX('Policy Characteristics'!J:J,MATCH($C257,'Policy Characteristics'!$C:$C,0)))</f>
        <v>**Description:** This policy prevents new capacity of the selected type(s) from being built or deployed.</v>
      </c>
      <c r="Q257" s="254" t="str">
        <f>IF(ISBLANK(INDEX('Policy Characteristics'!K:K,MATCH($C257,'Policy Characteristics'!$C:$C,0))),"",INDEX('Policy Characteristics'!K:K,MATCH($C257,'Policy Characteristics'!$C:$C,0)))</f>
        <v>electricity-sector-main.html#ban</v>
      </c>
      <c r="R257" s="254" t="str">
        <f>IF(ISBLANK(INDEX('Policy Characteristics'!L:L,MATCH($C257,'Policy Characteristics'!$C:$C,0))),"",INDEX('Policy Characteristics'!L:L,MATCH($C257,'Policy Characteristics'!$C:$C,0)))</f>
        <v>ban-new-capacity.html</v>
      </c>
    </row>
    <row r="258" spans="1:18" s="4" customFormat="1">
      <c r="A258" s="254" t="str">
        <f>IF(ISBLANK(INDEX('Policy Characteristics'!A:A,MATCH($C258,'Policy Characteristics'!$C:$C,0))),"",INDEX('Policy Characteristics'!A:A,MATCH($C258,'Policy Characteristics'!$C:$C,0)))</f>
        <v>Electricity Supply</v>
      </c>
      <c r="B258" s="262" t="str">
        <f>IF(ISBLANK(INDEX('Policy Characteristics'!B:B,MATCH($C258,'Policy Characteristics'!$C:$C,0))),"",INDEX('Policy Characteristics'!B:B,MATCH($C258,'Policy Characteristics'!$C:$C,0)))</f>
        <v>Ban New Power Plants</v>
      </c>
      <c r="C258" s="254" t="str">
        <f t="shared" si="17"/>
        <v>Boolean Ban New Power Plants</v>
      </c>
      <c r="D258" s="6" t="s">
        <v>3592</v>
      </c>
      <c r="E258" s="45"/>
      <c r="F258" s="6" t="s">
        <v>3590</v>
      </c>
      <c r="G258" s="45"/>
      <c r="H258" s="43">
        <v>1752</v>
      </c>
      <c r="I258" s="324" t="s">
        <v>43</v>
      </c>
      <c r="J258" s="255" t="str">
        <f>IF(ISBLANK(INDEX('Policy Characteristics'!D:D,MATCH($C258,'Policy Characteristics'!$C:$C,0))),"",INDEX('Policy Characteristics'!D:D,MATCH($C258,'Policy Characteristics'!$C:$C,0)))</f>
        <v>Ban New Power Plants</v>
      </c>
      <c r="K258" s="254" t="str">
        <f>IF(ISBLANK(INDEX('Policy Characteristics'!E:E,MATCH($C258,'Policy Characteristics'!$C:$C,0))),"",INDEX('Policy Characteristics'!E:E,MATCH($C258,'Policy Characteristics'!$C:$C,0)))</f>
        <v>elec ban new power plants</v>
      </c>
      <c r="L258" s="254">
        <f>IF(ISBLANK(INDEX('Policy Characteristics'!F:F,MATCH($C258,'Policy Characteristics'!$C:$C,0))),"",INDEX('Policy Characteristics'!F:F,MATCH($C258,'Policy Characteristics'!$C:$C,0)))</f>
        <v>0</v>
      </c>
      <c r="M258" s="254">
        <f>IF(ISBLANK(INDEX('Policy Characteristics'!G:G,MATCH($C258,'Policy Characteristics'!$C:$C,0))),"",INDEX('Policy Characteristics'!G:G,MATCH($C258,'Policy Characteristics'!$C:$C,0)))</f>
        <v>1</v>
      </c>
      <c r="N258" s="254">
        <f>IF(ISBLANK(INDEX('Policy Characteristics'!H:H,MATCH($C258,'Policy Characteristics'!$C:$C,0))),"",INDEX('Policy Characteristics'!H:H,MATCH($C258,'Policy Characteristics'!$C:$C,0)))</f>
        <v>1</v>
      </c>
      <c r="O258" s="254" t="str">
        <f>IF(ISBLANK(INDEX('Policy Characteristics'!I:I,MATCH($C258,'Policy Characteristics'!$C:$C,0))),"",INDEX('Policy Characteristics'!I:I,MATCH($C258,'Policy Characteristics'!$C:$C,0)))</f>
        <v>on/off</v>
      </c>
      <c r="P258" s="254" t="str">
        <f>IF(ISBLANK(INDEX('Policy Characteristics'!J:J,MATCH($C258,'Policy Characteristics'!$C:$C,0))),"",INDEX('Policy Characteristics'!J:J,MATCH($C258,'Policy Characteristics'!$C:$C,0)))</f>
        <v>**Description:** This policy prevents new capacity of the selected type(s) from being built or deployed.</v>
      </c>
      <c r="Q258" s="254" t="str">
        <f>IF(ISBLANK(INDEX('Policy Characteristics'!K:K,MATCH($C258,'Policy Characteristics'!$C:$C,0))),"",INDEX('Policy Characteristics'!K:K,MATCH($C258,'Policy Characteristics'!$C:$C,0)))</f>
        <v>electricity-sector-main.html#ban</v>
      </c>
      <c r="R258" s="254" t="str">
        <f>IF(ISBLANK(INDEX('Policy Characteristics'!L:L,MATCH($C258,'Policy Characteristics'!$C:$C,0))),"",INDEX('Policy Characteristics'!L:L,MATCH($C258,'Policy Characteristics'!$C:$C,0)))</f>
        <v>ban-new-capacity.html</v>
      </c>
    </row>
    <row r="259" spans="1:18" s="4" customFormat="1">
      <c r="A259" s="254" t="str">
        <f>IF(ISBLANK(INDEX('Policy Characteristics'!A:A,MATCH($C259,'Policy Characteristics'!$C:$C,0))),"",INDEX('Policy Characteristics'!A:A,MATCH($C259,'Policy Characteristics'!$C:$C,0)))</f>
        <v>Electricity Supply</v>
      </c>
      <c r="B259" s="262" t="str">
        <f>IF(ISBLANK(INDEX('Policy Characteristics'!B:B,MATCH($C259,'Policy Characteristics'!$C:$C,0))),"",INDEX('Policy Characteristics'!B:B,MATCH($C259,'Policy Characteristics'!$C:$C,0)))</f>
        <v>Ban New Power Plants</v>
      </c>
      <c r="C259" s="254" t="str">
        <f t="shared" si="17"/>
        <v>Boolean Ban New Power Plants</v>
      </c>
      <c r="D259" s="6" t="s">
        <v>3593</v>
      </c>
      <c r="E259" s="45"/>
      <c r="F259" s="6" t="s">
        <v>3591</v>
      </c>
      <c r="G259" s="45"/>
      <c r="H259" s="43">
        <v>2236</v>
      </c>
      <c r="I259" s="324" t="s">
        <v>43</v>
      </c>
      <c r="J259" s="255" t="str">
        <f>IF(ISBLANK(INDEX('Policy Characteristics'!D:D,MATCH($C259,'Policy Characteristics'!$C:$C,0))),"",INDEX('Policy Characteristics'!D:D,MATCH($C259,'Policy Characteristics'!$C:$C,0)))</f>
        <v>Ban New Power Plants</v>
      </c>
      <c r="K259" s="254" t="str">
        <f>IF(ISBLANK(INDEX('Policy Characteristics'!E:E,MATCH($C259,'Policy Characteristics'!$C:$C,0))),"",INDEX('Policy Characteristics'!E:E,MATCH($C259,'Policy Characteristics'!$C:$C,0)))</f>
        <v>elec ban new power plants</v>
      </c>
      <c r="L259" s="254">
        <f>IF(ISBLANK(INDEX('Policy Characteristics'!F:F,MATCH($C259,'Policy Characteristics'!$C:$C,0))),"",INDEX('Policy Characteristics'!F:F,MATCH($C259,'Policy Characteristics'!$C:$C,0)))</f>
        <v>0</v>
      </c>
      <c r="M259" s="254">
        <f>IF(ISBLANK(INDEX('Policy Characteristics'!G:G,MATCH($C259,'Policy Characteristics'!$C:$C,0))),"",INDEX('Policy Characteristics'!G:G,MATCH($C259,'Policy Characteristics'!$C:$C,0)))</f>
        <v>1</v>
      </c>
      <c r="N259" s="254">
        <f>IF(ISBLANK(INDEX('Policy Characteristics'!H:H,MATCH($C259,'Policy Characteristics'!$C:$C,0))),"",INDEX('Policy Characteristics'!H:H,MATCH($C259,'Policy Characteristics'!$C:$C,0)))</f>
        <v>1</v>
      </c>
      <c r="O259" s="254" t="str">
        <f>IF(ISBLANK(INDEX('Policy Characteristics'!I:I,MATCH($C259,'Policy Characteristics'!$C:$C,0))),"",INDEX('Policy Characteristics'!I:I,MATCH($C259,'Policy Characteristics'!$C:$C,0)))</f>
        <v>on/off</v>
      </c>
      <c r="P259" s="254" t="str">
        <f>IF(ISBLANK(INDEX('Policy Characteristics'!J:J,MATCH($C259,'Policy Characteristics'!$C:$C,0))),"",INDEX('Policy Characteristics'!J:J,MATCH($C259,'Policy Characteristics'!$C:$C,0)))</f>
        <v>**Description:** This policy prevents new capacity of the selected type(s) from being built or deployed.</v>
      </c>
      <c r="Q259" s="254" t="str">
        <f>IF(ISBLANK(INDEX('Policy Characteristics'!K:K,MATCH($C259,'Policy Characteristics'!$C:$C,0))),"",INDEX('Policy Characteristics'!K:K,MATCH($C259,'Policy Characteristics'!$C:$C,0)))</f>
        <v>electricity-sector-main.html#ban</v>
      </c>
      <c r="R259" s="254" t="str">
        <f>IF(ISBLANK(INDEX('Policy Characteristics'!L:L,MATCH($C259,'Policy Characteristics'!$C:$C,0))),"",INDEX('Policy Characteristics'!L:L,MATCH($C259,'Policy Characteristics'!$C:$C,0)))</f>
        <v>ban-new-capacity.html</v>
      </c>
    </row>
    <row r="260" spans="1:18" s="4" customFormat="1">
      <c r="A260" s="254" t="str">
        <f>IF(ISBLANK(INDEX('Policy Characteristics'!A:A,MATCH($C260,'Policy Characteristics'!$C:$C,0))),"",INDEX('Policy Characteristics'!A:A,MATCH($C260,'Policy Characteristics'!$C:$C,0)))</f>
        <v>Electricity Supply</v>
      </c>
      <c r="B260" s="262" t="str">
        <f>IF(ISBLANK(INDEX('Policy Characteristics'!B:B,MATCH($C260,'Policy Characteristics'!$C:$C,0))),"",INDEX('Policy Characteristics'!B:B,MATCH($C260,'Policy Characteristics'!$C:$C,0)))</f>
        <v>Clean Electricity Standard</v>
      </c>
      <c r="C260" t="s">
        <v>2743</v>
      </c>
      <c r="D260" s="45"/>
      <c r="E260" s="45"/>
      <c r="F260" s="45"/>
      <c r="G260" s="45"/>
      <c r="H260" s="43">
        <v>508</v>
      </c>
      <c r="I260" s="324" t="s">
        <v>43</v>
      </c>
      <c r="J260" s="255" t="str">
        <f>IF(ISBLANK(INDEX('Policy Characteristics'!D:D,MATCH($C260,'Policy Characteristics'!$C:$C,0))),"",INDEX('Policy Characteristics'!D:D,MATCH($C260,'Policy Characteristics'!$C:$C,0)))</f>
        <v>Clean Electricity Standard</v>
      </c>
      <c r="K260" s="254" t="str">
        <f>IF(ISBLANK(INDEX('Policy Characteristics'!E:E,MATCH($C260,'Policy Characteristics'!$C:$C,0))),"",INDEX('Policy Characteristics'!E:E,MATCH($C260,'Policy Characteristics'!$C:$C,0)))</f>
        <v>elec renewable portfolio standards</v>
      </c>
      <c r="L260" s="261">
        <f>IF(ISBLANK(INDEX('Policy Characteristics'!F:F,MATCH($C260,'Policy Characteristics'!$C:$C,0))),"",INDEX('Policy Characteristics'!F:F,MATCH($C260,'Policy Characteristics'!$C:$C,0)))</f>
        <v>0</v>
      </c>
      <c r="M260" s="261">
        <f>IF(ISBLANK(INDEX('Policy Characteristics'!G:G,MATCH($C260,'Policy Characteristics'!$C:$C,0))),"",INDEX('Policy Characteristics'!G:G,MATCH($C260,'Policy Characteristics'!$C:$C,0)))</f>
        <v>1</v>
      </c>
      <c r="N260" s="261">
        <f>IF(ISBLANK(INDEX('Policy Characteristics'!H:H,MATCH($C260,'Policy Characteristics'!$C:$C,0))),"",INDEX('Policy Characteristics'!H:H,MATCH($C260,'Policy Characteristics'!$C:$C,0)))</f>
        <v>0.01</v>
      </c>
      <c r="O260" s="254" t="str">
        <f>IF(ISBLANK(INDEX('Policy Characteristics'!I:I,MATCH($C260,'Policy Characteristics'!$C:$C,0))),"",INDEX('Policy Characteristics'!I:I,MATCH($C260,'Policy Characteristics'!$C:$C,0)))</f>
        <v>% of electricity generation</v>
      </c>
      <c r="P260" s="254" t="str">
        <f>IF(ISBLANK(INDEX('Policy Characteristics'!J:J,MATCH($C260,'Policy Characteristics'!$C:$C,0))),"",INDEX('Policy Characteristics'!J:J,MATCH($C260,'Policy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47% in 2050 as a generation-weighted national average. By default, the implementation schedule is set to start at roughly 43% in 2023, matching the BAU share of clean electricity in that year. If you set this policy to a value less than 100%, you should be sure to adjust the 2023 implementation schedule value accordingly. For example, if your chosen lever setting is 80%, the fraction of policy achieved in 2023 should be 43% * 80% (or 34.4%), and the fraction of policy achieved in 2050 should be 100%. Also note that the model incorporates a cap on the CES credit price. If the CES credit price hits this $/MWh amount in a given year, the model will not deploy any additional CES qualifying resources. You can change the maximum CES credit price in the Clean Electricity Standard Alternative Compliance Payment lever.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60" s="254" t="str">
        <f>IF(ISBLANK(INDEX('Policy Characteristics'!K:K,MATCH($C260,'Policy Characteristics'!$C:$C,0))),"",INDEX('Policy Characteristics'!K:K,MATCH($C260,'Policy Characteristics'!$C:$C,0)))</f>
        <v>electricity-sector-main.html#ces</v>
      </c>
      <c r="R260" s="254" t="str">
        <f>IF(ISBLANK(INDEX('Policy Characteristics'!L:L,MATCH($C260,'Policy Characteristics'!$C:$C,0))),"",INDEX('Policy Characteristics'!L:L,MATCH($C260,'Policy Characteristics'!$C:$C,0)))</f>
        <v>clean-energy-standard.html</v>
      </c>
    </row>
    <row r="261" spans="1:18" s="4" customFormat="1" ht="30">
      <c r="A261" s="254" t="str">
        <f>IF(ISBLANK(INDEX('Policy Characteristics'!A:A,MATCH($C261,'Policy Characteristics'!$C:$C,0))),"",INDEX('Policy Characteristics'!A:A,MATCH($C261,'Policy Characteristics'!$C:$C,0)))</f>
        <v>Electricity Supply</v>
      </c>
      <c r="B261" s="262" t="str">
        <f>IF(ISBLANK(INDEX('Policy Characteristics'!B:B,MATCH($C261,'Policy Characteristics'!$C:$C,0))),"",INDEX('Policy Characteristics'!B:B,MATCH($C261,'Policy Characteristics'!$C:$C,0)))</f>
        <v>Clean Electricity Standard Foresight</v>
      </c>
      <c r="C261" s="1" t="s">
        <v>3555</v>
      </c>
      <c r="D261" s="45"/>
      <c r="E261" s="45"/>
      <c r="F261" s="45"/>
      <c r="G261" s="45"/>
      <c r="H261" s="43">
        <v>2234</v>
      </c>
      <c r="I261" s="324" t="s">
        <v>43</v>
      </c>
      <c r="J261" s="255" t="str">
        <f>IF(ISBLANK(INDEX('Policy Characteristics'!D:D,MATCH($C261,'Policy Characteristics'!$C:$C,0))),"",INDEX('Policy Characteristics'!D:D,MATCH($C261,'Policy Characteristics'!$C:$C,0)))</f>
        <v/>
      </c>
      <c r="K261" s="254" t="str">
        <f>IF(ISBLANK(INDEX('Policy Characteristics'!E:E,MATCH($C261,'Policy Characteristics'!$C:$C,0))),"",INDEX('Policy Characteristics'!E:E,MATCH($C261,'Policy Characteristics'!$C:$C,0)))</f>
        <v/>
      </c>
      <c r="L261" s="359">
        <f>IF(ISBLANK(INDEX('Policy Characteristics'!F:F,MATCH($C261,'Policy Characteristics'!$C:$C,0))),"",INDEX('Policy Characteristics'!F:F,MATCH($C261,'Policy Characteristics'!$C:$C,0)))</f>
        <v>0</v>
      </c>
      <c r="M261" s="359">
        <f>IF(ISBLANK(INDEX('Policy Characteristics'!G:G,MATCH($C261,'Policy Characteristics'!$C:$C,0))),"",INDEX('Policy Characteristics'!G:G,MATCH($C261,'Policy Characteristics'!$C:$C,0)))</f>
        <v>1</v>
      </c>
      <c r="N261" s="359">
        <f>IF(ISBLANK(INDEX('Policy Characteristics'!H:H,MATCH($C261,'Policy Characteristics'!$C:$C,0))),"",INDEX('Policy Characteristics'!H:H,MATCH($C261,'Policy Characteristics'!$C:$C,0)))</f>
        <v>1</v>
      </c>
      <c r="O261" s="254" t="str">
        <f>IF(ISBLANK(INDEX('Policy Characteristics'!I:I,MATCH($C261,'Policy Characteristics'!$C:$C,0))),"",INDEX('Policy Characteristics'!I:I,MATCH($C261,'Policy Characteristics'!$C:$C,0)))</f>
        <v>on/off</v>
      </c>
      <c r="P261" s="254" t="str">
        <f>IF(ISBLANK(INDEX('Policy Characteristics'!J:J,MATCH($C261,'Policy Characteristics'!$C:$C,0))),"",INDEX('Policy Characteristics'!J:J,MATCH($C261,'Policy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1" s="254" t="str">
        <f>IF(ISBLANK(INDEX('Policy Characteristics'!K:K,MATCH($C261,'Policy Characteristics'!$C:$C,0))),"",INDEX('Policy Characteristics'!K:K,MATCH($C261,'Policy Characteristics'!$C:$C,0)))</f>
        <v/>
      </c>
      <c r="R261" s="254" t="str">
        <f>IF(ISBLANK(INDEX('Policy Characteristics'!L:L,MATCH($C261,'Policy Characteristics'!$C:$C,0))),"",INDEX('Policy Characteristics'!L:L,MATCH($C261,'Policy Characteristics'!$C:$C,0)))</f>
        <v/>
      </c>
    </row>
    <row r="262" spans="1:18" s="4" customFormat="1">
      <c r="A262" s="254" t="str">
        <f>IF(ISBLANK(INDEX('Policy Characteristics'!A:A,MATCH($C262,'Policy Characteristics'!$C:$C,0))),"",INDEX('Policy Characteristics'!A:A,MATCH($C262,'Policy Characteristics'!$C:$C,0)))</f>
        <v>Electricity Supply</v>
      </c>
      <c r="B262" s="262" t="str">
        <f>IF(ISBLANK(INDEX('Policy Characteristics'!B:B,MATCH($C262,'Policy Characteristics'!$C:$C,0))),"",INDEX('Policy Characteristics'!B:B,MATCH($C262,'Policy Characteristics'!$C:$C,0)))</f>
        <v xml:space="preserve">Clean Electricity Standard Alternative Compliance Payment </v>
      </c>
      <c r="C262" s="1" t="s">
        <v>3705</v>
      </c>
      <c r="D262" s="45"/>
      <c r="E262" s="45"/>
      <c r="F262" s="45"/>
      <c r="G262" s="45"/>
      <c r="H262" s="43">
        <v>2285</v>
      </c>
      <c r="I262" s="324" t="s">
        <v>43</v>
      </c>
      <c r="J262" s="255" t="str">
        <f>IF(ISBLANK(INDEX('Policy Characteristics'!D:D,MATCH($C262,'Policy Characteristics'!$C:$C,0))),"",INDEX('Policy Characteristics'!D:D,MATCH($C262,'Policy Characteristics'!$C:$C,0)))</f>
        <v/>
      </c>
      <c r="K262" s="254" t="str">
        <f>IF(ISBLANK(INDEX('Policy Characteristics'!E:E,MATCH($C262,'Policy Characteristics'!$C:$C,0))),"",INDEX('Policy Characteristics'!E:E,MATCH($C262,'Policy Characteristics'!$C:$C,0)))</f>
        <v/>
      </c>
      <c r="L262" s="359">
        <f>IF(ISBLANK(INDEX('Policy Characteristics'!F:F,MATCH($C262,'Policy Characteristics'!$C:$C,0))),"",INDEX('Policy Characteristics'!F:F,MATCH($C262,'Policy Characteristics'!$C:$C,0)))</f>
        <v>0</v>
      </c>
      <c r="M262" s="359">
        <f>IF(ISBLANK(INDEX('Policy Characteristics'!G:G,MATCH($C262,'Policy Characteristics'!$C:$C,0))),"",INDEX('Policy Characteristics'!G:G,MATCH($C262,'Policy Characteristics'!$C:$C,0)))</f>
        <v>1000</v>
      </c>
      <c r="N262" s="359">
        <f>IF(ISBLANK(INDEX('Policy Characteristics'!H:H,MATCH($C262,'Policy Characteristics'!$C:$C,0))),"",INDEX('Policy Characteristics'!H:H,MATCH($C262,'Policy Characteristics'!$C:$C,0)))</f>
        <v>20</v>
      </c>
      <c r="O262" s="254" t="str">
        <f>IF(ISBLANK(INDEX('Policy Characteristics'!I:I,MATCH($C262,'Policy Characteristics'!$C:$C,0))),"",INDEX('Policy Characteristics'!I:I,MATCH($C262,'Policy Characteristics'!$C:$C,0)))</f>
        <v>2023 dollars / megawatt-hour (MWh)</v>
      </c>
      <c r="P262" s="254" t="str">
        <f>IF(ISBLANK(INDEX('Policy Characteristics'!J:J,MATCH($C262,'Policy Characteristics'!$C:$C,0))),"",INDEX('Policy Characteristics'!J:J,MATCH($C262,'Policy Characteristics'!$C:$C,0)))</f>
        <v>**Description:** This setting caps the CES credit price. If the CES credit price hits this $/MWh amount in a given year, the model will not deploy any additional CES qualifying resources in an attempt to meet the CES.</v>
      </c>
      <c r="Q262" s="254" t="str">
        <f>IF(ISBLANK(INDEX('Policy Characteristics'!K:K,MATCH($C262,'Policy Characteristics'!$C:$C,0))),"",INDEX('Policy Characteristics'!K:K,MATCH($C262,'Policy Characteristics'!$C:$C,0)))</f>
        <v/>
      </c>
      <c r="R262" s="254" t="str">
        <f>IF(ISBLANK(INDEX('Policy Characteristics'!L:L,MATCH($C262,'Policy Characteristics'!$C:$C,0))),"",INDEX('Policy Characteristics'!L:L,MATCH($C262,'Policy Characteristics'!$C:$C,0)))</f>
        <v/>
      </c>
    </row>
    <row r="263" spans="1:18" s="2" customFormat="1">
      <c r="A263" s="254" t="str">
        <f>IF(ISBLANK(INDEX('Policy Characteristics'!A:A,MATCH($C263,'Policy Characteristics'!$C:$C,0))),"",INDEX('Policy Characteristics'!A:A,MATCH($C263,'Policy Characteristics'!$C:$C,0)))</f>
        <v>Electricity Supply</v>
      </c>
      <c r="B263" s="262" t="str">
        <f>IF(ISBLANK(INDEX('Policy Characteristics'!B:B,MATCH($C263,'Policy Characteristics'!$C:$C,0))),"",INDEX('Policy Characteristics'!B:B,MATCH($C263,'Policy Characteristics'!$C:$C,0)))</f>
        <v>Change Electricity Exports</v>
      </c>
      <c r="C263" s="317" t="s">
        <v>271</v>
      </c>
      <c r="D263" s="6"/>
      <c r="E263" s="6"/>
      <c r="F263" s="6"/>
      <c r="G263" s="6"/>
      <c r="H263" s="47">
        <v>148</v>
      </c>
      <c r="I263" s="324" t="s">
        <v>43</v>
      </c>
      <c r="J263" s="255" t="str">
        <f>IF(ISBLANK(INDEX('Policy Characteristics'!D:D,MATCH($C263,'Policy Characteristics'!$C:$C,0))),"",INDEX('Policy Characteristics'!D:D,MATCH($C263,'Policy Characteristics'!$C:$C,0)))</f>
        <v>Electricity Imports and Exports</v>
      </c>
      <c r="K263" s="254" t="str">
        <f>IF(ISBLANK(INDEX('Policy Characteristics'!E:E,MATCH($C263,'Policy Characteristics'!$C:$C,0))),"",INDEX('Policy Characteristics'!E:E,MATCH($C263,'Policy Characteristics'!$C:$C,0)))</f>
        <v>elec change exports</v>
      </c>
      <c r="L263" s="261">
        <f>IF(ISBLANK(INDEX('Policy Characteristics'!F:F,MATCH($C263,'Policy Characteristics'!$C:$C,0))),"",INDEX('Policy Characteristics'!F:F,MATCH($C263,'Policy Characteristics'!$C:$C,0)))</f>
        <v>-0.5</v>
      </c>
      <c r="M263" s="261">
        <f>IF(ISBLANK(INDEX('Policy Characteristics'!G:G,MATCH($C263,'Policy Characteristics'!$C:$C,0))),"",INDEX('Policy Characteristics'!G:G,MATCH($C263,'Policy Characteristics'!$C:$C,0)))</f>
        <v>1</v>
      </c>
      <c r="N263" s="261">
        <f>IF(ISBLANK(INDEX('Policy Characteristics'!H:H,MATCH($C263,'Policy Characteristics'!$C:$C,0))),"",INDEX('Policy Characteristics'!H:H,MATCH($C263,'Policy Characteristics'!$C:$C,0)))</f>
        <v>0.02</v>
      </c>
      <c r="O263" s="254" t="str">
        <f>IF(ISBLANK(INDEX('Policy Characteristics'!I:I,MATCH($C263,'Policy Characteristics'!$C:$C,0))),"",INDEX('Policy Characteristics'!I:I,MATCH($C263,'Policy Characteristics'!$C:$C,0)))</f>
        <v>% change in exports</v>
      </c>
      <c r="P263" s="254" t="str">
        <f>IF(ISBLANK(INDEX('Policy Characteristics'!J:J,MATCH($C263,'Policy Characteristics'!$C:$C,0))),"",INDEX('Policy Characteristics'!J:J,MATCH($C263,'Policy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3" s="254" t="str">
        <f>IF(ISBLANK(INDEX('Policy Characteristics'!K:K,MATCH($C263,'Policy Characteristics'!$C:$C,0))),"",INDEX('Policy Characteristics'!K:K,MATCH($C263,'Policy Characteristics'!$C:$C,0)))</f>
        <v>electricity-sector-main.html#elec-exports</v>
      </c>
      <c r="R263" s="254" t="str">
        <f>IF(ISBLANK(INDEX('Policy Characteristics'!L:L,MATCH($C263,'Policy Characteristics'!$C:$C,0))),"",INDEX('Policy Characteristics'!L:L,MATCH($C263,'Policy Characteristics'!$C:$C,0)))</f>
        <v>electricity-imports-exports.html</v>
      </c>
    </row>
    <row r="264" spans="1:18" s="2" customFormat="1">
      <c r="A264" s="254" t="str">
        <f>IF(ISBLANK(INDEX('Policy Characteristics'!A:A,MATCH($C264,'Policy Characteristics'!$C:$C,0))),"",INDEX('Policy Characteristics'!A:A,MATCH($C264,'Policy Characteristics'!$C:$C,0)))</f>
        <v>Electricity Supply</v>
      </c>
      <c r="B264" s="262" t="str">
        <f>IF(ISBLANK(INDEX('Policy Characteristics'!B:B,MATCH($C264,'Policy Characteristics'!$C:$C,0))),"",INDEX('Policy Characteristics'!B:B,MATCH($C264,'Policy Characteristics'!$C:$C,0)))</f>
        <v>Change Electricity Imports</v>
      </c>
      <c r="C264" s="317" t="s">
        <v>270</v>
      </c>
      <c r="D264" s="45" t="s">
        <v>448</v>
      </c>
      <c r="E264" s="45"/>
      <c r="F264" s="45" t="s">
        <v>447</v>
      </c>
      <c r="G264" s="6"/>
      <c r="H264" s="47">
        <v>149</v>
      </c>
      <c r="I264" s="324" t="s">
        <v>43</v>
      </c>
      <c r="J264" s="255" t="str">
        <f>IF(ISBLANK(INDEX('Policy Characteristics'!D:D,MATCH($C264,'Policy Characteristics'!$C:$C,0))),"",INDEX('Policy Characteristics'!D:D,MATCH($C264,'Policy Characteristics'!$C:$C,0)))</f>
        <v>Electricity Imports and Exports</v>
      </c>
      <c r="K264" s="254" t="str">
        <f>IF(ISBLANK(INDEX('Policy Characteristics'!E:E,MATCH($C264,'Policy Characteristics'!$C:$C,0))),"",INDEX('Policy Characteristics'!E:E,MATCH($C264,'Policy Characteristics'!$C:$C,0)))</f>
        <v>elec change imports</v>
      </c>
      <c r="L264" s="261">
        <f>IF(ISBLANK(INDEX('Policy Characteristics'!F:F,MATCH($C264,'Policy Characteristics'!$C:$C,0))),"",INDEX('Policy Characteristics'!F:F,MATCH($C264,'Policy Characteristics'!$C:$C,0)))</f>
        <v>-0.5</v>
      </c>
      <c r="M264" s="261">
        <f>IF(ISBLANK(INDEX('Policy Characteristics'!G:G,MATCH($C264,'Policy Characteristics'!$C:$C,0))),"",INDEX('Policy Characteristics'!G:G,MATCH($C264,'Policy Characteristics'!$C:$C,0)))</f>
        <v>1</v>
      </c>
      <c r="N264" s="261">
        <f>IF(ISBLANK(INDEX('Policy Characteristics'!H:H,MATCH($C264,'Policy Characteristics'!$C:$C,0))),"",INDEX('Policy Characteristics'!H:H,MATCH($C264,'Policy Characteristics'!$C:$C,0)))</f>
        <v>0.02</v>
      </c>
      <c r="O264" s="254" t="str">
        <f>IF(ISBLANK(INDEX('Policy Characteristics'!I:I,MATCH($C264,'Policy Characteristics'!$C:$C,0))),"",INDEX('Policy Characteristics'!I:I,MATCH($C264,'Policy Characteristics'!$C:$C,0)))</f>
        <v>% change in imports</v>
      </c>
      <c r="P264" s="254"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54" t="str">
        <f>IF(ISBLANK(INDEX('Policy Characteristics'!K:K,MATCH($C264,'Policy Characteristics'!$C:$C,0))),"",INDEX('Policy Characteristics'!K:K,MATCH($C264,'Policy Characteristics'!$C:$C,0)))</f>
        <v>electricity-sector-main.html#elec-imports</v>
      </c>
      <c r="R264" s="254" t="str">
        <f>IF(ISBLANK(INDEX('Policy Characteristics'!L:L,MATCH($C264,'Policy Characteristics'!$C:$C,0))),"",INDEX('Policy Characteristics'!L:L,MATCH($C264,'Policy Characteristics'!$C:$C,0)))</f>
        <v>electricity-imports-exports.html</v>
      </c>
    </row>
    <row r="265" spans="1:18" s="2" customFormat="1">
      <c r="A265" s="254" t="str">
        <f>IF(ISBLANK(INDEX('Policy Characteristics'!A:A,MATCH($C265,'Policy Characteristics'!$C:$C,0))),"",INDEX('Policy Characteristics'!A:A,MATCH($C265,'Policy Characteristics'!$C:$C,0)))</f>
        <v>Electricity Supply</v>
      </c>
      <c r="B265" s="262" t="str">
        <f>IF(ISBLANK(INDEX('Policy Characteristics'!B:B,MATCH($C265,'Policy Characteristics'!$C:$C,0))),"",INDEX('Policy Characteristics'!B:B,MATCH($C265,'Policy Characteristics'!$C:$C,0)))</f>
        <v>Change Electricity Imports</v>
      </c>
      <c r="C265" s="254" t="str">
        <f t="shared" ref="C265:C287" si="18">C$264</f>
        <v>Percent Change in Electricity Imports</v>
      </c>
      <c r="D265" s="6" t="s">
        <v>3498</v>
      </c>
      <c r="E265" s="45"/>
      <c r="F265" s="6" t="s">
        <v>3434</v>
      </c>
      <c r="G265" s="6"/>
      <c r="H265" s="47">
        <v>526</v>
      </c>
      <c r="I265" s="324" t="s">
        <v>43</v>
      </c>
      <c r="J265" s="255" t="str">
        <f>IF(ISBLANK(INDEX('Policy Characteristics'!D:D,MATCH($C265,'Policy Characteristics'!$C:$C,0))),"",INDEX('Policy Characteristics'!D:D,MATCH($C265,'Policy Characteristics'!$C:$C,0)))</f>
        <v>Electricity Imports and Exports</v>
      </c>
      <c r="K265" s="254" t="str">
        <f>IF(ISBLANK(INDEX('Policy Characteristics'!E:E,MATCH($C265,'Policy Characteristics'!$C:$C,0))),"",INDEX('Policy Characteristics'!E:E,MATCH($C265,'Policy Characteristics'!$C:$C,0)))</f>
        <v>elec change imports</v>
      </c>
      <c r="L265" s="261">
        <f>IF(ISBLANK(INDEX('Policy Characteristics'!F:F,MATCH($C265,'Policy Characteristics'!$C:$C,0))),"",INDEX('Policy Characteristics'!F:F,MATCH($C265,'Policy Characteristics'!$C:$C,0)))</f>
        <v>-0.5</v>
      </c>
      <c r="M265" s="261">
        <f>IF(ISBLANK(INDEX('Policy Characteristics'!G:G,MATCH($C265,'Policy Characteristics'!$C:$C,0))),"",INDEX('Policy Characteristics'!G:G,MATCH($C265,'Policy Characteristics'!$C:$C,0)))</f>
        <v>1</v>
      </c>
      <c r="N265" s="261">
        <f>IF(ISBLANK(INDEX('Policy Characteristics'!H:H,MATCH($C265,'Policy Characteristics'!$C:$C,0))),"",INDEX('Policy Characteristics'!H:H,MATCH($C265,'Policy Characteristics'!$C:$C,0)))</f>
        <v>0.02</v>
      </c>
      <c r="O265" s="254" t="str">
        <f>IF(ISBLANK(INDEX('Policy Characteristics'!I:I,MATCH($C265,'Policy Characteristics'!$C:$C,0))),"",INDEX('Policy Characteristics'!I:I,MATCH($C265,'Policy Characteristics'!$C:$C,0)))</f>
        <v>% change in imports</v>
      </c>
      <c r="P265" s="254"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54" t="str">
        <f>IF(ISBLANK(INDEX('Policy Characteristics'!K:K,MATCH($C265,'Policy Characteristics'!$C:$C,0))),"",INDEX('Policy Characteristics'!K:K,MATCH($C265,'Policy Characteristics'!$C:$C,0)))</f>
        <v>electricity-sector-main.html#elec-imports</v>
      </c>
      <c r="R265" s="254" t="str">
        <f>IF(ISBLANK(INDEX('Policy Characteristics'!L:L,MATCH($C265,'Policy Characteristics'!$C:$C,0))),"",INDEX('Policy Characteristics'!L:L,MATCH($C265,'Policy Characteristics'!$C:$C,0)))</f>
        <v>electricity-imports-exports.html</v>
      </c>
    </row>
    <row r="266" spans="1:18" s="2" customFormat="1">
      <c r="A266" s="254" t="str">
        <f>IF(ISBLANK(INDEX('Policy Characteristics'!A:A,MATCH($C266,'Policy Characteristics'!$C:$C,0))),"",INDEX('Policy Characteristics'!A:A,MATCH($C266,'Policy Characteristics'!$C:$C,0)))</f>
        <v>Electricity Supply</v>
      </c>
      <c r="B266" s="262" t="str">
        <f>IF(ISBLANK(INDEX('Policy Characteristics'!B:B,MATCH($C266,'Policy Characteristics'!$C:$C,0))),"",INDEX('Policy Characteristics'!B:B,MATCH($C266,'Policy Characteristics'!$C:$C,0)))</f>
        <v>Change Electricity Imports</v>
      </c>
      <c r="C266" s="254" t="str">
        <f t="shared" si="18"/>
        <v>Percent Change in Electricity Imports</v>
      </c>
      <c r="D266" s="6" t="s">
        <v>3499</v>
      </c>
      <c r="E266" s="45"/>
      <c r="F266" s="6" t="s">
        <v>3435</v>
      </c>
      <c r="G266" s="6"/>
      <c r="H266" s="47">
        <v>1753</v>
      </c>
      <c r="I266" s="324" t="s">
        <v>43</v>
      </c>
      <c r="J266" s="255" t="str">
        <f>IF(ISBLANK(INDEX('Policy Characteristics'!D:D,MATCH($C266,'Policy Characteristics'!$C:$C,0))),"",INDEX('Policy Characteristics'!D:D,MATCH($C266,'Policy Characteristics'!$C:$C,0)))</f>
        <v>Electricity Imports and Exports</v>
      </c>
      <c r="K266" s="254" t="str">
        <f>IF(ISBLANK(INDEX('Policy Characteristics'!E:E,MATCH($C266,'Policy Characteristics'!$C:$C,0))),"",INDEX('Policy Characteristics'!E:E,MATCH($C266,'Policy Characteristics'!$C:$C,0)))</f>
        <v>elec change imports</v>
      </c>
      <c r="L266" s="261">
        <f>IF(ISBLANK(INDEX('Policy Characteristics'!F:F,MATCH($C266,'Policy Characteristics'!$C:$C,0))),"",INDEX('Policy Characteristics'!F:F,MATCH($C266,'Policy Characteristics'!$C:$C,0)))</f>
        <v>-0.5</v>
      </c>
      <c r="M266" s="261">
        <f>IF(ISBLANK(INDEX('Policy Characteristics'!G:G,MATCH($C266,'Policy Characteristics'!$C:$C,0))),"",INDEX('Policy Characteristics'!G:G,MATCH($C266,'Policy Characteristics'!$C:$C,0)))</f>
        <v>1</v>
      </c>
      <c r="N266" s="261">
        <f>IF(ISBLANK(INDEX('Policy Characteristics'!H:H,MATCH($C266,'Policy Characteristics'!$C:$C,0))),"",INDEX('Policy Characteristics'!H:H,MATCH($C266,'Policy Characteristics'!$C:$C,0)))</f>
        <v>0.02</v>
      </c>
      <c r="O266" s="254" t="str">
        <f>IF(ISBLANK(INDEX('Policy Characteristics'!I:I,MATCH($C266,'Policy Characteristics'!$C:$C,0))),"",INDEX('Policy Characteristics'!I:I,MATCH($C266,'Policy Characteristics'!$C:$C,0)))</f>
        <v>% change in imports</v>
      </c>
      <c r="P266" s="254"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54" t="str">
        <f>IF(ISBLANK(INDEX('Policy Characteristics'!K:K,MATCH($C266,'Policy Characteristics'!$C:$C,0))),"",INDEX('Policy Characteristics'!K:K,MATCH($C266,'Policy Characteristics'!$C:$C,0)))</f>
        <v>electricity-sector-main.html#elec-imports</v>
      </c>
      <c r="R266" s="254" t="str">
        <f>IF(ISBLANK(INDEX('Policy Characteristics'!L:L,MATCH($C266,'Policy Characteristics'!$C:$C,0))),"",INDEX('Policy Characteristics'!L:L,MATCH($C266,'Policy Characteristics'!$C:$C,0)))</f>
        <v>electricity-imports-exports.html</v>
      </c>
    </row>
    <row r="267" spans="1:18" s="2" customFormat="1">
      <c r="A267" s="254" t="str">
        <f>IF(ISBLANK(INDEX('Policy Characteristics'!A:A,MATCH($C267,'Policy Characteristics'!$C:$C,0))),"",INDEX('Policy Characteristics'!A:A,MATCH($C267,'Policy Characteristics'!$C:$C,0)))</f>
        <v>Electricity Supply</v>
      </c>
      <c r="B267" s="262" t="str">
        <f>IF(ISBLANK(INDEX('Policy Characteristics'!B:B,MATCH($C267,'Policy Characteristics'!$C:$C,0))),"",INDEX('Policy Characteristics'!B:B,MATCH($C267,'Policy Characteristics'!$C:$C,0)))</f>
        <v>Change Electricity Imports</v>
      </c>
      <c r="C267" s="254" t="str">
        <f t="shared" si="18"/>
        <v>Percent Change in Electricity Imports</v>
      </c>
      <c r="D267" s="6" t="s">
        <v>76</v>
      </c>
      <c r="E267" s="45"/>
      <c r="F267" s="6" t="s">
        <v>3509</v>
      </c>
      <c r="G267" s="6"/>
      <c r="H267" s="47">
        <v>527</v>
      </c>
      <c r="I267" s="324" t="s">
        <v>43</v>
      </c>
      <c r="J267" s="255" t="str">
        <f>IF(ISBLANK(INDEX('Policy Characteristics'!D:D,MATCH($C267,'Policy Characteristics'!$C:$C,0))),"",INDEX('Policy Characteristics'!D:D,MATCH($C267,'Policy Characteristics'!$C:$C,0)))</f>
        <v>Electricity Imports and Exports</v>
      </c>
      <c r="K267" s="254" t="str">
        <f>IF(ISBLANK(INDEX('Policy Characteristics'!E:E,MATCH($C267,'Policy Characteristics'!$C:$C,0))),"",INDEX('Policy Characteristics'!E:E,MATCH($C267,'Policy Characteristics'!$C:$C,0)))</f>
        <v>elec change imports</v>
      </c>
      <c r="L267" s="261">
        <f>IF(ISBLANK(INDEX('Policy Characteristics'!F:F,MATCH($C267,'Policy Characteristics'!$C:$C,0))),"",INDEX('Policy Characteristics'!F:F,MATCH($C267,'Policy Characteristics'!$C:$C,0)))</f>
        <v>-0.5</v>
      </c>
      <c r="M267" s="261">
        <f>IF(ISBLANK(INDEX('Policy Characteristics'!G:G,MATCH($C267,'Policy Characteristics'!$C:$C,0))),"",INDEX('Policy Characteristics'!G:G,MATCH($C267,'Policy Characteristics'!$C:$C,0)))</f>
        <v>1</v>
      </c>
      <c r="N267" s="261">
        <f>IF(ISBLANK(INDEX('Policy Characteristics'!H:H,MATCH($C267,'Policy Characteristics'!$C:$C,0))),"",INDEX('Policy Characteristics'!H:H,MATCH($C267,'Policy Characteristics'!$C:$C,0)))</f>
        <v>0.02</v>
      </c>
      <c r="O267" s="254" t="str">
        <f>IF(ISBLANK(INDEX('Policy Characteristics'!I:I,MATCH($C267,'Policy Characteristics'!$C:$C,0))),"",INDEX('Policy Characteristics'!I:I,MATCH($C267,'Policy Characteristics'!$C:$C,0)))</f>
        <v>% change in imports</v>
      </c>
      <c r="P267" s="254"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54" t="str">
        <f>IF(ISBLANK(INDEX('Policy Characteristics'!K:K,MATCH($C267,'Policy Characteristics'!$C:$C,0))),"",INDEX('Policy Characteristics'!K:K,MATCH($C267,'Policy Characteristics'!$C:$C,0)))</f>
        <v>electricity-sector-main.html#elec-imports</v>
      </c>
      <c r="R267" s="254" t="str">
        <f>IF(ISBLANK(INDEX('Policy Characteristics'!L:L,MATCH($C267,'Policy Characteristics'!$C:$C,0))),"",INDEX('Policy Characteristics'!L:L,MATCH($C267,'Policy Characteristics'!$C:$C,0)))</f>
        <v>electricity-imports-exports.html</v>
      </c>
    </row>
    <row r="268" spans="1:18" s="2" customFormat="1">
      <c r="A268" s="254" t="str">
        <f>IF(ISBLANK(INDEX('Policy Characteristics'!A:A,MATCH($C268,'Policy Characteristics'!$C:$C,0))),"",INDEX('Policy Characteristics'!A:A,MATCH($C268,'Policy Characteristics'!$C:$C,0)))</f>
        <v>Electricity Supply</v>
      </c>
      <c r="B268" s="262" t="str">
        <f>IF(ISBLANK(INDEX('Policy Characteristics'!B:B,MATCH($C268,'Policy Characteristics'!$C:$C,0))),"",INDEX('Policy Characteristics'!B:B,MATCH($C268,'Policy Characteristics'!$C:$C,0)))</f>
        <v>Change Electricity Imports</v>
      </c>
      <c r="C268" s="254" t="str">
        <f t="shared" si="18"/>
        <v>Percent Change in Electricity Imports</v>
      </c>
      <c r="D268" s="6" t="s">
        <v>77</v>
      </c>
      <c r="E268" s="45"/>
      <c r="F268" s="6" t="s">
        <v>89</v>
      </c>
      <c r="G268" s="6"/>
      <c r="H268" s="47">
        <v>528</v>
      </c>
      <c r="I268" s="324" t="s">
        <v>43</v>
      </c>
      <c r="J268" s="255" t="str">
        <f>IF(ISBLANK(INDEX('Policy Characteristics'!D:D,MATCH($C268,'Policy Characteristics'!$C:$C,0))),"",INDEX('Policy Characteristics'!D:D,MATCH($C268,'Policy Characteristics'!$C:$C,0)))</f>
        <v>Electricity Imports and Exports</v>
      </c>
      <c r="K268" s="254" t="str">
        <f>IF(ISBLANK(INDEX('Policy Characteristics'!E:E,MATCH($C268,'Policy Characteristics'!$C:$C,0))),"",INDEX('Policy Characteristics'!E:E,MATCH($C268,'Policy Characteristics'!$C:$C,0)))</f>
        <v>elec change imports</v>
      </c>
      <c r="L268" s="261">
        <f>IF(ISBLANK(INDEX('Policy Characteristics'!F:F,MATCH($C268,'Policy Characteristics'!$C:$C,0))),"",INDEX('Policy Characteristics'!F:F,MATCH($C268,'Policy Characteristics'!$C:$C,0)))</f>
        <v>-0.5</v>
      </c>
      <c r="M268" s="261">
        <f>IF(ISBLANK(INDEX('Policy Characteristics'!G:G,MATCH($C268,'Policy Characteristics'!$C:$C,0))),"",INDEX('Policy Characteristics'!G:G,MATCH($C268,'Policy Characteristics'!$C:$C,0)))</f>
        <v>1</v>
      </c>
      <c r="N268" s="261">
        <f>IF(ISBLANK(INDEX('Policy Characteristics'!H:H,MATCH($C268,'Policy Characteristics'!$C:$C,0))),"",INDEX('Policy Characteristics'!H:H,MATCH($C268,'Policy Characteristics'!$C:$C,0)))</f>
        <v>0.02</v>
      </c>
      <c r="O268" s="254" t="str">
        <f>IF(ISBLANK(INDEX('Policy Characteristics'!I:I,MATCH($C268,'Policy Characteristics'!$C:$C,0))),"",INDEX('Policy Characteristics'!I:I,MATCH($C268,'Policy Characteristics'!$C:$C,0)))</f>
        <v>% change in imports</v>
      </c>
      <c r="P268" s="254"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54" t="str">
        <f>IF(ISBLANK(INDEX('Policy Characteristics'!K:K,MATCH($C268,'Policy Characteristics'!$C:$C,0))),"",INDEX('Policy Characteristics'!K:K,MATCH($C268,'Policy Characteristics'!$C:$C,0)))</f>
        <v>electricity-sector-main.html#elec-imports</v>
      </c>
      <c r="R268" s="254" t="str">
        <f>IF(ISBLANK(INDEX('Policy Characteristics'!L:L,MATCH($C268,'Policy Characteristics'!$C:$C,0))),"",INDEX('Policy Characteristics'!L:L,MATCH($C268,'Policy Characteristics'!$C:$C,0)))</f>
        <v>electricity-imports-exports.html</v>
      </c>
    </row>
    <row r="269" spans="1:18" s="2" customFormat="1">
      <c r="A269" s="254" t="str">
        <f>IF(ISBLANK(INDEX('Policy Characteristics'!A:A,MATCH($C269,'Policy Characteristics'!$C:$C,0))),"",INDEX('Policy Characteristics'!A:A,MATCH($C269,'Policy Characteristics'!$C:$C,0)))</f>
        <v>Electricity Supply</v>
      </c>
      <c r="B269" s="262" t="str">
        <f>IF(ISBLANK(INDEX('Policy Characteristics'!B:B,MATCH($C269,'Policy Characteristics'!$C:$C,0))),"",INDEX('Policy Characteristics'!B:B,MATCH($C269,'Policy Characteristics'!$C:$C,0)))</f>
        <v>Change Electricity Imports</v>
      </c>
      <c r="C269" s="254" t="str">
        <f t="shared" si="18"/>
        <v>Percent Change in Electricity Imports</v>
      </c>
      <c r="D269" s="6" t="s">
        <v>449</v>
      </c>
      <c r="E269" s="45"/>
      <c r="F269" s="6" t="s">
        <v>452</v>
      </c>
      <c r="G269" s="6"/>
      <c r="H269" s="47">
        <v>529</v>
      </c>
      <c r="I269" s="324" t="s">
        <v>43</v>
      </c>
      <c r="J269" s="255" t="str">
        <f>IF(ISBLANK(INDEX('Policy Characteristics'!D:D,MATCH($C269,'Policy Characteristics'!$C:$C,0))),"",INDEX('Policy Characteristics'!D:D,MATCH($C269,'Policy Characteristics'!$C:$C,0)))</f>
        <v>Electricity Imports and Exports</v>
      </c>
      <c r="K269" s="254" t="str">
        <f>IF(ISBLANK(INDEX('Policy Characteristics'!E:E,MATCH($C269,'Policy Characteristics'!$C:$C,0))),"",INDEX('Policy Characteristics'!E:E,MATCH($C269,'Policy Characteristics'!$C:$C,0)))</f>
        <v>elec change imports</v>
      </c>
      <c r="L269" s="261">
        <f>IF(ISBLANK(INDEX('Policy Characteristics'!F:F,MATCH($C269,'Policy Characteristics'!$C:$C,0))),"",INDEX('Policy Characteristics'!F:F,MATCH($C269,'Policy Characteristics'!$C:$C,0)))</f>
        <v>-0.5</v>
      </c>
      <c r="M269" s="261">
        <f>IF(ISBLANK(INDEX('Policy Characteristics'!G:G,MATCH($C269,'Policy Characteristics'!$C:$C,0))),"",INDEX('Policy Characteristics'!G:G,MATCH($C269,'Policy Characteristics'!$C:$C,0)))</f>
        <v>1</v>
      </c>
      <c r="N269" s="261">
        <f>IF(ISBLANK(INDEX('Policy Characteristics'!H:H,MATCH($C269,'Policy Characteristics'!$C:$C,0))),"",INDEX('Policy Characteristics'!H:H,MATCH($C269,'Policy Characteristics'!$C:$C,0)))</f>
        <v>0.02</v>
      </c>
      <c r="O269" s="254" t="str">
        <f>IF(ISBLANK(INDEX('Policy Characteristics'!I:I,MATCH($C269,'Policy Characteristics'!$C:$C,0))),"",INDEX('Policy Characteristics'!I:I,MATCH($C269,'Policy Characteristics'!$C:$C,0)))</f>
        <v>% change in imports</v>
      </c>
      <c r="P269" s="254"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54" t="str">
        <f>IF(ISBLANK(INDEX('Policy Characteristics'!K:K,MATCH($C269,'Policy Characteristics'!$C:$C,0))),"",INDEX('Policy Characteristics'!K:K,MATCH($C269,'Policy Characteristics'!$C:$C,0)))</f>
        <v>electricity-sector-main.html#elec-imports</v>
      </c>
      <c r="R269" s="254" t="str">
        <f>IF(ISBLANK(INDEX('Policy Characteristics'!L:L,MATCH($C269,'Policy Characteristics'!$C:$C,0))),"",INDEX('Policy Characteristics'!L:L,MATCH($C269,'Policy Characteristics'!$C:$C,0)))</f>
        <v>electricity-imports-exports.html</v>
      </c>
    </row>
    <row r="270" spans="1:18" s="2" customFormat="1">
      <c r="A270" s="254" t="str">
        <f>IF(ISBLANK(INDEX('Policy Characteristics'!A:A,MATCH($C270,'Policy Characteristics'!$C:$C,0))),"",INDEX('Policy Characteristics'!A:A,MATCH($C270,'Policy Characteristics'!$C:$C,0)))</f>
        <v>Electricity Supply</v>
      </c>
      <c r="B270" s="262" t="str">
        <f>IF(ISBLANK(INDEX('Policy Characteristics'!B:B,MATCH($C270,'Policy Characteristics'!$C:$C,0))),"",INDEX('Policy Characteristics'!B:B,MATCH($C270,'Policy Characteristics'!$C:$C,0)))</f>
        <v>Change Electricity Imports</v>
      </c>
      <c r="C270" s="254" t="str">
        <f t="shared" si="18"/>
        <v>Percent Change in Electricity Imports</v>
      </c>
      <c r="D270" s="6" t="s">
        <v>78</v>
      </c>
      <c r="E270" s="45"/>
      <c r="F270" s="6" t="s">
        <v>90</v>
      </c>
      <c r="G270" s="6"/>
      <c r="H270" s="47">
        <v>530</v>
      </c>
      <c r="I270" s="324" t="s">
        <v>43</v>
      </c>
      <c r="J270" s="255" t="str">
        <f>IF(ISBLANK(INDEX('Policy Characteristics'!D:D,MATCH($C270,'Policy Characteristics'!$C:$C,0))),"",INDEX('Policy Characteristics'!D:D,MATCH($C270,'Policy Characteristics'!$C:$C,0)))</f>
        <v>Electricity Imports and Exports</v>
      </c>
      <c r="K270" s="254" t="str">
        <f>IF(ISBLANK(INDEX('Policy Characteristics'!E:E,MATCH($C270,'Policy Characteristics'!$C:$C,0))),"",INDEX('Policy Characteristics'!E:E,MATCH($C270,'Policy Characteristics'!$C:$C,0)))</f>
        <v>elec change imports</v>
      </c>
      <c r="L270" s="261">
        <f>IF(ISBLANK(INDEX('Policy Characteristics'!F:F,MATCH($C270,'Policy Characteristics'!$C:$C,0))),"",INDEX('Policy Characteristics'!F:F,MATCH($C270,'Policy Characteristics'!$C:$C,0)))</f>
        <v>-0.5</v>
      </c>
      <c r="M270" s="261">
        <f>IF(ISBLANK(INDEX('Policy Characteristics'!G:G,MATCH($C270,'Policy Characteristics'!$C:$C,0))),"",INDEX('Policy Characteristics'!G:G,MATCH($C270,'Policy Characteristics'!$C:$C,0)))</f>
        <v>1</v>
      </c>
      <c r="N270" s="261">
        <f>IF(ISBLANK(INDEX('Policy Characteristics'!H:H,MATCH($C270,'Policy Characteristics'!$C:$C,0))),"",INDEX('Policy Characteristics'!H:H,MATCH($C270,'Policy Characteristics'!$C:$C,0)))</f>
        <v>0.02</v>
      </c>
      <c r="O270" s="254" t="str">
        <f>IF(ISBLANK(INDEX('Policy Characteristics'!I:I,MATCH($C270,'Policy Characteristics'!$C:$C,0))),"",INDEX('Policy Characteristics'!I:I,MATCH($C270,'Policy Characteristics'!$C:$C,0)))</f>
        <v>% change in imports</v>
      </c>
      <c r="P270" s="254"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54" t="str">
        <f>IF(ISBLANK(INDEX('Policy Characteristics'!K:K,MATCH($C270,'Policy Characteristics'!$C:$C,0))),"",INDEX('Policy Characteristics'!K:K,MATCH($C270,'Policy Characteristics'!$C:$C,0)))</f>
        <v>electricity-sector-main.html#elec-imports</v>
      </c>
      <c r="R270" s="254" t="str">
        <f>IF(ISBLANK(INDEX('Policy Characteristics'!L:L,MATCH($C270,'Policy Characteristics'!$C:$C,0))),"",INDEX('Policy Characteristics'!L:L,MATCH($C270,'Policy Characteristics'!$C:$C,0)))</f>
        <v>electricity-imports-exports.html</v>
      </c>
    </row>
    <row r="271" spans="1:18" s="2" customFormat="1">
      <c r="A271" s="254" t="str">
        <f>IF(ISBLANK(INDEX('Policy Characteristics'!A:A,MATCH($C271,'Policy Characteristics'!$C:$C,0))),"",INDEX('Policy Characteristics'!A:A,MATCH($C271,'Policy Characteristics'!$C:$C,0)))</f>
        <v>Electricity Supply</v>
      </c>
      <c r="B271" s="262" t="str">
        <f>IF(ISBLANK(INDEX('Policy Characteristics'!B:B,MATCH($C271,'Policy Characteristics'!$C:$C,0))),"",INDEX('Policy Characteristics'!B:B,MATCH($C271,'Policy Characteristics'!$C:$C,0)))</f>
        <v>Change Electricity Imports</v>
      </c>
      <c r="C271" s="254" t="str">
        <f t="shared" si="18"/>
        <v>Percent Change in Electricity Imports</v>
      </c>
      <c r="D271" s="6" t="s">
        <v>79</v>
      </c>
      <c r="E271" s="45"/>
      <c r="F271" s="6" t="s">
        <v>91</v>
      </c>
      <c r="G271" s="6"/>
      <c r="H271" s="47">
        <v>531</v>
      </c>
      <c r="I271" s="324" t="s">
        <v>44</v>
      </c>
      <c r="J271" s="255" t="str">
        <f>IF(ISBLANK(INDEX('Policy Characteristics'!D:D,MATCH($C271,'Policy Characteristics'!$C:$C,0))),"",INDEX('Policy Characteristics'!D:D,MATCH($C271,'Policy Characteristics'!$C:$C,0)))</f>
        <v>Electricity Imports and Exports</v>
      </c>
      <c r="K271" s="254" t="str">
        <f>IF(ISBLANK(INDEX('Policy Characteristics'!E:E,MATCH($C271,'Policy Characteristics'!$C:$C,0))),"",INDEX('Policy Characteristics'!E:E,MATCH($C271,'Policy Characteristics'!$C:$C,0)))</f>
        <v>elec change imports</v>
      </c>
      <c r="L271" s="261">
        <f>IF(ISBLANK(INDEX('Policy Characteristics'!F:F,MATCH($C271,'Policy Characteristics'!$C:$C,0))),"",INDEX('Policy Characteristics'!F:F,MATCH($C271,'Policy Characteristics'!$C:$C,0)))</f>
        <v>-0.5</v>
      </c>
      <c r="M271" s="261">
        <f>IF(ISBLANK(INDEX('Policy Characteristics'!G:G,MATCH($C271,'Policy Characteristics'!$C:$C,0))),"",INDEX('Policy Characteristics'!G:G,MATCH($C271,'Policy Characteristics'!$C:$C,0)))</f>
        <v>1</v>
      </c>
      <c r="N271" s="261">
        <f>IF(ISBLANK(INDEX('Policy Characteristics'!H:H,MATCH($C271,'Policy Characteristics'!$C:$C,0))),"",INDEX('Policy Characteristics'!H:H,MATCH($C271,'Policy Characteristics'!$C:$C,0)))</f>
        <v>0.02</v>
      </c>
      <c r="O271" s="254" t="str">
        <f>IF(ISBLANK(INDEX('Policy Characteristics'!I:I,MATCH($C271,'Policy Characteristics'!$C:$C,0))),"",INDEX('Policy Characteristics'!I:I,MATCH($C271,'Policy Characteristics'!$C:$C,0)))</f>
        <v>% change in imports</v>
      </c>
      <c r="P271" s="254"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54" t="str">
        <f>IF(ISBLANK(INDEX('Policy Characteristics'!K:K,MATCH($C271,'Policy Characteristics'!$C:$C,0))),"",INDEX('Policy Characteristics'!K:K,MATCH($C271,'Policy Characteristics'!$C:$C,0)))</f>
        <v>electricity-sector-main.html#elec-imports</v>
      </c>
      <c r="R271" s="254" t="str">
        <f>IF(ISBLANK(INDEX('Policy Characteristics'!L:L,MATCH($C271,'Policy Characteristics'!$C:$C,0))),"",INDEX('Policy Characteristics'!L:L,MATCH($C271,'Policy Characteristics'!$C:$C,0)))</f>
        <v>electricity-imports-exports.html</v>
      </c>
    </row>
    <row r="272" spans="1:18" s="2" customFormat="1">
      <c r="A272" s="254" t="str">
        <f>IF(ISBLANK(INDEX('Policy Characteristics'!A:A,MATCH($C272,'Policy Characteristics'!$C:$C,0))),"",INDEX('Policy Characteristics'!A:A,MATCH($C272,'Policy Characteristics'!$C:$C,0)))</f>
        <v>Electricity Supply</v>
      </c>
      <c r="B272" s="262" t="str">
        <f>IF(ISBLANK(INDEX('Policy Characteristics'!B:B,MATCH($C272,'Policy Characteristics'!$C:$C,0))),"",INDEX('Policy Characteristics'!B:B,MATCH($C272,'Policy Characteristics'!$C:$C,0)))</f>
        <v>Change Electricity Imports</v>
      </c>
      <c r="C272" s="254" t="str">
        <f t="shared" si="18"/>
        <v>Percent Change in Electricity Imports</v>
      </c>
      <c r="D272" s="6" t="s">
        <v>80</v>
      </c>
      <c r="E272" s="45"/>
      <c r="F272" s="6" t="s">
        <v>92</v>
      </c>
      <c r="G272" s="6"/>
      <c r="H272" s="47">
        <v>532</v>
      </c>
      <c r="I272" s="324" t="s">
        <v>43</v>
      </c>
      <c r="J272" s="255" t="str">
        <f>IF(ISBLANK(INDEX('Policy Characteristics'!D:D,MATCH($C272,'Policy Characteristics'!$C:$C,0))),"",INDEX('Policy Characteristics'!D:D,MATCH($C272,'Policy Characteristics'!$C:$C,0)))</f>
        <v>Electricity Imports and Exports</v>
      </c>
      <c r="K272" s="254" t="str">
        <f>IF(ISBLANK(INDEX('Policy Characteristics'!E:E,MATCH($C272,'Policy Characteristics'!$C:$C,0))),"",INDEX('Policy Characteristics'!E:E,MATCH($C272,'Policy Characteristics'!$C:$C,0)))</f>
        <v>elec change imports</v>
      </c>
      <c r="L272" s="261">
        <f>IF(ISBLANK(INDEX('Policy Characteristics'!F:F,MATCH($C272,'Policy Characteristics'!$C:$C,0))),"",INDEX('Policy Characteristics'!F:F,MATCH($C272,'Policy Characteristics'!$C:$C,0)))</f>
        <v>-0.5</v>
      </c>
      <c r="M272" s="261">
        <f>IF(ISBLANK(INDEX('Policy Characteristics'!G:G,MATCH($C272,'Policy Characteristics'!$C:$C,0))),"",INDEX('Policy Characteristics'!G:G,MATCH($C272,'Policy Characteristics'!$C:$C,0)))</f>
        <v>1</v>
      </c>
      <c r="N272" s="261">
        <f>IF(ISBLANK(INDEX('Policy Characteristics'!H:H,MATCH($C272,'Policy Characteristics'!$C:$C,0))),"",INDEX('Policy Characteristics'!H:H,MATCH($C272,'Policy Characteristics'!$C:$C,0)))</f>
        <v>0.02</v>
      </c>
      <c r="O272" s="254" t="str">
        <f>IF(ISBLANK(INDEX('Policy Characteristics'!I:I,MATCH($C272,'Policy Characteristics'!$C:$C,0))),"",INDEX('Policy Characteristics'!I:I,MATCH($C272,'Policy Characteristics'!$C:$C,0)))</f>
        <v>% change in imports</v>
      </c>
      <c r="P272" s="254"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54" t="str">
        <f>IF(ISBLANK(INDEX('Policy Characteristics'!K:K,MATCH($C272,'Policy Characteristics'!$C:$C,0))),"",INDEX('Policy Characteristics'!K:K,MATCH($C272,'Policy Characteristics'!$C:$C,0)))</f>
        <v>electricity-sector-main.html#elec-imports</v>
      </c>
      <c r="R272" s="254" t="str">
        <f>IF(ISBLANK(INDEX('Policy Characteristics'!L:L,MATCH($C272,'Policy Characteristics'!$C:$C,0))),"",INDEX('Policy Characteristics'!L:L,MATCH($C272,'Policy Characteristics'!$C:$C,0)))</f>
        <v>electricity-imports-exports.html</v>
      </c>
    </row>
    <row r="273" spans="1:18" s="2" customFormat="1">
      <c r="A273" s="254" t="str">
        <f>IF(ISBLANK(INDEX('Policy Characteristics'!A:A,MATCH($C273,'Policy Characteristics'!$C:$C,0))),"",INDEX('Policy Characteristics'!A:A,MATCH($C273,'Policy Characteristics'!$C:$C,0)))</f>
        <v>Electricity Supply</v>
      </c>
      <c r="B273" s="262" t="str">
        <f>IF(ISBLANK(INDEX('Policy Characteristics'!B:B,MATCH($C273,'Policy Characteristics'!$C:$C,0))),"",INDEX('Policy Characteristics'!B:B,MATCH($C273,'Policy Characteristics'!$C:$C,0)))</f>
        <v>Change Electricity Imports</v>
      </c>
      <c r="C273" s="254" t="str">
        <f t="shared" si="18"/>
        <v>Percent Change in Electricity Imports</v>
      </c>
      <c r="D273" s="6" t="s">
        <v>2426</v>
      </c>
      <c r="E273" s="45"/>
      <c r="F273" s="6" t="s">
        <v>437</v>
      </c>
      <c r="G273" s="6"/>
      <c r="H273" s="47">
        <v>533</v>
      </c>
      <c r="I273" s="324" t="s">
        <v>44</v>
      </c>
      <c r="J273" s="255" t="str">
        <f>IF(ISBLANK(INDEX('Policy Characteristics'!D:D,MATCH($C273,'Policy Characteristics'!$C:$C,0))),"",INDEX('Policy Characteristics'!D:D,MATCH($C273,'Policy Characteristics'!$C:$C,0)))</f>
        <v>Electricity Imports and Exports</v>
      </c>
      <c r="K273" s="254" t="str">
        <f>IF(ISBLANK(INDEX('Policy Characteristics'!E:E,MATCH($C273,'Policy Characteristics'!$C:$C,0))),"",INDEX('Policy Characteristics'!E:E,MATCH($C273,'Policy Characteristics'!$C:$C,0)))</f>
        <v>elec change imports</v>
      </c>
      <c r="L273" s="261">
        <f>IF(ISBLANK(INDEX('Policy Characteristics'!F:F,MATCH($C273,'Policy Characteristics'!$C:$C,0))),"",INDEX('Policy Characteristics'!F:F,MATCH($C273,'Policy Characteristics'!$C:$C,0)))</f>
        <v>-0.5</v>
      </c>
      <c r="M273" s="261">
        <f>IF(ISBLANK(INDEX('Policy Characteristics'!G:G,MATCH($C273,'Policy Characteristics'!$C:$C,0))),"",INDEX('Policy Characteristics'!G:G,MATCH($C273,'Policy Characteristics'!$C:$C,0)))</f>
        <v>1</v>
      </c>
      <c r="N273" s="261">
        <f>IF(ISBLANK(INDEX('Policy Characteristics'!H:H,MATCH($C273,'Policy Characteristics'!$C:$C,0))),"",INDEX('Policy Characteristics'!H:H,MATCH($C273,'Policy Characteristics'!$C:$C,0)))</f>
        <v>0.02</v>
      </c>
      <c r="O273" s="254" t="str">
        <f>IF(ISBLANK(INDEX('Policy Characteristics'!I:I,MATCH($C273,'Policy Characteristics'!$C:$C,0))),"",INDEX('Policy Characteristics'!I:I,MATCH($C273,'Policy Characteristics'!$C:$C,0)))</f>
        <v>% change in imports</v>
      </c>
      <c r="P273" s="254"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54" t="str">
        <f>IF(ISBLANK(INDEX('Policy Characteristics'!K:K,MATCH($C273,'Policy Characteristics'!$C:$C,0))),"",INDEX('Policy Characteristics'!K:K,MATCH($C273,'Policy Characteristics'!$C:$C,0)))</f>
        <v>electricity-sector-main.html#elec-imports</v>
      </c>
      <c r="R273" s="254" t="str">
        <f>IF(ISBLANK(INDEX('Policy Characteristics'!L:L,MATCH($C273,'Policy Characteristics'!$C:$C,0))),"",INDEX('Policy Characteristics'!L:L,MATCH($C273,'Policy Characteristics'!$C:$C,0)))</f>
        <v>electricity-imports-exports.html</v>
      </c>
    </row>
    <row r="274" spans="1:18" s="2" customFormat="1">
      <c r="A274" s="254" t="str">
        <f>IF(ISBLANK(INDEX('Policy Characteristics'!A:A,MATCH($C274,'Policy Characteristics'!$C:$C,0))),"",INDEX('Policy Characteristics'!A:A,MATCH($C274,'Policy Characteristics'!$C:$C,0)))</f>
        <v>Electricity Supply</v>
      </c>
      <c r="B274" s="262" t="str">
        <f>IF(ISBLANK(INDEX('Policy Characteristics'!B:B,MATCH($C274,'Policy Characteristics'!$C:$C,0))),"",INDEX('Policy Characteristics'!B:B,MATCH($C274,'Policy Characteristics'!$C:$C,0)))</f>
        <v>Change Electricity Imports</v>
      </c>
      <c r="C274" s="254" t="str">
        <f t="shared" si="18"/>
        <v>Percent Change in Electricity Imports</v>
      </c>
      <c r="D274" s="6" t="s">
        <v>309</v>
      </c>
      <c r="E274" s="45"/>
      <c r="F274" s="6" t="s">
        <v>311</v>
      </c>
      <c r="G274" s="6"/>
      <c r="H274" s="47">
        <v>534</v>
      </c>
      <c r="I274" s="324" t="s">
        <v>43</v>
      </c>
      <c r="J274" s="255" t="str">
        <f>IF(ISBLANK(INDEX('Policy Characteristics'!D:D,MATCH($C274,'Policy Characteristics'!$C:$C,0))),"",INDEX('Policy Characteristics'!D:D,MATCH($C274,'Policy Characteristics'!$C:$C,0)))</f>
        <v>Electricity Imports and Exports</v>
      </c>
      <c r="K274" s="254" t="str">
        <f>IF(ISBLANK(INDEX('Policy Characteristics'!E:E,MATCH($C274,'Policy Characteristics'!$C:$C,0))),"",INDEX('Policy Characteristics'!E:E,MATCH($C274,'Policy Characteristics'!$C:$C,0)))</f>
        <v>elec change imports</v>
      </c>
      <c r="L274" s="261">
        <f>IF(ISBLANK(INDEX('Policy Characteristics'!F:F,MATCH($C274,'Policy Characteristics'!$C:$C,0))),"",INDEX('Policy Characteristics'!F:F,MATCH($C274,'Policy Characteristics'!$C:$C,0)))</f>
        <v>-0.5</v>
      </c>
      <c r="M274" s="261">
        <f>IF(ISBLANK(INDEX('Policy Characteristics'!G:G,MATCH($C274,'Policy Characteristics'!$C:$C,0))),"",INDEX('Policy Characteristics'!G:G,MATCH($C274,'Policy Characteristics'!$C:$C,0)))</f>
        <v>1</v>
      </c>
      <c r="N274" s="261">
        <f>IF(ISBLANK(INDEX('Policy Characteristics'!H:H,MATCH($C274,'Policy Characteristics'!$C:$C,0))),"",INDEX('Policy Characteristics'!H:H,MATCH($C274,'Policy Characteristics'!$C:$C,0)))</f>
        <v>0.02</v>
      </c>
      <c r="O274" s="254" t="str">
        <f>IF(ISBLANK(INDEX('Policy Characteristics'!I:I,MATCH($C274,'Policy Characteristics'!$C:$C,0))),"",INDEX('Policy Characteristics'!I:I,MATCH($C274,'Policy Characteristics'!$C:$C,0)))</f>
        <v>% change in imports</v>
      </c>
      <c r="P274" s="254"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54" t="str">
        <f>IF(ISBLANK(INDEX('Policy Characteristics'!K:K,MATCH($C274,'Policy Characteristics'!$C:$C,0))),"",INDEX('Policy Characteristics'!K:K,MATCH($C274,'Policy Characteristics'!$C:$C,0)))</f>
        <v>electricity-sector-main.html#elec-imports</v>
      </c>
      <c r="R274" s="254" t="str">
        <f>IF(ISBLANK(INDEX('Policy Characteristics'!L:L,MATCH($C274,'Policy Characteristics'!$C:$C,0))),"",INDEX('Policy Characteristics'!L:L,MATCH($C274,'Policy Characteristics'!$C:$C,0)))</f>
        <v>electricity-imports-exports.html</v>
      </c>
    </row>
    <row r="275" spans="1:18" s="2" customFormat="1">
      <c r="A275" s="254" t="str">
        <f>IF(ISBLANK(INDEX('Policy Characteristics'!A:A,MATCH($C275,'Policy Characteristics'!$C:$C,0))),"",INDEX('Policy Characteristics'!A:A,MATCH($C275,'Policy Characteristics'!$C:$C,0)))</f>
        <v>Electricity Supply</v>
      </c>
      <c r="B275" s="262" t="str">
        <f>IF(ISBLANK(INDEX('Policy Characteristics'!B:B,MATCH($C275,'Policy Characteristics'!$C:$C,0))),"",INDEX('Policy Characteristics'!B:B,MATCH($C275,'Policy Characteristics'!$C:$C,0)))</f>
        <v>Change Electricity Imports</v>
      </c>
      <c r="C275" s="254" t="str">
        <f t="shared" si="18"/>
        <v>Percent Change in Electricity Imports</v>
      </c>
      <c r="D275" s="6" t="s">
        <v>310</v>
      </c>
      <c r="E275" s="45"/>
      <c r="F275" s="6" t="s">
        <v>312</v>
      </c>
      <c r="G275" s="6"/>
      <c r="H275" s="47">
        <v>535</v>
      </c>
      <c r="I275" s="324" t="s">
        <v>44</v>
      </c>
      <c r="J275" s="255" t="str">
        <f>IF(ISBLANK(INDEX('Policy Characteristics'!D:D,MATCH($C275,'Policy Characteristics'!$C:$C,0))),"",INDEX('Policy Characteristics'!D:D,MATCH($C275,'Policy Characteristics'!$C:$C,0)))</f>
        <v>Electricity Imports and Exports</v>
      </c>
      <c r="K275" s="254" t="str">
        <f>IF(ISBLANK(INDEX('Policy Characteristics'!E:E,MATCH($C275,'Policy Characteristics'!$C:$C,0))),"",INDEX('Policy Characteristics'!E:E,MATCH($C275,'Policy Characteristics'!$C:$C,0)))</f>
        <v>elec change imports</v>
      </c>
      <c r="L275" s="261">
        <f>IF(ISBLANK(INDEX('Policy Characteristics'!F:F,MATCH($C275,'Policy Characteristics'!$C:$C,0))),"",INDEX('Policy Characteristics'!F:F,MATCH($C275,'Policy Characteristics'!$C:$C,0)))</f>
        <v>-0.5</v>
      </c>
      <c r="M275" s="261">
        <f>IF(ISBLANK(INDEX('Policy Characteristics'!G:G,MATCH($C275,'Policy Characteristics'!$C:$C,0))),"",INDEX('Policy Characteristics'!G:G,MATCH($C275,'Policy Characteristics'!$C:$C,0)))</f>
        <v>1</v>
      </c>
      <c r="N275" s="261">
        <f>IF(ISBLANK(INDEX('Policy Characteristics'!H:H,MATCH($C275,'Policy Characteristics'!$C:$C,0))),"",INDEX('Policy Characteristics'!H:H,MATCH($C275,'Policy Characteristics'!$C:$C,0)))</f>
        <v>0.02</v>
      </c>
      <c r="O275" s="254" t="str">
        <f>IF(ISBLANK(INDEX('Policy Characteristics'!I:I,MATCH($C275,'Policy Characteristics'!$C:$C,0))),"",INDEX('Policy Characteristics'!I:I,MATCH($C275,'Policy Characteristics'!$C:$C,0)))</f>
        <v>% change in imports</v>
      </c>
      <c r="P275" s="254"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54" t="str">
        <f>IF(ISBLANK(INDEX('Policy Characteristics'!K:K,MATCH($C275,'Policy Characteristics'!$C:$C,0))),"",INDEX('Policy Characteristics'!K:K,MATCH($C275,'Policy Characteristics'!$C:$C,0)))</f>
        <v>electricity-sector-main.html#elec-imports</v>
      </c>
      <c r="R275" s="254" t="str">
        <f>IF(ISBLANK(INDEX('Policy Characteristics'!L:L,MATCH($C275,'Policy Characteristics'!$C:$C,0))),"",INDEX('Policy Characteristics'!L:L,MATCH($C275,'Policy Characteristics'!$C:$C,0)))</f>
        <v>electricity-imports-exports.html</v>
      </c>
    </row>
    <row r="276" spans="1:18" s="2" customFormat="1">
      <c r="A276" s="254" t="str">
        <f>IF(ISBLANK(INDEX('Policy Characteristics'!A:A,MATCH($C276,'Policy Characteristics'!$C:$C,0))),"",INDEX('Policy Characteristics'!A:A,MATCH($C276,'Policy Characteristics'!$C:$C,0)))</f>
        <v>Electricity Supply</v>
      </c>
      <c r="B276" s="262" t="str">
        <f>IF(ISBLANK(INDEX('Policy Characteristics'!B:B,MATCH($C276,'Policy Characteristics'!$C:$C,0))),"",INDEX('Policy Characteristics'!B:B,MATCH($C276,'Policy Characteristics'!$C:$C,0)))</f>
        <v>Change Electricity Imports</v>
      </c>
      <c r="C276" s="254" t="str">
        <f t="shared" si="18"/>
        <v>Percent Change in Electricity Imports</v>
      </c>
      <c r="D276" s="6" t="s">
        <v>445</v>
      </c>
      <c r="E276" s="45"/>
      <c r="F276" s="6" t="s">
        <v>444</v>
      </c>
      <c r="G276" s="6"/>
      <c r="H276" s="47">
        <v>536</v>
      </c>
      <c r="I276" s="324" t="s">
        <v>44</v>
      </c>
      <c r="J276" s="255" t="str">
        <f>IF(ISBLANK(INDEX('Policy Characteristics'!D:D,MATCH($C276,'Policy Characteristics'!$C:$C,0))),"",INDEX('Policy Characteristics'!D:D,MATCH($C276,'Policy Characteristics'!$C:$C,0)))</f>
        <v>Electricity Imports and Exports</v>
      </c>
      <c r="K276" s="254" t="str">
        <f>IF(ISBLANK(INDEX('Policy Characteristics'!E:E,MATCH($C276,'Policy Characteristics'!$C:$C,0))),"",INDEX('Policy Characteristics'!E:E,MATCH($C276,'Policy Characteristics'!$C:$C,0)))</f>
        <v>elec change imports</v>
      </c>
      <c r="L276" s="261">
        <f>IF(ISBLANK(INDEX('Policy Characteristics'!F:F,MATCH($C276,'Policy Characteristics'!$C:$C,0))),"",INDEX('Policy Characteristics'!F:F,MATCH($C276,'Policy Characteristics'!$C:$C,0)))</f>
        <v>-0.5</v>
      </c>
      <c r="M276" s="261">
        <f>IF(ISBLANK(INDEX('Policy Characteristics'!G:G,MATCH($C276,'Policy Characteristics'!$C:$C,0))),"",INDEX('Policy Characteristics'!G:G,MATCH($C276,'Policy Characteristics'!$C:$C,0)))</f>
        <v>1</v>
      </c>
      <c r="N276" s="261">
        <f>IF(ISBLANK(INDEX('Policy Characteristics'!H:H,MATCH($C276,'Policy Characteristics'!$C:$C,0))),"",INDEX('Policy Characteristics'!H:H,MATCH($C276,'Policy Characteristics'!$C:$C,0)))</f>
        <v>0.02</v>
      </c>
      <c r="O276" s="254" t="str">
        <f>IF(ISBLANK(INDEX('Policy Characteristics'!I:I,MATCH($C276,'Policy Characteristics'!$C:$C,0))),"",INDEX('Policy Characteristics'!I:I,MATCH($C276,'Policy Characteristics'!$C:$C,0)))</f>
        <v>% change in imports</v>
      </c>
      <c r="P276" s="254"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54" t="str">
        <f>IF(ISBLANK(INDEX('Policy Characteristics'!K:K,MATCH($C276,'Policy Characteristics'!$C:$C,0))),"",INDEX('Policy Characteristics'!K:K,MATCH($C276,'Policy Characteristics'!$C:$C,0)))</f>
        <v>electricity-sector-main.html#elec-imports</v>
      </c>
      <c r="R276" s="254" t="str">
        <f>IF(ISBLANK(INDEX('Policy Characteristics'!L:L,MATCH($C276,'Policy Characteristics'!$C:$C,0))),"",INDEX('Policy Characteristics'!L:L,MATCH($C276,'Policy Characteristics'!$C:$C,0)))</f>
        <v>electricity-imports-exports.html</v>
      </c>
    </row>
    <row r="277" spans="1:18" s="2" customFormat="1">
      <c r="A277" s="254" t="str">
        <f>IF(ISBLANK(INDEX('Policy Characteristics'!A:A,MATCH($C277,'Policy Characteristics'!$C:$C,0))),"",INDEX('Policy Characteristics'!A:A,MATCH($C277,'Policy Characteristics'!$C:$C,0)))</f>
        <v>Electricity Supply</v>
      </c>
      <c r="B277" s="262" t="str">
        <f>IF(ISBLANK(INDEX('Policy Characteristics'!B:B,MATCH($C277,'Policy Characteristics'!$C:$C,0))),"",INDEX('Policy Characteristics'!B:B,MATCH($C277,'Policy Characteristics'!$C:$C,0)))</f>
        <v>Change Electricity Imports</v>
      </c>
      <c r="C277" s="254" t="str">
        <f t="shared" si="18"/>
        <v>Percent Change in Electricity Imports</v>
      </c>
      <c r="D277" s="6" t="s">
        <v>454</v>
      </c>
      <c r="E277" s="45"/>
      <c r="F277" s="6" t="s">
        <v>455</v>
      </c>
      <c r="G277" s="6"/>
      <c r="H277" s="47">
        <v>537</v>
      </c>
      <c r="I277" s="324" t="s">
        <v>44</v>
      </c>
      <c r="J277" s="255" t="str">
        <f>IF(ISBLANK(INDEX('Policy Characteristics'!D:D,MATCH($C277,'Policy Characteristics'!$C:$C,0))),"",INDEX('Policy Characteristics'!D:D,MATCH($C277,'Policy Characteristics'!$C:$C,0)))</f>
        <v>Electricity Imports and Exports</v>
      </c>
      <c r="K277" s="254" t="str">
        <f>IF(ISBLANK(INDEX('Policy Characteristics'!E:E,MATCH($C277,'Policy Characteristics'!$C:$C,0))),"",INDEX('Policy Characteristics'!E:E,MATCH($C277,'Policy Characteristics'!$C:$C,0)))</f>
        <v>elec change imports</v>
      </c>
      <c r="L277" s="261">
        <f>IF(ISBLANK(INDEX('Policy Characteristics'!F:F,MATCH($C277,'Policy Characteristics'!$C:$C,0))),"",INDEX('Policy Characteristics'!F:F,MATCH($C277,'Policy Characteristics'!$C:$C,0)))</f>
        <v>-0.5</v>
      </c>
      <c r="M277" s="261">
        <f>IF(ISBLANK(INDEX('Policy Characteristics'!G:G,MATCH($C277,'Policy Characteristics'!$C:$C,0))),"",INDEX('Policy Characteristics'!G:G,MATCH($C277,'Policy Characteristics'!$C:$C,0)))</f>
        <v>1</v>
      </c>
      <c r="N277" s="261">
        <f>IF(ISBLANK(INDEX('Policy Characteristics'!H:H,MATCH($C277,'Policy Characteristics'!$C:$C,0))),"",INDEX('Policy Characteristics'!H:H,MATCH($C277,'Policy Characteristics'!$C:$C,0)))</f>
        <v>0.02</v>
      </c>
      <c r="O277" s="254" t="str">
        <f>IF(ISBLANK(INDEX('Policy Characteristics'!I:I,MATCH($C277,'Policy Characteristics'!$C:$C,0))),"",INDEX('Policy Characteristics'!I:I,MATCH($C277,'Policy Characteristics'!$C:$C,0)))</f>
        <v>% change in imports</v>
      </c>
      <c r="P277" s="254"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54" t="str">
        <f>IF(ISBLANK(INDEX('Policy Characteristics'!K:K,MATCH($C277,'Policy Characteristics'!$C:$C,0))),"",INDEX('Policy Characteristics'!K:K,MATCH($C277,'Policy Characteristics'!$C:$C,0)))</f>
        <v>electricity-sector-main.html#elec-imports</v>
      </c>
      <c r="R277" s="254" t="str">
        <f>IF(ISBLANK(INDEX('Policy Characteristics'!L:L,MATCH($C277,'Policy Characteristics'!$C:$C,0))),"",INDEX('Policy Characteristics'!L:L,MATCH($C277,'Policy Characteristics'!$C:$C,0)))</f>
        <v>electricity-imports-exports.html</v>
      </c>
    </row>
    <row r="278" spans="1:18" s="2" customFormat="1">
      <c r="A278" s="254" t="str">
        <f>IF(ISBLANK(INDEX('Policy Characteristics'!A:A,MATCH($C278,'Policy Characteristics'!$C:$C,0))),"",INDEX('Policy Characteristics'!A:A,MATCH($C278,'Policy Characteristics'!$C:$C,0)))</f>
        <v>Electricity Supply</v>
      </c>
      <c r="B278" s="262" t="str">
        <f>IF(ISBLANK(INDEX('Policy Characteristics'!B:B,MATCH($C278,'Policy Characteristics'!$C:$C,0))),"",INDEX('Policy Characteristics'!B:B,MATCH($C278,'Policy Characteristics'!$C:$C,0)))</f>
        <v>Change Electricity Imports</v>
      </c>
      <c r="C278" s="254" t="str">
        <f t="shared" si="18"/>
        <v>Percent Change in Electricity Imports</v>
      </c>
      <c r="D278" s="6" t="s">
        <v>2751</v>
      </c>
      <c r="E278" s="45"/>
      <c r="F278" s="6" t="s">
        <v>2470</v>
      </c>
      <c r="G278" s="6"/>
      <c r="H278" s="47">
        <v>538</v>
      </c>
      <c r="I278" s="324" t="s">
        <v>44</v>
      </c>
      <c r="J278" s="255" t="str">
        <f>IF(ISBLANK(INDEX('Policy Characteristics'!D:D,MATCH($C278,'Policy Characteristics'!$C:$C,0))),"",INDEX('Policy Characteristics'!D:D,MATCH($C278,'Policy Characteristics'!$C:$C,0)))</f>
        <v>Electricity Imports and Exports</v>
      </c>
      <c r="K278" s="254" t="str">
        <f>IF(ISBLANK(INDEX('Policy Characteristics'!E:E,MATCH($C278,'Policy Characteristics'!$C:$C,0))),"",INDEX('Policy Characteristics'!E:E,MATCH($C278,'Policy Characteristics'!$C:$C,0)))</f>
        <v>elec change imports</v>
      </c>
      <c r="L278" s="261">
        <f>IF(ISBLANK(INDEX('Policy Characteristics'!F:F,MATCH($C278,'Policy Characteristics'!$C:$C,0))),"",INDEX('Policy Characteristics'!F:F,MATCH($C278,'Policy Characteristics'!$C:$C,0)))</f>
        <v>-0.5</v>
      </c>
      <c r="M278" s="261">
        <f>IF(ISBLANK(INDEX('Policy Characteristics'!G:G,MATCH($C278,'Policy Characteristics'!$C:$C,0))),"",INDEX('Policy Characteristics'!G:G,MATCH($C278,'Policy Characteristics'!$C:$C,0)))</f>
        <v>1</v>
      </c>
      <c r="N278" s="261">
        <f>IF(ISBLANK(INDEX('Policy Characteristics'!H:H,MATCH($C278,'Policy Characteristics'!$C:$C,0))),"",INDEX('Policy Characteristics'!H:H,MATCH($C278,'Policy Characteristics'!$C:$C,0)))</f>
        <v>0.02</v>
      </c>
      <c r="O278" s="254" t="str">
        <f>IF(ISBLANK(INDEX('Policy Characteristics'!I:I,MATCH($C278,'Policy Characteristics'!$C:$C,0))),"",INDEX('Policy Characteristics'!I:I,MATCH($C278,'Policy Characteristics'!$C:$C,0)))</f>
        <v>% change in imports</v>
      </c>
      <c r="P278" s="254"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54" t="str">
        <f>IF(ISBLANK(INDEX('Policy Characteristics'!K:K,MATCH($C278,'Policy Characteristics'!$C:$C,0))),"",INDEX('Policy Characteristics'!K:K,MATCH($C278,'Policy Characteristics'!$C:$C,0)))</f>
        <v>electricity-sector-main.html#elec-imports</v>
      </c>
      <c r="R278" s="254" t="str">
        <f>IF(ISBLANK(INDEX('Policy Characteristics'!L:L,MATCH($C278,'Policy Characteristics'!$C:$C,0))),"",INDEX('Policy Characteristics'!L:L,MATCH($C278,'Policy Characteristics'!$C:$C,0)))</f>
        <v>electricity-imports-exports.html</v>
      </c>
    </row>
    <row r="279" spans="1:18" s="2" customFormat="1">
      <c r="A279" s="254" t="str">
        <f>IF(ISBLANK(INDEX('Policy Characteristics'!A:A,MATCH($C279,'Policy Characteristics'!$C:$C,0))),"",INDEX('Policy Characteristics'!A:A,MATCH($C279,'Policy Characteristics'!$C:$C,0)))</f>
        <v>Electricity Supply</v>
      </c>
      <c r="B279" s="262" t="str">
        <f>IF(ISBLANK(INDEX('Policy Characteristics'!B:B,MATCH($C279,'Policy Characteristics'!$C:$C,0))),"",INDEX('Policy Characteristics'!B:B,MATCH($C279,'Policy Characteristics'!$C:$C,0)))</f>
        <v>Change Electricity Imports</v>
      </c>
      <c r="C279" s="254" t="str">
        <f t="shared" si="18"/>
        <v>Percent Change in Electricity Imports</v>
      </c>
      <c r="D279" s="6" t="s">
        <v>2752</v>
      </c>
      <c r="E279" s="45"/>
      <c r="F279" s="6" t="s">
        <v>2594</v>
      </c>
      <c r="G279" s="6"/>
      <c r="H279" s="47">
        <v>539</v>
      </c>
      <c r="I279" s="324" t="s">
        <v>44</v>
      </c>
      <c r="J279" s="255" t="str">
        <f>IF(ISBLANK(INDEX('Policy Characteristics'!D:D,MATCH($C279,'Policy Characteristics'!$C:$C,0))),"",INDEX('Policy Characteristics'!D:D,MATCH($C279,'Policy Characteristics'!$C:$C,0)))</f>
        <v>Electricity Imports and Exports</v>
      </c>
      <c r="K279" s="254" t="str">
        <f>IF(ISBLANK(INDEX('Policy Characteristics'!E:E,MATCH($C279,'Policy Characteristics'!$C:$C,0))),"",INDEX('Policy Characteristics'!E:E,MATCH($C279,'Policy Characteristics'!$C:$C,0)))</f>
        <v>elec change imports</v>
      </c>
      <c r="L279" s="261">
        <f>IF(ISBLANK(INDEX('Policy Characteristics'!F:F,MATCH($C279,'Policy Characteristics'!$C:$C,0))),"",INDEX('Policy Characteristics'!F:F,MATCH($C279,'Policy Characteristics'!$C:$C,0)))</f>
        <v>-0.5</v>
      </c>
      <c r="M279" s="261">
        <f>IF(ISBLANK(INDEX('Policy Characteristics'!G:G,MATCH($C279,'Policy Characteristics'!$C:$C,0))),"",INDEX('Policy Characteristics'!G:G,MATCH($C279,'Policy Characteristics'!$C:$C,0)))</f>
        <v>1</v>
      </c>
      <c r="N279" s="261">
        <f>IF(ISBLANK(INDEX('Policy Characteristics'!H:H,MATCH($C279,'Policy Characteristics'!$C:$C,0))),"",INDEX('Policy Characteristics'!H:H,MATCH($C279,'Policy Characteristics'!$C:$C,0)))</f>
        <v>0.02</v>
      </c>
      <c r="O279" s="254" t="str">
        <f>IF(ISBLANK(INDEX('Policy Characteristics'!I:I,MATCH($C279,'Policy Characteristics'!$C:$C,0))),"",INDEX('Policy Characteristics'!I:I,MATCH($C279,'Policy Characteristics'!$C:$C,0)))</f>
        <v>% change in imports</v>
      </c>
      <c r="P279" s="254"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54" t="str">
        <f>IF(ISBLANK(INDEX('Policy Characteristics'!K:K,MATCH($C279,'Policy Characteristics'!$C:$C,0))),"",INDEX('Policy Characteristics'!K:K,MATCH($C279,'Policy Characteristics'!$C:$C,0)))</f>
        <v>electricity-sector-main.html#elec-imports</v>
      </c>
      <c r="R279" s="254" t="str">
        <f>IF(ISBLANK(INDEX('Policy Characteristics'!L:L,MATCH($C279,'Policy Characteristics'!$C:$C,0))),"",INDEX('Policy Characteristics'!L:L,MATCH($C279,'Policy Characteristics'!$C:$C,0)))</f>
        <v>electricity-imports-exports.html</v>
      </c>
    </row>
    <row r="280" spans="1:18" s="2" customFormat="1">
      <c r="A280" s="254" t="str">
        <f>IF(ISBLANK(INDEX('Policy Characteristics'!A:A,MATCH($C280,'Policy Characteristics'!$C:$C,0))),"",INDEX('Policy Characteristics'!A:A,MATCH($C280,'Policy Characteristics'!$C:$C,0)))</f>
        <v>Electricity Supply</v>
      </c>
      <c r="B280" s="262" t="str">
        <f>IF(ISBLANK(INDEX('Policy Characteristics'!B:B,MATCH($C280,'Policy Characteristics'!$C:$C,0))),"",INDEX('Policy Characteristics'!B:B,MATCH($C280,'Policy Characteristics'!$C:$C,0)))</f>
        <v>Change Electricity Imports</v>
      </c>
      <c r="C280" s="254" t="str">
        <f t="shared" si="18"/>
        <v>Percent Change in Electricity Imports</v>
      </c>
      <c r="D280" s="6" t="s">
        <v>2753</v>
      </c>
      <c r="E280" s="45"/>
      <c r="F280" s="6" t="s">
        <v>2472</v>
      </c>
      <c r="G280" s="6"/>
      <c r="H280" s="47">
        <v>540</v>
      </c>
      <c r="I280" s="324" t="s">
        <v>44</v>
      </c>
      <c r="J280" s="255" t="str">
        <f>IF(ISBLANK(INDEX('Policy Characteristics'!D:D,MATCH($C280,'Policy Characteristics'!$C:$C,0))),"",INDEX('Policy Characteristics'!D:D,MATCH($C280,'Policy Characteristics'!$C:$C,0)))</f>
        <v>Electricity Imports and Exports</v>
      </c>
      <c r="K280" s="254" t="str">
        <f>IF(ISBLANK(INDEX('Policy Characteristics'!E:E,MATCH($C280,'Policy Characteristics'!$C:$C,0))),"",INDEX('Policy Characteristics'!E:E,MATCH($C280,'Policy Characteristics'!$C:$C,0)))</f>
        <v>elec change imports</v>
      </c>
      <c r="L280" s="261">
        <f>IF(ISBLANK(INDEX('Policy Characteristics'!F:F,MATCH($C280,'Policy Characteristics'!$C:$C,0))),"",INDEX('Policy Characteristics'!F:F,MATCH($C280,'Policy Characteristics'!$C:$C,0)))</f>
        <v>-0.5</v>
      </c>
      <c r="M280" s="261">
        <f>IF(ISBLANK(INDEX('Policy Characteristics'!G:G,MATCH($C280,'Policy Characteristics'!$C:$C,0))),"",INDEX('Policy Characteristics'!G:G,MATCH($C280,'Policy Characteristics'!$C:$C,0)))</f>
        <v>1</v>
      </c>
      <c r="N280" s="261">
        <f>IF(ISBLANK(INDEX('Policy Characteristics'!H:H,MATCH($C280,'Policy Characteristics'!$C:$C,0))),"",INDEX('Policy Characteristics'!H:H,MATCH($C280,'Policy Characteristics'!$C:$C,0)))</f>
        <v>0.02</v>
      </c>
      <c r="O280" s="254" t="str">
        <f>IF(ISBLANK(INDEX('Policy Characteristics'!I:I,MATCH($C280,'Policy Characteristics'!$C:$C,0))),"",INDEX('Policy Characteristics'!I:I,MATCH($C280,'Policy Characteristics'!$C:$C,0)))</f>
        <v>% change in imports</v>
      </c>
      <c r="P280" s="254"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54" t="str">
        <f>IF(ISBLANK(INDEX('Policy Characteristics'!K:K,MATCH($C280,'Policy Characteristics'!$C:$C,0))),"",INDEX('Policy Characteristics'!K:K,MATCH($C280,'Policy Characteristics'!$C:$C,0)))</f>
        <v>electricity-sector-main.html#elec-imports</v>
      </c>
      <c r="R280" s="254" t="str">
        <f>IF(ISBLANK(INDEX('Policy Characteristics'!L:L,MATCH($C280,'Policy Characteristics'!$C:$C,0))),"",INDEX('Policy Characteristics'!L:L,MATCH($C280,'Policy Characteristics'!$C:$C,0)))</f>
        <v>electricity-imports-exports.html</v>
      </c>
    </row>
    <row r="281" spans="1:18" s="2" customFormat="1">
      <c r="A281" s="254" t="str">
        <f>IF(ISBLANK(INDEX('Policy Characteristics'!A:A,MATCH($C281,'Policy Characteristics'!$C:$C,0))),"",INDEX('Policy Characteristics'!A:A,MATCH($C281,'Policy Characteristics'!$C:$C,0)))</f>
        <v>Electricity Supply</v>
      </c>
      <c r="B281" s="262" t="str">
        <f>IF(ISBLANK(INDEX('Policy Characteristics'!B:B,MATCH($C281,'Policy Characteristics'!$C:$C,0))),"",INDEX('Policy Characteristics'!B:B,MATCH($C281,'Policy Characteristics'!$C:$C,0)))</f>
        <v>Change Electricity Imports</v>
      </c>
      <c r="C281" s="254" t="str">
        <f t="shared" si="18"/>
        <v>Percent Change in Electricity Imports</v>
      </c>
      <c r="D281" s="6" t="s">
        <v>3497</v>
      </c>
      <c r="E281" s="45"/>
      <c r="F281" s="6" t="s">
        <v>3504</v>
      </c>
      <c r="G281" s="6"/>
      <c r="H281" s="47">
        <v>1754</v>
      </c>
      <c r="I281" s="324" t="s">
        <v>44</v>
      </c>
      <c r="J281" s="255" t="str">
        <f>IF(ISBLANK(INDEX('Policy Characteristics'!D:D,MATCH($C281,'Policy Characteristics'!$C:$C,0))),"",INDEX('Policy Characteristics'!D:D,MATCH($C281,'Policy Characteristics'!$C:$C,0)))</f>
        <v>Electricity Imports and Exports</v>
      </c>
      <c r="K281" s="254" t="str">
        <f>IF(ISBLANK(INDEX('Policy Characteristics'!E:E,MATCH($C281,'Policy Characteristics'!$C:$C,0))),"",INDEX('Policy Characteristics'!E:E,MATCH($C281,'Policy Characteristics'!$C:$C,0)))</f>
        <v>elec change imports</v>
      </c>
      <c r="L281" s="261">
        <f>IF(ISBLANK(INDEX('Policy Characteristics'!F:F,MATCH($C281,'Policy Characteristics'!$C:$C,0))),"",INDEX('Policy Characteristics'!F:F,MATCH($C281,'Policy Characteristics'!$C:$C,0)))</f>
        <v>-0.5</v>
      </c>
      <c r="M281" s="261">
        <f>IF(ISBLANK(INDEX('Policy Characteristics'!G:G,MATCH($C281,'Policy Characteristics'!$C:$C,0))),"",INDEX('Policy Characteristics'!G:G,MATCH($C281,'Policy Characteristics'!$C:$C,0)))</f>
        <v>1</v>
      </c>
      <c r="N281" s="261">
        <f>IF(ISBLANK(INDEX('Policy Characteristics'!H:H,MATCH($C281,'Policy Characteristics'!$C:$C,0))),"",INDEX('Policy Characteristics'!H:H,MATCH($C281,'Policy Characteristics'!$C:$C,0)))</f>
        <v>0.02</v>
      </c>
      <c r="O281" s="254" t="str">
        <f>IF(ISBLANK(INDEX('Policy Characteristics'!I:I,MATCH($C281,'Policy Characteristics'!$C:$C,0))),"",INDEX('Policy Characteristics'!I:I,MATCH($C281,'Policy Characteristics'!$C:$C,0)))</f>
        <v>% change in imports</v>
      </c>
      <c r="P281" s="254"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54" t="str">
        <f>IF(ISBLANK(INDEX('Policy Characteristics'!K:K,MATCH($C281,'Policy Characteristics'!$C:$C,0))),"",INDEX('Policy Characteristics'!K:K,MATCH($C281,'Policy Characteristics'!$C:$C,0)))</f>
        <v>electricity-sector-main.html#elec-imports</v>
      </c>
      <c r="R281" s="254" t="str">
        <f>IF(ISBLANK(INDEX('Policy Characteristics'!L:L,MATCH($C281,'Policy Characteristics'!$C:$C,0))),"",INDEX('Policy Characteristics'!L:L,MATCH($C281,'Policy Characteristics'!$C:$C,0)))</f>
        <v>electricity-imports-exports.html</v>
      </c>
    </row>
    <row r="282" spans="1:18" s="2" customFormat="1">
      <c r="A282" s="254" t="str">
        <f>IF(ISBLANK(INDEX('Policy Characteristics'!A:A,MATCH($C282,'Policy Characteristics'!$C:$C,0))),"",INDEX('Policy Characteristics'!A:A,MATCH($C282,'Policy Characteristics'!$C:$C,0)))</f>
        <v>Electricity Supply</v>
      </c>
      <c r="B282" s="262" t="str">
        <f>IF(ISBLANK(INDEX('Policy Characteristics'!B:B,MATCH($C282,'Policy Characteristics'!$C:$C,0))),"",INDEX('Policy Characteristics'!B:B,MATCH($C282,'Policy Characteristics'!$C:$C,0)))</f>
        <v>Change Electricity Imports</v>
      </c>
      <c r="C282" s="254" t="str">
        <f t="shared" si="18"/>
        <v>Percent Change in Electricity Imports</v>
      </c>
      <c r="D282" s="6" t="s">
        <v>3500</v>
      </c>
      <c r="E282" s="45"/>
      <c r="F282" s="6" t="s">
        <v>3505</v>
      </c>
      <c r="G282" s="6"/>
      <c r="H282" s="47">
        <v>1755</v>
      </c>
      <c r="I282" s="324" t="s">
        <v>44</v>
      </c>
      <c r="J282" s="255" t="str">
        <f>IF(ISBLANK(INDEX('Policy Characteristics'!D:D,MATCH($C282,'Policy Characteristics'!$C:$C,0))),"",INDEX('Policy Characteristics'!D:D,MATCH($C282,'Policy Characteristics'!$C:$C,0)))</f>
        <v>Electricity Imports and Exports</v>
      </c>
      <c r="K282" s="254" t="str">
        <f>IF(ISBLANK(INDEX('Policy Characteristics'!E:E,MATCH($C282,'Policy Characteristics'!$C:$C,0))),"",INDEX('Policy Characteristics'!E:E,MATCH($C282,'Policy Characteristics'!$C:$C,0)))</f>
        <v>elec change imports</v>
      </c>
      <c r="L282" s="261">
        <f>IF(ISBLANK(INDEX('Policy Characteristics'!F:F,MATCH($C282,'Policy Characteristics'!$C:$C,0))),"",INDEX('Policy Characteristics'!F:F,MATCH($C282,'Policy Characteristics'!$C:$C,0)))</f>
        <v>-0.5</v>
      </c>
      <c r="M282" s="261">
        <f>IF(ISBLANK(INDEX('Policy Characteristics'!G:G,MATCH($C282,'Policy Characteristics'!$C:$C,0))),"",INDEX('Policy Characteristics'!G:G,MATCH($C282,'Policy Characteristics'!$C:$C,0)))</f>
        <v>1</v>
      </c>
      <c r="N282" s="261">
        <f>IF(ISBLANK(INDEX('Policy Characteristics'!H:H,MATCH($C282,'Policy Characteristics'!$C:$C,0))),"",INDEX('Policy Characteristics'!H:H,MATCH($C282,'Policy Characteristics'!$C:$C,0)))</f>
        <v>0.02</v>
      </c>
      <c r="O282" s="254" t="str">
        <f>IF(ISBLANK(INDEX('Policy Characteristics'!I:I,MATCH($C282,'Policy Characteristics'!$C:$C,0))),"",INDEX('Policy Characteristics'!I:I,MATCH($C282,'Policy Characteristics'!$C:$C,0)))</f>
        <v>% change in imports</v>
      </c>
      <c r="P282" s="254"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54" t="str">
        <f>IF(ISBLANK(INDEX('Policy Characteristics'!K:K,MATCH($C282,'Policy Characteristics'!$C:$C,0))),"",INDEX('Policy Characteristics'!K:K,MATCH($C282,'Policy Characteristics'!$C:$C,0)))</f>
        <v>electricity-sector-main.html#elec-imports</v>
      </c>
      <c r="R282" s="254" t="str">
        <f>IF(ISBLANK(INDEX('Policy Characteristics'!L:L,MATCH($C282,'Policy Characteristics'!$C:$C,0))),"",INDEX('Policy Characteristics'!L:L,MATCH($C282,'Policy Characteristics'!$C:$C,0)))</f>
        <v>electricity-imports-exports.html</v>
      </c>
    </row>
    <row r="283" spans="1:18" s="2" customFormat="1">
      <c r="A283" s="254" t="str">
        <f>IF(ISBLANK(INDEX('Policy Characteristics'!A:A,MATCH($C283,'Policy Characteristics'!$C:$C,0))),"",INDEX('Policy Characteristics'!A:A,MATCH($C283,'Policy Characteristics'!$C:$C,0)))</f>
        <v>Electricity Supply</v>
      </c>
      <c r="B283" s="262" t="str">
        <f>IF(ISBLANK(INDEX('Policy Characteristics'!B:B,MATCH($C283,'Policy Characteristics'!$C:$C,0))),"",INDEX('Policy Characteristics'!B:B,MATCH($C283,'Policy Characteristics'!$C:$C,0)))</f>
        <v>Change Electricity Imports</v>
      </c>
      <c r="C283" s="254" t="str">
        <f t="shared" si="18"/>
        <v>Percent Change in Electricity Imports</v>
      </c>
      <c r="D283" s="6" t="s">
        <v>3501</v>
      </c>
      <c r="E283" s="45"/>
      <c r="F283" s="6" t="s">
        <v>3506</v>
      </c>
      <c r="G283" s="6"/>
      <c r="H283" s="47">
        <v>1756</v>
      </c>
      <c r="I283" s="324" t="s">
        <v>44</v>
      </c>
      <c r="J283" s="255" t="str">
        <f>IF(ISBLANK(INDEX('Policy Characteristics'!D:D,MATCH($C283,'Policy Characteristics'!$C:$C,0))),"",INDEX('Policy Characteristics'!D:D,MATCH($C283,'Policy Characteristics'!$C:$C,0)))</f>
        <v>Electricity Imports and Exports</v>
      </c>
      <c r="K283" s="254" t="str">
        <f>IF(ISBLANK(INDEX('Policy Characteristics'!E:E,MATCH($C283,'Policy Characteristics'!$C:$C,0))),"",INDEX('Policy Characteristics'!E:E,MATCH($C283,'Policy Characteristics'!$C:$C,0)))</f>
        <v>elec change imports</v>
      </c>
      <c r="L283" s="261">
        <f>IF(ISBLANK(INDEX('Policy Characteristics'!F:F,MATCH($C283,'Policy Characteristics'!$C:$C,0))),"",INDEX('Policy Characteristics'!F:F,MATCH($C283,'Policy Characteristics'!$C:$C,0)))</f>
        <v>-0.5</v>
      </c>
      <c r="M283" s="261">
        <f>IF(ISBLANK(INDEX('Policy Characteristics'!G:G,MATCH($C283,'Policy Characteristics'!$C:$C,0))),"",INDEX('Policy Characteristics'!G:G,MATCH($C283,'Policy Characteristics'!$C:$C,0)))</f>
        <v>1</v>
      </c>
      <c r="N283" s="261">
        <f>IF(ISBLANK(INDEX('Policy Characteristics'!H:H,MATCH($C283,'Policy Characteristics'!$C:$C,0))),"",INDEX('Policy Characteristics'!H:H,MATCH($C283,'Policy Characteristics'!$C:$C,0)))</f>
        <v>0.02</v>
      </c>
      <c r="O283" s="254" t="str">
        <f>IF(ISBLANK(INDEX('Policy Characteristics'!I:I,MATCH($C283,'Policy Characteristics'!$C:$C,0))),"",INDEX('Policy Characteristics'!I:I,MATCH($C283,'Policy Characteristics'!$C:$C,0)))</f>
        <v>% change in imports</v>
      </c>
      <c r="P283" s="254"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54" t="str">
        <f>IF(ISBLANK(INDEX('Policy Characteristics'!K:K,MATCH($C283,'Policy Characteristics'!$C:$C,0))),"",INDEX('Policy Characteristics'!K:K,MATCH($C283,'Policy Characteristics'!$C:$C,0)))</f>
        <v>electricity-sector-main.html#elec-imports</v>
      </c>
      <c r="R283" s="254" t="str">
        <f>IF(ISBLANK(INDEX('Policy Characteristics'!L:L,MATCH($C283,'Policy Characteristics'!$C:$C,0))),"",INDEX('Policy Characteristics'!L:L,MATCH($C283,'Policy Characteristics'!$C:$C,0)))</f>
        <v>electricity-imports-exports.html</v>
      </c>
    </row>
    <row r="284" spans="1:18" s="2" customFormat="1">
      <c r="A284" s="254" t="str">
        <f>IF(ISBLANK(INDEX('Policy Characteristics'!A:A,MATCH($C284,'Policy Characteristics'!$C:$C,0))),"",INDEX('Policy Characteristics'!A:A,MATCH($C284,'Policy Characteristics'!$C:$C,0)))</f>
        <v>Electricity Supply</v>
      </c>
      <c r="B284" s="262" t="str">
        <f>IF(ISBLANK(INDEX('Policy Characteristics'!B:B,MATCH($C284,'Policy Characteristics'!$C:$C,0))),"",INDEX('Policy Characteristics'!B:B,MATCH($C284,'Policy Characteristics'!$C:$C,0)))</f>
        <v>Change Electricity Imports</v>
      </c>
      <c r="C284" s="254" t="str">
        <f t="shared" si="18"/>
        <v>Percent Change in Electricity Imports</v>
      </c>
      <c r="D284" s="6" t="s">
        <v>3502</v>
      </c>
      <c r="E284" s="45"/>
      <c r="F284" s="6" t="s">
        <v>3507</v>
      </c>
      <c r="G284" s="6"/>
      <c r="H284" s="47">
        <v>1757</v>
      </c>
      <c r="I284" s="324" t="s">
        <v>44</v>
      </c>
      <c r="J284" s="255" t="str">
        <f>IF(ISBLANK(INDEX('Policy Characteristics'!D:D,MATCH($C284,'Policy Characteristics'!$C:$C,0))),"",INDEX('Policy Characteristics'!D:D,MATCH($C284,'Policy Characteristics'!$C:$C,0)))</f>
        <v>Electricity Imports and Exports</v>
      </c>
      <c r="K284" s="254" t="str">
        <f>IF(ISBLANK(INDEX('Policy Characteristics'!E:E,MATCH($C284,'Policy Characteristics'!$C:$C,0))),"",INDEX('Policy Characteristics'!E:E,MATCH($C284,'Policy Characteristics'!$C:$C,0)))</f>
        <v>elec change imports</v>
      </c>
      <c r="L284" s="261">
        <f>IF(ISBLANK(INDEX('Policy Characteristics'!F:F,MATCH($C284,'Policy Characteristics'!$C:$C,0))),"",INDEX('Policy Characteristics'!F:F,MATCH($C284,'Policy Characteristics'!$C:$C,0)))</f>
        <v>-0.5</v>
      </c>
      <c r="M284" s="261">
        <f>IF(ISBLANK(INDEX('Policy Characteristics'!G:G,MATCH($C284,'Policy Characteristics'!$C:$C,0))),"",INDEX('Policy Characteristics'!G:G,MATCH($C284,'Policy Characteristics'!$C:$C,0)))</f>
        <v>1</v>
      </c>
      <c r="N284" s="261">
        <f>IF(ISBLANK(INDEX('Policy Characteristics'!H:H,MATCH($C284,'Policy Characteristics'!$C:$C,0))),"",INDEX('Policy Characteristics'!H:H,MATCH($C284,'Policy Characteristics'!$C:$C,0)))</f>
        <v>0.02</v>
      </c>
      <c r="O284" s="254" t="str">
        <f>IF(ISBLANK(INDEX('Policy Characteristics'!I:I,MATCH($C284,'Policy Characteristics'!$C:$C,0))),"",INDEX('Policy Characteristics'!I:I,MATCH($C284,'Policy Characteristics'!$C:$C,0)))</f>
        <v>% change in imports</v>
      </c>
      <c r="P284" s="254"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54" t="str">
        <f>IF(ISBLANK(INDEX('Policy Characteristics'!K:K,MATCH($C284,'Policy Characteristics'!$C:$C,0))),"",INDEX('Policy Characteristics'!K:K,MATCH($C284,'Policy Characteristics'!$C:$C,0)))</f>
        <v>electricity-sector-main.html#elec-imports</v>
      </c>
      <c r="R284" s="254" t="str">
        <f>IF(ISBLANK(INDEX('Policy Characteristics'!L:L,MATCH($C284,'Policy Characteristics'!$C:$C,0))),"",INDEX('Policy Characteristics'!L:L,MATCH($C284,'Policy Characteristics'!$C:$C,0)))</f>
        <v>electricity-imports-exports.html</v>
      </c>
    </row>
    <row r="285" spans="1:18" s="2" customFormat="1">
      <c r="A285" s="254" t="str">
        <f>IF(ISBLANK(INDEX('Policy Characteristics'!A:A,MATCH($C285,'Policy Characteristics'!$C:$C,0))),"",INDEX('Policy Characteristics'!A:A,MATCH($C285,'Policy Characteristics'!$C:$C,0)))</f>
        <v>Electricity Supply</v>
      </c>
      <c r="B285" s="262" t="str">
        <f>IF(ISBLANK(INDEX('Policy Characteristics'!B:B,MATCH($C285,'Policy Characteristics'!$C:$C,0))),"",INDEX('Policy Characteristics'!B:B,MATCH($C285,'Policy Characteristics'!$C:$C,0)))</f>
        <v>Change Electricity Imports</v>
      </c>
      <c r="C285" s="254" t="str">
        <f t="shared" si="18"/>
        <v>Percent Change in Electricity Imports</v>
      </c>
      <c r="D285" s="6" t="s">
        <v>3503</v>
      </c>
      <c r="E285" s="45"/>
      <c r="F285" s="6" t="s">
        <v>3508</v>
      </c>
      <c r="G285" s="6"/>
      <c r="H285" s="47">
        <v>1758</v>
      </c>
      <c r="I285" s="324" t="s">
        <v>44</v>
      </c>
      <c r="J285" s="255" t="str">
        <f>IF(ISBLANK(INDEX('Policy Characteristics'!D:D,MATCH($C285,'Policy Characteristics'!$C:$C,0))),"",INDEX('Policy Characteristics'!D:D,MATCH($C285,'Policy Characteristics'!$C:$C,0)))</f>
        <v>Electricity Imports and Exports</v>
      </c>
      <c r="K285" s="254" t="str">
        <f>IF(ISBLANK(INDEX('Policy Characteristics'!E:E,MATCH($C285,'Policy Characteristics'!$C:$C,0))),"",INDEX('Policy Characteristics'!E:E,MATCH($C285,'Policy Characteristics'!$C:$C,0)))</f>
        <v>elec change imports</v>
      </c>
      <c r="L285" s="261">
        <f>IF(ISBLANK(INDEX('Policy Characteristics'!F:F,MATCH($C285,'Policy Characteristics'!$C:$C,0))),"",INDEX('Policy Characteristics'!F:F,MATCH($C285,'Policy Characteristics'!$C:$C,0)))</f>
        <v>-0.5</v>
      </c>
      <c r="M285" s="261">
        <f>IF(ISBLANK(INDEX('Policy Characteristics'!G:G,MATCH($C285,'Policy Characteristics'!$C:$C,0))),"",INDEX('Policy Characteristics'!G:G,MATCH($C285,'Policy Characteristics'!$C:$C,0)))</f>
        <v>1</v>
      </c>
      <c r="N285" s="261">
        <f>IF(ISBLANK(INDEX('Policy Characteristics'!H:H,MATCH($C285,'Policy Characteristics'!$C:$C,0))),"",INDEX('Policy Characteristics'!H:H,MATCH($C285,'Policy Characteristics'!$C:$C,0)))</f>
        <v>0.02</v>
      </c>
      <c r="O285" s="254" t="str">
        <f>IF(ISBLANK(INDEX('Policy Characteristics'!I:I,MATCH($C285,'Policy Characteristics'!$C:$C,0))),"",INDEX('Policy Characteristics'!I:I,MATCH($C285,'Policy Characteristics'!$C:$C,0)))</f>
        <v>% change in imports</v>
      </c>
      <c r="P285" s="254"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54" t="str">
        <f>IF(ISBLANK(INDEX('Policy Characteristics'!K:K,MATCH($C285,'Policy Characteristics'!$C:$C,0))),"",INDEX('Policy Characteristics'!K:K,MATCH($C285,'Policy Characteristics'!$C:$C,0)))</f>
        <v>electricity-sector-main.html#elec-imports</v>
      </c>
      <c r="R285" s="254" t="str">
        <f>IF(ISBLANK(INDEX('Policy Characteristics'!L:L,MATCH($C285,'Policy Characteristics'!$C:$C,0))),"",INDEX('Policy Characteristics'!L:L,MATCH($C285,'Policy Characteristics'!$C:$C,0)))</f>
        <v>electricity-imports-exports.html</v>
      </c>
    </row>
    <row r="286" spans="1:18" s="2" customFormat="1">
      <c r="A286" s="254" t="str">
        <f>IF(ISBLANK(INDEX('Policy Characteristics'!A:A,MATCH($C286,'Policy Characteristics'!$C:$C,0))),"",INDEX('Policy Characteristics'!A:A,MATCH($C286,'Policy Characteristics'!$C:$C,0)))</f>
        <v>Electricity Supply</v>
      </c>
      <c r="B286" s="262" t="str">
        <f>IF(ISBLANK(INDEX('Policy Characteristics'!B:B,MATCH($C286,'Policy Characteristics'!$C:$C,0))),"",INDEX('Policy Characteristics'!B:B,MATCH($C286,'Policy Characteristics'!$C:$C,0)))</f>
        <v>Change Electricity Imports</v>
      </c>
      <c r="C286" s="254" t="str">
        <f t="shared" si="18"/>
        <v>Percent Change in Electricity Imports</v>
      </c>
      <c r="D286" s="6" t="s">
        <v>3592</v>
      </c>
      <c r="E286" s="45"/>
      <c r="F286" s="6" t="s">
        <v>3590</v>
      </c>
      <c r="G286" s="6"/>
      <c r="H286" s="47">
        <v>1759</v>
      </c>
      <c r="I286" s="324" t="s">
        <v>44</v>
      </c>
      <c r="J286" s="255" t="str">
        <f>IF(ISBLANK(INDEX('Policy Characteristics'!D:D,MATCH($C286,'Policy Characteristics'!$C:$C,0))),"",INDEX('Policy Characteristics'!D:D,MATCH($C286,'Policy Characteristics'!$C:$C,0)))</f>
        <v>Electricity Imports and Exports</v>
      </c>
      <c r="K286" s="254" t="str">
        <f>IF(ISBLANK(INDEX('Policy Characteristics'!E:E,MATCH($C286,'Policy Characteristics'!$C:$C,0))),"",INDEX('Policy Characteristics'!E:E,MATCH($C286,'Policy Characteristics'!$C:$C,0)))</f>
        <v>elec change imports</v>
      </c>
      <c r="L286" s="261">
        <f>IF(ISBLANK(INDEX('Policy Characteristics'!F:F,MATCH($C286,'Policy Characteristics'!$C:$C,0))),"",INDEX('Policy Characteristics'!F:F,MATCH($C286,'Policy Characteristics'!$C:$C,0)))</f>
        <v>-0.5</v>
      </c>
      <c r="M286" s="261">
        <f>IF(ISBLANK(INDEX('Policy Characteristics'!G:G,MATCH($C286,'Policy Characteristics'!$C:$C,0))),"",INDEX('Policy Characteristics'!G:G,MATCH($C286,'Policy Characteristics'!$C:$C,0)))</f>
        <v>1</v>
      </c>
      <c r="N286" s="261">
        <f>IF(ISBLANK(INDEX('Policy Characteristics'!H:H,MATCH($C286,'Policy Characteristics'!$C:$C,0))),"",INDEX('Policy Characteristics'!H:H,MATCH($C286,'Policy Characteristics'!$C:$C,0)))</f>
        <v>0.02</v>
      </c>
      <c r="O286" s="254" t="str">
        <f>IF(ISBLANK(INDEX('Policy Characteristics'!I:I,MATCH($C286,'Policy Characteristics'!$C:$C,0))),"",INDEX('Policy Characteristics'!I:I,MATCH($C286,'Policy Characteristics'!$C:$C,0)))</f>
        <v>% change in imports</v>
      </c>
      <c r="P286" s="254" t="str">
        <f>IF(ISBLANK(INDEX('Policy Characteristics'!J:J,MATCH($C286,'Policy Characteristics'!$C:$C,0))),"",INDEX('Policy Characteristics'!J:J,MATCH($C286,'Policy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6" s="254" t="str">
        <f>IF(ISBLANK(INDEX('Policy Characteristics'!K:K,MATCH($C286,'Policy Characteristics'!$C:$C,0))),"",INDEX('Policy Characteristics'!K:K,MATCH($C286,'Policy Characteristics'!$C:$C,0)))</f>
        <v>electricity-sector-main.html#elec-imports</v>
      </c>
      <c r="R286" s="254" t="str">
        <f>IF(ISBLANK(INDEX('Policy Characteristics'!L:L,MATCH($C286,'Policy Characteristics'!$C:$C,0))),"",INDEX('Policy Characteristics'!L:L,MATCH($C286,'Policy Characteristics'!$C:$C,0)))</f>
        <v>electricity-imports-exports.html</v>
      </c>
    </row>
    <row r="287" spans="1:18" s="2" customFormat="1">
      <c r="A287" s="254" t="str">
        <f>IF(ISBLANK(INDEX('Policy Characteristics'!A:A,MATCH($C287,'Policy Characteristics'!$C:$C,0))),"",INDEX('Policy Characteristics'!A:A,MATCH($C287,'Policy Characteristics'!$C:$C,0)))</f>
        <v>Electricity Supply</v>
      </c>
      <c r="B287" s="262" t="str">
        <f>IF(ISBLANK(INDEX('Policy Characteristics'!B:B,MATCH($C287,'Policy Characteristics'!$C:$C,0))),"",INDEX('Policy Characteristics'!B:B,MATCH($C287,'Policy Characteristics'!$C:$C,0)))</f>
        <v>Change Electricity Imports</v>
      </c>
      <c r="C287" s="254" t="str">
        <f t="shared" si="18"/>
        <v>Percent Change in Electricity Imports</v>
      </c>
      <c r="D287" s="6" t="s">
        <v>3593</v>
      </c>
      <c r="E287" s="45"/>
      <c r="F287" s="6" t="s">
        <v>3591</v>
      </c>
      <c r="G287" s="6"/>
      <c r="H287" s="47">
        <v>2237</v>
      </c>
      <c r="I287" s="324" t="s">
        <v>44</v>
      </c>
      <c r="J287" s="255" t="str">
        <f>IF(ISBLANK(INDEX('Policy Characteristics'!D:D,MATCH($C287,'Policy Characteristics'!$C:$C,0))),"",INDEX('Policy Characteristics'!D:D,MATCH($C287,'Policy Characteristics'!$C:$C,0)))</f>
        <v>Electricity Imports and Exports</v>
      </c>
      <c r="K287" s="254" t="str">
        <f>IF(ISBLANK(INDEX('Policy Characteristics'!E:E,MATCH($C287,'Policy Characteristics'!$C:$C,0))),"",INDEX('Policy Characteristics'!E:E,MATCH($C287,'Policy Characteristics'!$C:$C,0)))</f>
        <v>elec change imports</v>
      </c>
      <c r="L287" s="261">
        <f>IF(ISBLANK(INDEX('Policy Characteristics'!F:F,MATCH($C287,'Policy Characteristics'!$C:$C,0))),"",INDEX('Policy Characteristics'!F:F,MATCH($C287,'Policy Characteristics'!$C:$C,0)))</f>
        <v>-0.5</v>
      </c>
      <c r="M287" s="261">
        <f>IF(ISBLANK(INDEX('Policy Characteristics'!G:G,MATCH($C287,'Policy Characteristics'!$C:$C,0))),"",INDEX('Policy Characteristics'!G:G,MATCH($C287,'Policy Characteristics'!$C:$C,0)))</f>
        <v>1</v>
      </c>
      <c r="N287" s="261">
        <f>IF(ISBLANK(INDEX('Policy Characteristics'!H:H,MATCH($C287,'Policy Characteristics'!$C:$C,0))),"",INDEX('Policy Characteristics'!H:H,MATCH($C287,'Policy Characteristics'!$C:$C,0)))</f>
        <v>0.02</v>
      </c>
      <c r="O287" s="254" t="str">
        <f>IF(ISBLANK(INDEX('Policy Characteristics'!I:I,MATCH($C287,'Policy Characteristics'!$C:$C,0))),"",INDEX('Policy Characteristics'!I:I,MATCH($C287,'Policy Characteristics'!$C:$C,0)))</f>
        <v>% change in imports</v>
      </c>
      <c r="P287" s="254" t="str">
        <f>IF(ISBLANK(INDEX('Policy Characteristics'!J:J,MATCH($C287,'Policy Characteristics'!$C:$C,0))),"",INDEX('Policy Characteristics'!J:J,MATCH($C287,'Policy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7" s="254" t="str">
        <f>IF(ISBLANK(INDEX('Policy Characteristics'!K:K,MATCH($C287,'Policy Characteristics'!$C:$C,0))),"",INDEX('Policy Characteristics'!K:K,MATCH($C287,'Policy Characteristics'!$C:$C,0)))</f>
        <v>electricity-sector-main.html#elec-imports</v>
      </c>
      <c r="R287" s="254" t="str">
        <f>IF(ISBLANK(INDEX('Policy Characteristics'!L:L,MATCH($C287,'Policy Characteristics'!$C:$C,0))),"",INDEX('Policy Characteristics'!L:L,MATCH($C287,'Policy Characteristics'!$C:$C,0)))</f>
        <v>electricity-imports-exports.html</v>
      </c>
    </row>
    <row r="288" spans="1:18">
      <c r="A288" s="254" t="str">
        <f>IF(ISBLANK(INDEX('Policy Characteristics'!A:A,MATCH($C288,'Policy Characteristics'!$C:$C,0))),"",INDEX('Policy Characteristics'!A:A,MATCH($C288,'Policy Characteristics'!$C:$C,0)))</f>
        <v>Electricity Supply</v>
      </c>
      <c r="B288" s="262" t="str">
        <f>IF(ISBLANK(INDEX('Policy Characteristics'!B:B,MATCH($C288,'Policy Characteristics'!$C:$C,0))),"",INDEX('Policy Characteristics'!B:B,MATCH($C288,'Policy Characteristics'!$C:$C,0)))</f>
        <v>Non BAU Guaranteed Dispatch</v>
      </c>
      <c r="C288" t="s">
        <v>302</v>
      </c>
      <c r="D288" s="45"/>
      <c r="E288" s="45"/>
      <c r="F288" s="45"/>
      <c r="G288" s="45"/>
      <c r="H288" s="43">
        <v>619</v>
      </c>
      <c r="I288" s="324" t="s">
        <v>44</v>
      </c>
      <c r="J288" s="255" t="str">
        <f>IF(ISBLANK(INDEX('Policy Characteristics'!D:D,MATCH($C288,'Policy Characteristics'!$C:$C,0))),"",INDEX('Policy Characteristics'!D:D,MATCH($C288,'Policy Characteristics'!$C:$C,0)))</f>
        <v>Non BAU Guaranteed Dispatch</v>
      </c>
      <c r="K288" s="254" t="str">
        <f>IF(ISBLANK(INDEX('Policy Characteristics'!E:E,MATCH($C288,'Policy Characteristics'!$C:$C,0))),"",INDEX('Policy Characteristics'!E:E,MATCH($C288,'Policy Characteristics'!$C:$C,0)))</f>
        <v>elec non BAU guaranteed dispatch</v>
      </c>
      <c r="L288" s="261">
        <f>IF(ISBLANK(INDEX('Policy Characteristics'!F:F,MATCH($C288,'Policy Characteristics'!$C:$C,0))),"",INDEX('Policy Characteristics'!F:F,MATCH($C288,'Policy Characteristics'!$C:$C,0)))</f>
        <v>0</v>
      </c>
      <c r="M288" s="261">
        <f>IF(ISBLANK(INDEX('Policy Characteristics'!G:G,MATCH($C288,'Policy Characteristics'!$C:$C,0))),"",INDEX('Policy Characteristics'!G:G,MATCH($C288,'Policy Characteristics'!$C:$C,0)))</f>
        <v>1</v>
      </c>
      <c r="N288" s="261">
        <f>IF(ISBLANK(INDEX('Policy Characteristics'!H:H,MATCH($C288,'Policy Characteristics'!$C:$C,0))),"",INDEX('Policy Characteristics'!H:H,MATCH($C288,'Policy Characteristics'!$C:$C,0)))</f>
        <v>1</v>
      </c>
      <c r="O288" s="254" t="str">
        <f>IF(ISBLANK(INDEX('Policy Characteristics'!I:I,MATCH($C288,'Policy Characteristics'!$C:$C,0))),"",INDEX('Policy Characteristics'!I:I,MATCH($C288,'Policy Characteristics'!$C:$C,0)))</f>
        <v>on/off</v>
      </c>
      <c r="P288" s="254" t="str">
        <f>IF(ISBLANK(INDEX('Policy Characteristics'!J:J,MATCH($C288,'Policy Characteristics'!$C:$C,0))),"",INDEX('Policy Characteristics'!J:J,MATCH($C288,'Policy Characteristics'!$C:$C,0)))</f>
        <v/>
      </c>
      <c r="Q288" s="254" t="str">
        <f>IF(ISBLANK(INDEX('Policy Characteristics'!K:K,MATCH($C288,'Policy Characteristics'!$C:$C,0))),"",INDEX('Policy Characteristics'!K:K,MATCH($C288,'Policy Characteristics'!$C:$C,0)))</f>
        <v/>
      </c>
      <c r="R288" s="254" t="str">
        <f>IF(ISBLANK(INDEX('Policy Characteristics'!L:L,MATCH($C288,'Policy Characteristics'!$C:$C,0))),"",INDEX('Policy Characteristics'!L:L,MATCH($C288,'Policy Characteristics'!$C:$C,0)))</f>
        <v/>
      </c>
    </row>
    <row r="289" spans="1:19">
      <c r="A289" s="254" t="str">
        <f>IF(ISBLANK(INDEX('Policy Characteristics'!A:A,MATCH($C289,'Policy Characteristics'!$C:$C,0))),"",INDEX('Policy Characteristics'!A:A,MATCH($C289,'Policy Characteristics'!$C:$C,0)))</f>
        <v>Electricity Supply</v>
      </c>
      <c r="B289" s="262" t="str">
        <f>IF(ISBLANK(INDEX('Policy Characteristics'!B:B,MATCH($C289,'Policy Characteristics'!$C:$C,0))),"",INDEX('Policy Characteristics'!B:B,MATCH($C289,'Policy Characteristics'!$C:$C,0)))</f>
        <v>Decrease Cost of Capital</v>
      </c>
      <c r="C289" s="1" t="s">
        <v>3492</v>
      </c>
      <c r="D289" s="45" t="s">
        <v>448</v>
      </c>
      <c r="E289" s="45"/>
      <c r="F289" s="45" t="s">
        <v>447</v>
      </c>
      <c r="G289" s="6"/>
      <c r="H289" s="43">
        <v>1730</v>
      </c>
      <c r="I289" s="325" t="s">
        <v>44</v>
      </c>
      <c r="J289" s="255" t="str">
        <f>IF(ISBLANK(INDEX('Policy Characteristics'!D:D,MATCH($C289,'Policy Characteristics'!$C:$C,0))),"",INDEX('Policy Characteristics'!D:D,MATCH($C289,'Policy Characteristics'!$C:$C,0)))</f>
        <v>Decrease Electricity Sector Cost of Capital</v>
      </c>
      <c r="K289" s="254" t="str">
        <f>IF(ISBLANK(INDEX('Policy Characteristics'!E:E,MATCH($C289,'Policy Characteristics'!$C:$C,0))),"",INDEX('Policy Characteristics'!E:E,MATCH($C289,'Policy Characteristics'!$C:$C,0)))</f>
        <v>elec power plant cost of capital</v>
      </c>
      <c r="L289" s="254">
        <f>IF(ISBLANK(INDEX('Policy Characteristics'!F:F,MATCH($C289,'Policy Characteristics'!$C:$C,0))),"",INDEX('Policy Characteristics'!F:F,MATCH($C289,'Policy Characteristics'!$C:$C,0)))</f>
        <v>0</v>
      </c>
      <c r="M289" s="254">
        <f>IF(ISBLANK(INDEX('Policy Characteristics'!G:G,MATCH($C289,'Policy Characteristics'!$C:$C,0))),"",INDEX('Policy Characteristics'!G:G,MATCH($C289,'Policy Characteristics'!$C:$C,0)))</f>
        <v>100</v>
      </c>
      <c r="N289" s="254">
        <f>IF(ISBLANK(INDEX('Policy Characteristics'!H:H,MATCH($C289,'Policy Characteristics'!$C:$C,0))),"",INDEX('Policy Characteristics'!H:H,MATCH($C289,'Policy Characteristics'!$C:$C,0)))</f>
        <v>1</v>
      </c>
      <c r="O289" s="254" t="str">
        <f>IF(ISBLANK(INDEX('Policy Characteristics'!I:I,MATCH($C289,'Policy Characteristics'!$C:$C,0))),"",INDEX('Policy Characteristics'!I:I,MATCH($C289,'Policy Characteristics'!$C:$C,0)))</f>
        <v>% decrease</v>
      </c>
      <c r="P289" s="254"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54" t="str">
        <f>IF(ISBLANK(INDEX('Policy Characteristics'!K:K,MATCH($C289,'Policy Characteristics'!$C:$C,0))),"",INDEX('Policy Characteristics'!K:K,MATCH($C289,'Policy Characteristics'!$C:$C,0)))</f>
        <v/>
      </c>
      <c r="R289" s="254" t="str">
        <f>IF(ISBLANK(INDEX('Policy Characteristics'!L:L,MATCH($C289,'Policy Characteristics'!$C:$C,0))),"",INDEX('Policy Characteristics'!L:L,MATCH($C289,'Policy Characteristics'!$C:$C,0)))</f>
        <v/>
      </c>
      <c r="S289" s="314"/>
    </row>
    <row r="290" spans="1:19">
      <c r="A290" s="254" t="str">
        <f>IF(ISBLANK(INDEX('Policy Characteristics'!A:A,MATCH($C290,'Policy Characteristics'!$C:$C,0))),"",INDEX('Policy Characteristics'!A:A,MATCH($C290,'Policy Characteristics'!$C:$C,0)))</f>
        <v>Electricity Supply</v>
      </c>
      <c r="B290" s="262" t="str">
        <f>IF(ISBLANK(INDEX('Policy Characteristics'!B:B,MATCH($C290,'Policy Characteristics'!$C:$C,0))),"",INDEX('Policy Characteristics'!B:B,MATCH($C290,'Policy Characteristics'!$C:$C,0)))</f>
        <v>Decrease Cost of Capital</v>
      </c>
      <c r="C290" s="254" t="str">
        <f t="shared" ref="C290:C312" si="19">$C$289</f>
        <v>Percentage Decrease in Cost of Capital for Power Plants</v>
      </c>
      <c r="D290" s="6" t="s">
        <v>3498</v>
      </c>
      <c r="E290" s="45"/>
      <c r="F290" s="6" t="s">
        <v>3434</v>
      </c>
      <c r="G290" s="6"/>
      <c r="H290" s="43">
        <v>1731</v>
      </c>
      <c r="I290" s="325" t="s">
        <v>44</v>
      </c>
      <c r="J290" s="255" t="str">
        <f>IF(ISBLANK(INDEX('Policy Characteristics'!D:D,MATCH($C290,'Policy Characteristics'!$C:$C,0))),"",INDEX('Policy Characteristics'!D:D,MATCH($C290,'Policy Characteristics'!$C:$C,0)))</f>
        <v>Decrease Electricity Sector Cost of Capital</v>
      </c>
      <c r="K290" s="254" t="str">
        <f>IF(ISBLANK(INDEX('Policy Characteristics'!E:E,MATCH($C290,'Policy Characteristics'!$C:$C,0))),"",INDEX('Policy Characteristics'!E:E,MATCH($C290,'Policy Characteristics'!$C:$C,0)))</f>
        <v>elec power plant cost of capital</v>
      </c>
      <c r="L290" s="254">
        <f>IF(ISBLANK(INDEX('Policy Characteristics'!F:F,MATCH($C290,'Policy Characteristics'!$C:$C,0))),"",INDEX('Policy Characteristics'!F:F,MATCH($C290,'Policy Characteristics'!$C:$C,0)))</f>
        <v>0</v>
      </c>
      <c r="M290" s="254">
        <f>IF(ISBLANK(INDEX('Policy Characteristics'!G:G,MATCH($C290,'Policy Characteristics'!$C:$C,0))),"",INDEX('Policy Characteristics'!G:G,MATCH($C290,'Policy Characteristics'!$C:$C,0)))</f>
        <v>100</v>
      </c>
      <c r="N290" s="254">
        <f>IF(ISBLANK(INDEX('Policy Characteristics'!H:H,MATCH($C290,'Policy Characteristics'!$C:$C,0))),"",INDEX('Policy Characteristics'!H:H,MATCH($C290,'Policy Characteristics'!$C:$C,0)))</f>
        <v>1</v>
      </c>
      <c r="O290" s="254" t="str">
        <f>IF(ISBLANK(INDEX('Policy Characteristics'!I:I,MATCH($C290,'Policy Characteristics'!$C:$C,0))),"",INDEX('Policy Characteristics'!I:I,MATCH($C290,'Policy Characteristics'!$C:$C,0)))</f>
        <v>% decrease</v>
      </c>
      <c r="P290" s="254"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54" t="str">
        <f>IF(ISBLANK(INDEX('Policy Characteristics'!K:K,MATCH($C290,'Policy Characteristics'!$C:$C,0))),"",INDEX('Policy Characteristics'!K:K,MATCH($C290,'Policy Characteristics'!$C:$C,0)))</f>
        <v/>
      </c>
      <c r="R290" s="254" t="str">
        <f>IF(ISBLANK(INDEX('Policy Characteristics'!L:L,MATCH($C290,'Policy Characteristics'!$C:$C,0))),"",INDEX('Policy Characteristics'!L:L,MATCH($C290,'Policy Characteristics'!$C:$C,0)))</f>
        <v/>
      </c>
      <c r="S290" s="314"/>
    </row>
    <row r="291" spans="1:19">
      <c r="A291" s="254" t="str">
        <f>IF(ISBLANK(INDEX('Policy Characteristics'!A:A,MATCH($C291,'Policy Characteristics'!$C:$C,0))),"",INDEX('Policy Characteristics'!A:A,MATCH($C291,'Policy Characteristics'!$C:$C,0)))</f>
        <v>Electricity Supply</v>
      </c>
      <c r="B291" s="262" t="str">
        <f>IF(ISBLANK(INDEX('Policy Characteristics'!B:B,MATCH($C291,'Policy Characteristics'!$C:$C,0))),"",INDEX('Policy Characteristics'!B:B,MATCH($C291,'Policy Characteristics'!$C:$C,0)))</f>
        <v>Decrease Cost of Capital</v>
      </c>
      <c r="C291" s="254" t="str">
        <f t="shared" si="19"/>
        <v>Percentage Decrease in Cost of Capital for Power Plants</v>
      </c>
      <c r="D291" s="6" t="s">
        <v>3499</v>
      </c>
      <c r="E291" s="45"/>
      <c r="F291" s="6" t="s">
        <v>3435</v>
      </c>
      <c r="G291" s="6"/>
      <c r="H291" s="43">
        <v>1803</v>
      </c>
      <c r="I291" s="325" t="s">
        <v>44</v>
      </c>
      <c r="J291" s="255" t="str">
        <f>IF(ISBLANK(INDEX('Policy Characteristics'!D:D,MATCH($C291,'Policy Characteristics'!$C:$C,0))),"",INDEX('Policy Characteristics'!D:D,MATCH($C291,'Policy Characteristics'!$C:$C,0)))</f>
        <v>Decrease Electricity Sector Cost of Capital</v>
      </c>
      <c r="K291" s="254" t="str">
        <f>IF(ISBLANK(INDEX('Policy Characteristics'!E:E,MATCH($C291,'Policy Characteristics'!$C:$C,0))),"",INDEX('Policy Characteristics'!E:E,MATCH($C291,'Policy Characteristics'!$C:$C,0)))</f>
        <v>elec power plant cost of capital</v>
      </c>
      <c r="L291" s="254">
        <f>IF(ISBLANK(INDEX('Policy Characteristics'!F:F,MATCH($C291,'Policy Characteristics'!$C:$C,0))),"",INDEX('Policy Characteristics'!F:F,MATCH($C291,'Policy Characteristics'!$C:$C,0)))</f>
        <v>0</v>
      </c>
      <c r="M291" s="254">
        <f>IF(ISBLANK(INDEX('Policy Characteristics'!G:G,MATCH($C291,'Policy Characteristics'!$C:$C,0))),"",INDEX('Policy Characteristics'!G:G,MATCH($C291,'Policy Characteristics'!$C:$C,0)))</f>
        <v>100</v>
      </c>
      <c r="N291" s="254">
        <f>IF(ISBLANK(INDEX('Policy Characteristics'!H:H,MATCH($C291,'Policy Characteristics'!$C:$C,0))),"",INDEX('Policy Characteristics'!H:H,MATCH($C291,'Policy Characteristics'!$C:$C,0)))</f>
        <v>1</v>
      </c>
      <c r="O291" s="254" t="str">
        <f>IF(ISBLANK(INDEX('Policy Characteristics'!I:I,MATCH($C291,'Policy Characteristics'!$C:$C,0))),"",INDEX('Policy Characteristics'!I:I,MATCH($C291,'Policy Characteristics'!$C:$C,0)))</f>
        <v>% decrease</v>
      </c>
      <c r="P291" s="254"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54" t="str">
        <f>IF(ISBLANK(INDEX('Policy Characteristics'!K:K,MATCH($C291,'Policy Characteristics'!$C:$C,0))),"",INDEX('Policy Characteristics'!K:K,MATCH($C291,'Policy Characteristics'!$C:$C,0)))</f>
        <v/>
      </c>
      <c r="R291" s="254" t="str">
        <f>IF(ISBLANK(INDEX('Policy Characteristics'!L:L,MATCH($C291,'Policy Characteristics'!$C:$C,0))),"",INDEX('Policy Characteristics'!L:L,MATCH($C291,'Policy Characteristics'!$C:$C,0)))</f>
        <v/>
      </c>
      <c r="S291" s="314"/>
    </row>
    <row r="292" spans="1:19">
      <c r="A292" s="254" t="str">
        <f>IF(ISBLANK(INDEX('Policy Characteristics'!A:A,MATCH($C292,'Policy Characteristics'!$C:$C,0))),"",INDEX('Policy Characteristics'!A:A,MATCH($C292,'Policy Characteristics'!$C:$C,0)))</f>
        <v>Electricity Supply</v>
      </c>
      <c r="B292" s="262" t="str">
        <f>IF(ISBLANK(INDEX('Policy Characteristics'!B:B,MATCH($C292,'Policy Characteristics'!$C:$C,0))),"",INDEX('Policy Characteristics'!B:B,MATCH($C292,'Policy Characteristics'!$C:$C,0)))</f>
        <v>Decrease Cost of Capital</v>
      </c>
      <c r="C292" s="254" t="str">
        <f t="shared" si="19"/>
        <v>Percentage Decrease in Cost of Capital for Power Plants</v>
      </c>
      <c r="D292" s="6" t="s">
        <v>76</v>
      </c>
      <c r="E292" s="45"/>
      <c r="F292" s="6" t="s">
        <v>3509</v>
      </c>
      <c r="G292" s="6"/>
      <c r="H292" s="43">
        <v>1732</v>
      </c>
      <c r="I292" s="325" t="s">
        <v>44</v>
      </c>
      <c r="J292" s="255" t="str">
        <f>IF(ISBLANK(INDEX('Policy Characteristics'!D:D,MATCH($C292,'Policy Characteristics'!$C:$C,0))),"",INDEX('Policy Characteristics'!D:D,MATCH($C292,'Policy Characteristics'!$C:$C,0)))</f>
        <v>Decrease Electricity Sector Cost of Capital</v>
      </c>
      <c r="K292" s="254" t="str">
        <f>IF(ISBLANK(INDEX('Policy Characteristics'!E:E,MATCH($C292,'Policy Characteristics'!$C:$C,0))),"",INDEX('Policy Characteristics'!E:E,MATCH($C292,'Policy Characteristics'!$C:$C,0)))</f>
        <v>elec power plant cost of capital</v>
      </c>
      <c r="L292" s="254">
        <f>IF(ISBLANK(INDEX('Policy Characteristics'!F:F,MATCH($C292,'Policy Characteristics'!$C:$C,0))),"",INDEX('Policy Characteristics'!F:F,MATCH($C292,'Policy Characteristics'!$C:$C,0)))</f>
        <v>0</v>
      </c>
      <c r="M292" s="254">
        <f>IF(ISBLANK(INDEX('Policy Characteristics'!G:G,MATCH($C292,'Policy Characteristics'!$C:$C,0))),"",INDEX('Policy Characteristics'!G:G,MATCH($C292,'Policy Characteristics'!$C:$C,0)))</f>
        <v>100</v>
      </c>
      <c r="N292" s="254">
        <f>IF(ISBLANK(INDEX('Policy Characteristics'!H:H,MATCH($C292,'Policy Characteristics'!$C:$C,0))),"",INDEX('Policy Characteristics'!H:H,MATCH($C292,'Policy Characteristics'!$C:$C,0)))</f>
        <v>1</v>
      </c>
      <c r="O292" s="254" t="str">
        <f>IF(ISBLANK(INDEX('Policy Characteristics'!I:I,MATCH($C292,'Policy Characteristics'!$C:$C,0))),"",INDEX('Policy Characteristics'!I:I,MATCH($C292,'Policy Characteristics'!$C:$C,0)))</f>
        <v>% decrease</v>
      </c>
      <c r="P292" s="254"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54" t="str">
        <f>IF(ISBLANK(INDEX('Policy Characteristics'!K:K,MATCH($C292,'Policy Characteristics'!$C:$C,0))),"",INDEX('Policy Characteristics'!K:K,MATCH($C292,'Policy Characteristics'!$C:$C,0)))</f>
        <v/>
      </c>
      <c r="R292" s="254" t="str">
        <f>IF(ISBLANK(INDEX('Policy Characteristics'!L:L,MATCH($C292,'Policy Characteristics'!$C:$C,0))),"",INDEX('Policy Characteristics'!L:L,MATCH($C292,'Policy Characteristics'!$C:$C,0)))</f>
        <v/>
      </c>
      <c r="S292" s="314"/>
    </row>
    <row r="293" spans="1:19">
      <c r="A293" s="254" t="str">
        <f>IF(ISBLANK(INDEX('Policy Characteristics'!A:A,MATCH($C293,'Policy Characteristics'!$C:$C,0))),"",INDEX('Policy Characteristics'!A:A,MATCH($C293,'Policy Characteristics'!$C:$C,0)))</f>
        <v>Electricity Supply</v>
      </c>
      <c r="B293" s="262" t="str">
        <f>IF(ISBLANK(INDEX('Policy Characteristics'!B:B,MATCH($C293,'Policy Characteristics'!$C:$C,0))),"",INDEX('Policy Characteristics'!B:B,MATCH($C293,'Policy Characteristics'!$C:$C,0)))</f>
        <v>Decrease Cost of Capital</v>
      </c>
      <c r="C293" s="254" t="str">
        <f t="shared" si="19"/>
        <v>Percentage Decrease in Cost of Capital for Power Plants</v>
      </c>
      <c r="D293" s="6" t="s">
        <v>77</v>
      </c>
      <c r="E293" s="45"/>
      <c r="F293" s="6" t="s">
        <v>89</v>
      </c>
      <c r="G293" s="6"/>
      <c r="H293" s="43">
        <v>1733</v>
      </c>
      <c r="I293" s="325" t="s">
        <v>43</v>
      </c>
      <c r="J293" s="255" t="str">
        <f>IF(ISBLANK(INDEX('Policy Characteristics'!D:D,MATCH($C293,'Policy Characteristics'!$C:$C,0))),"",INDEX('Policy Characteristics'!D:D,MATCH($C293,'Policy Characteristics'!$C:$C,0)))</f>
        <v>Decrease Electricity Sector Cost of Capital</v>
      </c>
      <c r="K293" s="254" t="str">
        <f>IF(ISBLANK(INDEX('Policy Characteristics'!E:E,MATCH($C293,'Policy Characteristics'!$C:$C,0))),"",INDEX('Policy Characteristics'!E:E,MATCH($C293,'Policy Characteristics'!$C:$C,0)))</f>
        <v>elec power plant cost of capital</v>
      </c>
      <c r="L293" s="254">
        <f>IF(ISBLANK(INDEX('Policy Characteristics'!F:F,MATCH($C293,'Policy Characteristics'!$C:$C,0))),"",INDEX('Policy Characteristics'!F:F,MATCH($C293,'Policy Characteristics'!$C:$C,0)))</f>
        <v>0</v>
      </c>
      <c r="M293" s="254">
        <f>IF(ISBLANK(INDEX('Policy Characteristics'!G:G,MATCH($C293,'Policy Characteristics'!$C:$C,0))),"",INDEX('Policy Characteristics'!G:G,MATCH($C293,'Policy Characteristics'!$C:$C,0)))</f>
        <v>100</v>
      </c>
      <c r="N293" s="254">
        <f>IF(ISBLANK(INDEX('Policy Characteristics'!H:H,MATCH($C293,'Policy Characteristics'!$C:$C,0))),"",INDEX('Policy Characteristics'!H:H,MATCH($C293,'Policy Characteristics'!$C:$C,0)))</f>
        <v>1</v>
      </c>
      <c r="O293" s="254" t="str">
        <f>IF(ISBLANK(INDEX('Policy Characteristics'!I:I,MATCH($C293,'Policy Characteristics'!$C:$C,0))),"",INDEX('Policy Characteristics'!I:I,MATCH($C293,'Policy Characteristics'!$C:$C,0)))</f>
        <v>% decrease</v>
      </c>
      <c r="P293" s="254"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54" t="str">
        <f>IF(ISBLANK(INDEX('Policy Characteristics'!K:K,MATCH($C293,'Policy Characteristics'!$C:$C,0))),"",INDEX('Policy Characteristics'!K:K,MATCH($C293,'Policy Characteristics'!$C:$C,0)))</f>
        <v/>
      </c>
      <c r="R293" s="254" t="str">
        <f>IF(ISBLANK(INDEX('Policy Characteristics'!L:L,MATCH($C293,'Policy Characteristics'!$C:$C,0))),"",INDEX('Policy Characteristics'!L:L,MATCH($C293,'Policy Characteristics'!$C:$C,0)))</f>
        <v/>
      </c>
      <c r="S293" s="314"/>
    </row>
    <row r="294" spans="1:19">
      <c r="A294" s="254" t="str">
        <f>IF(ISBLANK(INDEX('Policy Characteristics'!A:A,MATCH($C294,'Policy Characteristics'!$C:$C,0))),"",INDEX('Policy Characteristics'!A:A,MATCH($C294,'Policy Characteristics'!$C:$C,0)))</f>
        <v>Electricity Supply</v>
      </c>
      <c r="B294" s="262" t="str">
        <f>IF(ISBLANK(INDEX('Policy Characteristics'!B:B,MATCH($C294,'Policy Characteristics'!$C:$C,0))),"",INDEX('Policy Characteristics'!B:B,MATCH($C294,'Policy Characteristics'!$C:$C,0)))</f>
        <v>Decrease Cost of Capital</v>
      </c>
      <c r="C294" s="254" t="str">
        <f t="shared" si="19"/>
        <v>Percentage Decrease in Cost of Capital for Power Plants</v>
      </c>
      <c r="D294" s="6" t="s">
        <v>449</v>
      </c>
      <c r="E294" s="45"/>
      <c r="F294" s="6" t="s">
        <v>452</v>
      </c>
      <c r="G294" s="6"/>
      <c r="H294" s="43">
        <v>1734</v>
      </c>
      <c r="I294" s="325" t="s">
        <v>43</v>
      </c>
      <c r="J294" s="255" t="str">
        <f>IF(ISBLANK(INDEX('Policy Characteristics'!D:D,MATCH($C294,'Policy Characteristics'!$C:$C,0))),"",INDEX('Policy Characteristics'!D:D,MATCH($C294,'Policy Characteristics'!$C:$C,0)))</f>
        <v>Decrease Electricity Sector Cost of Capital</v>
      </c>
      <c r="K294" s="254" t="str">
        <f>IF(ISBLANK(INDEX('Policy Characteristics'!E:E,MATCH($C294,'Policy Characteristics'!$C:$C,0))),"",INDEX('Policy Characteristics'!E:E,MATCH($C294,'Policy Characteristics'!$C:$C,0)))</f>
        <v>elec power plant cost of capital</v>
      </c>
      <c r="L294" s="254">
        <f>IF(ISBLANK(INDEX('Policy Characteristics'!F:F,MATCH($C294,'Policy Characteristics'!$C:$C,0))),"",INDEX('Policy Characteristics'!F:F,MATCH($C294,'Policy Characteristics'!$C:$C,0)))</f>
        <v>0</v>
      </c>
      <c r="M294" s="254">
        <f>IF(ISBLANK(INDEX('Policy Characteristics'!G:G,MATCH($C294,'Policy Characteristics'!$C:$C,0))),"",INDEX('Policy Characteristics'!G:G,MATCH($C294,'Policy Characteristics'!$C:$C,0)))</f>
        <v>100</v>
      </c>
      <c r="N294" s="254">
        <f>IF(ISBLANK(INDEX('Policy Characteristics'!H:H,MATCH($C294,'Policy Characteristics'!$C:$C,0))),"",INDEX('Policy Characteristics'!H:H,MATCH($C294,'Policy Characteristics'!$C:$C,0)))</f>
        <v>1</v>
      </c>
      <c r="O294" s="254" t="str">
        <f>IF(ISBLANK(INDEX('Policy Characteristics'!I:I,MATCH($C294,'Policy Characteristics'!$C:$C,0))),"",INDEX('Policy Characteristics'!I:I,MATCH($C294,'Policy Characteristics'!$C:$C,0)))</f>
        <v>% decrease</v>
      </c>
      <c r="P294" s="254"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54" t="str">
        <f>IF(ISBLANK(INDEX('Policy Characteristics'!K:K,MATCH($C294,'Policy Characteristics'!$C:$C,0))),"",INDEX('Policy Characteristics'!K:K,MATCH($C294,'Policy Characteristics'!$C:$C,0)))</f>
        <v/>
      </c>
      <c r="R294" s="254" t="str">
        <f>IF(ISBLANK(INDEX('Policy Characteristics'!L:L,MATCH($C294,'Policy Characteristics'!$C:$C,0))),"",INDEX('Policy Characteristics'!L:L,MATCH($C294,'Policy Characteristics'!$C:$C,0)))</f>
        <v/>
      </c>
      <c r="S294" s="314"/>
    </row>
    <row r="295" spans="1:19">
      <c r="A295" s="254" t="str">
        <f>IF(ISBLANK(INDEX('Policy Characteristics'!A:A,MATCH($C295,'Policy Characteristics'!$C:$C,0))),"",INDEX('Policy Characteristics'!A:A,MATCH($C295,'Policy Characteristics'!$C:$C,0)))</f>
        <v>Electricity Supply</v>
      </c>
      <c r="B295" s="262" t="str">
        <f>IF(ISBLANK(INDEX('Policy Characteristics'!B:B,MATCH($C295,'Policy Characteristics'!$C:$C,0))),"",INDEX('Policy Characteristics'!B:B,MATCH($C295,'Policy Characteristics'!$C:$C,0)))</f>
        <v>Decrease Cost of Capital</v>
      </c>
      <c r="C295" s="254" t="str">
        <f t="shared" si="19"/>
        <v>Percentage Decrease in Cost of Capital for Power Plants</v>
      </c>
      <c r="D295" s="6" t="s">
        <v>78</v>
      </c>
      <c r="E295" s="45"/>
      <c r="F295" s="6" t="s">
        <v>90</v>
      </c>
      <c r="G295" s="6"/>
      <c r="H295" s="43">
        <v>1735</v>
      </c>
      <c r="I295" s="325" t="s">
        <v>43</v>
      </c>
      <c r="J295" s="255" t="str">
        <f>IF(ISBLANK(INDEX('Policy Characteristics'!D:D,MATCH($C295,'Policy Characteristics'!$C:$C,0))),"",INDEX('Policy Characteristics'!D:D,MATCH($C295,'Policy Characteristics'!$C:$C,0)))</f>
        <v>Decrease Electricity Sector Cost of Capital</v>
      </c>
      <c r="K295" s="254" t="str">
        <f>IF(ISBLANK(INDEX('Policy Characteristics'!E:E,MATCH($C295,'Policy Characteristics'!$C:$C,0))),"",INDEX('Policy Characteristics'!E:E,MATCH($C295,'Policy Characteristics'!$C:$C,0)))</f>
        <v>elec power plant cost of capital</v>
      </c>
      <c r="L295" s="254">
        <f>IF(ISBLANK(INDEX('Policy Characteristics'!F:F,MATCH($C295,'Policy Characteristics'!$C:$C,0))),"",INDEX('Policy Characteristics'!F:F,MATCH($C295,'Policy Characteristics'!$C:$C,0)))</f>
        <v>0</v>
      </c>
      <c r="M295" s="254">
        <f>IF(ISBLANK(INDEX('Policy Characteristics'!G:G,MATCH($C295,'Policy Characteristics'!$C:$C,0))),"",INDEX('Policy Characteristics'!G:G,MATCH($C295,'Policy Characteristics'!$C:$C,0)))</f>
        <v>100</v>
      </c>
      <c r="N295" s="254">
        <f>IF(ISBLANK(INDEX('Policy Characteristics'!H:H,MATCH($C295,'Policy Characteristics'!$C:$C,0))),"",INDEX('Policy Characteristics'!H:H,MATCH($C295,'Policy Characteristics'!$C:$C,0)))</f>
        <v>1</v>
      </c>
      <c r="O295" s="254" t="str">
        <f>IF(ISBLANK(INDEX('Policy Characteristics'!I:I,MATCH($C295,'Policy Characteristics'!$C:$C,0))),"",INDEX('Policy Characteristics'!I:I,MATCH($C295,'Policy Characteristics'!$C:$C,0)))</f>
        <v>% decrease</v>
      </c>
      <c r="P295" s="254"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54" t="str">
        <f>IF(ISBLANK(INDEX('Policy Characteristics'!K:K,MATCH($C295,'Policy Characteristics'!$C:$C,0))),"",INDEX('Policy Characteristics'!K:K,MATCH($C295,'Policy Characteristics'!$C:$C,0)))</f>
        <v/>
      </c>
      <c r="R295" s="254" t="str">
        <f>IF(ISBLANK(INDEX('Policy Characteristics'!L:L,MATCH($C295,'Policy Characteristics'!$C:$C,0))),"",INDEX('Policy Characteristics'!L:L,MATCH($C295,'Policy Characteristics'!$C:$C,0)))</f>
        <v/>
      </c>
      <c r="S295" s="314"/>
    </row>
    <row r="296" spans="1:19">
      <c r="A296" s="254" t="str">
        <f>IF(ISBLANK(INDEX('Policy Characteristics'!A:A,MATCH($C296,'Policy Characteristics'!$C:$C,0))),"",INDEX('Policy Characteristics'!A:A,MATCH($C296,'Policy Characteristics'!$C:$C,0)))</f>
        <v>Electricity Supply</v>
      </c>
      <c r="B296" s="262" t="str">
        <f>IF(ISBLANK(INDEX('Policy Characteristics'!B:B,MATCH($C296,'Policy Characteristics'!$C:$C,0))),"",INDEX('Policy Characteristics'!B:B,MATCH($C296,'Policy Characteristics'!$C:$C,0)))</f>
        <v>Decrease Cost of Capital</v>
      </c>
      <c r="C296" s="254" t="str">
        <f t="shared" si="19"/>
        <v>Percentage Decrease in Cost of Capital for Power Plants</v>
      </c>
      <c r="D296" s="6" t="s">
        <v>79</v>
      </c>
      <c r="E296" s="45"/>
      <c r="F296" s="6" t="s">
        <v>91</v>
      </c>
      <c r="G296" s="6"/>
      <c r="H296" s="43">
        <v>1736</v>
      </c>
      <c r="I296" s="325" t="s">
        <v>43</v>
      </c>
      <c r="J296" s="255" t="str">
        <f>IF(ISBLANK(INDEX('Policy Characteristics'!D:D,MATCH($C296,'Policy Characteristics'!$C:$C,0))),"",INDEX('Policy Characteristics'!D:D,MATCH($C296,'Policy Characteristics'!$C:$C,0)))</f>
        <v>Decrease Electricity Sector Cost of Capital</v>
      </c>
      <c r="K296" s="254" t="str">
        <f>IF(ISBLANK(INDEX('Policy Characteristics'!E:E,MATCH($C296,'Policy Characteristics'!$C:$C,0))),"",INDEX('Policy Characteristics'!E:E,MATCH($C296,'Policy Characteristics'!$C:$C,0)))</f>
        <v>elec power plant cost of capital</v>
      </c>
      <c r="L296" s="254">
        <f>IF(ISBLANK(INDEX('Policy Characteristics'!F:F,MATCH($C296,'Policy Characteristics'!$C:$C,0))),"",INDEX('Policy Characteristics'!F:F,MATCH($C296,'Policy Characteristics'!$C:$C,0)))</f>
        <v>0</v>
      </c>
      <c r="M296" s="254">
        <f>IF(ISBLANK(INDEX('Policy Characteristics'!G:G,MATCH($C296,'Policy Characteristics'!$C:$C,0))),"",INDEX('Policy Characteristics'!G:G,MATCH($C296,'Policy Characteristics'!$C:$C,0)))</f>
        <v>100</v>
      </c>
      <c r="N296" s="254">
        <f>IF(ISBLANK(INDEX('Policy Characteristics'!H:H,MATCH($C296,'Policy Characteristics'!$C:$C,0))),"",INDEX('Policy Characteristics'!H:H,MATCH($C296,'Policy Characteristics'!$C:$C,0)))</f>
        <v>1</v>
      </c>
      <c r="O296" s="254" t="str">
        <f>IF(ISBLANK(INDEX('Policy Characteristics'!I:I,MATCH($C296,'Policy Characteristics'!$C:$C,0))),"",INDEX('Policy Characteristics'!I:I,MATCH($C296,'Policy Characteristics'!$C:$C,0)))</f>
        <v>% decrease</v>
      </c>
      <c r="P296" s="254"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54" t="str">
        <f>IF(ISBLANK(INDEX('Policy Characteristics'!K:K,MATCH($C296,'Policy Characteristics'!$C:$C,0))),"",INDEX('Policy Characteristics'!K:K,MATCH($C296,'Policy Characteristics'!$C:$C,0)))</f>
        <v/>
      </c>
      <c r="R296" s="254" t="str">
        <f>IF(ISBLANK(INDEX('Policy Characteristics'!L:L,MATCH($C296,'Policy Characteristics'!$C:$C,0))),"",INDEX('Policy Characteristics'!L:L,MATCH($C296,'Policy Characteristics'!$C:$C,0)))</f>
        <v/>
      </c>
      <c r="S296" s="314"/>
    </row>
    <row r="297" spans="1:19">
      <c r="A297" s="254" t="str">
        <f>IF(ISBLANK(INDEX('Policy Characteristics'!A:A,MATCH($C297,'Policy Characteristics'!$C:$C,0))),"",INDEX('Policy Characteristics'!A:A,MATCH($C297,'Policy Characteristics'!$C:$C,0)))</f>
        <v>Electricity Supply</v>
      </c>
      <c r="B297" s="262" t="str">
        <f>IF(ISBLANK(INDEX('Policy Characteristics'!B:B,MATCH($C297,'Policy Characteristics'!$C:$C,0))),"",INDEX('Policy Characteristics'!B:B,MATCH($C297,'Policy Characteristics'!$C:$C,0)))</f>
        <v>Decrease Cost of Capital</v>
      </c>
      <c r="C297" s="254" t="str">
        <f t="shared" si="19"/>
        <v>Percentage Decrease in Cost of Capital for Power Plants</v>
      </c>
      <c r="D297" s="6" t="s">
        <v>80</v>
      </c>
      <c r="E297" s="45"/>
      <c r="F297" s="6" t="s">
        <v>92</v>
      </c>
      <c r="G297" s="6"/>
      <c r="H297" s="43">
        <v>1737</v>
      </c>
      <c r="I297" s="325" t="s">
        <v>43</v>
      </c>
      <c r="J297" s="255" t="str">
        <f>IF(ISBLANK(INDEX('Policy Characteristics'!D:D,MATCH($C297,'Policy Characteristics'!$C:$C,0))),"",INDEX('Policy Characteristics'!D:D,MATCH($C297,'Policy Characteristics'!$C:$C,0)))</f>
        <v>Decrease Electricity Sector Cost of Capital</v>
      </c>
      <c r="K297" s="254" t="str">
        <f>IF(ISBLANK(INDEX('Policy Characteristics'!E:E,MATCH($C297,'Policy Characteristics'!$C:$C,0))),"",INDEX('Policy Characteristics'!E:E,MATCH($C297,'Policy Characteristics'!$C:$C,0)))</f>
        <v>elec power plant cost of capital</v>
      </c>
      <c r="L297" s="254">
        <f>IF(ISBLANK(INDEX('Policy Characteristics'!F:F,MATCH($C297,'Policy Characteristics'!$C:$C,0))),"",INDEX('Policy Characteristics'!F:F,MATCH($C297,'Policy Characteristics'!$C:$C,0)))</f>
        <v>0</v>
      </c>
      <c r="M297" s="254">
        <f>IF(ISBLANK(INDEX('Policy Characteristics'!G:G,MATCH($C297,'Policy Characteristics'!$C:$C,0))),"",INDEX('Policy Characteristics'!G:G,MATCH($C297,'Policy Characteristics'!$C:$C,0)))</f>
        <v>100</v>
      </c>
      <c r="N297" s="254">
        <f>IF(ISBLANK(INDEX('Policy Characteristics'!H:H,MATCH($C297,'Policy Characteristics'!$C:$C,0))),"",INDEX('Policy Characteristics'!H:H,MATCH($C297,'Policy Characteristics'!$C:$C,0)))</f>
        <v>1</v>
      </c>
      <c r="O297" s="254" t="str">
        <f>IF(ISBLANK(INDEX('Policy Characteristics'!I:I,MATCH($C297,'Policy Characteristics'!$C:$C,0))),"",INDEX('Policy Characteristics'!I:I,MATCH($C297,'Policy Characteristics'!$C:$C,0)))</f>
        <v>% decrease</v>
      </c>
      <c r="P297" s="254"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54" t="str">
        <f>IF(ISBLANK(INDEX('Policy Characteristics'!K:K,MATCH($C297,'Policy Characteristics'!$C:$C,0))),"",INDEX('Policy Characteristics'!K:K,MATCH($C297,'Policy Characteristics'!$C:$C,0)))</f>
        <v/>
      </c>
      <c r="R297" s="254" t="str">
        <f>IF(ISBLANK(INDEX('Policy Characteristics'!L:L,MATCH($C297,'Policy Characteristics'!$C:$C,0))),"",INDEX('Policy Characteristics'!L:L,MATCH($C297,'Policy Characteristics'!$C:$C,0)))</f>
        <v/>
      </c>
      <c r="S297" s="314"/>
    </row>
    <row r="298" spans="1:19">
      <c r="A298" s="254" t="str">
        <f>IF(ISBLANK(INDEX('Policy Characteristics'!A:A,MATCH($C298,'Policy Characteristics'!$C:$C,0))),"",INDEX('Policy Characteristics'!A:A,MATCH($C298,'Policy Characteristics'!$C:$C,0)))</f>
        <v>Electricity Supply</v>
      </c>
      <c r="B298" s="262" t="str">
        <f>IF(ISBLANK(INDEX('Policy Characteristics'!B:B,MATCH($C298,'Policy Characteristics'!$C:$C,0))),"",INDEX('Policy Characteristics'!B:B,MATCH($C298,'Policy Characteristics'!$C:$C,0)))</f>
        <v>Decrease Cost of Capital</v>
      </c>
      <c r="C298" s="254" t="str">
        <f t="shared" si="19"/>
        <v>Percentage Decrease in Cost of Capital for Power Plants</v>
      </c>
      <c r="D298" s="6" t="s">
        <v>2426</v>
      </c>
      <c r="E298" s="45"/>
      <c r="F298" s="6" t="s">
        <v>437</v>
      </c>
      <c r="G298" s="6"/>
      <c r="H298" s="43">
        <v>1738</v>
      </c>
      <c r="I298" s="325" t="s">
        <v>43</v>
      </c>
      <c r="J298" s="255" t="str">
        <f>IF(ISBLANK(INDEX('Policy Characteristics'!D:D,MATCH($C298,'Policy Characteristics'!$C:$C,0))),"",INDEX('Policy Characteristics'!D:D,MATCH($C298,'Policy Characteristics'!$C:$C,0)))</f>
        <v>Decrease Electricity Sector Cost of Capital</v>
      </c>
      <c r="K298" s="254" t="str">
        <f>IF(ISBLANK(INDEX('Policy Characteristics'!E:E,MATCH($C298,'Policy Characteristics'!$C:$C,0))),"",INDEX('Policy Characteristics'!E:E,MATCH($C298,'Policy Characteristics'!$C:$C,0)))</f>
        <v>elec power plant cost of capital</v>
      </c>
      <c r="L298" s="254">
        <f>IF(ISBLANK(INDEX('Policy Characteristics'!F:F,MATCH($C298,'Policy Characteristics'!$C:$C,0))),"",INDEX('Policy Characteristics'!F:F,MATCH($C298,'Policy Characteristics'!$C:$C,0)))</f>
        <v>0</v>
      </c>
      <c r="M298" s="254">
        <f>IF(ISBLANK(INDEX('Policy Characteristics'!G:G,MATCH($C298,'Policy Characteristics'!$C:$C,0))),"",INDEX('Policy Characteristics'!G:G,MATCH($C298,'Policy Characteristics'!$C:$C,0)))</f>
        <v>100</v>
      </c>
      <c r="N298" s="254">
        <f>IF(ISBLANK(INDEX('Policy Characteristics'!H:H,MATCH($C298,'Policy Characteristics'!$C:$C,0))),"",INDEX('Policy Characteristics'!H:H,MATCH($C298,'Policy Characteristics'!$C:$C,0)))</f>
        <v>1</v>
      </c>
      <c r="O298" s="254" t="str">
        <f>IF(ISBLANK(INDEX('Policy Characteristics'!I:I,MATCH($C298,'Policy Characteristics'!$C:$C,0))),"",INDEX('Policy Characteristics'!I:I,MATCH($C298,'Policy Characteristics'!$C:$C,0)))</f>
        <v>% decrease</v>
      </c>
      <c r="P298" s="254"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54" t="str">
        <f>IF(ISBLANK(INDEX('Policy Characteristics'!K:K,MATCH($C298,'Policy Characteristics'!$C:$C,0))),"",INDEX('Policy Characteristics'!K:K,MATCH($C298,'Policy Characteristics'!$C:$C,0)))</f>
        <v/>
      </c>
      <c r="R298" s="254" t="str">
        <f>IF(ISBLANK(INDEX('Policy Characteristics'!L:L,MATCH($C298,'Policy Characteristics'!$C:$C,0))),"",INDEX('Policy Characteristics'!L:L,MATCH($C298,'Policy Characteristics'!$C:$C,0)))</f>
        <v/>
      </c>
      <c r="S298" s="314"/>
    </row>
    <row r="299" spans="1:19">
      <c r="A299" s="254" t="str">
        <f>IF(ISBLANK(INDEX('Policy Characteristics'!A:A,MATCH($C299,'Policy Characteristics'!$C:$C,0))),"",INDEX('Policy Characteristics'!A:A,MATCH($C299,'Policy Characteristics'!$C:$C,0)))</f>
        <v>Electricity Supply</v>
      </c>
      <c r="B299" s="262" t="str">
        <f>IF(ISBLANK(INDEX('Policy Characteristics'!B:B,MATCH($C299,'Policy Characteristics'!$C:$C,0))),"",INDEX('Policy Characteristics'!B:B,MATCH($C299,'Policy Characteristics'!$C:$C,0)))</f>
        <v>Decrease Cost of Capital</v>
      </c>
      <c r="C299" s="254" t="str">
        <f t="shared" si="19"/>
        <v>Percentage Decrease in Cost of Capital for Power Plants</v>
      </c>
      <c r="D299" s="6" t="s">
        <v>309</v>
      </c>
      <c r="E299" s="45"/>
      <c r="F299" s="6" t="s">
        <v>311</v>
      </c>
      <c r="G299" s="6"/>
      <c r="H299" s="43">
        <v>1739</v>
      </c>
      <c r="I299" s="325" t="s">
        <v>44</v>
      </c>
      <c r="J299" s="255" t="str">
        <f>IF(ISBLANK(INDEX('Policy Characteristics'!D:D,MATCH($C299,'Policy Characteristics'!$C:$C,0))),"",INDEX('Policy Characteristics'!D:D,MATCH($C299,'Policy Characteristics'!$C:$C,0)))</f>
        <v>Decrease Electricity Sector Cost of Capital</v>
      </c>
      <c r="K299" s="254" t="str">
        <f>IF(ISBLANK(INDEX('Policy Characteristics'!E:E,MATCH($C299,'Policy Characteristics'!$C:$C,0))),"",INDEX('Policy Characteristics'!E:E,MATCH($C299,'Policy Characteristics'!$C:$C,0)))</f>
        <v>elec power plant cost of capital</v>
      </c>
      <c r="L299" s="254">
        <f>IF(ISBLANK(INDEX('Policy Characteristics'!F:F,MATCH($C299,'Policy Characteristics'!$C:$C,0))),"",INDEX('Policy Characteristics'!F:F,MATCH($C299,'Policy Characteristics'!$C:$C,0)))</f>
        <v>0</v>
      </c>
      <c r="M299" s="254">
        <f>IF(ISBLANK(INDEX('Policy Characteristics'!G:G,MATCH($C299,'Policy Characteristics'!$C:$C,0))),"",INDEX('Policy Characteristics'!G:G,MATCH($C299,'Policy Characteristics'!$C:$C,0)))</f>
        <v>100</v>
      </c>
      <c r="N299" s="254">
        <f>IF(ISBLANK(INDEX('Policy Characteristics'!H:H,MATCH($C299,'Policy Characteristics'!$C:$C,0))),"",INDEX('Policy Characteristics'!H:H,MATCH($C299,'Policy Characteristics'!$C:$C,0)))</f>
        <v>1</v>
      </c>
      <c r="O299" s="254" t="str">
        <f>IF(ISBLANK(INDEX('Policy Characteristics'!I:I,MATCH($C299,'Policy Characteristics'!$C:$C,0))),"",INDEX('Policy Characteristics'!I:I,MATCH($C299,'Policy Characteristics'!$C:$C,0)))</f>
        <v>% decrease</v>
      </c>
      <c r="P299" s="254"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54" t="str">
        <f>IF(ISBLANK(INDEX('Policy Characteristics'!K:K,MATCH($C299,'Policy Characteristics'!$C:$C,0))),"",INDEX('Policy Characteristics'!K:K,MATCH($C299,'Policy Characteristics'!$C:$C,0)))</f>
        <v/>
      </c>
      <c r="R299" s="254" t="str">
        <f>IF(ISBLANK(INDEX('Policy Characteristics'!L:L,MATCH($C299,'Policy Characteristics'!$C:$C,0))),"",INDEX('Policy Characteristics'!L:L,MATCH($C299,'Policy Characteristics'!$C:$C,0)))</f>
        <v/>
      </c>
      <c r="S299" s="314"/>
    </row>
    <row r="300" spans="1:19">
      <c r="A300" s="254" t="str">
        <f>IF(ISBLANK(INDEX('Policy Characteristics'!A:A,MATCH($C300,'Policy Characteristics'!$C:$C,0))),"",INDEX('Policy Characteristics'!A:A,MATCH($C300,'Policy Characteristics'!$C:$C,0)))</f>
        <v>Electricity Supply</v>
      </c>
      <c r="B300" s="262" t="str">
        <f>IF(ISBLANK(INDEX('Policy Characteristics'!B:B,MATCH($C300,'Policy Characteristics'!$C:$C,0))),"",INDEX('Policy Characteristics'!B:B,MATCH($C300,'Policy Characteristics'!$C:$C,0)))</f>
        <v>Decrease Cost of Capital</v>
      </c>
      <c r="C300" s="254" t="str">
        <f t="shared" si="19"/>
        <v>Percentage Decrease in Cost of Capital for Power Plants</v>
      </c>
      <c r="D300" s="6" t="s">
        <v>310</v>
      </c>
      <c r="E300" s="45"/>
      <c r="F300" s="6" t="s">
        <v>312</v>
      </c>
      <c r="G300" s="6"/>
      <c r="H300" s="43">
        <v>1740</v>
      </c>
      <c r="I300" s="325" t="s">
        <v>44</v>
      </c>
      <c r="J300" s="255" t="str">
        <f>IF(ISBLANK(INDEX('Policy Characteristics'!D:D,MATCH($C300,'Policy Characteristics'!$C:$C,0))),"",INDEX('Policy Characteristics'!D:D,MATCH($C300,'Policy Characteristics'!$C:$C,0)))</f>
        <v>Decrease Electricity Sector Cost of Capital</v>
      </c>
      <c r="K300" s="254" t="str">
        <f>IF(ISBLANK(INDEX('Policy Characteristics'!E:E,MATCH($C300,'Policy Characteristics'!$C:$C,0))),"",INDEX('Policy Characteristics'!E:E,MATCH($C300,'Policy Characteristics'!$C:$C,0)))</f>
        <v>elec power plant cost of capital</v>
      </c>
      <c r="L300" s="254">
        <f>IF(ISBLANK(INDEX('Policy Characteristics'!F:F,MATCH($C300,'Policy Characteristics'!$C:$C,0))),"",INDEX('Policy Characteristics'!F:F,MATCH($C300,'Policy Characteristics'!$C:$C,0)))</f>
        <v>0</v>
      </c>
      <c r="M300" s="254">
        <f>IF(ISBLANK(INDEX('Policy Characteristics'!G:G,MATCH($C300,'Policy Characteristics'!$C:$C,0))),"",INDEX('Policy Characteristics'!G:G,MATCH($C300,'Policy Characteristics'!$C:$C,0)))</f>
        <v>100</v>
      </c>
      <c r="N300" s="254">
        <f>IF(ISBLANK(INDEX('Policy Characteristics'!H:H,MATCH($C300,'Policy Characteristics'!$C:$C,0))),"",INDEX('Policy Characteristics'!H:H,MATCH($C300,'Policy Characteristics'!$C:$C,0)))</f>
        <v>1</v>
      </c>
      <c r="O300" s="254" t="str">
        <f>IF(ISBLANK(INDEX('Policy Characteristics'!I:I,MATCH($C300,'Policy Characteristics'!$C:$C,0))),"",INDEX('Policy Characteristics'!I:I,MATCH($C300,'Policy Characteristics'!$C:$C,0)))</f>
        <v>% decrease</v>
      </c>
      <c r="P300" s="254"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54" t="str">
        <f>IF(ISBLANK(INDEX('Policy Characteristics'!K:K,MATCH($C300,'Policy Characteristics'!$C:$C,0))),"",INDEX('Policy Characteristics'!K:K,MATCH($C300,'Policy Characteristics'!$C:$C,0)))</f>
        <v/>
      </c>
      <c r="R300" s="254" t="str">
        <f>IF(ISBLANK(INDEX('Policy Characteristics'!L:L,MATCH($C300,'Policy Characteristics'!$C:$C,0))),"",INDEX('Policy Characteristics'!L:L,MATCH($C300,'Policy Characteristics'!$C:$C,0)))</f>
        <v/>
      </c>
      <c r="S300" s="314"/>
    </row>
    <row r="301" spans="1:19">
      <c r="A301" s="254" t="str">
        <f>IF(ISBLANK(INDEX('Policy Characteristics'!A:A,MATCH($C301,'Policy Characteristics'!$C:$C,0))),"",INDEX('Policy Characteristics'!A:A,MATCH($C301,'Policy Characteristics'!$C:$C,0)))</f>
        <v>Electricity Supply</v>
      </c>
      <c r="B301" s="262" t="str">
        <f>IF(ISBLANK(INDEX('Policy Characteristics'!B:B,MATCH($C301,'Policy Characteristics'!$C:$C,0))),"",INDEX('Policy Characteristics'!B:B,MATCH($C301,'Policy Characteristics'!$C:$C,0)))</f>
        <v>Decrease Cost of Capital</v>
      </c>
      <c r="C301" s="254" t="str">
        <f t="shared" si="19"/>
        <v>Percentage Decrease in Cost of Capital for Power Plants</v>
      </c>
      <c r="D301" s="6" t="s">
        <v>445</v>
      </c>
      <c r="E301" s="45"/>
      <c r="F301" s="6" t="s">
        <v>444</v>
      </c>
      <c r="G301" s="6"/>
      <c r="H301" s="43">
        <v>1741</v>
      </c>
      <c r="I301" s="325" t="s">
        <v>44</v>
      </c>
      <c r="J301" s="255" t="str">
        <f>IF(ISBLANK(INDEX('Policy Characteristics'!D:D,MATCH($C301,'Policy Characteristics'!$C:$C,0))),"",INDEX('Policy Characteristics'!D:D,MATCH($C301,'Policy Characteristics'!$C:$C,0)))</f>
        <v>Decrease Electricity Sector Cost of Capital</v>
      </c>
      <c r="K301" s="254" t="str">
        <f>IF(ISBLANK(INDEX('Policy Characteristics'!E:E,MATCH($C301,'Policy Characteristics'!$C:$C,0))),"",INDEX('Policy Characteristics'!E:E,MATCH($C301,'Policy Characteristics'!$C:$C,0)))</f>
        <v>elec power plant cost of capital</v>
      </c>
      <c r="L301" s="254">
        <f>IF(ISBLANK(INDEX('Policy Characteristics'!F:F,MATCH($C301,'Policy Characteristics'!$C:$C,0))),"",INDEX('Policy Characteristics'!F:F,MATCH($C301,'Policy Characteristics'!$C:$C,0)))</f>
        <v>0</v>
      </c>
      <c r="M301" s="254">
        <f>IF(ISBLANK(INDEX('Policy Characteristics'!G:G,MATCH($C301,'Policy Characteristics'!$C:$C,0))),"",INDEX('Policy Characteristics'!G:G,MATCH($C301,'Policy Characteristics'!$C:$C,0)))</f>
        <v>100</v>
      </c>
      <c r="N301" s="254">
        <f>IF(ISBLANK(INDEX('Policy Characteristics'!H:H,MATCH($C301,'Policy Characteristics'!$C:$C,0))),"",INDEX('Policy Characteristics'!H:H,MATCH($C301,'Policy Characteristics'!$C:$C,0)))</f>
        <v>1</v>
      </c>
      <c r="O301" s="254" t="str">
        <f>IF(ISBLANK(INDEX('Policy Characteristics'!I:I,MATCH($C301,'Policy Characteristics'!$C:$C,0))),"",INDEX('Policy Characteristics'!I:I,MATCH($C301,'Policy Characteristics'!$C:$C,0)))</f>
        <v>% decrease</v>
      </c>
      <c r="P301" s="254"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54" t="str">
        <f>IF(ISBLANK(INDEX('Policy Characteristics'!K:K,MATCH($C301,'Policy Characteristics'!$C:$C,0))),"",INDEX('Policy Characteristics'!K:K,MATCH($C301,'Policy Characteristics'!$C:$C,0)))</f>
        <v/>
      </c>
      <c r="R301" s="254" t="str">
        <f>IF(ISBLANK(INDEX('Policy Characteristics'!L:L,MATCH($C301,'Policy Characteristics'!$C:$C,0))),"",INDEX('Policy Characteristics'!L:L,MATCH($C301,'Policy Characteristics'!$C:$C,0)))</f>
        <v/>
      </c>
      <c r="S301" s="314"/>
    </row>
    <row r="302" spans="1:19">
      <c r="A302" s="254" t="str">
        <f>IF(ISBLANK(INDEX('Policy Characteristics'!A:A,MATCH($C302,'Policy Characteristics'!$C:$C,0))),"",INDEX('Policy Characteristics'!A:A,MATCH($C302,'Policy Characteristics'!$C:$C,0)))</f>
        <v>Electricity Supply</v>
      </c>
      <c r="B302" s="262" t="str">
        <f>IF(ISBLANK(INDEX('Policy Characteristics'!B:B,MATCH($C302,'Policy Characteristics'!$C:$C,0))),"",INDEX('Policy Characteristics'!B:B,MATCH($C302,'Policy Characteristics'!$C:$C,0)))</f>
        <v>Decrease Cost of Capital</v>
      </c>
      <c r="C302" s="254" t="str">
        <f t="shared" si="19"/>
        <v>Percentage Decrease in Cost of Capital for Power Plants</v>
      </c>
      <c r="D302" s="6" t="s">
        <v>454</v>
      </c>
      <c r="E302" s="45"/>
      <c r="F302" s="6" t="s">
        <v>455</v>
      </c>
      <c r="G302" s="6"/>
      <c r="H302" s="43">
        <v>1742</v>
      </c>
      <c r="I302" s="325" t="s">
        <v>43</v>
      </c>
      <c r="J302" s="255" t="str">
        <f>IF(ISBLANK(INDEX('Policy Characteristics'!D:D,MATCH($C302,'Policy Characteristics'!$C:$C,0))),"",INDEX('Policy Characteristics'!D:D,MATCH($C302,'Policy Characteristics'!$C:$C,0)))</f>
        <v>Decrease Electricity Sector Cost of Capital</v>
      </c>
      <c r="K302" s="254" t="str">
        <f>IF(ISBLANK(INDEX('Policy Characteristics'!E:E,MATCH($C302,'Policy Characteristics'!$C:$C,0))),"",INDEX('Policy Characteristics'!E:E,MATCH($C302,'Policy Characteristics'!$C:$C,0)))</f>
        <v>elec power plant cost of capital</v>
      </c>
      <c r="L302" s="254">
        <f>IF(ISBLANK(INDEX('Policy Characteristics'!F:F,MATCH($C302,'Policy Characteristics'!$C:$C,0))),"",INDEX('Policy Characteristics'!F:F,MATCH($C302,'Policy Characteristics'!$C:$C,0)))</f>
        <v>0</v>
      </c>
      <c r="M302" s="254">
        <f>IF(ISBLANK(INDEX('Policy Characteristics'!G:G,MATCH($C302,'Policy Characteristics'!$C:$C,0))),"",INDEX('Policy Characteristics'!G:G,MATCH($C302,'Policy Characteristics'!$C:$C,0)))</f>
        <v>100</v>
      </c>
      <c r="N302" s="254">
        <f>IF(ISBLANK(INDEX('Policy Characteristics'!H:H,MATCH($C302,'Policy Characteristics'!$C:$C,0))),"",INDEX('Policy Characteristics'!H:H,MATCH($C302,'Policy Characteristics'!$C:$C,0)))</f>
        <v>1</v>
      </c>
      <c r="O302" s="254" t="str">
        <f>IF(ISBLANK(INDEX('Policy Characteristics'!I:I,MATCH($C302,'Policy Characteristics'!$C:$C,0))),"",INDEX('Policy Characteristics'!I:I,MATCH($C302,'Policy Characteristics'!$C:$C,0)))</f>
        <v>% decrease</v>
      </c>
      <c r="P302" s="254"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54" t="str">
        <f>IF(ISBLANK(INDEX('Policy Characteristics'!K:K,MATCH($C302,'Policy Characteristics'!$C:$C,0))),"",INDEX('Policy Characteristics'!K:K,MATCH($C302,'Policy Characteristics'!$C:$C,0)))</f>
        <v/>
      </c>
      <c r="R302" s="254" t="str">
        <f>IF(ISBLANK(INDEX('Policy Characteristics'!L:L,MATCH($C302,'Policy Characteristics'!$C:$C,0))),"",INDEX('Policy Characteristics'!L:L,MATCH($C302,'Policy Characteristics'!$C:$C,0)))</f>
        <v/>
      </c>
      <c r="S302" s="314"/>
    </row>
    <row r="303" spans="1:19">
      <c r="A303" s="254" t="str">
        <f>IF(ISBLANK(INDEX('Policy Characteristics'!A:A,MATCH($C303,'Policy Characteristics'!$C:$C,0))),"",INDEX('Policy Characteristics'!A:A,MATCH($C303,'Policy Characteristics'!$C:$C,0)))</f>
        <v>Electricity Supply</v>
      </c>
      <c r="B303" s="262" t="str">
        <f>IF(ISBLANK(INDEX('Policy Characteristics'!B:B,MATCH($C303,'Policy Characteristics'!$C:$C,0))),"",INDEX('Policy Characteristics'!B:B,MATCH($C303,'Policy Characteristics'!$C:$C,0)))</f>
        <v>Decrease Cost of Capital</v>
      </c>
      <c r="C303" s="254" t="str">
        <f t="shared" si="19"/>
        <v>Percentage Decrease in Cost of Capital for Power Plants</v>
      </c>
      <c r="D303" s="6" t="s">
        <v>2751</v>
      </c>
      <c r="E303" s="45"/>
      <c r="F303" s="6" t="s">
        <v>2470</v>
      </c>
      <c r="G303" s="6"/>
      <c r="H303" s="43">
        <v>1743</v>
      </c>
      <c r="I303" s="325" t="s">
        <v>44</v>
      </c>
      <c r="J303" s="255" t="str">
        <f>IF(ISBLANK(INDEX('Policy Characteristics'!D:D,MATCH($C303,'Policy Characteristics'!$C:$C,0))),"",INDEX('Policy Characteristics'!D:D,MATCH($C303,'Policy Characteristics'!$C:$C,0)))</f>
        <v>Decrease Electricity Sector Cost of Capital</v>
      </c>
      <c r="K303" s="254" t="str">
        <f>IF(ISBLANK(INDEX('Policy Characteristics'!E:E,MATCH($C303,'Policy Characteristics'!$C:$C,0))),"",INDEX('Policy Characteristics'!E:E,MATCH($C303,'Policy Characteristics'!$C:$C,0)))</f>
        <v>elec power plant cost of capital</v>
      </c>
      <c r="L303" s="254">
        <f>IF(ISBLANK(INDEX('Policy Characteristics'!F:F,MATCH($C303,'Policy Characteristics'!$C:$C,0))),"",INDEX('Policy Characteristics'!F:F,MATCH($C303,'Policy Characteristics'!$C:$C,0)))</f>
        <v>0</v>
      </c>
      <c r="M303" s="254">
        <f>IF(ISBLANK(INDEX('Policy Characteristics'!G:G,MATCH($C303,'Policy Characteristics'!$C:$C,0))),"",INDEX('Policy Characteristics'!G:G,MATCH($C303,'Policy Characteristics'!$C:$C,0)))</f>
        <v>100</v>
      </c>
      <c r="N303" s="254">
        <f>IF(ISBLANK(INDEX('Policy Characteristics'!H:H,MATCH($C303,'Policy Characteristics'!$C:$C,0))),"",INDEX('Policy Characteristics'!H:H,MATCH($C303,'Policy Characteristics'!$C:$C,0)))</f>
        <v>1</v>
      </c>
      <c r="O303" s="254" t="str">
        <f>IF(ISBLANK(INDEX('Policy Characteristics'!I:I,MATCH($C303,'Policy Characteristics'!$C:$C,0))),"",INDEX('Policy Characteristics'!I:I,MATCH($C303,'Policy Characteristics'!$C:$C,0)))</f>
        <v>% decrease</v>
      </c>
      <c r="P303" s="254"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54" t="str">
        <f>IF(ISBLANK(INDEX('Policy Characteristics'!K:K,MATCH($C303,'Policy Characteristics'!$C:$C,0))),"",INDEX('Policy Characteristics'!K:K,MATCH($C303,'Policy Characteristics'!$C:$C,0)))</f>
        <v/>
      </c>
      <c r="R303" s="254" t="str">
        <f>IF(ISBLANK(INDEX('Policy Characteristics'!L:L,MATCH($C303,'Policy Characteristics'!$C:$C,0))),"",INDEX('Policy Characteristics'!L:L,MATCH($C303,'Policy Characteristics'!$C:$C,0)))</f>
        <v/>
      </c>
      <c r="S303" s="314"/>
    </row>
    <row r="304" spans="1:19">
      <c r="A304" s="254" t="str">
        <f>IF(ISBLANK(INDEX('Policy Characteristics'!A:A,MATCH($C304,'Policy Characteristics'!$C:$C,0))),"",INDEX('Policy Characteristics'!A:A,MATCH($C304,'Policy Characteristics'!$C:$C,0)))</f>
        <v>Electricity Supply</v>
      </c>
      <c r="B304" s="262" t="str">
        <f>IF(ISBLANK(INDEX('Policy Characteristics'!B:B,MATCH($C304,'Policy Characteristics'!$C:$C,0))),"",INDEX('Policy Characteristics'!B:B,MATCH($C304,'Policy Characteristics'!$C:$C,0)))</f>
        <v>Decrease Cost of Capital</v>
      </c>
      <c r="C304" s="254" t="str">
        <f t="shared" si="19"/>
        <v>Percentage Decrease in Cost of Capital for Power Plants</v>
      </c>
      <c r="D304" s="6" t="s">
        <v>2752</v>
      </c>
      <c r="E304" s="45"/>
      <c r="F304" s="6" t="s">
        <v>2594</v>
      </c>
      <c r="G304" s="6"/>
      <c r="H304" s="43">
        <v>1744</v>
      </c>
      <c r="I304" s="325" t="s">
        <v>44</v>
      </c>
      <c r="J304" s="255" t="str">
        <f>IF(ISBLANK(INDEX('Policy Characteristics'!D:D,MATCH($C304,'Policy Characteristics'!$C:$C,0))),"",INDEX('Policy Characteristics'!D:D,MATCH($C304,'Policy Characteristics'!$C:$C,0)))</f>
        <v>Decrease Electricity Sector Cost of Capital</v>
      </c>
      <c r="K304" s="254" t="str">
        <f>IF(ISBLANK(INDEX('Policy Characteristics'!E:E,MATCH($C304,'Policy Characteristics'!$C:$C,0))),"",INDEX('Policy Characteristics'!E:E,MATCH($C304,'Policy Characteristics'!$C:$C,0)))</f>
        <v>elec power plant cost of capital</v>
      </c>
      <c r="L304" s="254">
        <f>IF(ISBLANK(INDEX('Policy Characteristics'!F:F,MATCH($C304,'Policy Characteristics'!$C:$C,0))),"",INDEX('Policy Characteristics'!F:F,MATCH($C304,'Policy Characteristics'!$C:$C,0)))</f>
        <v>0</v>
      </c>
      <c r="M304" s="254">
        <f>IF(ISBLANK(INDEX('Policy Characteristics'!G:G,MATCH($C304,'Policy Characteristics'!$C:$C,0))),"",INDEX('Policy Characteristics'!G:G,MATCH($C304,'Policy Characteristics'!$C:$C,0)))</f>
        <v>100</v>
      </c>
      <c r="N304" s="254">
        <f>IF(ISBLANK(INDEX('Policy Characteristics'!H:H,MATCH($C304,'Policy Characteristics'!$C:$C,0))),"",INDEX('Policy Characteristics'!H:H,MATCH($C304,'Policy Characteristics'!$C:$C,0)))</f>
        <v>1</v>
      </c>
      <c r="O304" s="254" t="str">
        <f>IF(ISBLANK(INDEX('Policy Characteristics'!I:I,MATCH($C304,'Policy Characteristics'!$C:$C,0))),"",INDEX('Policy Characteristics'!I:I,MATCH($C304,'Policy Characteristics'!$C:$C,0)))</f>
        <v>% decrease</v>
      </c>
      <c r="P304" s="254"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54" t="str">
        <f>IF(ISBLANK(INDEX('Policy Characteristics'!K:K,MATCH($C304,'Policy Characteristics'!$C:$C,0))),"",INDEX('Policy Characteristics'!K:K,MATCH($C304,'Policy Characteristics'!$C:$C,0)))</f>
        <v/>
      </c>
      <c r="R304" s="254" t="str">
        <f>IF(ISBLANK(INDEX('Policy Characteristics'!L:L,MATCH($C304,'Policy Characteristics'!$C:$C,0))),"",INDEX('Policy Characteristics'!L:L,MATCH($C304,'Policy Characteristics'!$C:$C,0)))</f>
        <v/>
      </c>
      <c r="S304" s="314"/>
    </row>
    <row r="305" spans="1:19">
      <c r="A305" s="254" t="str">
        <f>IF(ISBLANK(INDEX('Policy Characteristics'!A:A,MATCH($C305,'Policy Characteristics'!$C:$C,0))),"",INDEX('Policy Characteristics'!A:A,MATCH($C305,'Policy Characteristics'!$C:$C,0)))</f>
        <v>Electricity Supply</v>
      </c>
      <c r="B305" s="262" t="str">
        <f>IF(ISBLANK(INDEX('Policy Characteristics'!B:B,MATCH($C305,'Policy Characteristics'!$C:$C,0))),"",INDEX('Policy Characteristics'!B:B,MATCH($C305,'Policy Characteristics'!$C:$C,0)))</f>
        <v>Decrease Cost of Capital</v>
      </c>
      <c r="C305" s="254" t="str">
        <f t="shared" si="19"/>
        <v>Percentage Decrease in Cost of Capital for Power Plants</v>
      </c>
      <c r="D305" s="6" t="s">
        <v>2753</v>
      </c>
      <c r="E305" s="45"/>
      <c r="F305" s="6" t="s">
        <v>2472</v>
      </c>
      <c r="G305" s="6"/>
      <c r="H305" s="43">
        <v>1745</v>
      </c>
      <c r="I305" s="325" t="s">
        <v>44</v>
      </c>
      <c r="J305" s="255" t="str">
        <f>IF(ISBLANK(INDEX('Policy Characteristics'!D:D,MATCH($C305,'Policy Characteristics'!$C:$C,0))),"",INDEX('Policy Characteristics'!D:D,MATCH($C305,'Policy Characteristics'!$C:$C,0)))</f>
        <v>Decrease Electricity Sector Cost of Capital</v>
      </c>
      <c r="K305" s="254" t="str">
        <f>IF(ISBLANK(INDEX('Policy Characteristics'!E:E,MATCH($C305,'Policy Characteristics'!$C:$C,0))),"",INDEX('Policy Characteristics'!E:E,MATCH($C305,'Policy Characteristics'!$C:$C,0)))</f>
        <v>elec power plant cost of capital</v>
      </c>
      <c r="L305" s="254">
        <f>IF(ISBLANK(INDEX('Policy Characteristics'!F:F,MATCH($C305,'Policy Characteristics'!$C:$C,0))),"",INDEX('Policy Characteristics'!F:F,MATCH($C305,'Policy Characteristics'!$C:$C,0)))</f>
        <v>0</v>
      </c>
      <c r="M305" s="254">
        <f>IF(ISBLANK(INDEX('Policy Characteristics'!G:G,MATCH($C305,'Policy Characteristics'!$C:$C,0))),"",INDEX('Policy Characteristics'!G:G,MATCH($C305,'Policy Characteristics'!$C:$C,0)))</f>
        <v>100</v>
      </c>
      <c r="N305" s="254">
        <f>IF(ISBLANK(INDEX('Policy Characteristics'!H:H,MATCH($C305,'Policy Characteristics'!$C:$C,0))),"",INDEX('Policy Characteristics'!H:H,MATCH($C305,'Policy Characteristics'!$C:$C,0)))</f>
        <v>1</v>
      </c>
      <c r="O305" s="254" t="str">
        <f>IF(ISBLANK(INDEX('Policy Characteristics'!I:I,MATCH($C305,'Policy Characteristics'!$C:$C,0))),"",INDEX('Policy Characteristics'!I:I,MATCH($C305,'Policy Characteristics'!$C:$C,0)))</f>
        <v>% decrease</v>
      </c>
      <c r="P305" s="254"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54" t="str">
        <f>IF(ISBLANK(INDEX('Policy Characteristics'!K:K,MATCH($C305,'Policy Characteristics'!$C:$C,0))),"",INDEX('Policy Characteristics'!K:K,MATCH($C305,'Policy Characteristics'!$C:$C,0)))</f>
        <v/>
      </c>
      <c r="R305" s="254" t="str">
        <f>IF(ISBLANK(INDEX('Policy Characteristics'!L:L,MATCH($C305,'Policy Characteristics'!$C:$C,0))),"",INDEX('Policy Characteristics'!L:L,MATCH($C305,'Policy Characteristics'!$C:$C,0)))</f>
        <v/>
      </c>
      <c r="S305" s="314"/>
    </row>
    <row r="306" spans="1:19">
      <c r="A306" s="254" t="str">
        <f>IF(ISBLANK(INDEX('Policy Characteristics'!A:A,MATCH($C306,'Policy Characteristics'!$C:$C,0))),"",INDEX('Policy Characteristics'!A:A,MATCH($C306,'Policy Characteristics'!$C:$C,0)))</f>
        <v>Electricity Supply</v>
      </c>
      <c r="B306" s="262" t="str">
        <f>IF(ISBLANK(INDEX('Policy Characteristics'!B:B,MATCH($C306,'Policy Characteristics'!$C:$C,0))),"",INDEX('Policy Characteristics'!B:B,MATCH($C306,'Policy Characteristics'!$C:$C,0)))</f>
        <v>Decrease Cost of Capital</v>
      </c>
      <c r="C306" s="254" t="str">
        <f t="shared" si="19"/>
        <v>Percentage Decrease in Cost of Capital for Power Plants</v>
      </c>
      <c r="D306" s="6" t="s">
        <v>3497</v>
      </c>
      <c r="E306" s="45"/>
      <c r="F306" s="6" t="s">
        <v>3504</v>
      </c>
      <c r="G306" s="6"/>
      <c r="H306" s="43">
        <v>1804</v>
      </c>
      <c r="I306" s="325" t="s">
        <v>43</v>
      </c>
      <c r="J306" s="255" t="str">
        <f>IF(ISBLANK(INDEX('Policy Characteristics'!D:D,MATCH($C306,'Policy Characteristics'!$C:$C,0))),"",INDEX('Policy Characteristics'!D:D,MATCH($C306,'Policy Characteristics'!$C:$C,0)))</f>
        <v>Decrease Electricity Sector Cost of Capital</v>
      </c>
      <c r="K306" s="254" t="str">
        <f>IF(ISBLANK(INDEX('Policy Characteristics'!E:E,MATCH($C306,'Policy Characteristics'!$C:$C,0))),"",INDEX('Policy Characteristics'!E:E,MATCH($C306,'Policy Characteristics'!$C:$C,0)))</f>
        <v>elec power plant cost of capital</v>
      </c>
      <c r="L306" s="254">
        <f>IF(ISBLANK(INDEX('Policy Characteristics'!F:F,MATCH($C306,'Policy Characteristics'!$C:$C,0))),"",INDEX('Policy Characteristics'!F:F,MATCH($C306,'Policy Characteristics'!$C:$C,0)))</f>
        <v>0</v>
      </c>
      <c r="M306" s="254">
        <f>IF(ISBLANK(INDEX('Policy Characteristics'!G:G,MATCH($C306,'Policy Characteristics'!$C:$C,0))),"",INDEX('Policy Characteristics'!G:G,MATCH($C306,'Policy Characteristics'!$C:$C,0)))</f>
        <v>100</v>
      </c>
      <c r="N306" s="254">
        <f>IF(ISBLANK(INDEX('Policy Characteristics'!H:H,MATCH($C306,'Policy Characteristics'!$C:$C,0))),"",INDEX('Policy Characteristics'!H:H,MATCH($C306,'Policy Characteristics'!$C:$C,0)))</f>
        <v>1</v>
      </c>
      <c r="O306" s="254" t="str">
        <f>IF(ISBLANK(INDEX('Policy Characteristics'!I:I,MATCH($C306,'Policy Characteristics'!$C:$C,0))),"",INDEX('Policy Characteristics'!I:I,MATCH($C306,'Policy Characteristics'!$C:$C,0)))</f>
        <v>% decrease</v>
      </c>
      <c r="P306" s="254"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54" t="str">
        <f>IF(ISBLANK(INDEX('Policy Characteristics'!K:K,MATCH($C306,'Policy Characteristics'!$C:$C,0))),"",INDEX('Policy Characteristics'!K:K,MATCH($C306,'Policy Characteristics'!$C:$C,0)))</f>
        <v/>
      </c>
      <c r="R306" s="254" t="str">
        <f>IF(ISBLANK(INDEX('Policy Characteristics'!L:L,MATCH($C306,'Policy Characteristics'!$C:$C,0))),"",INDEX('Policy Characteristics'!L:L,MATCH($C306,'Policy Characteristics'!$C:$C,0)))</f>
        <v/>
      </c>
      <c r="S306" s="314"/>
    </row>
    <row r="307" spans="1:19">
      <c r="A307" s="254" t="str">
        <f>IF(ISBLANK(INDEX('Policy Characteristics'!A:A,MATCH($C307,'Policy Characteristics'!$C:$C,0))),"",INDEX('Policy Characteristics'!A:A,MATCH($C307,'Policy Characteristics'!$C:$C,0)))</f>
        <v>Electricity Supply</v>
      </c>
      <c r="B307" s="262" t="str">
        <f>IF(ISBLANK(INDEX('Policy Characteristics'!B:B,MATCH($C307,'Policy Characteristics'!$C:$C,0))),"",INDEX('Policy Characteristics'!B:B,MATCH($C307,'Policy Characteristics'!$C:$C,0)))</f>
        <v>Decrease Cost of Capital</v>
      </c>
      <c r="C307" s="254" t="str">
        <f t="shared" si="19"/>
        <v>Percentage Decrease in Cost of Capital for Power Plants</v>
      </c>
      <c r="D307" s="6" t="s">
        <v>3500</v>
      </c>
      <c r="E307" s="45"/>
      <c r="F307" s="6" t="s">
        <v>3505</v>
      </c>
      <c r="G307" s="6"/>
      <c r="H307" s="43">
        <v>1805</v>
      </c>
      <c r="I307" s="325" t="s">
        <v>43</v>
      </c>
      <c r="J307" s="255" t="str">
        <f>IF(ISBLANK(INDEX('Policy Characteristics'!D:D,MATCH($C307,'Policy Characteristics'!$C:$C,0))),"",INDEX('Policy Characteristics'!D:D,MATCH($C307,'Policy Characteristics'!$C:$C,0)))</f>
        <v>Decrease Electricity Sector Cost of Capital</v>
      </c>
      <c r="K307" s="254" t="str">
        <f>IF(ISBLANK(INDEX('Policy Characteristics'!E:E,MATCH($C307,'Policy Characteristics'!$C:$C,0))),"",INDEX('Policy Characteristics'!E:E,MATCH($C307,'Policy Characteristics'!$C:$C,0)))</f>
        <v>elec power plant cost of capital</v>
      </c>
      <c r="L307" s="254">
        <f>IF(ISBLANK(INDEX('Policy Characteristics'!F:F,MATCH($C307,'Policy Characteristics'!$C:$C,0))),"",INDEX('Policy Characteristics'!F:F,MATCH($C307,'Policy Characteristics'!$C:$C,0)))</f>
        <v>0</v>
      </c>
      <c r="M307" s="254">
        <f>IF(ISBLANK(INDEX('Policy Characteristics'!G:G,MATCH($C307,'Policy Characteristics'!$C:$C,0))),"",INDEX('Policy Characteristics'!G:G,MATCH($C307,'Policy Characteristics'!$C:$C,0)))</f>
        <v>100</v>
      </c>
      <c r="N307" s="254">
        <f>IF(ISBLANK(INDEX('Policy Characteristics'!H:H,MATCH($C307,'Policy Characteristics'!$C:$C,0))),"",INDEX('Policy Characteristics'!H:H,MATCH($C307,'Policy Characteristics'!$C:$C,0)))</f>
        <v>1</v>
      </c>
      <c r="O307" s="254" t="str">
        <f>IF(ISBLANK(INDEX('Policy Characteristics'!I:I,MATCH($C307,'Policy Characteristics'!$C:$C,0))),"",INDEX('Policy Characteristics'!I:I,MATCH($C307,'Policy Characteristics'!$C:$C,0)))</f>
        <v>% decrease</v>
      </c>
      <c r="P307" s="254"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54" t="str">
        <f>IF(ISBLANK(INDEX('Policy Characteristics'!K:K,MATCH($C307,'Policy Characteristics'!$C:$C,0))),"",INDEX('Policy Characteristics'!K:K,MATCH($C307,'Policy Characteristics'!$C:$C,0)))</f>
        <v/>
      </c>
      <c r="R307" s="254" t="str">
        <f>IF(ISBLANK(INDEX('Policy Characteristics'!L:L,MATCH($C307,'Policy Characteristics'!$C:$C,0))),"",INDEX('Policy Characteristics'!L:L,MATCH($C307,'Policy Characteristics'!$C:$C,0)))</f>
        <v/>
      </c>
      <c r="S307" s="314"/>
    </row>
    <row r="308" spans="1:19">
      <c r="A308" s="254" t="str">
        <f>IF(ISBLANK(INDEX('Policy Characteristics'!A:A,MATCH($C308,'Policy Characteristics'!$C:$C,0))),"",INDEX('Policy Characteristics'!A:A,MATCH($C308,'Policy Characteristics'!$C:$C,0)))</f>
        <v>Electricity Supply</v>
      </c>
      <c r="B308" s="262" t="str">
        <f>IF(ISBLANK(INDEX('Policy Characteristics'!B:B,MATCH($C308,'Policy Characteristics'!$C:$C,0))),"",INDEX('Policy Characteristics'!B:B,MATCH($C308,'Policy Characteristics'!$C:$C,0)))</f>
        <v>Decrease Cost of Capital</v>
      </c>
      <c r="C308" s="254" t="str">
        <f t="shared" si="19"/>
        <v>Percentage Decrease in Cost of Capital for Power Plants</v>
      </c>
      <c r="D308" s="6" t="s">
        <v>3501</v>
      </c>
      <c r="E308" s="45"/>
      <c r="F308" s="6" t="s">
        <v>3506</v>
      </c>
      <c r="G308" s="6"/>
      <c r="H308" s="43">
        <v>1806</v>
      </c>
      <c r="I308" s="325" t="s">
        <v>43</v>
      </c>
      <c r="J308" s="255" t="str">
        <f>IF(ISBLANK(INDEX('Policy Characteristics'!D:D,MATCH($C308,'Policy Characteristics'!$C:$C,0))),"",INDEX('Policy Characteristics'!D:D,MATCH($C308,'Policy Characteristics'!$C:$C,0)))</f>
        <v>Decrease Electricity Sector Cost of Capital</v>
      </c>
      <c r="K308" s="254" t="str">
        <f>IF(ISBLANK(INDEX('Policy Characteristics'!E:E,MATCH($C308,'Policy Characteristics'!$C:$C,0))),"",INDEX('Policy Characteristics'!E:E,MATCH($C308,'Policy Characteristics'!$C:$C,0)))</f>
        <v>elec power plant cost of capital</v>
      </c>
      <c r="L308" s="254">
        <f>IF(ISBLANK(INDEX('Policy Characteristics'!F:F,MATCH($C308,'Policy Characteristics'!$C:$C,0))),"",INDEX('Policy Characteristics'!F:F,MATCH($C308,'Policy Characteristics'!$C:$C,0)))</f>
        <v>0</v>
      </c>
      <c r="M308" s="254">
        <f>IF(ISBLANK(INDEX('Policy Characteristics'!G:G,MATCH($C308,'Policy Characteristics'!$C:$C,0))),"",INDEX('Policy Characteristics'!G:G,MATCH($C308,'Policy Characteristics'!$C:$C,0)))</f>
        <v>100</v>
      </c>
      <c r="N308" s="254">
        <f>IF(ISBLANK(INDEX('Policy Characteristics'!H:H,MATCH($C308,'Policy Characteristics'!$C:$C,0))),"",INDEX('Policy Characteristics'!H:H,MATCH($C308,'Policy Characteristics'!$C:$C,0)))</f>
        <v>1</v>
      </c>
      <c r="O308" s="254" t="str">
        <f>IF(ISBLANK(INDEX('Policy Characteristics'!I:I,MATCH($C308,'Policy Characteristics'!$C:$C,0))),"",INDEX('Policy Characteristics'!I:I,MATCH($C308,'Policy Characteristics'!$C:$C,0)))</f>
        <v>% decrease</v>
      </c>
      <c r="P308" s="254"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54" t="str">
        <f>IF(ISBLANK(INDEX('Policy Characteristics'!K:K,MATCH($C308,'Policy Characteristics'!$C:$C,0))),"",INDEX('Policy Characteristics'!K:K,MATCH($C308,'Policy Characteristics'!$C:$C,0)))</f>
        <v/>
      </c>
      <c r="R308" s="254" t="str">
        <f>IF(ISBLANK(INDEX('Policy Characteristics'!L:L,MATCH($C308,'Policy Characteristics'!$C:$C,0))),"",INDEX('Policy Characteristics'!L:L,MATCH($C308,'Policy Characteristics'!$C:$C,0)))</f>
        <v/>
      </c>
      <c r="S308" s="314"/>
    </row>
    <row r="309" spans="1:19">
      <c r="A309" s="254" t="str">
        <f>IF(ISBLANK(INDEX('Policy Characteristics'!A:A,MATCH($C309,'Policy Characteristics'!$C:$C,0))),"",INDEX('Policy Characteristics'!A:A,MATCH($C309,'Policy Characteristics'!$C:$C,0)))</f>
        <v>Electricity Supply</v>
      </c>
      <c r="B309" s="262" t="str">
        <f>IF(ISBLANK(INDEX('Policy Characteristics'!B:B,MATCH($C309,'Policy Characteristics'!$C:$C,0))),"",INDEX('Policy Characteristics'!B:B,MATCH($C309,'Policy Characteristics'!$C:$C,0)))</f>
        <v>Decrease Cost of Capital</v>
      </c>
      <c r="C309" s="254" t="str">
        <f t="shared" si="19"/>
        <v>Percentage Decrease in Cost of Capital for Power Plants</v>
      </c>
      <c r="D309" s="6" t="s">
        <v>3502</v>
      </c>
      <c r="E309" s="45"/>
      <c r="F309" s="6" t="s">
        <v>3507</v>
      </c>
      <c r="G309" s="6"/>
      <c r="H309" s="43">
        <v>1807</v>
      </c>
      <c r="I309" s="325" t="s">
        <v>43</v>
      </c>
      <c r="J309" s="255" t="str">
        <f>IF(ISBLANK(INDEX('Policy Characteristics'!D:D,MATCH($C309,'Policy Characteristics'!$C:$C,0))),"",INDEX('Policy Characteristics'!D:D,MATCH($C309,'Policy Characteristics'!$C:$C,0)))</f>
        <v>Decrease Electricity Sector Cost of Capital</v>
      </c>
      <c r="K309" s="254" t="str">
        <f>IF(ISBLANK(INDEX('Policy Characteristics'!E:E,MATCH($C309,'Policy Characteristics'!$C:$C,0))),"",INDEX('Policy Characteristics'!E:E,MATCH($C309,'Policy Characteristics'!$C:$C,0)))</f>
        <v>elec power plant cost of capital</v>
      </c>
      <c r="L309" s="254">
        <f>IF(ISBLANK(INDEX('Policy Characteristics'!F:F,MATCH($C309,'Policy Characteristics'!$C:$C,0))),"",INDEX('Policy Characteristics'!F:F,MATCH($C309,'Policy Characteristics'!$C:$C,0)))</f>
        <v>0</v>
      </c>
      <c r="M309" s="254">
        <f>IF(ISBLANK(INDEX('Policy Characteristics'!G:G,MATCH($C309,'Policy Characteristics'!$C:$C,0))),"",INDEX('Policy Characteristics'!G:G,MATCH($C309,'Policy Characteristics'!$C:$C,0)))</f>
        <v>100</v>
      </c>
      <c r="N309" s="254">
        <f>IF(ISBLANK(INDEX('Policy Characteristics'!H:H,MATCH($C309,'Policy Characteristics'!$C:$C,0))),"",INDEX('Policy Characteristics'!H:H,MATCH($C309,'Policy Characteristics'!$C:$C,0)))</f>
        <v>1</v>
      </c>
      <c r="O309" s="254" t="str">
        <f>IF(ISBLANK(INDEX('Policy Characteristics'!I:I,MATCH($C309,'Policy Characteristics'!$C:$C,0))),"",INDEX('Policy Characteristics'!I:I,MATCH($C309,'Policy Characteristics'!$C:$C,0)))</f>
        <v>% decrease</v>
      </c>
      <c r="P309" s="254"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54" t="str">
        <f>IF(ISBLANK(INDEX('Policy Characteristics'!K:K,MATCH($C309,'Policy Characteristics'!$C:$C,0))),"",INDEX('Policy Characteristics'!K:K,MATCH($C309,'Policy Characteristics'!$C:$C,0)))</f>
        <v/>
      </c>
      <c r="R309" s="254" t="str">
        <f>IF(ISBLANK(INDEX('Policy Characteristics'!L:L,MATCH($C309,'Policy Characteristics'!$C:$C,0))),"",INDEX('Policy Characteristics'!L:L,MATCH($C309,'Policy Characteristics'!$C:$C,0)))</f>
        <v/>
      </c>
      <c r="S309" s="314"/>
    </row>
    <row r="310" spans="1:19">
      <c r="A310" s="254" t="str">
        <f>IF(ISBLANK(INDEX('Policy Characteristics'!A:A,MATCH($C310,'Policy Characteristics'!$C:$C,0))),"",INDEX('Policy Characteristics'!A:A,MATCH($C310,'Policy Characteristics'!$C:$C,0)))</f>
        <v>Electricity Supply</v>
      </c>
      <c r="B310" s="262" t="str">
        <f>IF(ISBLANK(INDEX('Policy Characteristics'!B:B,MATCH($C310,'Policy Characteristics'!$C:$C,0))),"",INDEX('Policy Characteristics'!B:B,MATCH($C310,'Policy Characteristics'!$C:$C,0)))</f>
        <v>Decrease Cost of Capital</v>
      </c>
      <c r="C310" s="254" t="str">
        <f t="shared" si="19"/>
        <v>Percentage Decrease in Cost of Capital for Power Plants</v>
      </c>
      <c r="D310" s="6" t="s">
        <v>3503</v>
      </c>
      <c r="E310" s="45"/>
      <c r="F310" s="6" t="s">
        <v>3508</v>
      </c>
      <c r="G310" s="6"/>
      <c r="H310" s="43">
        <v>1808</v>
      </c>
      <c r="I310" s="325" t="s">
        <v>43</v>
      </c>
      <c r="J310" s="255" t="str">
        <f>IF(ISBLANK(INDEX('Policy Characteristics'!D:D,MATCH($C310,'Policy Characteristics'!$C:$C,0))),"",INDEX('Policy Characteristics'!D:D,MATCH($C310,'Policy Characteristics'!$C:$C,0)))</f>
        <v>Decrease Electricity Sector Cost of Capital</v>
      </c>
      <c r="K310" s="254" t="str">
        <f>IF(ISBLANK(INDEX('Policy Characteristics'!E:E,MATCH($C310,'Policy Characteristics'!$C:$C,0))),"",INDEX('Policy Characteristics'!E:E,MATCH($C310,'Policy Characteristics'!$C:$C,0)))</f>
        <v>elec power plant cost of capital</v>
      </c>
      <c r="L310" s="254">
        <f>IF(ISBLANK(INDEX('Policy Characteristics'!F:F,MATCH($C310,'Policy Characteristics'!$C:$C,0))),"",INDEX('Policy Characteristics'!F:F,MATCH($C310,'Policy Characteristics'!$C:$C,0)))</f>
        <v>0</v>
      </c>
      <c r="M310" s="254">
        <f>IF(ISBLANK(INDEX('Policy Characteristics'!G:G,MATCH($C310,'Policy Characteristics'!$C:$C,0))),"",INDEX('Policy Characteristics'!G:G,MATCH($C310,'Policy Characteristics'!$C:$C,0)))</f>
        <v>100</v>
      </c>
      <c r="N310" s="254">
        <f>IF(ISBLANK(INDEX('Policy Characteristics'!H:H,MATCH($C310,'Policy Characteristics'!$C:$C,0))),"",INDEX('Policy Characteristics'!H:H,MATCH($C310,'Policy Characteristics'!$C:$C,0)))</f>
        <v>1</v>
      </c>
      <c r="O310" s="254" t="str">
        <f>IF(ISBLANK(INDEX('Policy Characteristics'!I:I,MATCH($C310,'Policy Characteristics'!$C:$C,0))),"",INDEX('Policy Characteristics'!I:I,MATCH($C310,'Policy Characteristics'!$C:$C,0)))</f>
        <v>% decrease</v>
      </c>
      <c r="P310" s="254"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54" t="str">
        <f>IF(ISBLANK(INDEX('Policy Characteristics'!K:K,MATCH($C310,'Policy Characteristics'!$C:$C,0))),"",INDEX('Policy Characteristics'!K:K,MATCH($C310,'Policy Characteristics'!$C:$C,0)))</f>
        <v/>
      </c>
      <c r="R310" s="254" t="str">
        <f>IF(ISBLANK(INDEX('Policy Characteristics'!L:L,MATCH($C310,'Policy Characteristics'!$C:$C,0))),"",INDEX('Policy Characteristics'!L:L,MATCH($C310,'Policy Characteristics'!$C:$C,0)))</f>
        <v/>
      </c>
      <c r="S310" s="314"/>
    </row>
    <row r="311" spans="1:19">
      <c r="A311" s="254" t="str">
        <f>IF(ISBLANK(INDEX('Policy Characteristics'!A:A,MATCH($C311,'Policy Characteristics'!$C:$C,0))),"",INDEX('Policy Characteristics'!A:A,MATCH($C311,'Policy Characteristics'!$C:$C,0)))</f>
        <v>Electricity Supply</v>
      </c>
      <c r="B311" s="262" t="str">
        <f>IF(ISBLANK(INDEX('Policy Characteristics'!B:B,MATCH($C311,'Policy Characteristics'!$C:$C,0))),"",INDEX('Policy Characteristics'!B:B,MATCH($C311,'Policy Characteristics'!$C:$C,0)))</f>
        <v>Decrease Cost of Capital</v>
      </c>
      <c r="C311" s="254" t="str">
        <f t="shared" si="19"/>
        <v>Percentage Decrease in Cost of Capital for Power Plants</v>
      </c>
      <c r="D311" s="6" t="s">
        <v>3592</v>
      </c>
      <c r="E311" s="45"/>
      <c r="F311" s="6" t="s">
        <v>3590</v>
      </c>
      <c r="G311" s="6"/>
      <c r="H311" s="43">
        <v>1809</v>
      </c>
      <c r="I311" s="325" t="s">
        <v>43</v>
      </c>
      <c r="J311" s="255" t="str">
        <f>IF(ISBLANK(INDEX('Policy Characteristics'!D:D,MATCH($C311,'Policy Characteristics'!$C:$C,0))),"",INDEX('Policy Characteristics'!D:D,MATCH($C311,'Policy Characteristics'!$C:$C,0)))</f>
        <v>Decrease Electricity Sector Cost of Capital</v>
      </c>
      <c r="K311" s="254" t="str">
        <f>IF(ISBLANK(INDEX('Policy Characteristics'!E:E,MATCH($C311,'Policy Characteristics'!$C:$C,0))),"",INDEX('Policy Characteristics'!E:E,MATCH($C311,'Policy Characteristics'!$C:$C,0)))</f>
        <v>elec power plant cost of capital</v>
      </c>
      <c r="L311" s="254">
        <f>IF(ISBLANK(INDEX('Policy Characteristics'!F:F,MATCH($C311,'Policy Characteristics'!$C:$C,0))),"",INDEX('Policy Characteristics'!F:F,MATCH($C311,'Policy Characteristics'!$C:$C,0)))</f>
        <v>0</v>
      </c>
      <c r="M311" s="254">
        <f>IF(ISBLANK(INDEX('Policy Characteristics'!G:G,MATCH($C311,'Policy Characteristics'!$C:$C,0))),"",INDEX('Policy Characteristics'!G:G,MATCH($C311,'Policy Characteristics'!$C:$C,0)))</f>
        <v>100</v>
      </c>
      <c r="N311" s="254">
        <f>IF(ISBLANK(INDEX('Policy Characteristics'!H:H,MATCH($C311,'Policy Characteristics'!$C:$C,0))),"",INDEX('Policy Characteristics'!H:H,MATCH($C311,'Policy Characteristics'!$C:$C,0)))</f>
        <v>1</v>
      </c>
      <c r="O311" s="254" t="str">
        <f>IF(ISBLANK(INDEX('Policy Characteristics'!I:I,MATCH($C311,'Policy Characteristics'!$C:$C,0))),"",INDEX('Policy Characteristics'!I:I,MATCH($C311,'Policy Characteristics'!$C:$C,0)))</f>
        <v>% decrease</v>
      </c>
      <c r="P311" s="254" t="str">
        <f>IF(ISBLANK(INDEX('Policy Characteristics'!J:J,MATCH($C311,'Policy Characteristics'!$C:$C,0))),"",INDEX('Policy Characteristics'!J:J,MATCH($C311,'Policy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1" s="254" t="str">
        <f>IF(ISBLANK(INDEX('Policy Characteristics'!K:K,MATCH($C311,'Policy Characteristics'!$C:$C,0))),"",INDEX('Policy Characteristics'!K:K,MATCH($C311,'Policy Characteristics'!$C:$C,0)))</f>
        <v/>
      </c>
      <c r="R311" s="254" t="str">
        <f>IF(ISBLANK(INDEX('Policy Characteristics'!L:L,MATCH($C311,'Policy Characteristics'!$C:$C,0))),"",INDEX('Policy Characteristics'!L:L,MATCH($C311,'Policy Characteristics'!$C:$C,0)))</f>
        <v/>
      </c>
      <c r="S311" s="314"/>
    </row>
    <row r="312" spans="1:19">
      <c r="A312" s="254" t="str">
        <f>IF(ISBLANK(INDEX('Policy Characteristics'!A:A,MATCH($C312,'Policy Characteristics'!$C:$C,0))),"",INDEX('Policy Characteristics'!A:A,MATCH($C312,'Policy Characteristics'!$C:$C,0)))</f>
        <v>Electricity Supply</v>
      </c>
      <c r="B312" s="262" t="str">
        <f>IF(ISBLANK(INDEX('Policy Characteristics'!B:B,MATCH($C312,'Policy Characteristics'!$C:$C,0))),"",INDEX('Policy Characteristics'!B:B,MATCH($C312,'Policy Characteristics'!$C:$C,0)))</f>
        <v>Decrease Cost of Capital</v>
      </c>
      <c r="C312" s="254" t="str">
        <f t="shared" si="19"/>
        <v>Percentage Decrease in Cost of Capital for Power Plants</v>
      </c>
      <c r="D312" s="6" t="s">
        <v>3593</v>
      </c>
      <c r="E312" s="45"/>
      <c r="F312" s="6" t="s">
        <v>3591</v>
      </c>
      <c r="G312" s="6"/>
      <c r="H312" s="43">
        <v>2238</v>
      </c>
      <c r="I312" s="325" t="s">
        <v>43</v>
      </c>
      <c r="J312" s="255" t="str">
        <f>IF(ISBLANK(INDEX('Policy Characteristics'!D:D,MATCH($C312,'Policy Characteristics'!$C:$C,0))),"",INDEX('Policy Characteristics'!D:D,MATCH($C312,'Policy Characteristics'!$C:$C,0)))</f>
        <v>Decrease Electricity Sector Cost of Capital</v>
      </c>
      <c r="K312" s="254" t="str">
        <f>IF(ISBLANK(INDEX('Policy Characteristics'!E:E,MATCH($C312,'Policy Characteristics'!$C:$C,0))),"",INDEX('Policy Characteristics'!E:E,MATCH($C312,'Policy Characteristics'!$C:$C,0)))</f>
        <v>elec power plant cost of capital</v>
      </c>
      <c r="L312" s="254">
        <f>IF(ISBLANK(INDEX('Policy Characteristics'!F:F,MATCH($C312,'Policy Characteristics'!$C:$C,0))),"",INDEX('Policy Characteristics'!F:F,MATCH($C312,'Policy Characteristics'!$C:$C,0)))</f>
        <v>0</v>
      </c>
      <c r="M312" s="254">
        <f>IF(ISBLANK(INDEX('Policy Characteristics'!G:G,MATCH($C312,'Policy Characteristics'!$C:$C,0))),"",INDEX('Policy Characteristics'!G:G,MATCH($C312,'Policy Characteristics'!$C:$C,0)))</f>
        <v>100</v>
      </c>
      <c r="N312" s="254">
        <f>IF(ISBLANK(INDEX('Policy Characteristics'!H:H,MATCH($C312,'Policy Characteristics'!$C:$C,0))),"",INDEX('Policy Characteristics'!H:H,MATCH($C312,'Policy Characteristics'!$C:$C,0)))</f>
        <v>1</v>
      </c>
      <c r="O312" s="254" t="str">
        <f>IF(ISBLANK(INDEX('Policy Characteristics'!I:I,MATCH($C312,'Policy Characteristics'!$C:$C,0))),"",INDEX('Policy Characteristics'!I:I,MATCH($C312,'Policy Characteristics'!$C:$C,0)))</f>
        <v>% decrease</v>
      </c>
      <c r="P312" s="254" t="str">
        <f>IF(ISBLANK(INDEX('Policy Characteristics'!J:J,MATCH($C312,'Policy Characteristics'!$C:$C,0))),"",INDEX('Policy Characteristics'!J:J,MATCH($C312,'Policy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2" s="254"/>
      <c r="R312" s="254"/>
      <c r="S312" s="314"/>
    </row>
    <row r="313" spans="1:19">
      <c r="A313" s="254" t="str">
        <f>IF(ISBLANK(INDEX('Policy Characteristics'!A:A,MATCH($C313,'Policy Characteristics'!$C:$C,0))),"",INDEX('Policy Characteristics'!A:A,MATCH($C313,'Policy Characteristics'!$C:$C,0)))</f>
        <v>Electricity Supply</v>
      </c>
      <c r="B313" s="262" t="str">
        <f>IF(ISBLANK(INDEX('Policy Characteristics'!B:B,MATCH($C313,'Policy Characteristics'!$C:$C,0))),"",INDEX('Policy Characteristics'!B:B,MATCH($C313,'Policy Characteristics'!$C:$C,0)))</f>
        <v>Demand Response</v>
      </c>
      <c r="C313" t="s">
        <v>27</v>
      </c>
      <c r="D313" s="45"/>
      <c r="E313" s="45"/>
      <c r="F313" s="45"/>
      <c r="G313" s="45"/>
      <c r="H313" s="43">
        <v>30</v>
      </c>
      <c r="I313" s="324" t="s">
        <v>43</v>
      </c>
      <c r="J313" s="255" t="str">
        <f>IF(ISBLANK(INDEX('Policy Characteristics'!D:D,MATCH($C313,'Policy Characteristics'!$C:$C,0))),"",INDEX('Policy Characteristics'!D:D,MATCH($C313,'Policy Characteristics'!$C:$C,0)))</f>
        <v>Demand Response</v>
      </c>
      <c r="K313" s="254" t="str">
        <f>IF(ISBLANK(INDEX('Policy Characteristics'!E:E,MATCH($C313,'Policy Characteristics'!$C:$C,0))),"",INDEX('Policy Characteristics'!E:E,MATCH($C313,'Policy Characteristics'!$C:$C,0)))</f>
        <v>elec demand response</v>
      </c>
      <c r="L313" s="261">
        <f>IF(ISBLANK(INDEX('Policy Characteristics'!F:F,MATCH($C313,'Policy Characteristics'!$C:$C,0))),"",INDEX('Policy Characteristics'!F:F,MATCH($C313,'Policy Characteristics'!$C:$C,0)))</f>
        <v>0</v>
      </c>
      <c r="M313" s="261">
        <f>IF(ISBLANK(INDEX('Policy Characteristics'!G:G,MATCH($C313,'Policy Characteristics'!$C:$C,0))),"",INDEX('Policy Characteristics'!G:G,MATCH($C313,'Policy Characteristics'!$C:$C,0)))</f>
        <v>1</v>
      </c>
      <c r="N313" s="261">
        <f>IF(ISBLANK(INDEX('Policy Characteristics'!H:H,MATCH($C313,'Policy Characteristics'!$C:$C,0))),"",INDEX('Policy Characteristics'!H:H,MATCH($C313,'Policy Characteristics'!$C:$C,0)))</f>
        <v>0.01</v>
      </c>
      <c r="O313" s="254" t="str">
        <f>IF(ISBLANK(INDEX('Policy Characteristics'!I:I,MATCH($C313,'Policy Characteristics'!$C:$C,0))),"",INDEX('Policy Characteristics'!I:I,MATCH($C313,'Policy Characteristics'!$C:$C,0)))</f>
        <v>% of potential achieved</v>
      </c>
      <c r="P313" s="254" t="str">
        <f>IF(ISBLANK(INDEX('Policy Characteristics'!J:J,MATCH($C313,'Policy Characteristics'!$C:$C,0))),"",INDEX('Policy Characteristics'!J:J,MATCH($C313,'Policy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Demand response can be load-shedding (demand is reduced in the worst hours without adding demand in other hours) or load-shifting (demand is reduced in the worst hours and added in other hours). The type of demand response modeled here is load-shedding, which is by far the most common type of demand response that exists today. // **Guidance for setting values:** A 100% setting provides for an additional 390 GW of demand response capacity in 2050 (on top of a BAU quantity of 59 GW).</v>
      </c>
      <c r="Q313" s="254" t="str">
        <f>IF(ISBLANK(INDEX('Policy Characteristics'!K:K,MATCH($C313,'Policy Characteristics'!$C:$C,0))),"",INDEX('Policy Characteristics'!K:K,MATCH($C313,'Policy Characteristics'!$C:$C,0)))</f>
        <v>electricity-sector-main.html#dr</v>
      </c>
      <c r="R313" s="254" t="str">
        <f>IF(ISBLANK(INDEX('Policy Characteristics'!L:L,MATCH($C313,'Policy Characteristics'!$C:$C,0))),"",INDEX('Policy Characteristics'!L:L,MATCH($C313,'Policy Characteristics'!$C:$C,0)))</f>
        <v>demand-response.html</v>
      </c>
    </row>
    <row r="314" spans="1:19">
      <c r="A314" s="254" t="str">
        <f>IF(ISBLANK(INDEX('Policy Characteristics'!A:A,MATCH($C314,'Policy Characteristics'!$C:$C,0))),"",INDEX('Policy Characteristics'!A:A,MATCH($C314,'Policy Characteristics'!$C:$C,0)))</f>
        <v>Electricity Supply</v>
      </c>
      <c r="B314" s="262" t="str">
        <f>IF(ISBLANK(INDEX('Policy Characteristics'!B:B,MATCH($C314,'Policy Characteristics'!$C:$C,0))),"",INDEX('Policy Characteristics'!B:B,MATCH($C314,'Policy Characteristics'!$C:$C,0)))</f>
        <v>Early Retirement of Power Plants</v>
      </c>
      <c r="C314" t="s">
        <v>128</v>
      </c>
      <c r="D314" s="45" t="s">
        <v>448</v>
      </c>
      <c r="E314" s="45"/>
      <c r="F314" s="45" t="s">
        <v>447</v>
      </c>
      <c r="G314" s="45"/>
      <c r="H314" s="43">
        <v>31</v>
      </c>
      <c r="I314" s="324" t="s">
        <v>43</v>
      </c>
      <c r="J314" s="255" t="str">
        <f>IF(ISBLANK(INDEX('Policy Characteristics'!D:D,MATCH($C314,'Policy Characteristics'!$C:$C,0))),"",INDEX('Policy Characteristics'!D:D,MATCH($C314,'Policy Characteristics'!$C:$C,0)))</f>
        <v>Early Retirement of Power Plants</v>
      </c>
      <c r="K314" s="254" t="str">
        <f>IF(ISBLANK(INDEX('Policy Characteristics'!E:E,MATCH($C314,'Policy Characteristics'!$C:$C,0))),"",INDEX('Policy Characteristics'!E:E,MATCH($C314,'Policy Characteristics'!$C:$C,0)))</f>
        <v>elec early retirement</v>
      </c>
      <c r="L314" s="254">
        <f>IF(ISBLANK(INDEX('Policy Characteristics'!F:F,MATCH($C314,'Policy Characteristics'!$C:$C,0))),"",INDEX('Policy Characteristics'!F:F,MATCH($C314,'Policy Characteristics'!$C:$C,0)))</f>
        <v>0</v>
      </c>
      <c r="M314" s="254">
        <f>IF(ISBLANK(INDEX('Policy Characteristics'!G:G,MATCH($C314,'Policy Characteristics'!$C:$C,0))),"",INDEX('Policy Characteristics'!G:G,MATCH($C314,'Policy Characteristics'!$C:$C,0)))</f>
        <v>25000</v>
      </c>
      <c r="N314" s="254">
        <f>IF(ISBLANK(INDEX('Policy Characteristics'!H:H,MATCH($C314,'Policy Characteristics'!$C:$C,0))),"",INDEX('Policy Characteristics'!H:H,MATCH($C314,'Policy Characteristics'!$C:$C,0)))</f>
        <v>500</v>
      </c>
      <c r="O314" s="254" t="str">
        <f>IF(ISBLANK(INDEX('Policy Characteristics'!I:I,MATCH($C314,'Policy Characteristics'!$C:$C,0))),"",INDEX('Policy Characteristics'!I:I,MATCH($C314,'Policy Characteristics'!$C:$C,0)))</f>
        <v>MW/year</v>
      </c>
      <c r="P314" s="254" t="str">
        <f>IF(ISBLANK(INDEX('Policy Characteristics'!J:J,MATCH($C314,'Policy Characteristics'!$C:$C,0))),"",INDEX('Policy Characteristics'!J:J,MATCH($C314,'Policy Characteristics'!$C:$C,0)))</f>
        <v xml:space="preserve">**Description:** This policy causes the specified quantity of otherwise non-retiring capacity of the selected type(s) to be retired each year. </v>
      </c>
      <c r="Q314" s="254" t="str">
        <f>IF(ISBLANK(INDEX('Policy Characteristics'!K:K,MATCH($C314,'Policy Characteristics'!$C:$C,0))),"",INDEX('Policy Characteristics'!K:K,MATCH($C314,'Policy Characteristics'!$C:$C,0)))</f>
        <v>electricity-sector-main.html#early-ret</v>
      </c>
      <c r="R314" s="254" t="str">
        <f>IF(ISBLANK(INDEX('Policy Characteristics'!L:L,MATCH($C314,'Policy Characteristics'!$C:$C,0))),"",INDEX('Policy Characteristics'!L:L,MATCH($C314,'Policy Characteristics'!$C:$C,0)))</f>
        <v>early-retirement-of-power-plants.html</v>
      </c>
    </row>
    <row r="315" spans="1:19">
      <c r="A315" s="254" t="str">
        <f>IF(ISBLANK(INDEX('Policy Characteristics'!A:A,MATCH($C315,'Policy Characteristics'!$C:$C,0))),"",INDEX('Policy Characteristics'!A:A,MATCH($C315,'Policy Characteristics'!$C:$C,0)))</f>
        <v>Electricity Supply</v>
      </c>
      <c r="B315" s="262" t="str">
        <f>IF(ISBLANK(INDEX('Policy Characteristics'!B:B,MATCH($C315,'Policy Characteristics'!$C:$C,0))),"",INDEX('Policy Characteristics'!B:B,MATCH($C315,'Policy Characteristics'!$C:$C,0)))</f>
        <v>Early Retirement of Power Plants</v>
      </c>
      <c r="C315" t="s">
        <v>128</v>
      </c>
      <c r="D315" s="6" t="s">
        <v>3498</v>
      </c>
      <c r="E315" s="45"/>
      <c r="F315" s="6" t="s">
        <v>3434</v>
      </c>
      <c r="G315" s="45"/>
      <c r="H315" s="43">
        <v>1760</v>
      </c>
      <c r="I315" s="324" t="s">
        <v>43</v>
      </c>
      <c r="J315" s="255" t="str">
        <f>IF(ISBLANK(INDEX('Policy Characteristics'!D:D,MATCH($C315,'Policy Characteristics'!$C:$C,0))),"",INDEX('Policy Characteristics'!D:D,MATCH($C315,'Policy Characteristics'!$C:$C,0)))</f>
        <v>Early Retirement of Power Plants</v>
      </c>
      <c r="K315" s="254" t="str">
        <f>IF(ISBLANK(INDEX('Policy Characteristics'!E:E,MATCH($C315,'Policy Characteristics'!$C:$C,0))),"",INDEX('Policy Characteristics'!E:E,MATCH($C315,'Policy Characteristics'!$C:$C,0)))</f>
        <v>elec early retirement</v>
      </c>
      <c r="L315" s="254">
        <f>IF(ISBLANK(INDEX('Policy Characteristics'!F:F,MATCH($C315,'Policy Characteristics'!$C:$C,0))),"",INDEX('Policy Characteristics'!F:F,MATCH($C315,'Policy Characteristics'!$C:$C,0)))</f>
        <v>0</v>
      </c>
      <c r="M315" s="254">
        <f>IF(ISBLANK(INDEX('Policy Characteristics'!G:G,MATCH($C315,'Policy Characteristics'!$C:$C,0))),"",INDEX('Policy Characteristics'!G:G,MATCH($C315,'Policy Characteristics'!$C:$C,0)))</f>
        <v>25000</v>
      </c>
      <c r="N315" s="254">
        <f>IF(ISBLANK(INDEX('Policy Characteristics'!H:H,MATCH($C315,'Policy Characteristics'!$C:$C,0))),"",INDEX('Policy Characteristics'!H:H,MATCH($C315,'Policy Characteristics'!$C:$C,0)))</f>
        <v>500</v>
      </c>
      <c r="O315" s="254" t="str">
        <f>IF(ISBLANK(INDEX('Policy Characteristics'!I:I,MATCH($C315,'Policy Characteristics'!$C:$C,0))),"",INDEX('Policy Characteristics'!I:I,MATCH($C315,'Policy Characteristics'!$C:$C,0)))</f>
        <v>MW/year</v>
      </c>
      <c r="P315" s="254" t="str">
        <f>IF(ISBLANK(INDEX('Policy Characteristics'!J:J,MATCH($C315,'Policy Characteristics'!$C:$C,0))),"",INDEX('Policy Characteristics'!J:J,MATCH($C315,'Policy Characteristics'!$C:$C,0)))</f>
        <v xml:space="preserve">**Description:** This policy causes the specified quantity of otherwise non-retiring capacity of the selected type(s) to be retired each year. </v>
      </c>
      <c r="Q315" s="254" t="str">
        <f>IF(ISBLANK(INDEX('Policy Characteristics'!K:K,MATCH($C315,'Policy Characteristics'!$C:$C,0))),"",INDEX('Policy Characteristics'!K:K,MATCH($C315,'Policy Characteristics'!$C:$C,0)))</f>
        <v>electricity-sector-main.html#early-ret</v>
      </c>
      <c r="R315" s="254" t="str">
        <f>IF(ISBLANK(INDEX('Policy Characteristics'!L:L,MATCH($C315,'Policy Characteristics'!$C:$C,0))),"",INDEX('Policy Characteristics'!L:L,MATCH($C315,'Policy Characteristics'!$C:$C,0)))</f>
        <v>early-retirement-of-power-plants.html</v>
      </c>
    </row>
    <row r="316" spans="1:19">
      <c r="A316" s="254" t="str">
        <f>IF(ISBLANK(INDEX('Policy Characteristics'!A:A,MATCH($C316,'Policy Characteristics'!$C:$C,0))),"",INDEX('Policy Characteristics'!A:A,MATCH($C316,'Policy Characteristics'!$C:$C,0)))</f>
        <v>Electricity Supply</v>
      </c>
      <c r="B316" s="262" t="str">
        <f>IF(ISBLANK(INDEX('Policy Characteristics'!B:B,MATCH($C316,'Policy Characteristics'!$C:$C,0))),"",INDEX('Policy Characteristics'!B:B,MATCH($C316,'Policy Characteristics'!$C:$C,0)))</f>
        <v>Early Retirement of Power Plants</v>
      </c>
      <c r="C316" s="254" t="str">
        <f t="shared" ref="C316:C337" si="20">C$314</f>
        <v>Annual Additional Capacity Retired due to Early Retirement Policy</v>
      </c>
      <c r="D316" s="6" t="s">
        <v>3499</v>
      </c>
      <c r="E316" s="45"/>
      <c r="F316" s="6" t="s">
        <v>3435</v>
      </c>
      <c r="G316" s="45"/>
      <c r="H316" s="43">
        <v>620</v>
      </c>
      <c r="I316" s="324" t="s">
        <v>43</v>
      </c>
      <c r="J316" s="255" t="str">
        <f>IF(ISBLANK(INDEX('Policy Characteristics'!D:D,MATCH($C316,'Policy Characteristics'!$C:$C,0))),"",INDEX('Policy Characteristics'!D:D,MATCH($C316,'Policy Characteristics'!$C:$C,0)))</f>
        <v>Early Retirement of Power Plants</v>
      </c>
      <c r="K316" s="254" t="str">
        <f>IF(ISBLANK(INDEX('Policy Characteristics'!E:E,MATCH($C316,'Policy Characteristics'!$C:$C,0))),"",INDEX('Policy Characteristics'!E:E,MATCH($C316,'Policy Characteristics'!$C:$C,0)))</f>
        <v>elec early retirement</v>
      </c>
      <c r="L316" s="254">
        <f>IF(ISBLANK(INDEX('Policy Characteristics'!F:F,MATCH($C316,'Policy Characteristics'!$C:$C,0))),"",INDEX('Policy Characteristics'!F:F,MATCH($C316,'Policy Characteristics'!$C:$C,0)))</f>
        <v>0</v>
      </c>
      <c r="M316" s="254">
        <f>IF(ISBLANK(INDEX('Policy Characteristics'!G:G,MATCH($C316,'Policy Characteristics'!$C:$C,0))),"",INDEX('Policy Characteristics'!G:G,MATCH($C316,'Policy Characteristics'!$C:$C,0)))</f>
        <v>25000</v>
      </c>
      <c r="N316" s="254">
        <f>IF(ISBLANK(INDEX('Policy Characteristics'!H:H,MATCH($C316,'Policy Characteristics'!$C:$C,0))),"",INDEX('Policy Characteristics'!H:H,MATCH($C316,'Policy Characteristics'!$C:$C,0)))</f>
        <v>500</v>
      </c>
      <c r="O316" s="254" t="str">
        <f>IF(ISBLANK(INDEX('Policy Characteristics'!I:I,MATCH($C316,'Policy Characteristics'!$C:$C,0))),"",INDEX('Policy Characteristics'!I:I,MATCH($C316,'Policy Characteristics'!$C:$C,0)))</f>
        <v>MW/year</v>
      </c>
      <c r="P316" s="254" t="str">
        <f>IF(ISBLANK(INDEX('Policy Characteristics'!J:J,MATCH($C316,'Policy Characteristics'!$C:$C,0))),"",INDEX('Policy Characteristics'!J:J,MATCH($C316,'Policy Characteristics'!$C:$C,0)))</f>
        <v xml:space="preserve">**Description:** This policy causes the specified quantity of otherwise non-retiring capacity of the selected type(s) to be retired each year. </v>
      </c>
      <c r="Q316" s="254" t="str">
        <f>IF(ISBLANK(INDEX('Policy Characteristics'!K:K,MATCH($C316,'Policy Characteristics'!$C:$C,0))),"",INDEX('Policy Characteristics'!K:K,MATCH($C316,'Policy Characteristics'!$C:$C,0)))</f>
        <v>electricity-sector-main.html#early-ret</v>
      </c>
      <c r="R316" s="254" t="str">
        <f>IF(ISBLANK(INDEX('Policy Characteristics'!L:L,MATCH($C316,'Policy Characteristics'!$C:$C,0))),"",INDEX('Policy Characteristics'!L:L,MATCH($C316,'Policy Characteristics'!$C:$C,0)))</f>
        <v>early-retirement-of-power-plants.html</v>
      </c>
    </row>
    <row r="317" spans="1:19">
      <c r="A317" s="254" t="str">
        <f>IF(ISBLANK(INDEX('Policy Characteristics'!A:A,MATCH($C317,'Policy Characteristics'!$C:$C,0))),"",INDEX('Policy Characteristics'!A:A,MATCH($C317,'Policy Characteristics'!$C:$C,0)))</f>
        <v>Electricity Supply</v>
      </c>
      <c r="B317" s="262" t="str">
        <f>IF(ISBLANK(INDEX('Policy Characteristics'!B:B,MATCH($C317,'Policy Characteristics'!$C:$C,0))),"",INDEX('Policy Characteristics'!B:B,MATCH($C317,'Policy Characteristics'!$C:$C,0)))</f>
        <v>Early Retirement of Power Plants</v>
      </c>
      <c r="C317" s="254" t="str">
        <f t="shared" si="20"/>
        <v>Annual Additional Capacity Retired due to Early Retirement Policy</v>
      </c>
      <c r="D317" s="6" t="s">
        <v>76</v>
      </c>
      <c r="E317" s="45"/>
      <c r="F317" s="6" t="s">
        <v>3509</v>
      </c>
      <c r="G317" s="45"/>
      <c r="H317" s="43">
        <v>32</v>
      </c>
      <c r="I317" s="324" t="s">
        <v>43</v>
      </c>
      <c r="J317" s="255" t="str">
        <f>IF(ISBLANK(INDEX('Policy Characteristics'!D:D,MATCH($C317,'Policy Characteristics'!$C:$C,0))),"",INDEX('Policy Characteristics'!D:D,MATCH($C317,'Policy Characteristics'!$C:$C,0)))</f>
        <v>Early Retirement of Power Plants</v>
      </c>
      <c r="K317" s="254" t="str">
        <f>IF(ISBLANK(INDEX('Policy Characteristics'!E:E,MATCH($C317,'Policy Characteristics'!$C:$C,0))),"",INDEX('Policy Characteristics'!E:E,MATCH($C317,'Policy Characteristics'!$C:$C,0)))</f>
        <v>elec early retirement</v>
      </c>
      <c r="L317" s="254">
        <f>IF(ISBLANK(INDEX('Policy Characteristics'!F:F,MATCH($C317,'Policy Characteristics'!$C:$C,0))),"",INDEX('Policy Characteristics'!F:F,MATCH($C317,'Policy Characteristics'!$C:$C,0)))</f>
        <v>0</v>
      </c>
      <c r="M317" s="254">
        <f>IF(ISBLANK(INDEX('Policy Characteristics'!G:G,MATCH($C317,'Policy Characteristics'!$C:$C,0))),"",INDEX('Policy Characteristics'!G:G,MATCH($C317,'Policy Characteristics'!$C:$C,0)))</f>
        <v>25000</v>
      </c>
      <c r="N317" s="254">
        <f>IF(ISBLANK(INDEX('Policy Characteristics'!H:H,MATCH($C317,'Policy Characteristics'!$C:$C,0))),"",INDEX('Policy Characteristics'!H:H,MATCH($C317,'Policy Characteristics'!$C:$C,0)))</f>
        <v>500</v>
      </c>
      <c r="O317" s="254" t="str">
        <f>IF(ISBLANK(INDEX('Policy Characteristics'!I:I,MATCH($C317,'Policy Characteristics'!$C:$C,0))),"",INDEX('Policy Characteristics'!I:I,MATCH($C317,'Policy Characteristics'!$C:$C,0)))</f>
        <v>MW/year</v>
      </c>
      <c r="P317" s="254" t="str">
        <f>IF(ISBLANK(INDEX('Policy Characteristics'!J:J,MATCH($C317,'Policy Characteristics'!$C:$C,0))),"",INDEX('Policy Characteristics'!J:J,MATCH($C317,'Policy Characteristics'!$C:$C,0)))</f>
        <v xml:space="preserve">**Description:** This policy causes the specified quantity of otherwise non-retiring capacity of the selected type(s) to be retired each year. </v>
      </c>
      <c r="Q317" s="254" t="str">
        <f>IF(ISBLANK(INDEX('Policy Characteristics'!K:K,MATCH($C317,'Policy Characteristics'!$C:$C,0))),"",INDEX('Policy Characteristics'!K:K,MATCH($C317,'Policy Characteristics'!$C:$C,0)))</f>
        <v>electricity-sector-main.html#early-ret</v>
      </c>
      <c r="R317" s="254" t="str">
        <f>IF(ISBLANK(INDEX('Policy Characteristics'!L:L,MATCH($C317,'Policy Characteristics'!$C:$C,0))),"",INDEX('Policy Characteristics'!L:L,MATCH($C317,'Policy Characteristics'!$C:$C,0)))</f>
        <v>early-retirement-of-power-plants.html</v>
      </c>
    </row>
    <row r="318" spans="1:19">
      <c r="A318" s="254" t="str">
        <f>IF(ISBLANK(INDEX('Policy Characteristics'!A:A,MATCH($C318,'Policy Characteristics'!$C:$C,0))),"",INDEX('Policy Characteristics'!A:A,MATCH($C318,'Policy Characteristics'!$C:$C,0)))</f>
        <v>Electricity Supply</v>
      </c>
      <c r="B318" s="262" t="str">
        <f>IF(ISBLANK(INDEX('Policy Characteristics'!B:B,MATCH($C318,'Policy Characteristics'!$C:$C,0))),"",INDEX('Policy Characteristics'!B:B,MATCH($C318,'Policy Characteristics'!$C:$C,0)))</f>
        <v>Early Retirement of Power Plants</v>
      </c>
      <c r="C318" s="254" t="str">
        <f t="shared" si="20"/>
        <v>Annual Additional Capacity Retired due to Early Retirement Policy</v>
      </c>
      <c r="D318" s="6" t="s">
        <v>77</v>
      </c>
      <c r="E318" s="45"/>
      <c r="F318" s="6" t="s">
        <v>89</v>
      </c>
      <c r="G318" s="45"/>
      <c r="H318" s="43">
        <v>621</v>
      </c>
      <c r="I318" s="324" t="s">
        <v>44</v>
      </c>
      <c r="J318" s="255" t="str">
        <f>IF(ISBLANK(INDEX('Policy Characteristics'!D:D,MATCH($C318,'Policy Characteristics'!$C:$C,0))),"",INDEX('Policy Characteristics'!D:D,MATCH($C318,'Policy Characteristics'!$C:$C,0)))</f>
        <v>Early Retirement of Power Plants</v>
      </c>
      <c r="K318" s="254" t="str">
        <f>IF(ISBLANK(INDEX('Policy Characteristics'!E:E,MATCH($C318,'Policy Characteristics'!$C:$C,0))),"",INDEX('Policy Characteristics'!E:E,MATCH($C318,'Policy Characteristics'!$C:$C,0)))</f>
        <v>elec early retirement</v>
      </c>
      <c r="L318" s="254">
        <f>IF(ISBLANK(INDEX('Policy Characteristics'!F:F,MATCH($C318,'Policy Characteristics'!$C:$C,0))),"",INDEX('Policy Characteristics'!F:F,MATCH($C318,'Policy Characteristics'!$C:$C,0)))</f>
        <v>0</v>
      </c>
      <c r="M318" s="254">
        <f>IF(ISBLANK(INDEX('Policy Characteristics'!G:G,MATCH($C318,'Policy Characteristics'!$C:$C,0))),"",INDEX('Policy Characteristics'!G:G,MATCH($C318,'Policy Characteristics'!$C:$C,0)))</f>
        <v>25000</v>
      </c>
      <c r="N318" s="254">
        <f>IF(ISBLANK(INDEX('Policy Characteristics'!H:H,MATCH($C318,'Policy Characteristics'!$C:$C,0))),"",INDEX('Policy Characteristics'!H:H,MATCH($C318,'Policy Characteristics'!$C:$C,0)))</f>
        <v>500</v>
      </c>
      <c r="O318" s="254" t="str">
        <f>IF(ISBLANK(INDEX('Policy Characteristics'!I:I,MATCH($C318,'Policy Characteristics'!$C:$C,0))),"",INDEX('Policy Characteristics'!I:I,MATCH($C318,'Policy Characteristics'!$C:$C,0)))</f>
        <v>MW/year</v>
      </c>
      <c r="P318" s="254" t="str">
        <f>IF(ISBLANK(INDEX('Policy Characteristics'!J:J,MATCH($C318,'Policy Characteristics'!$C:$C,0))),"",INDEX('Policy Characteristics'!J:J,MATCH($C318,'Policy Characteristics'!$C:$C,0)))</f>
        <v xml:space="preserve">**Description:** This policy causes the specified quantity of otherwise non-retiring capacity of the selected type(s) to be retired each year. </v>
      </c>
      <c r="Q318" s="254" t="str">
        <f>IF(ISBLANK(INDEX('Policy Characteristics'!K:K,MATCH($C318,'Policy Characteristics'!$C:$C,0))),"",INDEX('Policy Characteristics'!K:K,MATCH($C318,'Policy Characteristics'!$C:$C,0)))</f>
        <v>electricity-sector-main.html#early-ret</v>
      </c>
      <c r="R318" s="254" t="str">
        <f>IF(ISBLANK(INDEX('Policy Characteristics'!L:L,MATCH($C318,'Policy Characteristics'!$C:$C,0))),"",INDEX('Policy Characteristics'!L:L,MATCH($C318,'Policy Characteristics'!$C:$C,0)))</f>
        <v>early-retirement-of-power-plants.html</v>
      </c>
    </row>
    <row r="319" spans="1:19">
      <c r="A319" s="254" t="str">
        <f>IF(ISBLANK(INDEX('Policy Characteristics'!A:A,MATCH($C319,'Policy Characteristics'!$C:$C,0))),"",INDEX('Policy Characteristics'!A:A,MATCH($C319,'Policy Characteristics'!$C:$C,0)))</f>
        <v>Electricity Supply</v>
      </c>
      <c r="B319" s="262" t="str">
        <f>IF(ISBLANK(INDEX('Policy Characteristics'!B:B,MATCH($C319,'Policy Characteristics'!$C:$C,0))),"",INDEX('Policy Characteristics'!B:B,MATCH($C319,'Policy Characteristics'!$C:$C,0)))</f>
        <v>Early Retirement of Power Plants</v>
      </c>
      <c r="C319" s="254" t="str">
        <f t="shared" si="20"/>
        <v>Annual Additional Capacity Retired due to Early Retirement Policy</v>
      </c>
      <c r="D319" s="6" t="s">
        <v>449</v>
      </c>
      <c r="E319" s="45"/>
      <c r="F319" s="6" t="s">
        <v>452</v>
      </c>
      <c r="G319" s="45"/>
      <c r="H319" s="43">
        <v>622</v>
      </c>
      <c r="I319" s="324" t="s">
        <v>44</v>
      </c>
      <c r="J319" s="255" t="str">
        <f>IF(ISBLANK(INDEX('Policy Characteristics'!D:D,MATCH($C319,'Policy Characteristics'!$C:$C,0))),"",INDEX('Policy Characteristics'!D:D,MATCH($C319,'Policy Characteristics'!$C:$C,0)))</f>
        <v>Early Retirement of Power Plants</v>
      </c>
      <c r="K319" s="254" t="str">
        <f>IF(ISBLANK(INDEX('Policy Characteristics'!E:E,MATCH($C319,'Policy Characteristics'!$C:$C,0))),"",INDEX('Policy Characteristics'!E:E,MATCH($C319,'Policy Characteristics'!$C:$C,0)))</f>
        <v>elec early retirement</v>
      </c>
      <c r="L319" s="254">
        <f>IF(ISBLANK(INDEX('Policy Characteristics'!F:F,MATCH($C319,'Policy Characteristics'!$C:$C,0))),"",INDEX('Policy Characteristics'!F:F,MATCH($C319,'Policy Characteristics'!$C:$C,0)))</f>
        <v>0</v>
      </c>
      <c r="M319" s="254">
        <f>IF(ISBLANK(INDEX('Policy Characteristics'!G:G,MATCH($C319,'Policy Characteristics'!$C:$C,0))),"",INDEX('Policy Characteristics'!G:G,MATCH($C319,'Policy Characteristics'!$C:$C,0)))</f>
        <v>25000</v>
      </c>
      <c r="N319" s="254">
        <f>IF(ISBLANK(INDEX('Policy Characteristics'!H:H,MATCH($C319,'Policy Characteristics'!$C:$C,0))),"",INDEX('Policy Characteristics'!H:H,MATCH($C319,'Policy Characteristics'!$C:$C,0)))</f>
        <v>500</v>
      </c>
      <c r="O319" s="254" t="str">
        <f>IF(ISBLANK(INDEX('Policy Characteristics'!I:I,MATCH($C319,'Policy Characteristics'!$C:$C,0))),"",INDEX('Policy Characteristics'!I:I,MATCH($C319,'Policy Characteristics'!$C:$C,0)))</f>
        <v>MW/year</v>
      </c>
      <c r="P319" s="254" t="str">
        <f>IF(ISBLANK(INDEX('Policy Characteristics'!J:J,MATCH($C319,'Policy Characteristics'!$C:$C,0))),"",INDEX('Policy Characteristics'!J:J,MATCH($C319,'Policy Characteristics'!$C:$C,0)))</f>
        <v xml:space="preserve">**Description:** This policy causes the specified quantity of otherwise non-retiring capacity of the selected type(s) to be retired each year. </v>
      </c>
      <c r="Q319" s="254" t="str">
        <f>IF(ISBLANK(INDEX('Policy Characteristics'!K:K,MATCH($C319,'Policy Characteristics'!$C:$C,0))),"",INDEX('Policy Characteristics'!K:K,MATCH($C319,'Policy Characteristics'!$C:$C,0)))</f>
        <v>electricity-sector-main.html#early-ret</v>
      </c>
      <c r="R319" s="254" t="str">
        <f>IF(ISBLANK(INDEX('Policy Characteristics'!L:L,MATCH($C319,'Policy Characteristics'!$C:$C,0))),"",INDEX('Policy Characteristics'!L:L,MATCH($C319,'Policy Characteristics'!$C:$C,0)))</f>
        <v>early-retirement-of-power-plants.html</v>
      </c>
    </row>
    <row r="320" spans="1:19">
      <c r="A320" s="254" t="str">
        <f>IF(ISBLANK(INDEX('Policy Characteristics'!A:A,MATCH($C320,'Policy Characteristics'!$C:$C,0))),"",INDEX('Policy Characteristics'!A:A,MATCH($C320,'Policy Characteristics'!$C:$C,0)))</f>
        <v>Electricity Supply</v>
      </c>
      <c r="B320" s="262" t="str">
        <f>IF(ISBLANK(INDEX('Policy Characteristics'!B:B,MATCH($C320,'Policy Characteristics'!$C:$C,0))),"",INDEX('Policy Characteristics'!B:B,MATCH($C320,'Policy Characteristics'!$C:$C,0)))</f>
        <v>Early Retirement of Power Plants</v>
      </c>
      <c r="C320" s="254" t="str">
        <f t="shared" si="20"/>
        <v>Annual Additional Capacity Retired due to Early Retirement Policy</v>
      </c>
      <c r="D320" s="6" t="s">
        <v>78</v>
      </c>
      <c r="E320" s="45"/>
      <c r="F320" s="6" t="s">
        <v>90</v>
      </c>
      <c r="G320" s="45"/>
      <c r="H320" s="43">
        <v>623</v>
      </c>
      <c r="I320" s="324" t="s">
        <v>44</v>
      </c>
      <c r="J320" s="255" t="str">
        <f>IF(ISBLANK(INDEX('Policy Characteristics'!D:D,MATCH($C320,'Policy Characteristics'!$C:$C,0))),"",INDEX('Policy Characteristics'!D:D,MATCH($C320,'Policy Characteristics'!$C:$C,0)))</f>
        <v>Early Retirement of Power Plants</v>
      </c>
      <c r="K320" s="254" t="str">
        <f>IF(ISBLANK(INDEX('Policy Characteristics'!E:E,MATCH($C320,'Policy Characteristics'!$C:$C,0))),"",INDEX('Policy Characteristics'!E:E,MATCH($C320,'Policy Characteristics'!$C:$C,0)))</f>
        <v>elec early retirement</v>
      </c>
      <c r="L320" s="254">
        <f>IF(ISBLANK(INDEX('Policy Characteristics'!F:F,MATCH($C320,'Policy Characteristics'!$C:$C,0))),"",INDEX('Policy Characteristics'!F:F,MATCH($C320,'Policy Characteristics'!$C:$C,0)))</f>
        <v>0</v>
      </c>
      <c r="M320" s="254">
        <f>IF(ISBLANK(INDEX('Policy Characteristics'!G:G,MATCH($C320,'Policy Characteristics'!$C:$C,0))),"",INDEX('Policy Characteristics'!G:G,MATCH($C320,'Policy Characteristics'!$C:$C,0)))</f>
        <v>25000</v>
      </c>
      <c r="N320" s="254">
        <f>IF(ISBLANK(INDEX('Policy Characteristics'!H:H,MATCH($C320,'Policy Characteristics'!$C:$C,0))),"",INDEX('Policy Characteristics'!H:H,MATCH($C320,'Policy Characteristics'!$C:$C,0)))</f>
        <v>500</v>
      </c>
      <c r="O320" s="254" t="str">
        <f>IF(ISBLANK(INDEX('Policy Characteristics'!I:I,MATCH($C320,'Policy Characteristics'!$C:$C,0))),"",INDEX('Policy Characteristics'!I:I,MATCH($C320,'Policy Characteristics'!$C:$C,0)))</f>
        <v>MW/year</v>
      </c>
      <c r="P320" s="254" t="str">
        <f>IF(ISBLANK(INDEX('Policy Characteristics'!J:J,MATCH($C320,'Policy Characteristics'!$C:$C,0))),"",INDEX('Policy Characteristics'!J:J,MATCH($C320,'Policy Characteristics'!$C:$C,0)))</f>
        <v xml:space="preserve">**Description:** This policy causes the specified quantity of otherwise non-retiring capacity of the selected type(s) to be retired each year. </v>
      </c>
      <c r="Q320" s="254" t="str">
        <f>IF(ISBLANK(INDEX('Policy Characteristics'!K:K,MATCH($C320,'Policy Characteristics'!$C:$C,0))),"",INDEX('Policy Characteristics'!K:K,MATCH($C320,'Policy Characteristics'!$C:$C,0)))</f>
        <v>electricity-sector-main.html#early-ret</v>
      </c>
      <c r="R320" s="254" t="str">
        <f>IF(ISBLANK(INDEX('Policy Characteristics'!L:L,MATCH($C320,'Policy Characteristics'!$C:$C,0))),"",INDEX('Policy Characteristics'!L:L,MATCH($C320,'Policy Characteristics'!$C:$C,0)))</f>
        <v>early-retirement-of-power-plants.html</v>
      </c>
    </row>
    <row r="321" spans="1:18">
      <c r="A321" s="254" t="str">
        <f>IF(ISBLANK(INDEX('Policy Characteristics'!A:A,MATCH($C321,'Policy Characteristics'!$C:$C,0))),"",INDEX('Policy Characteristics'!A:A,MATCH($C321,'Policy Characteristics'!$C:$C,0)))</f>
        <v>Electricity Supply</v>
      </c>
      <c r="B321" s="262" t="str">
        <f>IF(ISBLANK(INDEX('Policy Characteristics'!B:B,MATCH($C321,'Policy Characteristics'!$C:$C,0))),"",INDEX('Policy Characteristics'!B:B,MATCH($C321,'Policy Characteristics'!$C:$C,0)))</f>
        <v>Early Retirement of Power Plants</v>
      </c>
      <c r="C321" s="254" t="str">
        <f t="shared" si="20"/>
        <v>Annual Additional Capacity Retired due to Early Retirement Policy</v>
      </c>
      <c r="D321" s="6" t="s">
        <v>79</v>
      </c>
      <c r="E321" s="45"/>
      <c r="F321" s="6" t="s">
        <v>91</v>
      </c>
      <c r="G321" s="45"/>
      <c r="H321" s="43">
        <v>624</v>
      </c>
      <c r="I321" s="324" t="s">
        <v>44</v>
      </c>
      <c r="J321" s="255" t="str">
        <f>IF(ISBLANK(INDEX('Policy Characteristics'!D:D,MATCH($C321,'Policy Characteristics'!$C:$C,0))),"",INDEX('Policy Characteristics'!D:D,MATCH($C321,'Policy Characteristics'!$C:$C,0)))</f>
        <v>Early Retirement of Power Plants</v>
      </c>
      <c r="K321" s="254" t="str">
        <f>IF(ISBLANK(INDEX('Policy Characteristics'!E:E,MATCH($C321,'Policy Characteristics'!$C:$C,0))),"",INDEX('Policy Characteristics'!E:E,MATCH($C321,'Policy Characteristics'!$C:$C,0)))</f>
        <v>elec early retirement</v>
      </c>
      <c r="L321" s="254">
        <f>IF(ISBLANK(INDEX('Policy Characteristics'!F:F,MATCH($C321,'Policy Characteristics'!$C:$C,0))),"",INDEX('Policy Characteristics'!F:F,MATCH($C321,'Policy Characteristics'!$C:$C,0)))</f>
        <v>0</v>
      </c>
      <c r="M321" s="254">
        <f>IF(ISBLANK(INDEX('Policy Characteristics'!G:G,MATCH($C321,'Policy Characteristics'!$C:$C,0))),"",INDEX('Policy Characteristics'!G:G,MATCH($C321,'Policy Characteristics'!$C:$C,0)))</f>
        <v>25000</v>
      </c>
      <c r="N321" s="254">
        <f>IF(ISBLANK(INDEX('Policy Characteristics'!H:H,MATCH($C321,'Policy Characteristics'!$C:$C,0))),"",INDEX('Policy Characteristics'!H:H,MATCH($C321,'Policy Characteristics'!$C:$C,0)))</f>
        <v>500</v>
      </c>
      <c r="O321" s="254" t="str">
        <f>IF(ISBLANK(INDEX('Policy Characteristics'!I:I,MATCH($C321,'Policy Characteristics'!$C:$C,0))),"",INDEX('Policy Characteristics'!I:I,MATCH($C321,'Policy Characteristics'!$C:$C,0)))</f>
        <v>MW/year</v>
      </c>
      <c r="P321" s="254" t="str">
        <f>IF(ISBLANK(INDEX('Policy Characteristics'!J:J,MATCH($C321,'Policy Characteristics'!$C:$C,0))),"",INDEX('Policy Characteristics'!J:J,MATCH($C321,'Policy Characteristics'!$C:$C,0)))</f>
        <v xml:space="preserve">**Description:** This policy causes the specified quantity of otherwise non-retiring capacity of the selected type(s) to be retired each year. </v>
      </c>
      <c r="Q321" s="254" t="str">
        <f>IF(ISBLANK(INDEX('Policy Characteristics'!K:K,MATCH($C321,'Policy Characteristics'!$C:$C,0))),"",INDEX('Policy Characteristics'!K:K,MATCH($C321,'Policy Characteristics'!$C:$C,0)))</f>
        <v>electricity-sector-main.html#early-ret</v>
      </c>
      <c r="R321" s="254" t="str">
        <f>IF(ISBLANK(INDEX('Policy Characteristics'!L:L,MATCH($C321,'Policy Characteristics'!$C:$C,0))),"",INDEX('Policy Characteristics'!L:L,MATCH($C321,'Policy Characteristics'!$C:$C,0)))</f>
        <v>early-retirement-of-power-plants.html</v>
      </c>
    </row>
    <row r="322" spans="1:18">
      <c r="A322" s="254" t="str">
        <f>IF(ISBLANK(INDEX('Policy Characteristics'!A:A,MATCH($C322,'Policy Characteristics'!$C:$C,0))),"",INDEX('Policy Characteristics'!A:A,MATCH($C322,'Policy Characteristics'!$C:$C,0)))</f>
        <v>Electricity Supply</v>
      </c>
      <c r="B322" s="262" t="str">
        <f>IF(ISBLANK(INDEX('Policy Characteristics'!B:B,MATCH($C322,'Policy Characteristics'!$C:$C,0))),"",INDEX('Policy Characteristics'!B:B,MATCH($C322,'Policy Characteristics'!$C:$C,0)))</f>
        <v>Early Retirement of Power Plants</v>
      </c>
      <c r="C322" s="254" t="str">
        <f t="shared" si="20"/>
        <v>Annual Additional Capacity Retired due to Early Retirement Policy</v>
      </c>
      <c r="D322" s="6" t="s">
        <v>80</v>
      </c>
      <c r="E322" s="45"/>
      <c r="F322" s="6" t="s">
        <v>92</v>
      </c>
      <c r="G322" s="45"/>
      <c r="H322" s="43">
        <v>625</v>
      </c>
      <c r="I322" s="324" t="s">
        <v>44</v>
      </c>
      <c r="J322" s="255" t="str">
        <f>IF(ISBLANK(INDEX('Policy Characteristics'!D:D,MATCH($C322,'Policy Characteristics'!$C:$C,0))),"",INDEX('Policy Characteristics'!D:D,MATCH($C322,'Policy Characteristics'!$C:$C,0)))</f>
        <v>Early Retirement of Power Plants</v>
      </c>
      <c r="K322" s="254" t="str">
        <f>IF(ISBLANK(INDEX('Policy Characteristics'!E:E,MATCH($C322,'Policy Characteristics'!$C:$C,0))),"",INDEX('Policy Characteristics'!E:E,MATCH($C322,'Policy Characteristics'!$C:$C,0)))</f>
        <v>elec early retirement</v>
      </c>
      <c r="L322" s="254">
        <f>IF(ISBLANK(INDEX('Policy Characteristics'!F:F,MATCH($C322,'Policy Characteristics'!$C:$C,0))),"",INDEX('Policy Characteristics'!F:F,MATCH($C322,'Policy Characteristics'!$C:$C,0)))</f>
        <v>0</v>
      </c>
      <c r="M322" s="254">
        <f>IF(ISBLANK(INDEX('Policy Characteristics'!G:G,MATCH($C322,'Policy Characteristics'!$C:$C,0))),"",INDEX('Policy Characteristics'!G:G,MATCH($C322,'Policy Characteristics'!$C:$C,0)))</f>
        <v>25000</v>
      </c>
      <c r="N322" s="254">
        <f>IF(ISBLANK(INDEX('Policy Characteristics'!H:H,MATCH($C322,'Policy Characteristics'!$C:$C,0))),"",INDEX('Policy Characteristics'!H:H,MATCH($C322,'Policy Characteristics'!$C:$C,0)))</f>
        <v>500</v>
      </c>
      <c r="O322" s="254" t="str">
        <f>IF(ISBLANK(INDEX('Policy Characteristics'!I:I,MATCH($C322,'Policy Characteristics'!$C:$C,0))),"",INDEX('Policy Characteristics'!I:I,MATCH($C322,'Policy Characteristics'!$C:$C,0)))</f>
        <v>MW/year</v>
      </c>
      <c r="P322" s="254" t="str">
        <f>IF(ISBLANK(INDEX('Policy Characteristics'!J:J,MATCH($C322,'Policy Characteristics'!$C:$C,0))),"",INDEX('Policy Characteristics'!J:J,MATCH($C322,'Policy Characteristics'!$C:$C,0)))</f>
        <v xml:space="preserve">**Description:** This policy causes the specified quantity of otherwise non-retiring capacity of the selected type(s) to be retired each year. </v>
      </c>
      <c r="Q322" s="254" t="str">
        <f>IF(ISBLANK(INDEX('Policy Characteristics'!K:K,MATCH($C322,'Policy Characteristics'!$C:$C,0))),"",INDEX('Policy Characteristics'!K:K,MATCH($C322,'Policy Characteristics'!$C:$C,0)))</f>
        <v>electricity-sector-main.html#early-ret</v>
      </c>
      <c r="R322" s="254" t="str">
        <f>IF(ISBLANK(INDEX('Policy Characteristics'!L:L,MATCH($C322,'Policy Characteristics'!$C:$C,0))),"",INDEX('Policy Characteristics'!L:L,MATCH($C322,'Policy Characteristics'!$C:$C,0)))</f>
        <v>early-retirement-of-power-plants.html</v>
      </c>
    </row>
    <row r="323" spans="1:18">
      <c r="A323" s="254" t="str">
        <f>IF(ISBLANK(INDEX('Policy Characteristics'!A:A,MATCH($C323,'Policy Characteristics'!$C:$C,0))),"",INDEX('Policy Characteristics'!A:A,MATCH($C323,'Policy Characteristics'!$C:$C,0)))</f>
        <v>Electricity Supply</v>
      </c>
      <c r="B323" s="262" t="str">
        <f>IF(ISBLANK(INDEX('Policy Characteristics'!B:B,MATCH($C323,'Policy Characteristics'!$C:$C,0))),"",INDEX('Policy Characteristics'!B:B,MATCH($C323,'Policy Characteristics'!$C:$C,0)))</f>
        <v>Early Retirement of Power Plants</v>
      </c>
      <c r="C323" s="254" t="str">
        <f t="shared" si="20"/>
        <v>Annual Additional Capacity Retired due to Early Retirement Policy</v>
      </c>
      <c r="D323" s="6" t="s">
        <v>2426</v>
      </c>
      <c r="E323" s="45"/>
      <c r="F323" s="6" t="s">
        <v>437</v>
      </c>
      <c r="G323" s="45"/>
      <c r="H323" s="43">
        <v>626</v>
      </c>
      <c r="I323" s="324" t="s">
        <v>44</v>
      </c>
      <c r="J323" s="255" t="str">
        <f>IF(ISBLANK(INDEX('Policy Characteristics'!D:D,MATCH($C323,'Policy Characteristics'!$C:$C,0))),"",INDEX('Policy Characteristics'!D:D,MATCH($C323,'Policy Characteristics'!$C:$C,0)))</f>
        <v>Early Retirement of Power Plants</v>
      </c>
      <c r="K323" s="254" t="str">
        <f>IF(ISBLANK(INDEX('Policy Characteristics'!E:E,MATCH($C323,'Policy Characteristics'!$C:$C,0))),"",INDEX('Policy Characteristics'!E:E,MATCH($C323,'Policy Characteristics'!$C:$C,0)))</f>
        <v>elec early retirement</v>
      </c>
      <c r="L323" s="254">
        <f>IF(ISBLANK(INDEX('Policy Characteristics'!F:F,MATCH($C323,'Policy Characteristics'!$C:$C,0))),"",INDEX('Policy Characteristics'!F:F,MATCH($C323,'Policy Characteristics'!$C:$C,0)))</f>
        <v>0</v>
      </c>
      <c r="M323" s="254">
        <f>IF(ISBLANK(INDEX('Policy Characteristics'!G:G,MATCH($C323,'Policy Characteristics'!$C:$C,0))),"",INDEX('Policy Characteristics'!G:G,MATCH($C323,'Policy Characteristics'!$C:$C,0)))</f>
        <v>25000</v>
      </c>
      <c r="N323" s="254">
        <f>IF(ISBLANK(INDEX('Policy Characteristics'!H:H,MATCH($C323,'Policy Characteristics'!$C:$C,0))),"",INDEX('Policy Characteristics'!H:H,MATCH($C323,'Policy Characteristics'!$C:$C,0)))</f>
        <v>500</v>
      </c>
      <c r="O323" s="254" t="str">
        <f>IF(ISBLANK(INDEX('Policy Characteristics'!I:I,MATCH($C323,'Policy Characteristics'!$C:$C,0))),"",INDEX('Policy Characteristics'!I:I,MATCH($C323,'Policy Characteristics'!$C:$C,0)))</f>
        <v>MW/year</v>
      </c>
      <c r="P323" s="254" t="str">
        <f>IF(ISBLANK(INDEX('Policy Characteristics'!J:J,MATCH($C323,'Policy Characteristics'!$C:$C,0))),"",INDEX('Policy Characteristics'!J:J,MATCH($C323,'Policy Characteristics'!$C:$C,0)))</f>
        <v xml:space="preserve">**Description:** This policy causes the specified quantity of otherwise non-retiring capacity of the selected type(s) to be retired each year. </v>
      </c>
      <c r="Q323" s="254" t="str">
        <f>IF(ISBLANK(INDEX('Policy Characteristics'!K:K,MATCH($C323,'Policy Characteristics'!$C:$C,0))),"",INDEX('Policy Characteristics'!K:K,MATCH($C323,'Policy Characteristics'!$C:$C,0)))</f>
        <v>electricity-sector-main.html#early-ret</v>
      </c>
      <c r="R323" s="254" t="str">
        <f>IF(ISBLANK(INDEX('Policy Characteristics'!L:L,MATCH($C323,'Policy Characteristics'!$C:$C,0))),"",INDEX('Policy Characteristics'!L:L,MATCH($C323,'Policy Characteristics'!$C:$C,0)))</f>
        <v>early-retirement-of-power-plants.html</v>
      </c>
    </row>
    <row r="324" spans="1:18">
      <c r="A324" s="254" t="str">
        <f>IF(ISBLANK(INDEX('Policy Characteristics'!A:A,MATCH($C324,'Policy Characteristics'!$C:$C,0))),"",INDEX('Policy Characteristics'!A:A,MATCH($C324,'Policy Characteristics'!$C:$C,0)))</f>
        <v>Electricity Supply</v>
      </c>
      <c r="B324" s="262" t="str">
        <f>IF(ISBLANK(INDEX('Policy Characteristics'!B:B,MATCH($C324,'Policy Characteristics'!$C:$C,0))),"",INDEX('Policy Characteristics'!B:B,MATCH($C324,'Policy Characteristics'!$C:$C,0)))</f>
        <v>Early Retirement of Power Plants</v>
      </c>
      <c r="C324" s="254" t="str">
        <f t="shared" si="20"/>
        <v>Annual Additional Capacity Retired due to Early Retirement Policy</v>
      </c>
      <c r="D324" s="6" t="s">
        <v>309</v>
      </c>
      <c r="E324" s="45"/>
      <c r="F324" s="6" t="s">
        <v>311</v>
      </c>
      <c r="G324" s="45"/>
      <c r="H324" s="43">
        <v>627</v>
      </c>
      <c r="I324" s="324" t="s">
        <v>44</v>
      </c>
      <c r="J324" s="255" t="str">
        <f>IF(ISBLANK(INDEX('Policy Characteristics'!D:D,MATCH($C324,'Policy Characteristics'!$C:$C,0))),"",INDEX('Policy Characteristics'!D:D,MATCH($C324,'Policy Characteristics'!$C:$C,0)))</f>
        <v>Early Retirement of Power Plants</v>
      </c>
      <c r="K324" s="254" t="str">
        <f>IF(ISBLANK(INDEX('Policy Characteristics'!E:E,MATCH($C324,'Policy Characteristics'!$C:$C,0))),"",INDEX('Policy Characteristics'!E:E,MATCH($C324,'Policy Characteristics'!$C:$C,0)))</f>
        <v>elec early retirement</v>
      </c>
      <c r="L324" s="254">
        <f>IF(ISBLANK(INDEX('Policy Characteristics'!F:F,MATCH($C324,'Policy Characteristics'!$C:$C,0))),"",INDEX('Policy Characteristics'!F:F,MATCH($C324,'Policy Characteristics'!$C:$C,0)))</f>
        <v>0</v>
      </c>
      <c r="M324" s="254">
        <f>IF(ISBLANK(INDEX('Policy Characteristics'!G:G,MATCH($C324,'Policy Characteristics'!$C:$C,0))),"",INDEX('Policy Characteristics'!G:G,MATCH($C324,'Policy Characteristics'!$C:$C,0)))</f>
        <v>25000</v>
      </c>
      <c r="N324" s="254">
        <f>IF(ISBLANK(INDEX('Policy Characteristics'!H:H,MATCH($C324,'Policy Characteristics'!$C:$C,0))),"",INDEX('Policy Characteristics'!H:H,MATCH($C324,'Policy Characteristics'!$C:$C,0)))</f>
        <v>500</v>
      </c>
      <c r="O324" s="254" t="str">
        <f>IF(ISBLANK(INDEX('Policy Characteristics'!I:I,MATCH($C324,'Policy Characteristics'!$C:$C,0))),"",INDEX('Policy Characteristics'!I:I,MATCH($C324,'Policy Characteristics'!$C:$C,0)))</f>
        <v>MW/year</v>
      </c>
      <c r="P324" s="254" t="str">
        <f>IF(ISBLANK(INDEX('Policy Characteristics'!J:J,MATCH($C324,'Policy Characteristics'!$C:$C,0))),"",INDEX('Policy Characteristics'!J:J,MATCH($C324,'Policy Characteristics'!$C:$C,0)))</f>
        <v xml:space="preserve">**Description:** This policy causes the specified quantity of otherwise non-retiring capacity of the selected type(s) to be retired each year. </v>
      </c>
      <c r="Q324" s="254" t="str">
        <f>IF(ISBLANK(INDEX('Policy Characteristics'!K:K,MATCH($C324,'Policy Characteristics'!$C:$C,0))),"",INDEX('Policy Characteristics'!K:K,MATCH($C324,'Policy Characteristics'!$C:$C,0)))</f>
        <v>electricity-sector-main.html#early-ret</v>
      </c>
      <c r="R324" s="254" t="str">
        <f>IF(ISBLANK(INDEX('Policy Characteristics'!L:L,MATCH($C324,'Policy Characteristics'!$C:$C,0))),"",INDEX('Policy Characteristics'!L:L,MATCH($C324,'Policy Characteristics'!$C:$C,0)))</f>
        <v>early-retirement-of-power-plants.html</v>
      </c>
    </row>
    <row r="325" spans="1:18">
      <c r="A325" s="254" t="str">
        <f>IF(ISBLANK(INDEX('Policy Characteristics'!A:A,MATCH($C325,'Policy Characteristics'!$C:$C,0))),"",INDEX('Policy Characteristics'!A:A,MATCH($C325,'Policy Characteristics'!$C:$C,0)))</f>
        <v>Electricity Supply</v>
      </c>
      <c r="B325" s="262" t="str">
        <f>IF(ISBLANK(INDEX('Policy Characteristics'!B:B,MATCH($C325,'Policy Characteristics'!$C:$C,0))),"",INDEX('Policy Characteristics'!B:B,MATCH($C325,'Policy Characteristics'!$C:$C,0)))</f>
        <v>Early Retirement of Power Plants</v>
      </c>
      <c r="C325" s="254" t="str">
        <f t="shared" si="20"/>
        <v>Annual Additional Capacity Retired due to Early Retirement Policy</v>
      </c>
      <c r="D325" s="6" t="s">
        <v>310</v>
      </c>
      <c r="E325" s="45"/>
      <c r="F325" s="6" t="s">
        <v>312</v>
      </c>
      <c r="G325" s="45"/>
      <c r="H325" s="43">
        <v>628</v>
      </c>
      <c r="I325" s="324" t="s">
        <v>43</v>
      </c>
      <c r="J325" s="255" t="str">
        <f>IF(ISBLANK(INDEX('Policy Characteristics'!D:D,MATCH($C325,'Policy Characteristics'!$C:$C,0))),"",INDEX('Policy Characteristics'!D:D,MATCH($C325,'Policy Characteristics'!$C:$C,0)))</f>
        <v>Early Retirement of Power Plants</v>
      </c>
      <c r="K325" s="254" t="str">
        <f>IF(ISBLANK(INDEX('Policy Characteristics'!E:E,MATCH($C325,'Policy Characteristics'!$C:$C,0))),"",INDEX('Policy Characteristics'!E:E,MATCH($C325,'Policy Characteristics'!$C:$C,0)))</f>
        <v>elec early retirement</v>
      </c>
      <c r="L325" s="254">
        <f>IF(ISBLANK(INDEX('Policy Characteristics'!F:F,MATCH($C325,'Policy Characteristics'!$C:$C,0))),"",INDEX('Policy Characteristics'!F:F,MATCH($C325,'Policy Characteristics'!$C:$C,0)))</f>
        <v>0</v>
      </c>
      <c r="M325" s="254">
        <f>IF(ISBLANK(INDEX('Policy Characteristics'!G:G,MATCH($C325,'Policy Characteristics'!$C:$C,0))),"",INDEX('Policy Characteristics'!G:G,MATCH($C325,'Policy Characteristics'!$C:$C,0)))</f>
        <v>25000</v>
      </c>
      <c r="N325" s="254">
        <f>IF(ISBLANK(INDEX('Policy Characteristics'!H:H,MATCH($C325,'Policy Characteristics'!$C:$C,0))),"",INDEX('Policy Characteristics'!H:H,MATCH($C325,'Policy Characteristics'!$C:$C,0)))</f>
        <v>500</v>
      </c>
      <c r="O325" s="254" t="str">
        <f>IF(ISBLANK(INDEX('Policy Characteristics'!I:I,MATCH($C325,'Policy Characteristics'!$C:$C,0))),"",INDEX('Policy Characteristics'!I:I,MATCH($C325,'Policy Characteristics'!$C:$C,0)))</f>
        <v>MW/year</v>
      </c>
      <c r="P325" s="254" t="str">
        <f>IF(ISBLANK(INDEX('Policy Characteristics'!J:J,MATCH($C325,'Policy Characteristics'!$C:$C,0))),"",INDEX('Policy Characteristics'!J:J,MATCH($C325,'Policy Characteristics'!$C:$C,0)))</f>
        <v xml:space="preserve">**Description:** This policy causes the specified quantity of otherwise non-retiring capacity of the selected type(s) to be retired each year. </v>
      </c>
      <c r="Q325" s="254" t="str">
        <f>IF(ISBLANK(INDEX('Policy Characteristics'!K:K,MATCH($C325,'Policy Characteristics'!$C:$C,0))),"",INDEX('Policy Characteristics'!K:K,MATCH($C325,'Policy Characteristics'!$C:$C,0)))</f>
        <v>electricity-sector-main.html#early-ret</v>
      </c>
      <c r="R325" s="254" t="str">
        <f>IF(ISBLANK(INDEX('Policy Characteristics'!L:L,MATCH($C325,'Policy Characteristics'!$C:$C,0))),"",INDEX('Policy Characteristics'!L:L,MATCH($C325,'Policy Characteristics'!$C:$C,0)))</f>
        <v>early-retirement-of-power-plants.html</v>
      </c>
    </row>
    <row r="326" spans="1:18">
      <c r="A326" s="254" t="str">
        <f>IF(ISBLANK(INDEX('Policy Characteristics'!A:A,MATCH($C326,'Policy Characteristics'!$C:$C,0))),"",INDEX('Policy Characteristics'!A:A,MATCH($C326,'Policy Characteristics'!$C:$C,0)))</f>
        <v>Electricity Supply</v>
      </c>
      <c r="B326" s="262" t="str">
        <f>IF(ISBLANK(INDEX('Policy Characteristics'!B:B,MATCH($C326,'Policy Characteristics'!$C:$C,0))),"",INDEX('Policy Characteristics'!B:B,MATCH($C326,'Policy Characteristics'!$C:$C,0)))</f>
        <v>Early Retirement of Power Plants</v>
      </c>
      <c r="C326" s="254" t="str">
        <f t="shared" si="20"/>
        <v>Annual Additional Capacity Retired due to Early Retirement Policy</v>
      </c>
      <c r="D326" s="6" t="s">
        <v>445</v>
      </c>
      <c r="E326" s="45"/>
      <c r="F326" s="6" t="s">
        <v>444</v>
      </c>
      <c r="G326" s="45"/>
      <c r="H326" s="43">
        <v>590</v>
      </c>
      <c r="I326" s="324" t="s">
        <v>43</v>
      </c>
      <c r="J326" s="255" t="str">
        <f>IF(ISBLANK(INDEX('Policy Characteristics'!D:D,MATCH($C326,'Policy Characteristics'!$C:$C,0))),"",INDEX('Policy Characteristics'!D:D,MATCH($C326,'Policy Characteristics'!$C:$C,0)))</f>
        <v>Early Retirement of Power Plants</v>
      </c>
      <c r="K326" s="254" t="str">
        <f>IF(ISBLANK(INDEX('Policy Characteristics'!E:E,MATCH($C326,'Policy Characteristics'!$C:$C,0))),"",INDEX('Policy Characteristics'!E:E,MATCH($C326,'Policy Characteristics'!$C:$C,0)))</f>
        <v>elec early retirement</v>
      </c>
      <c r="L326" s="254">
        <f>IF(ISBLANK(INDEX('Policy Characteristics'!F:F,MATCH($C326,'Policy Characteristics'!$C:$C,0))),"",INDEX('Policy Characteristics'!F:F,MATCH($C326,'Policy Characteristics'!$C:$C,0)))</f>
        <v>0</v>
      </c>
      <c r="M326" s="254">
        <f>IF(ISBLANK(INDEX('Policy Characteristics'!G:G,MATCH($C326,'Policy Characteristics'!$C:$C,0))),"",INDEX('Policy Characteristics'!G:G,MATCH($C326,'Policy Characteristics'!$C:$C,0)))</f>
        <v>25000</v>
      </c>
      <c r="N326" s="254">
        <f>IF(ISBLANK(INDEX('Policy Characteristics'!H:H,MATCH($C326,'Policy Characteristics'!$C:$C,0))),"",INDEX('Policy Characteristics'!H:H,MATCH($C326,'Policy Characteristics'!$C:$C,0)))</f>
        <v>500</v>
      </c>
      <c r="O326" s="254" t="str">
        <f>IF(ISBLANK(INDEX('Policy Characteristics'!I:I,MATCH($C326,'Policy Characteristics'!$C:$C,0))),"",INDEX('Policy Characteristics'!I:I,MATCH($C326,'Policy Characteristics'!$C:$C,0)))</f>
        <v>MW/year</v>
      </c>
      <c r="P326" s="254" t="str">
        <f>IF(ISBLANK(INDEX('Policy Characteristics'!J:J,MATCH($C326,'Policy Characteristics'!$C:$C,0))),"",INDEX('Policy Characteristics'!J:J,MATCH($C326,'Policy Characteristics'!$C:$C,0)))</f>
        <v xml:space="preserve">**Description:** This policy causes the specified quantity of otherwise non-retiring capacity of the selected type(s) to be retired each year. </v>
      </c>
      <c r="Q326" s="254" t="str">
        <f>IF(ISBLANK(INDEX('Policy Characteristics'!K:K,MATCH($C326,'Policy Characteristics'!$C:$C,0))),"",INDEX('Policy Characteristics'!K:K,MATCH($C326,'Policy Characteristics'!$C:$C,0)))</f>
        <v>electricity-sector-main.html#early-ret</v>
      </c>
      <c r="R326" s="254" t="str">
        <f>IF(ISBLANK(INDEX('Policy Characteristics'!L:L,MATCH($C326,'Policy Characteristics'!$C:$C,0))),"",INDEX('Policy Characteristics'!L:L,MATCH($C326,'Policy Characteristics'!$C:$C,0)))</f>
        <v>early-retirement-of-power-plants.html</v>
      </c>
    </row>
    <row r="327" spans="1:18">
      <c r="A327" s="254" t="str">
        <f>IF(ISBLANK(INDEX('Policy Characteristics'!A:A,MATCH($C327,'Policy Characteristics'!$C:$C,0))),"",INDEX('Policy Characteristics'!A:A,MATCH($C327,'Policy Characteristics'!$C:$C,0)))</f>
        <v>Electricity Supply</v>
      </c>
      <c r="B327" s="262" t="str">
        <f>IF(ISBLANK(INDEX('Policy Characteristics'!B:B,MATCH($C327,'Policy Characteristics'!$C:$C,0))),"",INDEX('Policy Characteristics'!B:B,MATCH($C327,'Policy Characteristics'!$C:$C,0)))</f>
        <v>Early Retirement of Power Plants</v>
      </c>
      <c r="C327" s="254" t="str">
        <f t="shared" si="20"/>
        <v>Annual Additional Capacity Retired due to Early Retirement Policy</v>
      </c>
      <c r="D327" s="6" t="s">
        <v>454</v>
      </c>
      <c r="E327" s="45"/>
      <c r="F327" s="6" t="s">
        <v>455</v>
      </c>
      <c r="G327" s="45"/>
      <c r="H327" s="43">
        <v>629</v>
      </c>
      <c r="I327" s="324" t="s">
        <v>44</v>
      </c>
      <c r="J327" s="255" t="str">
        <f>IF(ISBLANK(INDEX('Policy Characteristics'!D:D,MATCH($C327,'Policy Characteristics'!$C:$C,0))),"",INDEX('Policy Characteristics'!D:D,MATCH($C327,'Policy Characteristics'!$C:$C,0)))</f>
        <v>Early Retirement of Power Plants</v>
      </c>
      <c r="K327" s="254" t="str">
        <f>IF(ISBLANK(INDEX('Policy Characteristics'!E:E,MATCH($C327,'Policy Characteristics'!$C:$C,0))),"",INDEX('Policy Characteristics'!E:E,MATCH($C327,'Policy Characteristics'!$C:$C,0)))</f>
        <v>elec early retirement</v>
      </c>
      <c r="L327" s="254">
        <f>IF(ISBLANK(INDEX('Policy Characteristics'!F:F,MATCH($C327,'Policy Characteristics'!$C:$C,0))),"",INDEX('Policy Characteristics'!F:F,MATCH($C327,'Policy Characteristics'!$C:$C,0)))</f>
        <v>0</v>
      </c>
      <c r="M327" s="254">
        <f>IF(ISBLANK(INDEX('Policy Characteristics'!G:G,MATCH($C327,'Policy Characteristics'!$C:$C,0))),"",INDEX('Policy Characteristics'!G:G,MATCH($C327,'Policy Characteristics'!$C:$C,0)))</f>
        <v>25000</v>
      </c>
      <c r="N327" s="254">
        <f>IF(ISBLANK(INDEX('Policy Characteristics'!H:H,MATCH($C327,'Policy Characteristics'!$C:$C,0))),"",INDEX('Policy Characteristics'!H:H,MATCH($C327,'Policy Characteristics'!$C:$C,0)))</f>
        <v>500</v>
      </c>
      <c r="O327" s="254" t="str">
        <f>IF(ISBLANK(INDEX('Policy Characteristics'!I:I,MATCH($C327,'Policy Characteristics'!$C:$C,0))),"",INDEX('Policy Characteristics'!I:I,MATCH($C327,'Policy Characteristics'!$C:$C,0)))</f>
        <v>MW/year</v>
      </c>
      <c r="P327" s="254" t="str">
        <f>IF(ISBLANK(INDEX('Policy Characteristics'!J:J,MATCH($C327,'Policy Characteristics'!$C:$C,0))),"",INDEX('Policy Characteristics'!J:J,MATCH($C327,'Policy Characteristics'!$C:$C,0)))</f>
        <v xml:space="preserve">**Description:** This policy causes the specified quantity of otherwise non-retiring capacity of the selected type(s) to be retired each year. </v>
      </c>
      <c r="Q327" s="254" t="str">
        <f>IF(ISBLANK(INDEX('Policy Characteristics'!K:K,MATCH($C327,'Policy Characteristics'!$C:$C,0))),"",INDEX('Policy Characteristics'!K:K,MATCH($C327,'Policy Characteristics'!$C:$C,0)))</f>
        <v>electricity-sector-main.html#early-ret</v>
      </c>
      <c r="R327" s="254" t="str">
        <f>IF(ISBLANK(INDEX('Policy Characteristics'!L:L,MATCH($C327,'Policy Characteristics'!$C:$C,0))),"",INDEX('Policy Characteristics'!L:L,MATCH($C327,'Policy Characteristics'!$C:$C,0)))</f>
        <v>early-retirement-of-power-plants.html</v>
      </c>
    </row>
    <row r="328" spans="1:18">
      <c r="A328" s="254" t="str">
        <f>IF(ISBLANK(INDEX('Policy Characteristics'!A:A,MATCH($C328,'Policy Characteristics'!$C:$C,0))),"",INDEX('Policy Characteristics'!A:A,MATCH($C328,'Policy Characteristics'!$C:$C,0)))</f>
        <v>Electricity Supply</v>
      </c>
      <c r="B328" s="262" t="str">
        <f>IF(ISBLANK(INDEX('Policy Characteristics'!B:B,MATCH($C328,'Policy Characteristics'!$C:$C,0))),"",INDEX('Policy Characteristics'!B:B,MATCH($C328,'Policy Characteristics'!$C:$C,0)))</f>
        <v>Early Retirement of Power Plants</v>
      </c>
      <c r="C328" s="254" t="str">
        <f t="shared" si="20"/>
        <v>Annual Additional Capacity Retired due to Early Retirement Policy</v>
      </c>
      <c r="D328" s="6" t="s">
        <v>2751</v>
      </c>
      <c r="E328" s="45"/>
      <c r="F328" s="6" t="s">
        <v>2470</v>
      </c>
      <c r="G328" s="45"/>
      <c r="H328" s="43">
        <v>630</v>
      </c>
      <c r="I328" s="324" t="s">
        <v>44</v>
      </c>
      <c r="J328" s="255" t="str">
        <f>IF(ISBLANK(INDEX('Policy Characteristics'!D:D,MATCH($C328,'Policy Characteristics'!$C:$C,0))),"",INDEX('Policy Characteristics'!D:D,MATCH($C328,'Policy Characteristics'!$C:$C,0)))</f>
        <v>Early Retirement of Power Plants</v>
      </c>
      <c r="K328" s="254" t="str">
        <f>IF(ISBLANK(INDEX('Policy Characteristics'!E:E,MATCH($C328,'Policy Characteristics'!$C:$C,0))),"",INDEX('Policy Characteristics'!E:E,MATCH($C328,'Policy Characteristics'!$C:$C,0)))</f>
        <v>elec early retirement</v>
      </c>
      <c r="L328" s="254">
        <f>IF(ISBLANK(INDEX('Policy Characteristics'!F:F,MATCH($C328,'Policy Characteristics'!$C:$C,0))),"",INDEX('Policy Characteristics'!F:F,MATCH($C328,'Policy Characteristics'!$C:$C,0)))</f>
        <v>0</v>
      </c>
      <c r="M328" s="254">
        <f>IF(ISBLANK(INDEX('Policy Characteristics'!G:G,MATCH($C328,'Policy Characteristics'!$C:$C,0))),"",INDEX('Policy Characteristics'!G:G,MATCH($C328,'Policy Characteristics'!$C:$C,0)))</f>
        <v>25000</v>
      </c>
      <c r="N328" s="254">
        <f>IF(ISBLANK(INDEX('Policy Characteristics'!H:H,MATCH($C328,'Policy Characteristics'!$C:$C,0))),"",INDEX('Policy Characteristics'!H:H,MATCH($C328,'Policy Characteristics'!$C:$C,0)))</f>
        <v>500</v>
      </c>
      <c r="O328" s="254" t="str">
        <f>IF(ISBLANK(INDEX('Policy Characteristics'!I:I,MATCH($C328,'Policy Characteristics'!$C:$C,0))),"",INDEX('Policy Characteristics'!I:I,MATCH($C328,'Policy Characteristics'!$C:$C,0)))</f>
        <v>MW/year</v>
      </c>
      <c r="P328" s="254" t="str">
        <f>IF(ISBLANK(INDEX('Policy Characteristics'!J:J,MATCH($C328,'Policy Characteristics'!$C:$C,0))),"",INDEX('Policy Characteristics'!J:J,MATCH($C328,'Policy Characteristics'!$C:$C,0)))</f>
        <v xml:space="preserve">**Description:** This policy causes the specified quantity of otherwise non-retiring capacity of the selected type(s) to be retired each year. </v>
      </c>
      <c r="Q328" s="254" t="str">
        <f>IF(ISBLANK(INDEX('Policy Characteristics'!K:K,MATCH($C328,'Policy Characteristics'!$C:$C,0))),"",INDEX('Policy Characteristics'!K:K,MATCH($C328,'Policy Characteristics'!$C:$C,0)))</f>
        <v>electricity-sector-main.html#early-ret</v>
      </c>
      <c r="R328" s="254" t="str">
        <f>IF(ISBLANK(INDEX('Policy Characteristics'!L:L,MATCH($C328,'Policy Characteristics'!$C:$C,0))),"",INDEX('Policy Characteristics'!L:L,MATCH($C328,'Policy Characteristics'!$C:$C,0)))</f>
        <v>early-retirement-of-power-plants.html</v>
      </c>
    </row>
    <row r="329" spans="1:18">
      <c r="A329" s="254" t="str">
        <f>IF(ISBLANK(INDEX('Policy Characteristics'!A:A,MATCH($C329,'Policy Characteristics'!$C:$C,0))),"",INDEX('Policy Characteristics'!A:A,MATCH($C329,'Policy Characteristics'!$C:$C,0)))</f>
        <v>Electricity Supply</v>
      </c>
      <c r="B329" s="262" t="str">
        <f>IF(ISBLANK(INDEX('Policy Characteristics'!B:B,MATCH($C329,'Policy Characteristics'!$C:$C,0))),"",INDEX('Policy Characteristics'!B:B,MATCH($C329,'Policy Characteristics'!$C:$C,0)))</f>
        <v>Early Retirement of Power Plants</v>
      </c>
      <c r="C329" s="254" t="str">
        <f t="shared" si="20"/>
        <v>Annual Additional Capacity Retired due to Early Retirement Policy</v>
      </c>
      <c r="D329" s="6" t="s">
        <v>2752</v>
      </c>
      <c r="E329" s="45"/>
      <c r="F329" s="6" t="s">
        <v>2594</v>
      </c>
      <c r="G329" s="45"/>
      <c r="H329" s="43">
        <v>631</v>
      </c>
      <c r="I329" s="324" t="s">
        <v>44</v>
      </c>
      <c r="J329" s="255" t="str">
        <f>IF(ISBLANK(INDEX('Policy Characteristics'!D:D,MATCH($C329,'Policy Characteristics'!$C:$C,0))),"",INDEX('Policy Characteristics'!D:D,MATCH($C329,'Policy Characteristics'!$C:$C,0)))</f>
        <v>Early Retirement of Power Plants</v>
      </c>
      <c r="K329" s="254" t="str">
        <f>IF(ISBLANK(INDEX('Policy Characteristics'!E:E,MATCH($C329,'Policy Characteristics'!$C:$C,0))),"",INDEX('Policy Characteristics'!E:E,MATCH($C329,'Policy Characteristics'!$C:$C,0)))</f>
        <v>elec early retirement</v>
      </c>
      <c r="L329" s="254">
        <f>IF(ISBLANK(INDEX('Policy Characteristics'!F:F,MATCH($C329,'Policy Characteristics'!$C:$C,0))),"",INDEX('Policy Characteristics'!F:F,MATCH($C329,'Policy Characteristics'!$C:$C,0)))</f>
        <v>0</v>
      </c>
      <c r="M329" s="254">
        <f>IF(ISBLANK(INDEX('Policy Characteristics'!G:G,MATCH($C329,'Policy Characteristics'!$C:$C,0))),"",INDEX('Policy Characteristics'!G:G,MATCH($C329,'Policy Characteristics'!$C:$C,0)))</f>
        <v>25000</v>
      </c>
      <c r="N329" s="254">
        <f>IF(ISBLANK(INDEX('Policy Characteristics'!H:H,MATCH($C329,'Policy Characteristics'!$C:$C,0))),"",INDEX('Policy Characteristics'!H:H,MATCH($C329,'Policy Characteristics'!$C:$C,0)))</f>
        <v>500</v>
      </c>
      <c r="O329" s="254" t="str">
        <f>IF(ISBLANK(INDEX('Policy Characteristics'!I:I,MATCH($C329,'Policy Characteristics'!$C:$C,0))),"",INDEX('Policy Characteristics'!I:I,MATCH($C329,'Policy Characteristics'!$C:$C,0)))</f>
        <v>MW/year</v>
      </c>
      <c r="P329" s="254" t="str">
        <f>IF(ISBLANK(INDEX('Policy Characteristics'!J:J,MATCH($C329,'Policy Characteristics'!$C:$C,0))),"",INDEX('Policy Characteristics'!J:J,MATCH($C329,'Policy Characteristics'!$C:$C,0)))</f>
        <v xml:space="preserve">**Description:** This policy causes the specified quantity of otherwise non-retiring capacity of the selected type(s) to be retired each year. </v>
      </c>
      <c r="Q329" s="254" t="str">
        <f>IF(ISBLANK(INDEX('Policy Characteristics'!K:K,MATCH($C329,'Policy Characteristics'!$C:$C,0))),"",INDEX('Policy Characteristics'!K:K,MATCH($C329,'Policy Characteristics'!$C:$C,0)))</f>
        <v>electricity-sector-main.html#early-ret</v>
      </c>
      <c r="R329" s="254" t="str">
        <f>IF(ISBLANK(INDEX('Policy Characteristics'!L:L,MATCH($C329,'Policy Characteristics'!$C:$C,0))),"",INDEX('Policy Characteristics'!L:L,MATCH($C329,'Policy Characteristics'!$C:$C,0)))</f>
        <v>early-retirement-of-power-plants.html</v>
      </c>
    </row>
    <row r="330" spans="1:18">
      <c r="A330" s="254" t="str">
        <f>IF(ISBLANK(INDEX('Policy Characteristics'!A:A,MATCH($C330,'Policy Characteristics'!$C:$C,0))),"",INDEX('Policy Characteristics'!A:A,MATCH($C330,'Policy Characteristics'!$C:$C,0)))</f>
        <v>Electricity Supply</v>
      </c>
      <c r="B330" s="262" t="str">
        <f>IF(ISBLANK(INDEX('Policy Characteristics'!B:B,MATCH($C330,'Policy Characteristics'!$C:$C,0))),"",INDEX('Policy Characteristics'!B:B,MATCH($C330,'Policy Characteristics'!$C:$C,0)))</f>
        <v>Early Retirement of Power Plants</v>
      </c>
      <c r="C330" s="254" t="str">
        <f t="shared" si="20"/>
        <v>Annual Additional Capacity Retired due to Early Retirement Policy</v>
      </c>
      <c r="D330" s="6" t="s">
        <v>2753</v>
      </c>
      <c r="E330" s="45"/>
      <c r="F330" s="6" t="s">
        <v>2472</v>
      </c>
      <c r="G330" s="45"/>
      <c r="H330" s="43">
        <v>632</v>
      </c>
      <c r="I330" s="324" t="s">
        <v>44</v>
      </c>
      <c r="J330" s="255" t="str">
        <f>IF(ISBLANK(INDEX('Policy Characteristics'!D:D,MATCH($C330,'Policy Characteristics'!$C:$C,0))),"",INDEX('Policy Characteristics'!D:D,MATCH($C330,'Policy Characteristics'!$C:$C,0)))</f>
        <v>Early Retirement of Power Plants</v>
      </c>
      <c r="K330" s="254" t="str">
        <f>IF(ISBLANK(INDEX('Policy Characteristics'!E:E,MATCH($C330,'Policy Characteristics'!$C:$C,0))),"",INDEX('Policy Characteristics'!E:E,MATCH($C330,'Policy Characteristics'!$C:$C,0)))</f>
        <v>elec early retirement</v>
      </c>
      <c r="L330" s="254">
        <f>IF(ISBLANK(INDEX('Policy Characteristics'!F:F,MATCH($C330,'Policy Characteristics'!$C:$C,0))),"",INDEX('Policy Characteristics'!F:F,MATCH($C330,'Policy Characteristics'!$C:$C,0)))</f>
        <v>0</v>
      </c>
      <c r="M330" s="254">
        <f>IF(ISBLANK(INDEX('Policy Characteristics'!G:G,MATCH($C330,'Policy Characteristics'!$C:$C,0))),"",INDEX('Policy Characteristics'!G:G,MATCH($C330,'Policy Characteristics'!$C:$C,0)))</f>
        <v>25000</v>
      </c>
      <c r="N330" s="254">
        <f>IF(ISBLANK(INDEX('Policy Characteristics'!H:H,MATCH($C330,'Policy Characteristics'!$C:$C,0))),"",INDEX('Policy Characteristics'!H:H,MATCH($C330,'Policy Characteristics'!$C:$C,0)))</f>
        <v>500</v>
      </c>
      <c r="O330" s="254" t="str">
        <f>IF(ISBLANK(INDEX('Policy Characteristics'!I:I,MATCH($C330,'Policy Characteristics'!$C:$C,0))),"",INDEX('Policy Characteristics'!I:I,MATCH($C330,'Policy Characteristics'!$C:$C,0)))</f>
        <v>MW/year</v>
      </c>
      <c r="P330" s="254" t="str">
        <f>IF(ISBLANK(INDEX('Policy Characteristics'!J:J,MATCH($C330,'Policy Characteristics'!$C:$C,0))),"",INDEX('Policy Characteristics'!J:J,MATCH($C330,'Policy Characteristics'!$C:$C,0)))</f>
        <v xml:space="preserve">**Description:** This policy causes the specified quantity of otherwise non-retiring capacity of the selected type(s) to be retired each year. </v>
      </c>
      <c r="Q330" s="254" t="str">
        <f>IF(ISBLANK(INDEX('Policy Characteristics'!K:K,MATCH($C330,'Policy Characteristics'!$C:$C,0))),"",INDEX('Policy Characteristics'!K:K,MATCH($C330,'Policy Characteristics'!$C:$C,0)))</f>
        <v>electricity-sector-main.html#early-ret</v>
      </c>
      <c r="R330" s="254" t="str">
        <f>IF(ISBLANK(INDEX('Policy Characteristics'!L:L,MATCH($C330,'Policy Characteristics'!$C:$C,0))),"",INDEX('Policy Characteristics'!L:L,MATCH($C330,'Policy Characteristics'!$C:$C,0)))</f>
        <v>early-retirement-of-power-plants.html</v>
      </c>
    </row>
    <row r="331" spans="1:18">
      <c r="A331" s="254" t="str">
        <f>IF(ISBLANK(INDEX('Policy Characteristics'!A:A,MATCH($C331,'Policy Characteristics'!$C:$C,0))),"",INDEX('Policy Characteristics'!A:A,MATCH($C331,'Policy Characteristics'!$C:$C,0)))</f>
        <v>Electricity Supply</v>
      </c>
      <c r="B331" s="262" t="str">
        <f>IF(ISBLANK(INDEX('Policy Characteristics'!B:B,MATCH($C331,'Policy Characteristics'!$C:$C,0))),"",INDEX('Policy Characteristics'!B:B,MATCH($C331,'Policy Characteristics'!$C:$C,0)))</f>
        <v>Early Retirement of Power Plants</v>
      </c>
      <c r="C331" s="254" t="str">
        <f t="shared" si="20"/>
        <v>Annual Additional Capacity Retired due to Early Retirement Policy</v>
      </c>
      <c r="D331" s="6" t="s">
        <v>3497</v>
      </c>
      <c r="E331" s="45"/>
      <c r="F331" s="6" t="s">
        <v>3504</v>
      </c>
      <c r="G331" s="45"/>
      <c r="H331" s="43">
        <v>1761</v>
      </c>
      <c r="I331" s="324" t="s">
        <v>44</v>
      </c>
      <c r="J331" s="255" t="str">
        <f>IF(ISBLANK(INDEX('Policy Characteristics'!D:D,MATCH($C331,'Policy Characteristics'!$C:$C,0))),"",INDEX('Policy Characteristics'!D:D,MATCH($C331,'Policy Characteristics'!$C:$C,0)))</f>
        <v>Early Retirement of Power Plants</v>
      </c>
      <c r="K331" s="254" t="str">
        <f>IF(ISBLANK(INDEX('Policy Characteristics'!E:E,MATCH($C331,'Policy Characteristics'!$C:$C,0))),"",INDEX('Policy Characteristics'!E:E,MATCH($C331,'Policy Characteristics'!$C:$C,0)))</f>
        <v>elec early retirement</v>
      </c>
      <c r="L331" s="254">
        <f>IF(ISBLANK(INDEX('Policy Characteristics'!F:F,MATCH($C331,'Policy Characteristics'!$C:$C,0))),"",INDEX('Policy Characteristics'!F:F,MATCH($C331,'Policy Characteristics'!$C:$C,0)))</f>
        <v>0</v>
      </c>
      <c r="M331" s="254">
        <f>IF(ISBLANK(INDEX('Policy Characteristics'!G:G,MATCH($C331,'Policy Characteristics'!$C:$C,0))),"",INDEX('Policy Characteristics'!G:G,MATCH($C331,'Policy Characteristics'!$C:$C,0)))</f>
        <v>25000</v>
      </c>
      <c r="N331" s="254">
        <f>IF(ISBLANK(INDEX('Policy Characteristics'!H:H,MATCH($C331,'Policy Characteristics'!$C:$C,0))),"",INDEX('Policy Characteristics'!H:H,MATCH($C331,'Policy Characteristics'!$C:$C,0)))</f>
        <v>500</v>
      </c>
      <c r="O331" s="254" t="str">
        <f>IF(ISBLANK(INDEX('Policy Characteristics'!I:I,MATCH($C331,'Policy Characteristics'!$C:$C,0))),"",INDEX('Policy Characteristics'!I:I,MATCH($C331,'Policy Characteristics'!$C:$C,0)))</f>
        <v>MW/year</v>
      </c>
      <c r="P331" s="254" t="str">
        <f>IF(ISBLANK(INDEX('Policy Characteristics'!J:J,MATCH($C331,'Policy Characteristics'!$C:$C,0))),"",INDEX('Policy Characteristics'!J:J,MATCH($C331,'Policy Characteristics'!$C:$C,0)))</f>
        <v xml:space="preserve">**Description:** This policy causes the specified quantity of otherwise non-retiring capacity of the selected type(s) to be retired each year. </v>
      </c>
      <c r="Q331" s="254" t="str">
        <f>IF(ISBLANK(INDEX('Policy Characteristics'!K:K,MATCH($C331,'Policy Characteristics'!$C:$C,0))),"",INDEX('Policy Characteristics'!K:K,MATCH($C331,'Policy Characteristics'!$C:$C,0)))</f>
        <v>electricity-sector-main.html#early-ret</v>
      </c>
      <c r="R331" s="254" t="str">
        <f>IF(ISBLANK(INDEX('Policy Characteristics'!L:L,MATCH($C331,'Policy Characteristics'!$C:$C,0))),"",INDEX('Policy Characteristics'!L:L,MATCH($C331,'Policy Characteristics'!$C:$C,0)))</f>
        <v>early-retirement-of-power-plants.html</v>
      </c>
    </row>
    <row r="332" spans="1:18">
      <c r="A332" s="254" t="str">
        <f>IF(ISBLANK(INDEX('Policy Characteristics'!A:A,MATCH($C332,'Policy Characteristics'!$C:$C,0))),"",INDEX('Policy Characteristics'!A:A,MATCH($C332,'Policy Characteristics'!$C:$C,0)))</f>
        <v>Electricity Supply</v>
      </c>
      <c r="B332" s="262" t="str">
        <f>IF(ISBLANK(INDEX('Policy Characteristics'!B:B,MATCH($C332,'Policy Characteristics'!$C:$C,0))),"",INDEX('Policy Characteristics'!B:B,MATCH($C332,'Policy Characteristics'!$C:$C,0)))</f>
        <v>Early Retirement of Power Plants</v>
      </c>
      <c r="C332" s="254" t="str">
        <f t="shared" si="20"/>
        <v>Annual Additional Capacity Retired due to Early Retirement Policy</v>
      </c>
      <c r="D332" s="6" t="s">
        <v>3500</v>
      </c>
      <c r="E332" s="45"/>
      <c r="F332" s="6" t="s">
        <v>3505</v>
      </c>
      <c r="G332" s="45"/>
      <c r="H332" s="43">
        <v>1762</v>
      </c>
      <c r="I332" s="324" t="s">
        <v>44</v>
      </c>
      <c r="J332" s="255" t="str">
        <f>IF(ISBLANK(INDEX('Policy Characteristics'!D:D,MATCH($C332,'Policy Characteristics'!$C:$C,0))),"",INDEX('Policy Characteristics'!D:D,MATCH($C332,'Policy Characteristics'!$C:$C,0)))</f>
        <v>Early Retirement of Power Plants</v>
      </c>
      <c r="K332" s="254" t="str">
        <f>IF(ISBLANK(INDEX('Policy Characteristics'!E:E,MATCH($C332,'Policy Characteristics'!$C:$C,0))),"",INDEX('Policy Characteristics'!E:E,MATCH($C332,'Policy Characteristics'!$C:$C,0)))</f>
        <v>elec early retirement</v>
      </c>
      <c r="L332" s="254">
        <f>IF(ISBLANK(INDEX('Policy Characteristics'!F:F,MATCH($C332,'Policy Characteristics'!$C:$C,0))),"",INDEX('Policy Characteristics'!F:F,MATCH($C332,'Policy Characteristics'!$C:$C,0)))</f>
        <v>0</v>
      </c>
      <c r="M332" s="254">
        <f>IF(ISBLANK(INDEX('Policy Characteristics'!G:G,MATCH($C332,'Policy Characteristics'!$C:$C,0))),"",INDEX('Policy Characteristics'!G:G,MATCH($C332,'Policy Characteristics'!$C:$C,0)))</f>
        <v>25000</v>
      </c>
      <c r="N332" s="254">
        <f>IF(ISBLANK(INDEX('Policy Characteristics'!H:H,MATCH($C332,'Policy Characteristics'!$C:$C,0))),"",INDEX('Policy Characteristics'!H:H,MATCH($C332,'Policy Characteristics'!$C:$C,0)))</f>
        <v>500</v>
      </c>
      <c r="O332" s="254" t="str">
        <f>IF(ISBLANK(INDEX('Policy Characteristics'!I:I,MATCH($C332,'Policy Characteristics'!$C:$C,0))),"",INDEX('Policy Characteristics'!I:I,MATCH($C332,'Policy Characteristics'!$C:$C,0)))</f>
        <v>MW/year</v>
      </c>
      <c r="P332" s="254" t="str">
        <f>IF(ISBLANK(INDEX('Policy Characteristics'!J:J,MATCH($C332,'Policy Characteristics'!$C:$C,0))),"",INDEX('Policy Characteristics'!J:J,MATCH($C332,'Policy Characteristics'!$C:$C,0)))</f>
        <v xml:space="preserve">**Description:** This policy causes the specified quantity of otherwise non-retiring capacity of the selected type(s) to be retired each year. </v>
      </c>
      <c r="Q332" s="254" t="str">
        <f>IF(ISBLANK(INDEX('Policy Characteristics'!K:K,MATCH($C332,'Policy Characteristics'!$C:$C,0))),"",INDEX('Policy Characteristics'!K:K,MATCH($C332,'Policy Characteristics'!$C:$C,0)))</f>
        <v>electricity-sector-main.html#early-ret</v>
      </c>
      <c r="R332" s="254" t="str">
        <f>IF(ISBLANK(INDEX('Policy Characteristics'!L:L,MATCH($C332,'Policy Characteristics'!$C:$C,0))),"",INDEX('Policy Characteristics'!L:L,MATCH($C332,'Policy Characteristics'!$C:$C,0)))</f>
        <v>early-retirement-of-power-plants.html</v>
      </c>
    </row>
    <row r="333" spans="1:18">
      <c r="A333" s="254" t="str">
        <f>IF(ISBLANK(INDEX('Policy Characteristics'!A:A,MATCH($C333,'Policy Characteristics'!$C:$C,0))),"",INDEX('Policy Characteristics'!A:A,MATCH($C333,'Policy Characteristics'!$C:$C,0)))</f>
        <v>Electricity Supply</v>
      </c>
      <c r="B333" s="262" t="str">
        <f>IF(ISBLANK(INDEX('Policy Characteristics'!B:B,MATCH($C333,'Policy Characteristics'!$C:$C,0))),"",INDEX('Policy Characteristics'!B:B,MATCH($C333,'Policy Characteristics'!$C:$C,0)))</f>
        <v>Early Retirement of Power Plants</v>
      </c>
      <c r="C333" s="254" t="str">
        <f t="shared" si="20"/>
        <v>Annual Additional Capacity Retired due to Early Retirement Policy</v>
      </c>
      <c r="D333" s="6" t="s">
        <v>3501</v>
      </c>
      <c r="E333" s="45"/>
      <c r="F333" s="6" t="s">
        <v>3506</v>
      </c>
      <c r="G333" s="45"/>
      <c r="H333" s="43">
        <v>1763</v>
      </c>
      <c r="I333" s="324" t="s">
        <v>44</v>
      </c>
      <c r="J333" s="255" t="str">
        <f>IF(ISBLANK(INDEX('Policy Characteristics'!D:D,MATCH($C333,'Policy Characteristics'!$C:$C,0))),"",INDEX('Policy Characteristics'!D:D,MATCH($C333,'Policy Characteristics'!$C:$C,0)))</f>
        <v>Early Retirement of Power Plants</v>
      </c>
      <c r="K333" s="254" t="str">
        <f>IF(ISBLANK(INDEX('Policy Characteristics'!E:E,MATCH($C333,'Policy Characteristics'!$C:$C,0))),"",INDEX('Policy Characteristics'!E:E,MATCH($C333,'Policy Characteristics'!$C:$C,0)))</f>
        <v>elec early retirement</v>
      </c>
      <c r="L333" s="254">
        <f>IF(ISBLANK(INDEX('Policy Characteristics'!F:F,MATCH($C333,'Policy Characteristics'!$C:$C,0))),"",INDEX('Policy Characteristics'!F:F,MATCH($C333,'Policy Characteristics'!$C:$C,0)))</f>
        <v>0</v>
      </c>
      <c r="M333" s="254">
        <f>IF(ISBLANK(INDEX('Policy Characteristics'!G:G,MATCH($C333,'Policy Characteristics'!$C:$C,0))),"",INDEX('Policy Characteristics'!G:G,MATCH($C333,'Policy Characteristics'!$C:$C,0)))</f>
        <v>25000</v>
      </c>
      <c r="N333" s="254">
        <f>IF(ISBLANK(INDEX('Policy Characteristics'!H:H,MATCH($C333,'Policy Characteristics'!$C:$C,0))),"",INDEX('Policy Characteristics'!H:H,MATCH($C333,'Policy Characteristics'!$C:$C,0)))</f>
        <v>500</v>
      </c>
      <c r="O333" s="254" t="str">
        <f>IF(ISBLANK(INDEX('Policy Characteristics'!I:I,MATCH($C333,'Policy Characteristics'!$C:$C,0))),"",INDEX('Policy Characteristics'!I:I,MATCH($C333,'Policy Characteristics'!$C:$C,0)))</f>
        <v>MW/year</v>
      </c>
      <c r="P333" s="254" t="str">
        <f>IF(ISBLANK(INDEX('Policy Characteristics'!J:J,MATCH($C333,'Policy Characteristics'!$C:$C,0))),"",INDEX('Policy Characteristics'!J:J,MATCH($C333,'Policy Characteristics'!$C:$C,0)))</f>
        <v xml:space="preserve">**Description:** This policy causes the specified quantity of otherwise non-retiring capacity of the selected type(s) to be retired each year. </v>
      </c>
      <c r="Q333" s="254" t="str">
        <f>IF(ISBLANK(INDEX('Policy Characteristics'!K:K,MATCH($C333,'Policy Characteristics'!$C:$C,0))),"",INDEX('Policy Characteristics'!K:K,MATCH($C333,'Policy Characteristics'!$C:$C,0)))</f>
        <v>electricity-sector-main.html#early-ret</v>
      </c>
      <c r="R333" s="254" t="str">
        <f>IF(ISBLANK(INDEX('Policy Characteristics'!L:L,MATCH($C333,'Policy Characteristics'!$C:$C,0))),"",INDEX('Policy Characteristics'!L:L,MATCH($C333,'Policy Characteristics'!$C:$C,0)))</f>
        <v>early-retirement-of-power-plants.html</v>
      </c>
    </row>
    <row r="334" spans="1:18">
      <c r="A334" s="254" t="str">
        <f>IF(ISBLANK(INDEX('Policy Characteristics'!A:A,MATCH($C334,'Policy Characteristics'!$C:$C,0))),"",INDEX('Policy Characteristics'!A:A,MATCH($C334,'Policy Characteristics'!$C:$C,0)))</f>
        <v>Electricity Supply</v>
      </c>
      <c r="B334" s="262" t="str">
        <f>IF(ISBLANK(INDEX('Policy Characteristics'!B:B,MATCH($C334,'Policy Characteristics'!$C:$C,0))),"",INDEX('Policy Characteristics'!B:B,MATCH($C334,'Policy Characteristics'!$C:$C,0)))</f>
        <v>Early Retirement of Power Plants</v>
      </c>
      <c r="C334" s="254" t="str">
        <f t="shared" si="20"/>
        <v>Annual Additional Capacity Retired due to Early Retirement Policy</v>
      </c>
      <c r="D334" s="6" t="s">
        <v>3502</v>
      </c>
      <c r="E334" s="45"/>
      <c r="F334" s="6" t="s">
        <v>3507</v>
      </c>
      <c r="G334" s="45"/>
      <c r="H334" s="43">
        <v>1764</v>
      </c>
      <c r="I334" s="324" t="s">
        <v>44</v>
      </c>
      <c r="J334" s="255" t="str">
        <f>IF(ISBLANK(INDEX('Policy Characteristics'!D:D,MATCH($C334,'Policy Characteristics'!$C:$C,0))),"",INDEX('Policy Characteristics'!D:D,MATCH($C334,'Policy Characteristics'!$C:$C,0)))</f>
        <v>Early Retirement of Power Plants</v>
      </c>
      <c r="K334" s="254" t="str">
        <f>IF(ISBLANK(INDEX('Policy Characteristics'!E:E,MATCH($C334,'Policy Characteristics'!$C:$C,0))),"",INDEX('Policy Characteristics'!E:E,MATCH($C334,'Policy Characteristics'!$C:$C,0)))</f>
        <v>elec early retirement</v>
      </c>
      <c r="L334" s="254">
        <f>IF(ISBLANK(INDEX('Policy Characteristics'!F:F,MATCH($C334,'Policy Characteristics'!$C:$C,0))),"",INDEX('Policy Characteristics'!F:F,MATCH($C334,'Policy Characteristics'!$C:$C,0)))</f>
        <v>0</v>
      </c>
      <c r="M334" s="254">
        <f>IF(ISBLANK(INDEX('Policy Characteristics'!G:G,MATCH($C334,'Policy Characteristics'!$C:$C,0))),"",INDEX('Policy Characteristics'!G:G,MATCH($C334,'Policy Characteristics'!$C:$C,0)))</f>
        <v>25000</v>
      </c>
      <c r="N334" s="254">
        <f>IF(ISBLANK(INDEX('Policy Characteristics'!H:H,MATCH($C334,'Policy Characteristics'!$C:$C,0))),"",INDEX('Policy Characteristics'!H:H,MATCH($C334,'Policy Characteristics'!$C:$C,0)))</f>
        <v>500</v>
      </c>
      <c r="O334" s="254" t="str">
        <f>IF(ISBLANK(INDEX('Policy Characteristics'!I:I,MATCH($C334,'Policy Characteristics'!$C:$C,0))),"",INDEX('Policy Characteristics'!I:I,MATCH($C334,'Policy Characteristics'!$C:$C,0)))</f>
        <v>MW/year</v>
      </c>
      <c r="P334" s="254" t="str">
        <f>IF(ISBLANK(INDEX('Policy Characteristics'!J:J,MATCH($C334,'Policy Characteristics'!$C:$C,0))),"",INDEX('Policy Characteristics'!J:J,MATCH($C334,'Policy Characteristics'!$C:$C,0)))</f>
        <v xml:space="preserve">**Description:** This policy causes the specified quantity of otherwise non-retiring capacity of the selected type(s) to be retired each year. </v>
      </c>
      <c r="Q334" s="254" t="str">
        <f>IF(ISBLANK(INDEX('Policy Characteristics'!K:K,MATCH($C334,'Policy Characteristics'!$C:$C,0))),"",INDEX('Policy Characteristics'!K:K,MATCH($C334,'Policy Characteristics'!$C:$C,0)))</f>
        <v>electricity-sector-main.html#early-ret</v>
      </c>
      <c r="R334" s="254" t="str">
        <f>IF(ISBLANK(INDEX('Policy Characteristics'!L:L,MATCH($C334,'Policy Characteristics'!$C:$C,0))),"",INDEX('Policy Characteristics'!L:L,MATCH($C334,'Policy Characteristics'!$C:$C,0)))</f>
        <v>early-retirement-of-power-plants.html</v>
      </c>
    </row>
    <row r="335" spans="1:18">
      <c r="A335" s="254" t="str">
        <f>IF(ISBLANK(INDEX('Policy Characteristics'!A:A,MATCH($C335,'Policy Characteristics'!$C:$C,0))),"",INDEX('Policy Characteristics'!A:A,MATCH($C335,'Policy Characteristics'!$C:$C,0)))</f>
        <v>Electricity Supply</v>
      </c>
      <c r="B335" s="262" t="str">
        <f>IF(ISBLANK(INDEX('Policy Characteristics'!B:B,MATCH($C335,'Policy Characteristics'!$C:$C,0))),"",INDEX('Policy Characteristics'!B:B,MATCH($C335,'Policy Characteristics'!$C:$C,0)))</f>
        <v>Early Retirement of Power Plants</v>
      </c>
      <c r="C335" s="254" t="str">
        <f t="shared" si="20"/>
        <v>Annual Additional Capacity Retired due to Early Retirement Policy</v>
      </c>
      <c r="D335" s="6" t="s">
        <v>3503</v>
      </c>
      <c r="E335" s="45"/>
      <c r="F335" s="6" t="s">
        <v>3508</v>
      </c>
      <c r="G335" s="45"/>
      <c r="H335" s="43">
        <v>1765</v>
      </c>
      <c r="I335" s="324" t="s">
        <v>44</v>
      </c>
      <c r="J335" s="255" t="str">
        <f>IF(ISBLANK(INDEX('Policy Characteristics'!D:D,MATCH($C335,'Policy Characteristics'!$C:$C,0))),"",INDEX('Policy Characteristics'!D:D,MATCH($C335,'Policy Characteristics'!$C:$C,0)))</f>
        <v>Early Retirement of Power Plants</v>
      </c>
      <c r="K335" s="254" t="str">
        <f>IF(ISBLANK(INDEX('Policy Characteristics'!E:E,MATCH($C335,'Policy Characteristics'!$C:$C,0))),"",INDEX('Policy Characteristics'!E:E,MATCH($C335,'Policy Characteristics'!$C:$C,0)))</f>
        <v>elec early retirement</v>
      </c>
      <c r="L335" s="254">
        <f>IF(ISBLANK(INDEX('Policy Characteristics'!F:F,MATCH($C335,'Policy Characteristics'!$C:$C,0))),"",INDEX('Policy Characteristics'!F:F,MATCH($C335,'Policy Characteristics'!$C:$C,0)))</f>
        <v>0</v>
      </c>
      <c r="M335" s="254">
        <f>IF(ISBLANK(INDEX('Policy Characteristics'!G:G,MATCH($C335,'Policy Characteristics'!$C:$C,0))),"",INDEX('Policy Characteristics'!G:G,MATCH($C335,'Policy Characteristics'!$C:$C,0)))</f>
        <v>25000</v>
      </c>
      <c r="N335" s="254">
        <f>IF(ISBLANK(INDEX('Policy Characteristics'!H:H,MATCH($C335,'Policy Characteristics'!$C:$C,0))),"",INDEX('Policy Characteristics'!H:H,MATCH($C335,'Policy Characteristics'!$C:$C,0)))</f>
        <v>500</v>
      </c>
      <c r="O335" s="254" t="str">
        <f>IF(ISBLANK(INDEX('Policy Characteristics'!I:I,MATCH($C335,'Policy Characteristics'!$C:$C,0))),"",INDEX('Policy Characteristics'!I:I,MATCH($C335,'Policy Characteristics'!$C:$C,0)))</f>
        <v>MW/year</v>
      </c>
      <c r="P335" s="254" t="str">
        <f>IF(ISBLANK(INDEX('Policy Characteristics'!J:J,MATCH($C335,'Policy Characteristics'!$C:$C,0))),"",INDEX('Policy Characteristics'!J:J,MATCH($C335,'Policy Characteristics'!$C:$C,0)))</f>
        <v xml:space="preserve">**Description:** This policy causes the specified quantity of otherwise non-retiring capacity of the selected type(s) to be retired each year. </v>
      </c>
      <c r="Q335" s="254" t="str">
        <f>IF(ISBLANK(INDEX('Policy Characteristics'!K:K,MATCH($C335,'Policy Characteristics'!$C:$C,0))),"",INDEX('Policy Characteristics'!K:K,MATCH($C335,'Policy Characteristics'!$C:$C,0)))</f>
        <v>electricity-sector-main.html#early-ret</v>
      </c>
      <c r="R335" s="254" t="str">
        <f>IF(ISBLANK(INDEX('Policy Characteristics'!L:L,MATCH($C335,'Policy Characteristics'!$C:$C,0))),"",INDEX('Policy Characteristics'!L:L,MATCH($C335,'Policy Characteristics'!$C:$C,0)))</f>
        <v>early-retirement-of-power-plants.html</v>
      </c>
    </row>
    <row r="336" spans="1:18">
      <c r="A336" s="254" t="str">
        <f>IF(ISBLANK(INDEX('Policy Characteristics'!A:A,MATCH($C336,'Policy Characteristics'!$C:$C,0))),"",INDEX('Policy Characteristics'!A:A,MATCH($C336,'Policy Characteristics'!$C:$C,0)))</f>
        <v>Electricity Supply</v>
      </c>
      <c r="B336" s="262" t="str">
        <f>IF(ISBLANK(INDEX('Policy Characteristics'!B:B,MATCH($C336,'Policy Characteristics'!$C:$C,0))),"",INDEX('Policy Characteristics'!B:B,MATCH($C336,'Policy Characteristics'!$C:$C,0)))</f>
        <v>Early Retirement of Power Plants</v>
      </c>
      <c r="C336" s="254" t="str">
        <f t="shared" si="20"/>
        <v>Annual Additional Capacity Retired due to Early Retirement Policy</v>
      </c>
      <c r="D336" s="6" t="s">
        <v>3592</v>
      </c>
      <c r="E336" s="45"/>
      <c r="F336" s="6" t="s">
        <v>3590</v>
      </c>
      <c r="G336" s="45"/>
      <c r="H336" s="43">
        <v>1766</v>
      </c>
      <c r="I336" s="324" t="s">
        <v>44</v>
      </c>
      <c r="J336" s="255" t="str">
        <f>IF(ISBLANK(INDEX('Policy Characteristics'!D:D,MATCH($C336,'Policy Characteristics'!$C:$C,0))),"",INDEX('Policy Characteristics'!D:D,MATCH($C336,'Policy Characteristics'!$C:$C,0)))</f>
        <v>Early Retirement of Power Plants</v>
      </c>
      <c r="K336" s="254" t="str">
        <f>IF(ISBLANK(INDEX('Policy Characteristics'!E:E,MATCH($C336,'Policy Characteristics'!$C:$C,0))),"",INDEX('Policy Characteristics'!E:E,MATCH($C336,'Policy Characteristics'!$C:$C,0)))</f>
        <v>elec early retirement</v>
      </c>
      <c r="L336" s="254">
        <f>IF(ISBLANK(INDEX('Policy Characteristics'!F:F,MATCH($C336,'Policy Characteristics'!$C:$C,0))),"",INDEX('Policy Characteristics'!F:F,MATCH($C336,'Policy Characteristics'!$C:$C,0)))</f>
        <v>0</v>
      </c>
      <c r="M336" s="254">
        <f>IF(ISBLANK(INDEX('Policy Characteristics'!G:G,MATCH($C336,'Policy Characteristics'!$C:$C,0))),"",INDEX('Policy Characteristics'!G:G,MATCH($C336,'Policy Characteristics'!$C:$C,0)))</f>
        <v>25000</v>
      </c>
      <c r="N336" s="254">
        <f>IF(ISBLANK(INDEX('Policy Characteristics'!H:H,MATCH($C336,'Policy Characteristics'!$C:$C,0))),"",INDEX('Policy Characteristics'!H:H,MATCH($C336,'Policy Characteristics'!$C:$C,0)))</f>
        <v>500</v>
      </c>
      <c r="O336" s="254" t="str">
        <f>IF(ISBLANK(INDEX('Policy Characteristics'!I:I,MATCH($C336,'Policy Characteristics'!$C:$C,0))),"",INDEX('Policy Characteristics'!I:I,MATCH($C336,'Policy Characteristics'!$C:$C,0)))</f>
        <v>MW/year</v>
      </c>
      <c r="P336" s="254" t="str">
        <f>IF(ISBLANK(INDEX('Policy Characteristics'!J:J,MATCH($C336,'Policy Characteristics'!$C:$C,0))),"",INDEX('Policy Characteristics'!J:J,MATCH($C336,'Policy Characteristics'!$C:$C,0)))</f>
        <v xml:space="preserve">**Description:** This policy causes the specified quantity of otherwise non-retiring capacity of the selected type(s) to be retired each year. </v>
      </c>
      <c r="Q336" s="254" t="str">
        <f>IF(ISBLANK(INDEX('Policy Characteristics'!K:K,MATCH($C336,'Policy Characteristics'!$C:$C,0))),"",INDEX('Policy Characteristics'!K:K,MATCH($C336,'Policy Characteristics'!$C:$C,0)))</f>
        <v>electricity-sector-main.html#early-ret</v>
      </c>
      <c r="R336" s="254" t="str">
        <f>IF(ISBLANK(INDEX('Policy Characteristics'!L:L,MATCH($C336,'Policy Characteristics'!$C:$C,0))),"",INDEX('Policy Characteristics'!L:L,MATCH($C336,'Policy Characteristics'!$C:$C,0)))</f>
        <v>early-retirement-of-power-plants.html</v>
      </c>
    </row>
    <row r="337" spans="1:18">
      <c r="A337" s="254" t="str">
        <f>IF(ISBLANK(INDEX('Policy Characteristics'!A:A,MATCH($C337,'Policy Characteristics'!$C:$C,0))),"",INDEX('Policy Characteristics'!A:A,MATCH($C337,'Policy Characteristics'!$C:$C,0)))</f>
        <v>Electricity Supply</v>
      </c>
      <c r="B337" s="262" t="str">
        <f>IF(ISBLANK(INDEX('Policy Characteristics'!B:B,MATCH($C337,'Policy Characteristics'!$C:$C,0))),"",INDEX('Policy Characteristics'!B:B,MATCH($C337,'Policy Characteristics'!$C:$C,0)))</f>
        <v>Early Retirement of Power Plants</v>
      </c>
      <c r="C337" s="254" t="str">
        <f t="shared" si="20"/>
        <v>Annual Additional Capacity Retired due to Early Retirement Policy</v>
      </c>
      <c r="D337" s="6" t="s">
        <v>3593</v>
      </c>
      <c r="E337" s="45"/>
      <c r="F337" s="6" t="s">
        <v>3591</v>
      </c>
      <c r="G337" s="45"/>
      <c r="H337" s="43">
        <v>2239</v>
      </c>
      <c r="I337" s="324" t="s">
        <v>44</v>
      </c>
      <c r="J337" s="255" t="str">
        <f>IF(ISBLANK(INDEX('Policy Characteristics'!D:D,MATCH($C337,'Policy Characteristics'!$C:$C,0))),"",INDEX('Policy Characteristics'!D:D,MATCH($C337,'Policy Characteristics'!$C:$C,0)))</f>
        <v>Early Retirement of Power Plants</v>
      </c>
      <c r="K337" s="254" t="str">
        <f>IF(ISBLANK(INDEX('Policy Characteristics'!E:E,MATCH($C337,'Policy Characteristics'!$C:$C,0))),"",INDEX('Policy Characteristics'!E:E,MATCH($C337,'Policy Characteristics'!$C:$C,0)))</f>
        <v>elec early retirement</v>
      </c>
      <c r="L337" s="254">
        <f>IF(ISBLANK(INDEX('Policy Characteristics'!F:F,MATCH($C337,'Policy Characteristics'!$C:$C,0))),"",INDEX('Policy Characteristics'!F:F,MATCH($C337,'Policy Characteristics'!$C:$C,0)))</f>
        <v>0</v>
      </c>
      <c r="M337" s="254">
        <f>IF(ISBLANK(INDEX('Policy Characteristics'!G:G,MATCH($C337,'Policy Characteristics'!$C:$C,0))),"",INDEX('Policy Characteristics'!G:G,MATCH($C337,'Policy Characteristics'!$C:$C,0)))</f>
        <v>25000</v>
      </c>
      <c r="N337" s="254">
        <f>IF(ISBLANK(INDEX('Policy Characteristics'!H:H,MATCH($C337,'Policy Characteristics'!$C:$C,0))),"",INDEX('Policy Characteristics'!H:H,MATCH($C337,'Policy Characteristics'!$C:$C,0)))</f>
        <v>500</v>
      </c>
      <c r="O337" s="254" t="str">
        <f>IF(ISBLANK(INDEX('Policy Characteristics'!I:I,MATCH($C337,'Policy Characteristics'!$C:$C,0))),"",INDEX('Policy Characteristics'!I:I,MATCH($C337,'Policy Characteristics'!$C:$C,0)))</f>
        <v>MW/year</v>
      </c>
      <c r="P337" s="254" t="str">
        <f>IF(ISBLANK(INDEX('Policy Characteristics'!J:J,MATCH($C337,'Policy Characteristics'!$C:$C,0))),"",INDEX('Policy Characteristics'!J:J,MATCH($C337,'Policy Characteristics'!$C:$C,0)))</f>
        <v xml:space="preserve">**Description:** This policy causes the specified quantity of otherwise non-retiring capacity of the selected type(s) to be retired each year. </v>
      </c>
      <c r="Q337" s="254" t="str">
        <f>IF(ISBLANK(INDEX('Policy Characteristics'!K:K,MATCH($C337,'Policy Characteristics'!$C:$C,0))),"",INDEX('Policy Characteristics'!K:K,MATCH($C337,'Policy Characteristics'!$C:$C,0)))</f>
        <v>electricity-sector-main.html#early-ret</v>
      </c>
      <c r="R337" s="254" t="str">
        <f>IF(ISBLANK(INDEX('Policy Characteristics'!L:L,MATCH($C337,'Policy Characteristics'!$C:$C,0))),"",INDEX('Policy Characteristics'!L:L,MATCH($C337,'Policy Characteristics'!$C:$C,0)))</f>
        <v>early-retirement-of-power-plants.html</v>
      </c>
    </row>
    <row r="338" spans="1:18">
      <c r="A338" s="254" t="str">
        <f>IF(ISBLANK(INDEX('Policy Characteristics'!A:A,MATCH($C338,'Policy Characteristics'!$C:$C,0))),"",INDEX('Policy Characteristics'!A:A,MATCH($C338,'Policy Characteristics'!$C:$C,0)))</f>
        <v>Electricity Supply</v>
      </c>
      <c r="B338" s="262" t="str">
        <f>IF(ISBLANK(INDEX('Policy Characteristics'!B:B,MATCH($C338,'Policy Characteristics'!$C:$C,0))),"",INDEX('Policy Characteristics'!B:B,MATCH($C338,'Policy Characteristics'!$C:$C,0)))</f>
        <v>Non BAU Capacity Retirement Schedule</v>
      </c>
      <c r="C338" t="s">
        <v>3023</v>
      </c>
      <c r="D338" s="45" t="s">
        <v>448</v>
      </c>
      <c r="E338" s="45"/>
      <c r="F338" s="45" t="s">
        <v>447</v>
      </c>
      <c r="G338" s="45"/>
      <c r="H338" s="43">
        <v>860</v>
      </c>
      <c r="I338" s="324" t="s">
        <v>44</v>
      </c>
      <c r="J338" s="255" t="str">
        <f>IF(ISBLANK(INDEX('Policy Characteristics'!D:D,MATCH($C338,'Policy Characteristics'!$C:$C,0))),"",INDEX('Policy Characteristics'!D:D,MATCH($C338,'Policy Characteristics'!$C:$C,0)))</f>
        <v>Non BAU Capacity Retirement Schedule</v>
      </c>
      <c r="K338" s="254" t="str">
        <f>IF(ISBLANK(INDEX('Policy Characteristics'!E:E,MATCH($C338,'Policy Characteristics'!$C:$C,0))),"",INDEX('Policy Characteristics'!E:E,MATCH($C338,'Policy Characteristics'!$C:$C,0)))</f>
        <v/>
      </c>
      <c r="L338" s="254">
        <f>IF(ISBLANK(INDEX('Policy Characteristics'!F:F,MATCH($C338,'Policy Characteristics'!$C:$C,0))),"",INDEX('Policy Characteristics'!F:F,MATCH($C338,'Policy Characteristics'!$C:$C,0)))</f>
        <v>0</v>
      </c>
      <c r="M338" s="254">
        <f>IF(ISBLANK(INDEX('Policy Characteristics'!G:G,MATCH($C338,'Policy Characteristics'!$C:$C,0))),"",INDEX('Policy Characteristics'!G:G,MATCH($C338,'Policy Characteristics'!$C:$C,0)))</f>
        <v>1</v>
      </c>
      <c r="N338" s="254">
        <f>IF(ISBLANK(INDEX('Policy Characteristics'!H:H,MATCH($C338,'Policy Characteristics'!$C:$C,0))),"",INDEX('Policy Characteristics'!H:H,MATCH($C338,'Policy Characteristics'!$C:$C,0)))</f>
        <v>1</v>
      </c>
      <c r="O338" s="254" t="str">
        <f>IF(ISBLANK(INDEX('Policy Characteristics'!I:I,MATCH($C338,'Policy Characteristics'!$C:$C,0))),"",INDEX('Policy Characteristics'!I:I,MATCH($C338,'Policy Characteristics'!$C:$C,0)))</f>
        <v>on/off</v>
      </c>
      <c r="P338" s="254"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54" t="str">
        <f>IF(ISBLANK(INDEX('Policy Characteristics'!K:K,MATCH($C338,'Policy Characteristics'!$C:$C,0))),"",INDEX('Policy Characteristics'!K:K,MATCH($C338,'Policy Characteristics'!$C:$C,0)))</f>
        <v/>
      </c>
      <c r="R338" s="254" t="str">
        <f>IF(ISBLANK(INDEX('Policy Characteristics'!L:L,MATCH($C338,'Policy Characteristics'!$C:$C,0))),"",INDEX('Policy Characteristics'!L:L,MATCH($C338,'Policy Characteristics'!$C:$C,0)))</f>
        <v/>
      </c>
    </row>
    <row r="339" spans="1:18">
      <c r="A339" s="254" t="str">
        <f>IF(ISBLANK(INDEX('Policy Characteristics'!A:A,MATCH($C339,'Policy Characteristics'!$C:$C,0))),"",INDEX('Policy Characteristics'!A:A,MATCH($C339,'Policy Characteristics'!$C:$C,0)))</f>
        <v>Electricity Supply</v>
      </c>
      <c r="B339" s="262" t="str">
        <f>IF(ISBLANK(INDEX('Policy Characteristics'!B:B,MATCH($C339,'Policy Characteristics'!$C:$C,0))),"",INDEX('Policy Characteristics'!B:B,MATCH($C339,'Policy Characteristics'!$C:$C,0)))</f>
        <v>Non BAU Capacity Retirement Schedule</v>
      </c>
      <c r="C339" s="254" t="str">
        <f t="shared" ref="C339:C361" si="21">C$338</f>
        <v>Boolean Use Non BAU Capacity Retirement Schedule</v>
      </c>
      <c r="D339" s="6" t="s">
        <v>3498</v>
      </c>
      <c r="E339" s="45"/>
      <c r="F339" s="6" t="s">
        <v>3434</v>
      </c>
      <c r="G339" s="45"/>
      <c r="H339" s="43">
        <v>861</v>
      </c>
      <c r="I339" s="324" t="s">
        <v>44</v>
      </c>
      <c r="J339" s="255" t="str">
        <f>IF(ISBLANK(INDEX('Policy Characteristics'!D:D,MATCH($C339,'Policy Characteristics'!$C:$C,0))),"",INDEX('Policy Characteristics'!D:D,MATCH($C339,'Policy Characteristics'!$C:$C,0)))</f>
        <v>Non BAU Capacity Retirement Schedule</v>
      </c>
      <c r="K339" s="254" t="str">
        <f>IF(ISBLANK(INDEX('Policy Characteristics'!E:E,MATCH($C339,'Policy Characteristics'!$C:$C,0))),"",INDEX('Policy Characteristics'!E:E,MATCH($C339,'Policy Characteristics'!$C:$C,0)))</f>
        <v/>
      </c>
      <c r="L339" s="254">
        <f>IF(ISBLANK(INDEX('Policy Characteristics'!F:F,MATCH($C339,'Policy Characteristics'!$C:$C,0))),"",INDEX('Policy Characteristics'!F:F,MATCH($C339,'Policy Characteristics'!$C:$C,0)))</f>
        <v>0</v>
      </c>
      <c r="M339" s="254">
        <f>IF(ISBLANK(INDEX('Policy Characteristics'!G:G,MATCH($C339,'Policy Characteristics'!$C:$C,0))),"",INDEX('Policy Characteristics'!G:G,MATCH($C339,'Policy Characteristics'!$C:$C,0)))</f>
        <v>1</v>
      </c>
      <c r="N339" s="254">
        <f>IF(ISBLANK(INDEX('Policy Characteristics'!H:H,MATCH($C339,'Policy Characteristics'!$C:$C,0))),"",INDEX('Policy Characteristics'!H:H,MATCH($C339,'Policy Characteristics'!$C:$C,0)))</f>
        <v>1</v>
      </c>
      <c r="O339" s="254" t="str">
        <f>IF(ISBLANK(INDEX('Policy Characteristics'!I:I,MATCH($C339,'Policy Characteristics'!$C:$C,0))),"",INDEX('Policy Characteristics'!I:I,MATCH($C339,'Policy Characteristics'!$C:$C,0)))</f>
        <v>on/off</v>
      </c>
      <c r="P339" s="254"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54" t="str">
        <f>IF(ISBLANK(INDEX('Policy Characteristics'!K:K,MATCH($C339,'Policy Characteristics'!$C:$C,0))),"",INDEX('Policy Characteristics'!K:K,MATCH($C339,'Policy Characteristics'!$C:$C,0)))</f>
        <v/>
      </c>
      <c r="R339" s="254" t="str">
        <f>IF(ISBLANK(INDEX('Policy Characteristics'!L:L,MATCH($C339,'Policy Characteristics'!$C:$C,0))),"",INDEX('Policy Characteristics'!L:L,MATCH($C339,'Policy Characteristics'!$C:$C,0)))</f>
        <v/>
      </c>
    </row>
    <row r="340" spans="1:18">
      <c r="A340" s="254" t="str">
        <f>IF(ISBLANK(INDEX('Policy Characteristics'!A:A,MATCH($C340,'Policy Characteristics'!$C:$C,0))),"",INDEX('Policy Characteristics'!A:A,MATCH($C340,'Policy Characteristics'!$C:$C,0)))</f>
        <v>Electricity Supply</v>
      </c>
      <c r="B340" s="262" t="str">
        <f>IF(ISBLANK(INDEX('Policy Characteristics'!B:B,MATCH($C340,'Policy Characteristics'!$C:$C,0))),"",INDEX('Policy Characteristics'!B:B,MATCH($C340,'Policy Characteristics'!$C:$C,0)))</f>
        <v>Non BAU Capacity Retirement Schedule</v>
      </c>
      <c r="C340" s="254" t="str">
        <f t="shared" si="21"/>
        <v>Boolean Use Non BAU Capacity Retirement Schedule</v>
      </c>
      <c r="D340" s="6" t="s">
        <v>3499</v>
      </c>
      <c r="E340" s="45"/>
      <c r="F340" s="6" t="s">
        <v>3435</v>
      </c>
      <c r="G340" s="45"/>
      <c r="H340" s="43">
        <v>1767</v>
      </c>
      <c r="I340" s="324" t="s">
        <v>44</v>
      </c>
      <c r="J340" s="255" t="str">
        <f>IF(ISBLANK(INDEX('Policy Characteristics'!D:D,MATCH($C340,'Policy Characteristics'!$C:$C,0))),"",INDEX('Policy Characteristics'!D:D,MATCH($C340,'Policy Characteristics'!$C:$C,0)))</f>
        <v>Non BAU Capacity Retirement Schedule</v>
      </c>
      <c r="K340" s="254" t="str">
        <f>IF(ISBLANK(INDEX('Policy Characteristics'!E:E,MATCH($C340,'Policy Characteristics'!$C:$C,0))),"",INDEX('Policy Characteristics'!E:E,MATCH($C340,'Policy Characteristics'!$C:$C,0)))</f>
        <v/>
      </c>
      <c r="L340" s="254">
        <f>IF(ISBLANK(INDEX('Policy Characteristics'!F:F,MATCH($C340,'Policy Characteristics'!$C:$C,0))),"",INDEX('Policy Characteristics'!F:F,MATCH($C340,'Policy Characteristics'!$C:$C,0)))</f>
        <v>0</v>
      </c>
      <c r="M340" s="254">
        <f>IF(ISBLANK(INDEX('Policy Characteristics'!G:G,MATCH($C340,'Policy Characteristics'!$C:$C,0))),"",INDEX('Policy Characteristics'!G:G,MATCH($C340,'Policy Characteristics'!$C:$C,0)))</f>
        <v>1</v>
      </c>
      <c r="N340" s="254">
        <f>IF(ISBLANK(INDEX('Policy Characteristics'!H:H,MATCH($C340,'Policy Characteristics'!$C:$C,0))),"",INDEX('Policy Characteristics'!H:H,MATCH($C340,'Policy Characteristics'!$C:$C,0)))</f>
        <v>1</v>
      </c>
      <c r="O340" s="254" t="str">
        <f>IF(ISBLANK(INDEX('Policy Characteristics'!I:I,MATCH($C340,'Policy Characteristics'!$C:$C,0))),"",INDEX('Policy Characteristics'!I:I,MATCH($C340,'Policy Characteristics'!$C:$C,0)))</f>
        <v>on/off</v>
      </c>
      <c r="P340" s="254"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54" t="str">
        <f>IF(ISBLANK(INDEX('Policy Characteristics'!K:K,MATCH($C340,'Policy Characteristics'!$C:$C,0))),"",INDEX('Policy Characteristics'!K:K,MATCH($C340,'Policy Characteristics'!$C:$C,0)))</f>
        <v/>
      </c>
      <c r="R340" s="254" t="str">
        <f>IF(ISBLANK(INDEX('Policy Characteristics'!L:L,MATCH($C340,'Policy Characteristics'!$C:$C,0))),"",INDEX('Policy Characteristics'!L:L,MATCH($C340,'Policy Characteristics'!$C:$C,0)))</f>
        <v/>
      </c>
    </row>
    <row r="341" spans="1:18">
      <c r="A341" s="254" t="str">
        <f>IF(ISBLANK(INDEX('Policy Characteristics'!A:A,MATCH($C341,'Policy Characteristics'!$C:$C,0))),"",INDEX('Policy Characteristics'!A:A,MATCH($C341,'Policy Characteristics'!$C:$C,0)))</f>
        <v>Electricity Supply</v>
      </c>
      <c r="B341" s="262" t="str">
        <f>IF(ISBLANK(INDEX('Policy Characteristics'!B:B,MATCH($C341,'Policy Characteristics'!$C:$C,0))),"",INDEX('Policy Characteristics'!B:B,MATCH($C341,'Policy Characteristics'!$C:$C,0)))</f>
        <v>Non BAU Capacity Retirement Schedule</v>
      </c>
      <c r="C341" s="254" t="str">
        <f t="shared" si="21"/>
        <v>Boolean Use Non BAU Capacity Retirement Schedule</v>
      </c>
      <c r="D341" s="6" t="s">
        <v>76</v>
      </c>
      <c r="E341" s="45"/>
      <c r="F341" s="6" t="s">
        <v>3509</v>
      </c>
      <c r="G341" s="45"/>
      <c r="H341" s="43">
        <v>862</v>
      </c>
      <c r="I341" s="324" t="s">
        <v>44</v>
      </c>
      <c r="J341" s="255" t="str">
        <f>IF(ISBLANK(INDEX('Policy Characteristics'!D:D,MATCH($C341,'Policy Characteristics'!$C:$C,0))),"",INDEX('Policy Characteristics'!D:D,MATCH($C341,'Policy Characteristics'!$C:$C,0)))</f>
        <v>Non BAU Capacity Retirement Schedule</v>
      </c>
      <c r="K341" s="254" t="str">
        <f>IF(ISBLANK(INDEX('Policy Characteristics'!E:E,MATCH($C341,'Policy Characteristics'!$C:$C,0))),"",INDEX('Policy Characteristics'!E:E,MATCH($C341,'Policy Characteristics'!$C:$C,0)))</f>
        <v/>
      </c>
      <c r="L341" s="254">
        <f>IF(ISBLANK(INDEX('Policy Characteristics'!F:F,MATCH($C341,'Policy Characteristics'!$C:$C,0))),"",INDEX('Policy Characteristics'!F:F,MATCH($C341,'Policy Characteristics'!$C:$C,0)))</f>
        <v>0</v>
      </c>
      <c r="M341" s="254">
        <f>IF(ISBLANK(INDEX('Policy Characteristics'!G:G,MATCH($C341,'Policy Characteristics'!$C:$C,0))),"",INDEX('Policy Characteristics'!G:G,MATCH($C341,'Policy Characteristics'!$C:$C,0)))</f>
        <v>1</v>
      </c>
      <c r="N341" s="254">
        <f>IF(ISBLANK(INDEX('Policy Characteristics'!H:H,MATCH($C341,'Policy Characteristics'!$C:$C,0))),"",INDEX('Policy Characteristics'!H:H,MATCH($C341,'Policy Characteristics'!$C:$C,0)))</f>
        <v>1</v>
      </c>
      <c r="O341" s="254" t="str">
        <f>IF(ISBLANK(INDEX('Policy Characteristics'!I:I,MATCH($C341,'Policy Characteristics'!$C:$C,0))),"",INDEX('Policy Characteristics'!I:I,MATCH($C341,'Policy Characteristics'!$C:$C,0)))</f>
        <v>on/off</v>
      </c>
      <c r="P341" s="254"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54" t="str">
        <f>IF(ISBLANK(INDEX('Policy Characteristics'!K:K,MATCH($C341,'Policy Characteristics'!$C:$C,0))),"",INDEX('Policy Characteristics'!K:K,MATCH($C341,'Policy Characteristics'!$C:$C,0)))</f>
        <v/>
      </c>
      <c r="R341" s="254" t="str">
        <f>IF(ISBLANK(INDEX('Policy Characteristics'!L:L,MATCH($C341,'Policy Characteristics'!$C:$C,0))),"",INDEX('Policy Characteristics'!L:L,MATCH($C341,'Policy Characteristics'!$C:$C,0)))</f>
        <v/>
      </c>
    </row>
    <row r="342" spans="1:18">
      <c r="A342" s="254" t="str">
        <f>IF(ISBLANK(INDEX('Policy Characteristics'!A:A,MATCH($C342,'Policy Characteristics'!$C:$C,0))),"",INDEX('Policy Characteristics'!A:A,MATCH($C342,'Policy Characteristics'!$C:$C,0)))</f>
        <v>Electricity Supply</v>
      </c>
      <c r="B342" s="262" t="str">
        <f>IF(ISBLANK(INDEX('Policy Characteristics'!B:B,MATCH($C342,'Policy Characteristics'!$C:$C,0))),"",INDEX('Policy Characteristics'!B:B,MATCH($C342,'Policy Characteristics'!$C:$C,0)))</f>
        <v>Non BAU Capacity Retirement Schedule</v>
      </c>
      <c r="C342" s="254" t="str">
        <f t="shared" si="21"/>
        <v>Boolean Use Non BAU Capacity Retirement Schedule</v>
      </c>
      <c r="D342" s="6" t="s">
        <v>77</v>
      </c>
      <c r="E342" s="45"/>
      <c r="F342" s="6" t="s">
        <v>89</v>
      </c>
      <c r="G342" s="45"/>
      <c r="H342" s="43">
        <v>863</v>
      </c>
      <c r="I342" s="324" t="s">
        <v>44</v>
      </c>
      <c r="J342" s="255" t="str">
        <f>IF(ISBLANK(INDEX('Policy Characteristics'!D:D,MATCH($C342,'Policy Characteristics'!$C:$C,0))),"",INDEX('Policy Characteristics'!D:D,MATCH($C342,'Policy Characteristics'!$C:$C,0)))</f>
        <v>Non BAU Capacity Retirement Schedule</v>
      </c>
      <c r="K342" s="254" t="str">
        <f>IF(ISBLANK(INDEX('Policy Characteristics'!E:E,MATCH($C342,'Policy Characteristics'!$C:$C,0))),"",INDEX('Policy Characteristics'!E:E,MATCH($C342,'Policy Characteristics'!$C:$C,0)))</f>
        <v/>
      </c>
      <c r="L342" s="254">
        <f>IF(ISBLANK(INDEX('Policy Characteristics'!F:F,MATCH($C342,'Policy Characteristics'!$C:$C,0))),"",INDEX('Policy Characteristics'!F:F,MATCH($C342,'Policy Characteristics'!$C:$C,0)))</f>
        <v>0</v>
      </c>
      <c r="M342" s="254">
        <f>IF(ISBLANK(INDEX('Policy Characteristics'!G:G,MATCH($C342,'Policy Characteristics'!$C:$C,0))),"",INDEX('Policy Characteristics'!G:G,MATCH($C342,'Policy Characteristics'!$C:$C,0)))</f>
        <v>1</v>
      </c>
      <c r="N342" s="254">
        <f>IF(ISBLANK(INDEX('Policy Characteristics'!H:H,MATCH($C342,'Policy Characteristics'!$C:$C,0))),"",INDEX('Policy Characteristics'!H:H,MATCH($C342,'Policy Characteristics'!$C:$C,0)))</f>
        <v>1</v>
      </c>
      <c r="O342" s="254" t="str">
        <f>IF(ISBLANK(INDEX('Policy Characteristics'!I:I,MATCH($C342,'Policy Characteristics'!$C:$C,0))),"",INDEX('Policy Characteristics'!I:I,MATCH($C342,'Policy Characteristics'!$C:$C,0)))</f>
        <v>on/off</v>
      </c>
      <c r="P342" s="254"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54" t="str">
        <f>IF(ISBLANK(INDEX('Policy Characteristics'!K:K,MATCH($C342,'Policy Characteristics'!$C:$C,0))),"",INDEX('Policy Characteristics'!K:K,MATCH($C342,'Policy Characteristics'!$C:$C,0)))</f>
        <v/>
      </c>
      <c r="R342" s="254" t="str">
        <f>IF(ISBLANK(INDEX('Policy Characteristics'!L:L,MATCH($C342,'Policy Characteristics'!$C:$C,0))),"",INDEX('Policy Characteristics'!L:L,MATCH($C342,'Policy Characteristics'!$C:$C,0)))</f>
        <v/>
      </c>
    </row>
    <row r="343" spans="1:18">
      <c r="A343" s="254" t="str">
        <f>IF(ISBLANK(INDEX('Policy Characteristics'!A:A,MATCH($C343,'Policy Characteristics'!$C:$C,0))),"",INDEX('Policy Characteristics'!A:A,MATCH($C343,'Policy Characteristics'!$C:$C,0)))</f>
        <v>Electricity Supply</v>
      </c>
      <c r="B343" s="262" t="str">
        <f>IF(ISBLANK(INDEX('Policy Characteristics'!B:B,MATCH($C343,'Policy Characteristics'!$C:$C,0))),"",INDEX('Policy Characteristics'!B:B,MATCH($C343,'Policy Characteristics'!$C:$C,0)))</f>
        <v>Non BAU Capacity Retirement Schedule</v>
      </c>
      <c r="C343" s="254" t="str">
        <f t="shared" si="21"/>
        <v>Boolean Use Non BAU Capacity Retirement Schedule</v>
      </c>
      <c r="D343" s="6" t="s">
        <v>449</v>
      </c>
      <c r="E343" s="45"/>
      <c r="F343" s="6" t="s">
        <v>452</v>
      </c>
      <c r="G343" s="45"/>
      <c r="H343" s="43">
        <v>864</v>
      </c>
      <c r="I343" s="324" t="s">
        <v>44</v>
      </c>
      <c r="J343" s="255" t="str">
        <f>IF(ISBLANK(INDEX('Policy Characteristics'!D:D,MATCH($C343,'Policy Characteristics'!$C:$C,0))),"",INDEX('Policy Characteristics'!D:D,MATCH($C343,'Policy Characteristics'!$C:$C,0)))</f>
        <v>Non BAU Capacity Retirement Schedule</v>
      </c>
      <c r="K343" s="254" t="str">
        <f>IF(ISBLANK(INDEX('Policy Characteristics'!E:E,MATCH($C343,'Policy Characteristics'!$C:$C,0))),"",INDEX('Policy Characteristics'!E:E,MATCH($C343,'Policy Characteristics'!$C:$C,0)))</f>
        <v/>
      </c>
      <c r="L343" s="254">
        <f>IF(ISBLANK(INDEX('Policy Characteristics'!F:F,MATCH($C343,'Policy Characteristics'!$C:$C,0))),"",INDEX('Policy Characteristics'!F:F,MATCH($C343,'Policy Characteristics'!$C:$C,0)))</f>
        <v>0</v>
      </c>
      <c r="M343" s="254">
        <f>IF(ISBLANK(INDEX('Policy Characteristics'!G:G,MATCH($C343,'Policy Characteristics'!$C:$C,0))),"",INDEX('Policy Characteristics'!G:G,MATCH($C343,'Policy Characteristics'!$C:$C,0)))</f>
        <v>1</v>
      </c>
      <c r="N343" s="254">
        <f>IF(ISBLANK(INDEX('Policy Characteristics'!H:H,MATCH($C343,'Policy Characteristics'!$C:$C,0))),"",INDEX('Policy Characteristics'!H:H,MATCH($C343,'Policy Characteristics'!$C:$C,0)))</f>
        <v>1</v>
      </c>
      <c r="O343" s="254" t="str">
        <f>IF(ISBLANK(INDEX('Policy Characteristics'!I:I,MATCH($C343,'Policy Characteristics'!$C:$C,0))),"",INDEX('Policy Characteristics'!I:I,MATCH($C343,'Policy Characteristics'!$C:$C,0)))</f>
        <v>on/off</v>
      </c>
      <c r="P343" s="254"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54" t="str">
        <f>IF(ISBLANK(INDEX('Policy Characteristics'!K:K,MATCH($C343,'Policy Characteristics'!$C:$C,0))),"",INDEX('Policy Characteristics'!K:K,MATCH($C343,'Policy Characteristics'!$C:$C,0)))</f>
        <v/>
      </c>
      <c r="R343" s="254" t="str">
        <f>IF(ISBLANK(INDEX('Policy Characteristics'!L:L,MATCH($C343,'Policy Characteristics'!$C:$C,0))),"",INDEX('Policy Characteristics'!L:L,MATCH($C343,'Policy Characteristics'!$C:$C,0)))</f>
        <v/>
      </c>
    </row>
    <row r="344" spans="1:18">
      <c r="A344" s="254" t="str">
        <f>IF(ISBLANK(INDEX('Policy Characteristics'!A:A,MATCH($C344,'Policy Characteristics'!$C:$C,0))),"",INDEX('Policy Characteristics'!A:A,MATCH($C344,'Policy Characteristics'!$C:$C,0)))</f>
        <v>Electricity Supply</v>
      </c>
      <c r="B344" s="262" t="str">
        <f>IF(ISBLANK(INDEX('Policy Characteristics'!B:B,MATCH($C344,'Policy Characteristics'!$C:$C,0))),"",INDEX('Policy Characteristics'!B:B,MATCH($C344,'Policy Characteristics'!$C:$C,0)))</f>
        <v>Non BAU Capacity Retirement Schedule</v>
      </c>
      <c r="C344" s="254" t="str">
        <f t="shared" si="21"/>
        <v>Boolean Use Non BAU Capacity Retirement Schedule</v>
      </c>
      <c r="D344" s="6" t="s">
        <v>78</v>
      </c>
      <c r="E344" s="45"/>
      <c r="F344" s="6" t="s">
        <v>90</v>
      </c>
      <c r="G344" s="45"/>
      <c r="H344" s="43">
        <v>865</v>
      </c>
      <c r="I344" s="324" t="s">
        <v>44</v>
      </c>
      <c r="J344" s="255" t="str">
        <f>IF(ISBLANK(INDEX('Policy Characteristics'!D:D,MATCH($C344,'Policy Characteristics'!$C:$C,0))),"",INDEX('Policy Characteristics'!D:D,MATCH($C344,'Policy Characteristics'!$C:$C,0)))</f>
        <v>Non BAU Capacity Retirement Schedule</v>
      </c>
      <c r="K344" s="254" t="str">
        <f>IF(ISBLANK(INDEX('Policy Characteristics'!E:E,MATCH($C344,'Policy Characteristics'!$C:$C,0))),"",INDEX('Policy Characteristics'!E:E,MATCH($C344,'Policy Characteristics'!$C:$C,0)))</f>
        <v/>
      </c>
      <c r="L344" s="254">
        <f>IF(ISBLANK(INDEX('Policy Characteristics'!F:F,MATCH($C344,'Policy Characteristics'!$C:$C,0))),"",INDEX('Policy Characteristics'!F:F,MATCH($C344,'Policy Characteristics'!$C:$C,0)))</f>
        <v>0</v>
      </c>
      <c r="M344" s="254">
        <f>IF(ISBLANK(INDEX('Policy Characteristics'!G:G,MATCH($C344,'Policy Characteristics'!$C:$C,0))),"",INDEX('Policy Characteristics'!G:G,MATCH($C344,'Policy Characteristics'!$C:$C,0)))</f>
        <v>1</v>
      </c>
      <c r="N344" s="254">
        <f>IF(ISBLANK(INDEX('Policy Characteristics'!H:H,MATCH($C344,'Policy Characteristics'!$C:$C,0))),"",INDEX('Policy Characteristics'!H:H,MATCH($C344,'Policy Characteristics'!$C:$C,0)))</f>
        <v>1</v>
      </c>
      <c r="O344" s="254" t="str">
        <f>IF(ISBLANK(INDEX('Policy Characteristics'!I:I,MATCH($C344,'Policy Characteristics'!$C:$C,0))),"",INDEX('Policy Characteristics'!I:I,MATCH($C344,'Policy Characteristics'!$C:$C,0)))</f>
        <v>on/off</v>
      </c>
      <c r="P344" s="254"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54" t="str">
        <f>IF(ISBLANK(INDEX('Policy Characteristics'!K:K,MATCH($C344,'Policy Characteristics'!$C:$C,0))),"",INDEX('Policy Characteristics'!K:K,MATCH($C344,'Policy Characteristics'!$C:$C,0)))</f>
        <v/>
      </c>
      <c r="R344" s="254" t="str">
        <f>IF(ISBLANK(INDEX('Policy Characteristics'!L:L,MATCH($C344,'Policy Characteristics'!$C:$C,0))),"",INDEX('Policy Characteristics'!L:L,MATCH($C344,'Policy Characteristics'!$C:$C,0)))</f>
        <v/>
      </c>
    </row>
    <row r="345" spans="1:18">
      <c r="A345" s="254" t="str">
        <f>IF(ISBLANK(INDEX('Policy Characteristics'!A:A,MATCH($C345,'Policy Characteristics'!$C:$C,0))),"",INDEX('Policy Characteristics'!A:A,MATCH($C345,'Policy Characteristics'!$C:$C,0)))</f>
        <v>Electricity Supply</v>
      </c>
      <c r="B345" s="262" t="str">
        <f>IF(ISBLANK(INDEX('Policy Characteristics'!B:B,MATCH($C345,'Policy Characteristics'!$C:$C,0))),"",INDEX('Policy Characteristics'!B:B,MATCH($C345,'Policy Characteristics'!$C:$C,0)))</f>
        <v>Non BAU Capacity Retirement Schedule</v>
      </c>
      <c r="C345" s="254" t="str">
        <f t="shared" si="21"/>
        <v>Boolean Use Non BAU Capacity Retirement Schedule</v>
      </c>
      <c r="D345" s="6" t="s">
        <v>79</v>
      </c>
      <c r="E345" s="45"/>
      <c r="F345" s="6" t="s">
        <v>91</v>
      </c>
      <c r="G345" s="45"/>
      <c r="H345" s="43">
        <v>866</v>
      </c>
      <c r="I345" s="324" t="s">
        <v>44</v>
      </c>
      <c r="J345" s="255" t="str">
        <f>IF(ISBLANK(INDEX('Policy Characteristics'!D:D,MATCH($C345,'Policy Characteristics'!$C:$C,0))),"",INDEX('Policy Characteristics'!D:D,MATCH($C345,'Policy Characteristics'!$C:$C,0)))</f>
        <v>Non BAU Capacity Retirement Schedule</v>
      </c>
      <c r="K345" s="254" t="str">
        <f>IF(ISBLANK(INDEX('Policy Characteristics'!E:E,MATCH($C345,'Policy Characteristics'!$C:$C,0))),"",INDEX('Policy Characteristics'!E:E,MATCH($C345,'Policy Characteristics'!$C:$C,0)))</f>
        <v/>
      </c>
      <c r="L345" s="254">
        <f>IF(ISBLANK(INDEX('Policy Characteristics'!F:F,MATCH($C345,'Policy Characteristics'!$C:$C,0))),"",INDEX('Policy Characteristics'!F:F,MATCH($C345,'Policy Characteristics'!$C:$C,0)))</f>
        <v>0</v>
      </c>
      <c r="M345" s="254">
        <f>IF(ISBLANK(INDEX('Policy Characteristics'!G:G,MATCH($C345,'Policy Characteristics'!$C:$C,0))),"",INDEX('Policy Characteristics'!G:G,MATCH($C345,'Policy Characteristics'!$C:$C,0)))</f>
        <v>1</v>
      </c>
      <c r="N345" s="254">
        <f>IF(ISBLANK(INDEX('Policy Characteristics'!H:H,MATCH($C345,'Policy Characteristics'!$C:$C,0))),"",INDEX('Policy Characteristics'!H:H,MATCH($C345,'Policy Characteristics'!$C:$C,0)))</f>
        <v>1</v>
      </c>
      <c r="O345" s="254" t="str">
        <f>IF(ISBLANK(INDEX('Policy Characteristics'!I:I,MATCH($C345,'Policy Characteristics'!$C:$C,0))),"",INDEX('Policy Characteristics'!I:I,MATCH($C345,'Policy Characteristics'!$C:$C,0)))</f>
        <v>on/off</v>
      </c>
      <c r="P345" s="254"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54" t="str">
        <f>IF(ISBLANK(INDEX('Policy Characteristics'!K:K,MATCH($C345,'Policy Characteristics'!$C:$C,0))),"",INDEX('Policy Characteristics'!K:K,MATCH($C345,'Policy Characteristics'!$C:$C,0)))</f>
        <v/>
      </c>
      <c r="R345" s="254" t="str">
        <f>IF(ISBLANK(INDEX('Policy Characteristics'!L:L,MATCH($C345,'Policy Characteristics'!$C:$C,0))),"",INDEX('Policy Characteristics'!L:L,MATCH($C345,'Policy Characteristics'!$C:$C,0)))</f>
        <v/>
      </c>
    </row>
    <row r="346" spans="1:18">
      <c r="A346" s="254" t="str">
        <f>IF(ISBLANK(INDEX('Policy Characteristics'!A:A,MATCH($C346,'Policy Characteristics'!$C:$C,0))),"",INDEX('Policy Characteristics'!A:A,MATCH($C346,'Policy Characteristics'!$C:$C,0)))</f>
        <v>Electricity Supply</v>
      </c>
      <c r="B346" s="262" t="str">
        <f>IF(ISBLANK(INDEX('Policy Characteristics'!B:B,MATCH($C346,'Policy Characteristics'!$C:$C,0))),"",INDEX('Policy Characteristics'!B:B,MATCH($C346,'Policy Characteristics'!$C:$C,0)))</f>
        <v>Non BAU Capacity Retirement Schedule</v>
      </c>
      <c r="C346" s="254" t="str">
        <f t="shared" si="21"/>
        <v>Boolean Use Non BAU Capacity Retirement Schedule</v>
      </c>
      <c r="D346" s="6" t="s">
        <v>80</v>
      </c>
      <c r="E346" s="45"/>
      <c r="F346" s="6" t="s">
        <v>92</v>
      </c>
      <c r="G346" s="45"/>
      <c r="H346" s="43">
        <v>867</v>
      </c>
      <c r="I346" s="324" t="s">
        <v>44</v>
      </c>
      <c r="J346" s="255" t="str">
        <f>IF(ISBLANK(INDEX('Policy Characteristics'!D:D,MATCH($C346,'Policy Characteristics'!$C:$C,0))),"",INDEX('Policy Characteristics'!D:D,MATCH($C346,'Policy Characteristics'!$C:$C,0)))</f>
        <v>Non BAU Capacity Retirement Schedule</v>
      </c>
      <c r="K346" s="254" t="str">
        <f>IF(ISBLANK(INDEX('Policy Characteristics'!E:E,MATCH($C346,'Policy Characteristics'!$C:$C,0))),"",INDEX('Policy Characteristics'!E:E,MATCH($C346,'Policy Characteristics'!$C:$C,0)))</f>
        <v/>
      </c>
      <c r="L346" s="254">
        <f>IF(ISBLANK(INDEX('Policy Characteristics'!F:F,MATCH($C346,'Policy Characteristics'!$C:$C,0))),"",INDEX('Policy Characteristics'!F:F,MATCH($C346,'Policy Characteristics'!$C:$C,0)))</f>
        <v>0</v>
      </c>
      <c r="M346" s="254">
        <f>IF(ISBLANK(INDEX('Policy Characteristics'!G:G,MATCH($C346,'Policy Characteristics'!$C:$C,0))),"",INDEX('Policy Characteristics'!G:G,MATCH($C346,'Policy Characteristics'!$C:$C,0)))</f>
        <v>1</v>
      </c>
      <c r="N346" s="254">
        <f>IF(ISBLANK(INDEX('Policy Characteristics'!H:H,MATCH($C346,'Policy Characteristics'!$C:$C,0))),"",INDEX('Policy Characteristics'!H:H,MATCH($C346,'Policy Characteristics'!$C:$C,0)))</f>
        <v>1</v>
      </c>
      <c r="O346" s="254" t="str">
        <f>IF(ISBLANK(INDEX('Policy Characteristics'!I:I,MATCH($C346,'Policy Characteristics'!$C:$C,0))),"",INDEX('Policy Characteristics'!I:I,MATCH($C346,'Policy Characteristics'!$C:$C,0)))</f>
        <v>on/off</v>
      </c>
      <c r="P346" s="254"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54" t="str">
        <f>IF(ISBLANK(INDEX('Policy Characteristics'!K:K,MATCH($C346,'Policy Characteristics'!$C:$C,0))),"",INDEX('Policy Characteristics'!K:K,MATCH($C346,'Policy Characteristics'!$C:$C,0)))</f>
        <v/>
      </c>
      <c r="R346" s="254" t="str">
        <f>IF(ISBLANK(INDEX('Policy Characteristics'!L:L,MATCH($C346,'Policy Characteristics'!$C:$C,0))),"",INDEX('Policy Characteristics'!L:L,MATCH($C346,'Policy Characteristics'!$C:$C,0)))</f>
        <v/>
      </c>
    </row>
    <row r="347" spans="1:18">
      <c r="A347" s="254" t="str">
        <f>IF(ISBLANK(INDEX('Policy Characteristics'!A:A,MATCH($C347,'Policy Characteristics'!$C:$C,0))),"",INDEX('Policy Characteristics'!A:A,MATCH($C347,'Policy Characteristics'!$C:$C,0)))</f>
        <v>Electricity Supply</v>
      </c>
      <c r="B347" s="262" t="str">
        <f>IF(ISBLANK(INDEX('Policy Characteristics'!B:B,MATCH($C347,'Policy Characteristics'!$C:$C,0))),"",INDEX('Policy Characteristics'!B:B,MATCH($C347,'Policy Characteristics'!$C:$C,0)))</f>
        <v>Non BAU Capacity Retirement Schedule</v>
      </c>
      <c r="C347" s="254" t="str">
        <f t="shared" si="21"/>
        <v>Boolean Use Non BAU Capacity Retirement Schedule</v>
      </c>
      <c r="D347" s="6" t="s">
        <v>2426</v>
      </c>
      <c r="E347" s="45"/>
      <c r="F347" s="6" t="s">
        <v>437</v>
      </c>
      <c r="G347" s="45"/>
      <c r="H347" s="43">
        <v>868</v>
      </c>
      <c r="I347" s="324" t="s">
        <v>44</v>
      </c>
      <c r="J347" s="255" t="str">
        <f>IF(ISBLANK(INDEX('Policy Characteristics'!D:D,MATCH($C347,'Policy Characteristics'!$C:$C,0))),"",INDEX('Policy Characteristics'!D:D,MATCH($C347,'Policy Characteristics'!$C:$C,0)))</f>
        <v>Non BAU Capacity Retirement Schedule</v>
      </c>
      <c r="K347" s="254" t="str">
        <f>IF(ISBLANK(INDEX('Policy Characteristics'!E:E,MATCH($C347,'Policy Characteristics'!$C:$C,0))),"",INDEX('Policy Characteristics'!E:E,MATCH($C347,'Policy Characteristics'!$C:$C,0)))</f>
        <v/>
      </c>
      <c r="L347" s="254">
        <f>IF(ISBLANK(INDEX('Policy Characteristics'!F:F,MATCH($C347,'Policy Characteristics'!$C:$C,0))),"",INDEX('Policy Characteristics'!F:F,MATCH($C347,'Policy Characteristics'!$C:$C,0)))</f>
        <v>0</v>
      </c>
      <c r="M347" s="254">
        <f>IF(ISBLANK(INDEX('Policy Characteristics'!G:G,MATCH($C347,'Policy Characteristics'!$C:$C,0))),"",INDEX('Policy Characteristics'!G:G,MATCH($C347,'Policy Characteristics'!$C:$C,0)))</f>
        <v>1</v>
      </c>
      <c r="N347" s="254">
        <f>IF(ISBLANK(INDEX('Policy Characteristics'!H:H,MATCH($C347,'Policy Characteristics'!$C:$C,0))),"",INDEX('Policy Characteristics'!H:H,MATCH($C347,'Policy Characteristics'!$C:$C,0)))</f>
        <v>1</v>
      </c>
      <c r="O347" s="254" t="str">
        <f>IF(ISBLANK(INDEX('Policy Characteristics'!I:I,MATCH($C347,'Policy Characteristics'!$C:$C,0))),"",INDEX('Policy Characteristics'!I:I,MATCH($C347,'Policy Characteristics'!$C:$C,0)))</f>
        <v>on/off</v>
      </c>
      <c r="P347" s="254"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54" t="str">
        <f>IF(ISBLANK(INDEX('Policy Characteristics'!K:K,MATCH($C347,'Policy Characteristics'!$C:$C,0))),"",INDEX('Policy Characteristics'!K:K,MATCH($C347,'Policy Characteristics'!$C:$C,0)))</f>
        <v/>
      </c>
      <c r="R347" s="254" t="str">
        <f>IF(ISBLANK(INDEX('Policy Characteristics'!L:L,MATCH($C347,'Policy Characteristics'!$C:$C,0))),"",INDEX('Policy Characteristics'!L:L,MATCH($C347,'Policy Characteristics'!$C:$C,0)))</f>
        <v/>
      </c>
    </row>
    <row r="348" spans="1:18">
      <c r="A348" s="254" t="str">
        <f>IF(ISBLANK(INDEX('Policy Characteristics'!A:A,MATCH($C348,'Policy Characteristics'!$C:$C,0))),"",INDEX('Policy Characteristics'!A:A,MATCH($C348,'Policy Characteristics'!$C:$C,0)))</f>
        <v>Electricity Supply</v>
      </c>
      <c r="B348" s="262" t="str">
        <f>IF(ISBLANK(INDEX('Policy Characteristics'!B:B,MATCH($C348,'Policy Characteristics'!$C:$C,0))),"",INDEX('Policy Characteristics'!B:B,MATCH($C348,'Policy Characteristics'!$C:$C,0)))</f>
        <v>Non BAU Capacity Retirement Schedule</v>
      </c>
      <c r="C348" s="254" t="str">
        <f t="shared" si="21"/>
        <v>Boolean Use Non BAU Capacity Retirement Schedule</v>
      </c>
      <c r="D348" s="6" t="s">
        <v>309</v>
      </c>
      <c r="E348" s="45"/>
      <c r="F348" s="6" t="s">
        <v>311</v>
      </c>
      <c r="G348" s="45"/>
      <c r="H348" s="43">
        <v>869</v>
      </c>
      <c r="I348" s="324" t="s">
        <v>44</v>
      </c>
      <c r="J348" s="255" t="str">
        <f>IF(ISBLANK(INDEX('Policy Characteristics'!D:D,MATCH($C348,'Policy Characteristics'!$C:$C,0))),"",INDEX('Policy Characteristics'!D:D,MATCH($C348,'Policy Characteristics'!$C:$C,0)))</f>
        <v>Non BAU Capacity Retirement Schedule</v>
      </c>
      <c r="K348" s="254" t="str">
        <f>IF(ISBLANK(INDEX('Policy Characteristics'!E:E,MATCH($C348,'Policy Characteristics'!$C:$C,0))),"",INDEX('Policy Characteristics'!E:E,MATCH($C348,'Policy Characteristics'!$C:$C,0)))</f>
        <v/>
      </c>
      <c r="L348" s="254">
        <f>IF(ISBLANK(INDEX('Policy Characteristics'!F:F,MATCH($C348,'Policy Characteristics'!$C:$C,0))),"",INDEX('Policy Characteristics'!F:F,MATCH($C348,'Policy Characteristics'!$C:$C,0)))</f>
        <v>0</v>
      </c>
      <c r="M348" s="254">
        <f>IF(ISBLANK(INDEX('Policy Characteristics'!G:G,MATCH($C348,'Policy Characteristics'!$C:$C,0))),"",INDEX('Policy Characteristics'!G:G,MATCH($C348,'Policy Characteristics'!$C:$C,0)))</f>
        <v>1</v>
      </c>
      <c r="N348" s="254">
        <f>IF(ISBLANK(INDEX('Policy Characteristics'!H:H,MATCH($C348,'Policy Characteristics'!$C:$C,0))),"",INDEX('Policy Characteristics'!H:H,MATCH($C348,'Policy Characteristics'!$C:$C,0)))</f>
        <v>1</v>
      </c>
      <c r="O348" s="254" t="str">
        <f>IF(ISBLANK(INDEX('Policy Characteristics'!I:I,MATCH($C348,'Policy Characteristics'!$C:$C,0))),"",INDEX('Policy Characteristics'!I:I,MATCH($C348,'Policy Characteristics'!$C:$C,0)))</f>
        <v>on/off</v>
      </c>
      <c r="P348" s="254"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54" t="str">
        <f>IF(ISBLANK(INDEX('Policy Characteristics'!K:K,MATCH($C348,'Policy Characteristics'!$C:$C,0))),"",INDEX('Policy Characteristics'!K:K,MATCH($C348,'Policy Characteristics'!$C:$C,0)))</f>
        <v/>
      </c>
      <c r="R348" s="254" t="str">
        <f>IF(ISBLANK(INDEX('Policy Characteristics'!L:L,MATCH($C348,'Policy Characteristics'!$C:$C,0))),"",INDEX('Policy Characteristics'!L:L,MATCH($C348,'Policy Characteristics'!$C:$C,0)))</f>
        <v/>
      </c>
    </row>
    <row r="349" spans="1:18">
      <c r="A349" s="254" t="str">
        <f>IF(ISBLANK(INDEX('Policy Characteristics'!A:A,MATCH($C349,'Policy Characteristics'!$C:$C,0))),"",INDEX('Policy Characteristics'!A:A,MATCH($C349,'Policy Characteristics'!$C:$C,0)))</f>
        <v>Electricity Supply</v>
      </c>
      <c r="B349" s="262" t="str">
        <f>IF(ISBLANK(INDEX('Policy Characteristics'!B:B,MATCH($C349,'Policy Characteristics'!$C:$C,0))),"",INDEX('Policy Characteristics'!B:B,MATCH($C349,'Policy Characteristics'!$C:$C,0)))</f>
        <v>Non BAU Capacity Retirement Schedule</v>
      </c>
      <c r="C349" s="254" t="str">
        <f t="shared" si="21"/>
        <v>Boolean Use Non BAU Capacity Retirement Schedule</v>
      </c>
      <c r="D349" s="6" t="s">
        <v>310</v>
      </c>
      <c r="E349" s="45"/>
      <c r="F349" s="6" t="s">
        <v>312</v>
      </c>
      <c r="G349" s="45"/>
      <c r="H349" s="43">
        <v>870</v>
      </c>
      <c r="I349" s="324" t="s">
        <v>44</v>
      </c>
      <c r="J349" s="255" t="str">
        <f>IF(ISBLANK(INDEX('Policy Characteristics'!D:D,MATCH($C349,'Policy Characteristics'!$C:$C,0))),"",INDEX('Policy Characteristics'!D:D,MATCH($C349,'Policy Characteristics'!$C:$C,0)))</f>
        <v>Non BAU Capacity Retirement Schedule</v>
      </c>
      <c r="K349" s="254" t="str">
        <f>IF(ISBLANK(INDEX('Policy Characteristics'!E:E,MATCH($C349,'Policy Characteristics'!$C:$C,0))),"",INDEX('Policy Characteristics'!E:E,MATCH($C349,'Policy Characteristics'!$C:$C,0)))</f>
        <v/>
      </c>
      <c r="L349" s="254">
        <f>IF(ISBLANK(INDEX('Policy Characteristics'!F:F,MATCH($C349,'Policy Characteristics'!$C:$C,0))),"",INDEX('Policy Characteristics'!F:F,MATCH($C349,'Policy Characteristics'!$C:$C,0)))</f>
        <v>0</v>
      </c>
      <c r="M349" s="254">
        <f>IF(ISBLANK(INDEX('Policy Characteristics'!G:G,MATCH($C349,'Policy Characteristics'!$C:$C,0))),"",INDEX('Policy Characteristics'!G:G,MATCH($C349,'Policy Characteristics'!$C:$C,0)))</f>
        <v>1</v>
      </c>
      <c r="N349" s="254">
        <f>IF(ISBLANK(INDEX('Policy Characteristics'!H:H,MATCH($C349,'Policy Characteristics'!$C:$C,0))),"",INDEX('Policy Characteristics'!H:H,MATCH($C349,'Policy Characteristics'!$C:$C,0)))</f>
        <v>1</v>
      </c>
      <c r="O349" s="254" t="str">
        <f>IF(ISBLANK(INDEX('Policy Characteristics'!I:I,MATCH($C349,'Policy Characteristics'!$C:$C,0))),"",INDEX('Policy Characteristics'!I:I,MATCH($C349,'Policy Characteristics'!$C:$C,0)))</f>
        <v>on/off</v>
      </c>
      <c r="P349" s="254"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54" t="str">
        <f>IF(ISBLANK(INDEX('Policy Characteristics'!K:K,MATCH($C349,'Policy Characteristics'!$C:$C,0))),"",INDEX('Policy Characteristics'!K:K,MATCH($C349,'Policy Characteristics'!$C:$C,0)))</f>
        <v/>
      </c>
      <c r="R349" s="254" t="str">
        <f>IF(ISBLANK(INDEX('Policy Characteristics'!L:L,MATCH($C349,'Policy Characteristics'!$C:$C,0))),"",INDEX('Policy Characteristics'!L:L,MATCH($C349,'Policy Characteristics'!$C:$C,0)))</f>
        <v/>
      </c>
    </row>
    <row r="350" spans="1:18">
      <c r="A350" s="254" t="str">
        <f>IF(ISBLANK(INDEX('Policy Characteristics'!A:A,MATCH($C350,'Policy Characteristics'!$C:$C,0))),"",INDEX('Policy Characteristics'!A:A,MATCH($C350,'Policy Characteristics'!$C:$C,0)))</f>
        <v>Electricity Supply</v>
      </c>
      <c r="B350" s="262" t="str">
        <f>IF(ISBLANK(INDEX('Policy Characteristics'!B:B,MATCH($C350,'Policy Characteristics'!$C:$C,0))),"",INDEX('Policy Characteristics'!B:B,MATCH($C350,'Policy Characteristics'!$C:$C,0)))</f>
        <v>Non BAU Capacity Retirement Schedule</v>
      </c>
      <c r="C350" s="254" t="str">
        <f t="shared" si="21"/>
        <v>Boolean Use Non BAU Capacity Retirement Schedule</v>
      </c>
      <c r="D350" s="6" t="s">
        <v>445</v>
      </c>
      <c r="E350" s="45"/>
      <c r="F350" s="6" t="s">
        <v>444</v>
      </c>
      <c r="G350" s="45"/>
      <c r="H350" s="43">
        <v>871</v>
      </c>
      <c r="I350" s="324" t="s">
        <v>44</v>
      </c>
      <c r="J350" s="255" t="str">
        <f>IF(ISBLANK(INDEX('Policy Characteristics'!D:D,MATCH($C350,'Policy Characteristics'!$C:$C,0))),"",INDEX('Policy Characteristics'!D:D,MATCH($C350,'Policy Characteristics'!$C:$C,0)))</f>
        <v>Non BAU Capacity Retirement Schedule</v>
      </c>
      <c r="K350" s="254" t="str">
        <f>IF(ISBLANK(INDEX('Policy Characteristics'!E:E,MATCH($C350,'Policy Characteristics'!$C:$C,0))),"",INDEX('Policy Characteristics'!E:E,MATCH($C350,'Policy Characteristics'!$C:$C,0)))</f>
        <v/>
      </c>
      <c r="L350" s="254">
        <f>IF(ISBLANK(INDEX('Policy Characteristics'!F:F,MATCH($C350,'Policy Characteristics'!$C:$C,0))),"",INDEX('Policy Characteristics'!F:F,MATCH($C350,'Policy Characteristics'!$C:$C,0)))</f>
        <v>0</v>
      </c>
      <c r="M350" s="254">
        <f>IF(ISBLANK(INDEX('Policy Characteristics'!G:G,MATCH($C350,'Policy Characteristics'!$C:$C,0))),"",INDEX('Policy Characteristics'!G:G,MATCH($C350,'Policy Characteristics'!$C:$C,0)))</f>
        <v>1</v>
      </c>
      <c r="N350" s="254">
        <f>IF(ISBLANK(INDEX('Policy Characteristics'!H:H,MATCH($C350,'Policy Characteristics'!$C:$C,0))),"",INDEX('Policy Characteristics'!H:H,MATCH($C350,'Policy Characteristics'!$C:$C,0)))</f>
        <v>1</v>
      </c>
      <c r="O350" s="254" t="str">
        <f>IF(ISBLANK(INDEX('Policy Characteristics'!I:I,MATCH($C350,'Policy Characteristics'!$C:$C,0))),"",INDEX('Policy Characteristics'!I:I,MATCH($C350,'Policy Characteristics'!$C:$C,0)))</f>
        <v>on/off</v>
      </c>
      <c r="P350" s="254"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54" t="str">
        <f>IF(ISBLANK(INDEX('Policy Characteristics'!K:K,MATCH($C350,'Policy Characteristics'!$C:$C,0))),"",INDEX('Policy Characteristics'!K:K,MATCH($C350,'Policy Characteristics'!$C:$C,0)))</f>
        <v/>
      </c>
      <c r="R350" s="254" t="str">
        <f>IF(ISBLANK(INDEX('Policy Characteristics'!L:L,MATCH($C350,'Policy Characteristics'!$C:$C,0))),"",INDEX('Policy Characteristics'!L:L,MATCH($C350,'Policy Characteristics'!$C:$C,0)))</f>
        <v/>
      </c>
    </row>
    <row r="351" spans="1:18">
      <c r="A351" s="254" t="str">
        <f>IF(ISBLANK(INDEX('Policy Characteristics'!A:A,MATCH($C351,'Policy Characteristics'!$C:$C,0))),"",INDEX('Policy Characteristics'!A:A,MATCH($C351,'Policy Characteristics'!$C:$C,0)))</f>
        <v>Electricity Supply</v>
      </c>
      <c r="B351" s="262" t="str">
        <f>IF(ISBLANK(INDEX('Policy Characteristics'!B:B,MATCH($C351,'Policy Characteristics'!$C:$C,0))),"",INDEX('Policy Characteristics'!B:B,MATCH($C351,'Policy Characteristics'!$C:$C,0)))</f>
        <v>Non BAU Capacity Retirement Schedule</v>
      </c>
      <c r="C351" s="254" t="str">
        <f t="shared" si="21"/>
        <v>Boolean Use Non BAU Capacity Retirement Schedule</v>
      </c>
      <c r="D351" s="6" t="s">
        <v>454</v>
      </c>
      <c r="E351" s="45"/>
      <c r="F351" s="6" t="s">
        <v>455</v>
      </c>
      <c r="G351" s="45"/>
      <c r="H351" s="43">
        <v>872</v>
      </c>
      <c r="I351" s="324" t="s">
        <v>44</v>
      </c>
      <c r="J351" s="255" t="str">
        <f>IF(ISBLANK(INDEX('Policy Characteristics'!D:D,MATCH($C351,'Policy Characteristics'!$C:$C,0))),"",INDEX('Policy Characteristics'!D:D,MATCH($C351,'Policy Characteristics'!$C:$C,0)))</f>
        <v>Non BAU Capacity Retirement Schedule</v>
      </c>
      <c r="K351" s="254" t="str">
        <f>IF(ISBLANK(INDEX('Policy Characteristics'!E:E,MATCH($C351,'Policy Characteristics'!$C:$C,0))),"",INDEX('Policy Characteristics'!E:E,MATCH($C351,'Policy Characteristics'!$C:$C,0)))</f>
        <v/>
      </c>
      <c r="L351" s="254">
        <f>IF(ISBLANK(INDEX('Policy Characteristics'!F:F,MATCH($C351,'Policy Characteristics'!$C:$C,0))),"",INDEX('Policy Characteristics'!F:F,MATCH($C351,'Policy Characteristics'!$C:$C,0)))</f>
        <v>0</v>
      </c>
      <c r="M351" s="254">
        <f>IF(ISBLANK(INDEX('Policy Characteristics'!G:G,MATCH($C351,'Policy Characteristics'!$C:$C,0))),"",INDEX('Policy Characteristics'!G:G,MATCH($C351,'Policy Characteristics'!$C:$C,0)))</f>
        <v>1</v>
      </c>
      <c r="N351" s="254">
        <f>IF(ISBLANK(INDEX('Policy Characteristics'!H:H,MATCH($C351,'Policy Characteristics'!$C:$C,0))),"",INDEX('Policy Characteristics'!H:H,MATCH($C351,'Policy Characteristics'!$C:$C,0)))</f>
        <v>1</v>
      </c>
      <c r="O351" s="254" t="str">
        <f>IF(ISBLANK(INDEX('Policy Characteristics'!I:I,MATCH($C351,'Policy Characteristics'!$C:$C,0))),"",INDEX('Policy Characteristics'!I:I,MATCH($C351,'Policy Characteristics'!$C:$C,0)))</f>
        <v>on/off</v>
      </c>
      <c r="P351" s="254"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54" t="str">
        <f>IF(ISBLANK(INDEX('Policy Characteristics'!K:K,MATCH($C351,'Policy Characteristics'!$C:$C,0))),"",INDEX('Policy Characteristics'!K:K,MATCH($C351,'Policy Characteristics'!$C:$C,0)))</f>
        <v/>
      </c>
      <c r="R351" s="254" t="str">
        <f>IF(ISBLANK(INDEX('Policy Characteristics'!L:L,MATCH($C351,'Policy Characteristics'!$C:$C,0))),"",INDEX('Policy Characteristics'!L:L,MATCH($C351,'Policy Characteristics'!$C:$C,0)))</f>
        <v/>
      </c>
    </row>
    <row r="352" spans="1:18">
      <c r="A352" s="254" t="str">
        <f>IF(ISBLANK(INDEX('Policy Characteristics'!A:A,MATCH($C352,'Policy Characteristics'!$C:$C,0))),"",INDEX('Policy Characteristics'!A:A,MATCH($C352,'Policy Characteristics'!$C:$C,0)))</f>
        <v>Electricity Supply</v>
      </c>
      <c r="B352" s="262" t="str">
        <f>IF(ISBLANK(INDEX('Policy Characteristics'!B:B,MATCH($C352,'Policy Characteristics'!$C:$C,0))),"",INDEX('Policy Characteristics'!B:B,MATCH($C352,'Policy Characteristics'!$C:$C,0)))</f>
        <v>Non BAU Capacity Retirement Schedule</v>
      </c>
      <c r="C352" s="254" t="str">
        <f t="shared" si="21"/>
        <v>Boolean Use Non BAU Capacity Retirement Schedule</v>
      </c>
      <c r="D352" s="6" t="s">
        <v>2751</v>
      </c>
      <c r="E352" s="45"/>
      <c r="F352" s="6" t="s">
        <v>2470</v>
      </c>
      <c r="G352" s="45"/>
      <c r="H352" s="43">
        <v>873</v>
      </c>
      <c r="I352" s="324" t="s">
        <v>44</v>
      </c>
      <c r="J352" s="255" t="str">
        <f>IF(ISBLANK(INDEX('Policy Characteristics'!D:D,MATCH($C352,'Policy Characteristics'!$C:$C,0))),"",INDEX('Policy Characteristics'!D:D,MATCH($C352,'Policy Characteristics'!$C:$C,0)))</f>
        <v>Non BAU Capacity Retirement Schedule</v>
      </c>
      <c r="K352" s="254" t="str">
        <f>IF(ISBLANK(INDEX('Policy Characteristics'!E:E,MATCH($C352,'Policy Characteristics'!$C:$C,0))),"",INDEX('Policy Characteristics'!E:E,MATCH($C352,'Policy Characteristics'!$C:$C,0)))</f>
        <v/>
      </c>
      <c r="L352" s="254">
        <f>IF(ISBLANK(INDEX('Policy Characteristics'!F:F,MATCH($C352,'Policy Characteristics'!$C:$C,0))),"",INDEX('Policy Characteristics'!F:F,MATCH($C352,'Policy Characteristics'!$C:$C,0)))</f>
        <v>0</v>
      </c>
      <c r="M352" s="254">
        <f>IF(ISBLANK(INDEX('Policy Characteristics'!G:G,MATCH($C352,'Policy Characteristics'!$C:$C,0))),"",INDEX('Policy Characteristics'!G:G,MATCH($C352,'Policy Characteristics'!$C:$C,0)))</f>
        <v>1</v>
      </c>
      <c r="N352" s="254">
        <f>IF(ISBLANK(INDEX('Policy Characteristics'!H:H,MATCH($C352,'Policy Characteristics'!$C:$C,0))),"",INDEX('Policy Characteristics'!H:H,MATCH($C352,'Policy Characteristics'!$C:$C,0)))</f>
        <v>1</v>
      </c>
      <c r="O352" s="254" t="str">
        <f>IF(ISBLANK(INDEX('Policy Characteristics'!I:I,MATCH($C352,'Policy Characteristics'!$C:$C,0))),"",INDEX('Policy Characteristics'!I:I,MATCH($C352,'Policy Characteristics'!$C:$C,0)))</f>
        <v>on/off</v>
      </c>
      <c r="P352" s="254"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54" t="str">
        <f>IF(ISBLANK(INDEX('Policy Characteristics'!K:K,MATCH($C352,'Policy Characteristics'!$C:$C,0))),"",INDEX('Policy Characteristics'!K:K,MATCH($C352,'Policy Characteristics'!$C:$C,0)))</f>
        <v/>
      </c>
      <c r="R352" s="254" t="str">
        <f>IF(ISBLANK(INDEX('Policy Characteristics'!L:L,MATCH($C352,'Policy Characteristics'!$C:$C,0))),"",INDEX('Policy Characteristics'!L:L,MATCH($C352,'Policy Characteristics'!$C:$C,0)))</f>
        <v/>
      </c>
    </row>
    <row r="353" spans="1:18">
      <c r="A353" s="254" t="str">
        <f>IF(ISBLANK(INDEX('Policy Characteristics'!A:A,MATCH($C353,'Policy Characteristics'!$C:$C,0))),"",INDEX('Policy Characteristics'!A:A,MATCH($C353,'Policy Characteristics'!$C:$C,0)))</f>
        <v>Electricity Supply</v>
      </c>
      <c r="B353" s="262" t="str">
        <f>IF(ISBLANK(INDEX('Policy Characteristics'!B:B,MATCH($C353,'Policy Characteristics'!$C:$C,0))),"",INDEX('Policy Characteristics'!B:B,MATCH($C353,'Policy Characteristics'!$C:$C,0)))</f>
        <v>Non BAU Capacity Retirement Schedule</v>
      </c>
      <c r="C353" s="254" t="str">
        <f t="shared" si="21"/>
        <v>Boolean Use Non BAU Capacity Retirement Schedule</v>
      </c>
      <c r="D353" s="6" t="s">
        <v>2752</v>
      </c>
      <c r="E353" s="45"/>
      <c r="F353" s="6" t="s">
        <v>2594</v>
      </c>
      <c r="G353" s="45"/>
      <c r="H353" s="43">
        <v>874</v>
      </c>
      <c r="I353" s="324" t="s">
        <v>44</v>
      </c>
      <c r="J353" s="255" t="str">
        <f>IF(ISBLANK(INDEX('Policy Characteristics'!D:D,MATCH($C353,'Policy Characteristics'!$C:$C,0))),"",INDEX('Policy Characteristics'!D:D,MATCH($C353,'Policy Characteristics'!$C:$C,0)))</f>
        <v>Non BAU Capacity Retirement Schedule</v>
      </c>
      <c r="K353" s="254" t="str">
        <f>IF(ISBLANK(INDEX('Policy Characteristics'!E:E,MATCH($C353,'Policy Characteristics'!$C:$C,0))),"",INDEX('Policy Characteristics'!E:E,MATCH($C353,'Policy Characteristics'!$C:$C,0)))</f>
        <v/>
      </c>
      <c r="L353" s="254">
        <f>IF(ISBLANK(INDEX('Policy Characteristics'!F:F,MATCH($C353,'Policy Characteristics'!$C:$C,0))),"",INDEX('Policy Characteristics'!F:F,MATCH($C353,'Policy Characteristics'!$C:$C,0)))</f>
        <v>0</v>
      </c>
      <c r="M353" s="254">
        <f>IF(ISBLANK(INDEX('Policy Characteristics'!G:G,MATCH($C353,'Policy Characteristics'!$C:$C,0))),"",INDEX('Policy Characteristics'!G:G,MATCH($C353,'Policy Characteristics'!$C:$C,0)))</f>
        <v>1</v>
      </c>
      <c r="N353" s="254">
        <f>IF(ISBLANK(INDEX('Policy Characteristics'!H:H,MATCH($C353,'Policy Characteristics'!$C:$C,0))),"",INDEX('Policy Characteristics'!H:H,MATCH($C353,'Policy Characteristics'!$C:$C,0)))</f>
        <v>1</v>
      </c>
      <c r="O353" s="254" t="str">
        <f>IF(ISBLANK(INDEX('Policy Characteristics'!I:I,MATCH($C353,'Policy Characteristics'!$C:$C,0))),"",INDEX('Policy Characteristics'!I:I,MATCH($C353,'Policy Characteristics'!$C:$C,0)))</f>
        <v>on/off</v>
      </c>
      <c r="P353" s="254"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54" t="str">
        <f>IF(ISBLANK(INDEX('Policy Characteristics'!K:K,MATCH($C353,'Policy Characteristics'!$C:$C,0))),"",INDEX('Policy Characteristics'!K:K,MATCH($C353,'Policy Characteristics'!$C:$C,0)))</f>
        <v/>
      </c>
      <c r="R353" s="254" t="str">
        <f>IF(ISBLANK(INDEX('Policy Characteristics'!L:L,MATCH($C353,'Policy Characteristics'!$C:$C,0))),"",INDEX('Policy Characteristics'!L:L,MATCH($C353,'Policy Characteristics'!$C:$C,0)))</f>
        <v/>
      </c>
    </row>
    <row r="354" spans="1:18">
      <c r="A354" s="254" t="str">
        <f>IF(ISBLANK(INDEX('Policy Characteristics'!A:A,MATCH($C354,'Policy Characteristics'!$C:$C,0))),"",INDEX('Policy Characteristics'!A:A,MATCH($C354,'Policy Characteristics'!$C:$C,0)))</f>
        <v>Electricity Supply</v>
      </c>
      <c r="B354" s="262" t="str">
        <f>IF(ISBLANK(INDEX('Policy Characteristics'!B:B,MATCH($C354,'Policy Characteristics'!$C:$C,0))),"",INDEX('Policy Characteristics'!B:B,MATCH($C354,'Policy Characteristics'!$C:$C,0)))</f>
        <v>Non BAU Capacity Retirement Schedule</v>
      </c>
      <c r="C354" s="254" t="str">
        <f t="shared" si="21"/>
        <v>Boolean Use Non BAU Capacity Retirement Schedule</v>
      </c>
      <c r="D354" s="6" t="s">
        <v>2753</v>
      </c>
      <c r="E354" s="45"/>
      <c r="F354" s="6" t="s">
        <v>2472</v>
      </c>
      <c r="G354" s="45"/>
      <c r="H354" s="43">
        <v>875</v>
      </c>
      <c r="I354" s="324" t="s">
        <v>44</v>
      </c>
      <c r="J354" s="255" t="str">
        <f>IF(ISBLANK(INDEX('Policy Characteristics'!D:D,MATCH($C354,'Policy Characteristics'!$C:$C,0))),"",INDEX('Policy Characteristics'!D:D,MATCH($C354,'Policy Characteristics'!$C:$C,0)))</f>
        <v>Non BAU Capacity Retirement Schedule</v>
      </c>
      <c r="K354" s="254" t="str">
        <f>IF(ISBLANK(INDEX('Policy Characteristics'!E:E,MATCH($C354,'Policy Characteristics'!$C:$C,0))),"",INDEX('Policy Characteristics'!E:E,MATCH($C354,'Policy Characteristics'!$C:$C,0)))</f>
        <v/>
      </c>
      <c r="L354" s="254">
        <f>IF(ISBLANK(INDEX('Policy Characteristics'!F:F,MATCH($C354,'Policy Characteristics'!$C:$C,0))),"",INDEX('Policy Characteristics'!F:F,MATCH($C354,'Policy Characteristics'!$C:$C,0)))</f>
        <v>0</v>
      </c>
      <c r="M354" s="254">
        <f>IF(ISBLANK(INDEX('Policy Characteristics'!G:G,MATCH($C354,'Policy Characteristics'!$C:$C,0))),"",INDEX('Policy Characteristics'!G:G,MATCH($C354,'Policy Characteristics'!$C:$C,0)))</f>
        <v>1</v>
      </c>
      <c r="N354" s="254">
        <f>IF(ISBLANK(INDEX('Policy Characteristics'!H:H,MATCH($C354,'Policy Characteristics'!$C:$C,0))),"",INDEX('Policy Characteristics'!H:H,MATCH($C354,'Policy Characteristics'!$C:$C,0)))</f>
        <v>1</v>
      </c>
      <c r="O354" s="254" t="str">
        <f>IF(ISBLANK(INDEX('Policy Characteristics'!I:I,MATCH($C354,'Policy Characteristics'!$C:$C,0))),"",INDEX('Policy Characteristics'!I:I,MATCH($C354,'Policy Characteristics'!$C:$C,0)))</f>
        <v>on/off</v>
      </c>
      <c r="P354" s="254"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54" t="str">
        <f>IF(ISBLANK(INDEX('Policy Characteristics'!K:K,MATCH($C354,'Policy Characteristics'!$C:$C,0))),"",INDEX('Policy Characteristics'!K:K,MATCH($C354,'Policy Characteristics'!$C:$C,0)))</f>
        <v/>
      </c>
      <c r="R354" s="254" t="str">
        <f>IF(ISBLANK(INDEX('Policy Characteristics'!L:L,MATCH($C354,'Policy Characteristics'!$C:$C,0))),"",INDEX('Policy Characteristics'!L:L,MATCH($C354,'Policy Characteristics'!$C:$C,0)))</f>
        <v/>
      </c>
    </row>
    <row r="355" spans="1:18">
      <c r="A355" s="254" t="str">
        <f>IF(ISBLANK(INDEX('Policy Characteristics'!A:A,MATCH($C355,'Policy Characteristics'!$C:$C,0))),"",INDEX('Policy Characteristics'!A:A,MATCH($C355,'Policy Characteristics'!$C:$C,0)))</f>
        <v>Electricity Supply</v>
      </c>
      <c r="B355" s="262" t="str">
        <f>IF(ISBLANK(INDEX('Policy Characteristics'!B:B,MATCH($C355,'Policy Characteristics'!$C:$C,0))),"",INDEX('Policy Characteristics'!B:B,MATCH($C355,'Policy Characteristics'!$C:$C,0)))</f>
        <v>Non BAU Capacity Retirement Schedule</v>
      </c>
      <c r="C355" s="254" t="str">
        <f t="shared" si="21"/>
        <v>Boolean Use Non BAU Capacity Retirement Schedule</v>
      </c>
      <c r="D355" s="6" t="s">
        <v>3497</v>
      </c>
      <c r="E355" s="45"/>
      <c r="F355" s="6" t="s">
        <v>3504</v>
      </c>
      <c r="G355" s="45"/>
      <c r="H355" s="43">
        <v>1768</v>
      </c>
      <c r="I355" s="324" t="s">
        <v>44</v>
      </c>
      <c r="J355" s="255" t="str">
        <f>IF(ISBLANK(INDEX('Policy Characteristics'!D:D,MATCH($C355,'Policy Characteristics'!$C:$C,0))),"",INDEX('Policy Characteristics'!D:D,MATCH($C355,'Policy Characteristics'!$C:$C,0)))</f>
        <v>Non BAU Capacity Retirement Schedule</v>
      </c>
      <c r="K355" s="254" t="str">
        <f>IF(ISBLANK(INDEX('Policy Characteristics'!E:E,MATCH($C355,'Policy Characteristics'!$C:$C,0))),"",INDEX('Policy Characteristics'!E:E,MATCH($C355,'Policy Characteristics'!$C:$C,0)))</f>
        <v/>
      </c>
      <c r="L355" s="254">
        <f>IF(ISBLANK(INDEX('Policy Characteristics'!F:F,MATCH($C355,'Policy Characteristics'!$C:$C,0))),"",INDEX('Policy Characteristics'!F:F,MATCH($C355,'Policy Characteristics'!$C:$C,0)))</f>
        <v>0</v>
      </c>
      <c r="M355" s="254">
        <f>IF(ISBLANK(INDEX('Policy Characteristics'!G:G,MATCH($C355,'Policy Characteristics'!$C:$C,0))),"",INDEX('Policy Characteristics'!G:G,MATCH($C355,'Policy Characteristics'!$C:$C,0)))</f>
        <v>1</v>
      </c>
      <c r="N355" s="254">
        <f>IF(ISBLANK(INDEX('Policy Characteristics'!H:H,MATCH($C355,'Policy Characteristics'!$C:$C,0))),"",INDEX('Policy Characteristics'!H:H,MATCH($C355,'Policy Characteristics'!$C:$C,0)))</f>
        <v>1</v>
      </c>
      <c r="O355" s="254" t="str">
        <f>IF(ISBLANK(INDEX('Policy Characteristics'!I:I,MATCH($C355,'Policy Characteristics'!$C:$C,0))),"",INDEX('Policy Characteristics'!I:I,MATCH($C355,'Policy Characteristics'!$C:$C,0)))</f>
        <v>on/off</v>
      </c>
      <c r="P355" s="254"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54" t="str">
        <f>IF(ISBLANK(INDEX('Policy Characteristics'!K:K,MATCH($C355,'Policy Characteristics'!$C:$C,0))),"",INDEX('Policy Characteristics'!K:K,MATCH($C355,'Policy Characteristics'!$C:$C,0)))</f>
        <v/>
      </c>
      <c r="R355" s="254" t="str">
        <f>IF(ISBLANK(INDEX('Policy Characteristics'!L:L,MATCH($C355,'Policy Characteristics'!$C:$C,0))),"",INDEX('Policy Characteristics'!L:L,MATCH($C355,'Policy Characteristics'!$C:$C,0)))</f>
        <v/>
      </c>
    </row>
    <row r="356" spans="1:18">
      <c r="A356" s="254" t="str">
        <f>IF(ISBLANK(INDEX('Policy Characteristics'!A:A,MATCH($C356,'Policy Characteristics'!$C:$C,0))),"",INDEX('Policy Characteristics'!A:A,MATCH($C356,'Policy Characteristics'!$C:$C,0)))</f>
        <v>Electricity Supply</v>
      </c>
      <c r="B356" s="262" t="str">
        <f>IF(ISBLANK(INDEX('Policy Characteristics'!B:B,MATCH($C356,'Policy Characteristics'!$C:$C,0))),"",INDEX('Policy Characteristics'!B:B,MATCH($C356,'Policy Characteristics'!$C:$C,0)))</f>
        <v>Non BAU Capacity Retirement Schedule</v>
      </c>
      <c r="C356" s="254" t="str">
        <f t="shared" si="21"/>
        <v>Boolean Use Non BAU Capacity Retirement Schedule</v>
      </c>
      <c r="D356" s="6" t="s">
        <v>3500</v>
      </c>
      <c r="E356" s="45"/>
      <c r="F356" s="6" t="s">
        <v>3505</v>
      </c>
      <c r="G356" s="45"/>
      <c r="H356" s="43">
        <v>1769</v>
      </c>
      <c r="I356" s="324" t="s">
        <v>44</v>
      </c>
      <c r="J356" s="255" t="str">
        <f>IF(ISBLANK(INDEX('Policy Characteristics'!D:D,MATCH($C356,'Policy Characteristics'!$C:$C,0))),"",INDEX('Policy Characteristics'!D:D,MATCH($C356,'Policy Characteristics'!$C:$C,0)))</f>
        <v>Non BAU Capacity Retirement Schedule</v>
      </c>
      <c r="K356" s="254" t="str">
        <f>IF(ISBLANK(INDEX('Policy Characteristics'!E:E,MATCH($C356,'Policy Characteristics'!$C:$C,0))),"",INDEX('Policy Characteristics'!E:E,MATCH($C356,'Policy Characteristics'!$C:$C,0)))</f>
        <v/>
      </c>
      <c r="L356" s="254">
        <f>IF(ISBLANK(INDEX('Policy Characteristics'!F:F,MATCH($C356,'Policy Characteristics'!$C:$C,0))),"",INDEX('Policy Characteristics'!F:F,MATCH($C356,'Policy Characteristics'!$C:$C,0)))</f>
        <v>0</v>
      </c>
      <c r="M356" s="254">
        <f>IF(ISBLANK(INDEX('Policy Characteristics'!G:G,MATCH($C356,'Policy Characteristics'!$C:$C,0))),"",INDEX('Policy Characteristics'!G:G,MATCH($C356,'Policy Characteristics'!$C:$C,0)))</f>
        <v>1</v>
      </c>
      <c r="N356" s="254">
        <f>IF(ISBLANK(INDEX('Policy Characteristics'!H:H,MATCH($C356,'Policy Characteristics'!$C:$C,0))),"",INDEX('Policy Characteristics'!H:H,MATCH($C356,'Policy Characteristics'!$C:$C,0)))</f>
        <v>1</v>
      </c>
      <c r="O356" s="254" t="str">
        <f>IF(ISBLANK(INDEX('Policy Characteristics'!I:I,MATCH($C356,'Policy Characteristics'!$C:$C,0))),"",INDEX('Policy Characteristics'!I:I,MATCH($C356,'Policy Characteristics'!$C:$C,0)))</f>
        <v>on/off</v>
      </c>
      <c r="P356" s="254"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54" t="str">
        <f>IF(ISBLANK(INDEX('Policy Characteristics'!K:K,MATCH($C356,'Policy Characteristics'!$C:$C,0))),"",INDEX('Policy Characteristics'!K:K,MATCH($C356,'Policy Characteristics'!$C:$C,0)))</f>
        <v/>
      </c>
      <c r="R356" s="254" t="str">
        <f>IF(ISBLANK(INDEX('Policy Characteristics'!L:L,MATCH($C356,'Policy Characteristics'!$C:$C,0))),"",INDEX('Policy Characteristics'!L:L,MATCH($C356,'Policy Characteristics'!$C:$C,0)))</f>
        <v/>
      </c>
    </row>
    <row r="357" spans="1:18">
      <c r="A357" s="254" t="str">
        <f>IF(ISBLANK(INDEX('Policy Characteristics'!A:A,MATCH($C357,'Policy Characteristics'!$C:$C,0))),"",INDEX('Policy Characteristics'!A:A,MATCH($C357,'Policy Characteristics'!$C:$C,0)))</f>
        <v>Electricity Supply</v>
      </c>
      <c r="B357" s="262" t="str">
        <f>IF(ISBLANK(INDEX('Policy Characteristics'!B:B,MATCH($C357,'Policy Characteristics'!$C:$C,0))),"",INDEX('Policy Characteristics'!B:B,MATCH($C357,'Policy Characteristics'!$C:$C,0)))</f>
        <v>Non BAU Capacity Retirement Schedule</v>
      </c>
      <c r="C357" s="254" t="str">
        <f t="shared" si="21"/>
        <v>Boolean Use Non BAU Capacity Retirement Schedule</v>
      </c>
      <c r="D357" s="6" t="s">
        <v>3501</v>
      </c>
      <c r="E357" s="45"/>
      <c r="F357" s="6" t="s">
        <v>3506</v>
      </c>
      <c r="G357" s="45"/>
      <c r="H357" s="43">
        <v>1770</v>
      </c>
      <c r="I357" s="324" t="s">
        <v>44</v>
      </c>
      <c r="J357" s="255" t="str">
        <f>IF(ISBLANK(INDEX('Policy Characteristics'!D:D,MATCH($C357,'Policy Characteristics'!$C:$C,0))),"",INDEX('Policy Characteristics'!D:D,MATCH($C357,'Policy Characteristics'!$C:$C,0)))</f>
        <v>Non BAU Capacity Retirement Schedule</v>
      </c>
      <c r="K357" s="254" t="str">
        <f>IF(ISBLANK(INDEX('Policy Characteristics'!E:E,MATCH($C357,'Policy Characteristics'!$C:$C,0))),"",INDEX('Policy Characteristics'!E:E,MATCH($C357,'Policy Characteristics'!$C:$C,0)))</f>
        <v/>
      </c>
      <c r="L357" s="254">
        <f>IF(ISBLANK(INDEX('Policy Characteristics'!F:F,MATCH($C357,'Policy Characteristics'!$C:$C,0))),"",INDEX('Policy Characteristics'!F:F,MATCH($C357,'Policy Characteristics'!$C:$C,0)))</f>
        <v>0</v>
      </c>
      <c r="M357" s="254">
        <f>IF(ISBLANK(INDEX('Policy Characteristics'!G:G,MATCH($C357,'Policy Characteristics'!$C:$C,0))),"",INDEX('Policy Characteristics'!G:G,MATCH($C357,'Policy Characteristics'!$C:$C,0)))</f>
        <v>1</v>
      </c>
      <c r="N357" s="254">
        <f>IF(ISBLANK(INDEX('Policy Characteristics'!H:H,MATCH($C357,'Policy Characteristics'!$C:$C,0))),"",INDEX('Policy Characteristics'!H:H,MATCH($C357,'Policy Characteristics'!$C:$C,0)))</f>
        <v>1</v>
      </c>
      <c r="O357" s="254" t="str">
        <f>IF(ISBLANK(INDEX('Policy Characteristics'!I:I,MATCH($C357,'Policy Characteristics'!$C:$C,0))),"",INDEX('Policy Characteristics'!I:I,MATCH($C357,'Policy Characteristics'!$C:$C,0)))</f>
        <v>on/off</v>
      </c>
      <c r="P357" s="254"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54" t="str">
        <f>IF(ISBLANK(INDEX('Policy Characteristics'!K:K,MATCH($C357,'Policy Characteristics'!$C:$C,0))),"",INDEX('Policy Characteristics'!K:K,MATCH($C357,'Policy Characteristics'!$C:$C,0)))</f>
        <v/>
      </c>
      <c r="R357" s="254" t="str">
        <f>IF(ISBLANK(INDEX('Policy Characteristics'!L:L,MATCH($C357,'Policy Characteristics'!$C:$C,0))),"",INDEX('Policy Characteristics'!L:L,MATCH($C357,'Policy Characteristics'!$C:$C,0)))</f>
        <v/>
      </c>
    </row>
    <row r="358" spans="1:18">
      <c r="A358" s="254" t="str">
        <f>IF(ISBLANK(INDEX('Policy Characteristics'!A:A,MATCH($C358,'Policy Characteristics'!$C:$C,0))),"",INDEX('Policy Characteristics'!A:A,MATCH($C358,'Policy Characteristics'!$C:$C,0)))</f>
        <v>Electricity Supply</v>
      </c>
      <c r="B358" s="262" t="str">
        <f>IF(ISBLANK(INDEX('Policy Characteristics'!B:B,MATCH($C358,'Policy Characteristics'!$C:$C,0))),"",INDEX('Policy Characteristics'!B:B,MATCH($C358,'Policy Characteristics'!$C:$C,0)))</f>
        <v>Non BAU Capacity Retirement Schedule</v>
      </c>
      <c r="C358" s="254" t="str">
        <f t="shared" si="21"/>
        <v>Boolean Use Non BAU Capacity Retirement Schedule</v>
      </c>
      <c r="D358" s="6" t="s">
        <v>3502</v>
      </c>
      <c r="E358" s="45"/>
      <c r="F358" s="6" t="s">
        <v>3507</v>
      </c>
      <c r="G358" s="45"/>
      <c r="H358" s="43">
        <v>1771</v>
      </c>
      <c r="I358" s="324" t="s">
        <v>44</v>
      </c>
      <c r="J358" s="255" t="str">
        <f>IF(ISBLANK(INDEX('Policy Characteristics'!D:D,MATCH($C358,'Policy Characteristics'!$C:$C,0))),"",INDEX('Policy Characteristics'!D:D,MATCH($C358,'Policy Characteristics'!$C:$C,0)))</f>
        <v>Non BAU Capacity Retirement Schedule</v>
      </c>
      <c r="K358" s="254" t="str">
        <f>IF(ISBLANK(INDEX('Policy Characteristics'!E:E,MATCH($C358,'Policy Characteristics'!$C:$C,0))),"",INDEX('Policy Characteristics'!E:E,MATCH($C358,'Policy Characteristics'!$C:$C,0)))</f>
        <v/>
      </c>
      <c r="L358" s="254">
        <f>IF(ISBLANK(INDEX('Policy Characteristics'!F:F,MATCH($C358,'Policy Characteristics'!$C:$C,0))),"",INDEX('Policy Characteristics'!F:F,MATCH($C358,'Policy Characteristics'!$C:$C,0)))</f>
        <v>0</v>
      </c>
      <c r="M358" s="254">
        <f>IF(ISBLANK(INDEX('Policy Characteristics'!G:G,MATCH($C358,'Policy Characteristics'!$C:$C,0))),"",INDEX('Policy Characteristics'!G:G,MATCH($C358,'Policy Characteristics'!$C:$C,0)))</f>
        <v>1</v>
      </c>
      <c r="N358" s="254">
        <f>IF(ISBLANK(INDEX('Policy Characteristics'!H:H,MATCH($C358,'Policy Characteristics'!$C:$C,0))),"",INDEX('Policy Characteristics'!H:H,MATCH($C358,'Policy Characteristics'!$C:$C,0)))</f>
        <v>1</v>
      </c>
      <c r="O358" s="254" t="str">
        <f>IF(ISBLANK(INDEX('Policy Characteristics'!I:I,MATCH($C358,'Policy Characteristics'!$C:$C,0))),"",INDEX('Policy Characteristics'!I:I,MATCH($C358,'Policy Characteristics'!$C:$C,0)))</f>
        <v>on/off</v>
      </c>
      <c r="P358" s="254"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54" t="str">
        <f>IF(ISBLANK(INDEX('Policy Characteristics'!K:K,MATCH($C358,'Policy Characteristics'!$C:$C,0))),"",INDEX('Policy Characteristics'!K:K,MATCH($C358,'Policy Characteristics'!$C:$C,0)))</f>
        <v/>
      </c>
      <c r="R358" s="254" t="str">
        <f>IF(ISBLANK(INDEX('Policy Characteristics'!L:L,MATCH($C358,'Policy Characteristics'!$C:$C,0))),"",INDEX('Policy Characteristics'!L:L,MATCH($C358,'Policy Characteristics'!$C:$C,0)))</f>
        <v/>
      </c>
    </row>
    <row r="359" spans="1:18">
      <c r="A359" s="254" t="str">
        <f>IF(ISBLANK(INDEX('Policy Characteristics'!A:A,MATCH($C359,'Policy Characteristics'!$C:$C,0))),"",INDEX('Policy Characteristics'!A:A,MATCH($C359,'Policy Characteristics'!$C:$C,0)))</f>
        <v>Electricity Supply</v>
      </c>
      <c r="B359" s="262" t="str">
        <f>IF(ISBLANK(INDEX('Policy Characteristics'!B:B,MATCH($C359,'Policy Characteristics'!$C:$C,0))),"",INDEX('Policy Characteristics'!B:B,MATCH($C359,'Policy Characteristics'!$C:$C,0)))</f>
        <v>Non BAU Capacity Retirement Schedule</v>
      </c>
      <c r="C359" s="254" t="str">
        <f t="shared" si="21"/>
        <v>Boolean Use Non BAU Capacity Retirement Schedule</v>
      </c>
      <c r="D359" s="6" t="s">
        <v>3503</v>
      </c>
      <c r="E359" s="45"/>
      <c r="F359" s="6" t="s">
        <v>3508</v>
      </c>
      <c r="G359" s="45"/>
      <c r="H359" s="43">
        <v>1772</v>
      </c>
      <c r="I359" s="324" t="s">
        <v>44</v>
      </c>
      <c r="J359" s="255" t="str">
        <f>IF(ISBLANK(INDEX('Policy Characteristics'!D:D,MATCH($C359,'Policy Characteristics'!$C:$C,0))),"",INDEX('Policy Characteristics'!D:D,MATCH($C359,'Policy Characteristics'!$C:$C,0)))</f>
        <v>Non BAU Capacity Retirement Schedule</v>
      </c>
      <c r="K359" s="254" t="str">
        <f>IF(ISBLANK(INDEX('Policy Characteristics'!E:E,MATCH($C359,'Policy Characteristics'!$C:$C,0))),"",INDEX('Policy Characteristics'!E:E,MATCH($C359,'Policy Characteristics'!$C:$C,0)))</f>
        <v/>
      </c>
      <c r="L359" s="254">
        <f>IF(ISBLANK(INDEX('Policy Characteristics'!F:F,MATCH($C359,'Policy Characteristics'!$C:$C,0))),"",INDEX('Policy Characteristics'!F:F,MATCH($C359,'Policy Characteristics'!$C:$C,0)))</f>
        <v>0</v>
      </c>
      <c r="M359" s="254">
        <f>IF(ISBLANK(INDEX('Policy Characteristics'!G:G,MATCH($C359,'Policy Characteristics'!$C:$C,0))),"",INDEX('Policy Characteristics'!G:G,MATCH($C359,'Policy Characteristics'!$C:$C,0)))</f>
        <v>1</v>
      </c>
      <c r="N359" s="254">
        <f>IF(ISBLANK(INDEX('Policy Characteristics'!H:H,MATCH($C359,'Policy Characteristics'!$C:$C,0))),"",INDEX('Policy Characteristics'!H:H,MATCH($C359,'Policy Characteristics'!$C:$C,0)))</f>
        <v>1</v>
      </c>
      <c r="O359" s="254" t="str">
        <f>IF(ISBLANK(INDEX('Policy Characteristics'!I:I,MATCH($C359,'Policy Characteristics'!$C:$C,0))),"",INDEX('Policy Characteristics'!I:I,MATCH($C359,'Policy Characteristics'!$C:$C,0)))</f>
        <v>on/off</v>
      </c>
      <c r="P359" s="254"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54" t="str">
        <f>IF(ISBLANK(INDEX('Policy Characteristics'!K:K,MATCH($C359,'Policy Characteristics'!$C:$C,0))),"",INDEX('Policy Characteristics'!K:K,MATCH($C359,'Policy Characteristics'!$C:$C,0)))</f>
        <v/>
      </c>
      <c r="R359" s="254" t="str">
        <f>IF(ISBLANK(INDEX('Policy Characteristics'!L:L,MATCH($C359,'Policy Characteristics'!$C:$C,0))),"",INDEX('Policy Characteristics'!L:L,MATCH($C359,'Policy Characteristics'!$C:$C,0)))</f>
        <v/>
      </c>
    </row>
    <row r="360" spans="1:18">
      <c r="A360" s="254" t="str">
        <f>IF(ISBLANK(INDEX('Policy Characteristics'!A:A,MATCH($C360,'Policy Characteristics'!$C:$C,0))),"",INDEX('Policy Characteristics'!A:A,MATCH($C360,'Policy Characteristics'!$C:$C,0)))</f>
        <v>Electricity Supply</v>
      </c>
      <c r="B360" s="262" t="str">
        <f>IF(ISBLANK(INDEX('Policy Characteristics'!B:B,MATCH($C360,'Policy Characteristics'!$C:$C,0))),"",INDEX('Policy Characteristics'!B:B,MATCH($C360,'Policy Characteristics'!$C:$C,0)))</f>
        <v>Non BAU Capacity Retirement Schedule</v>
      </c>
      <c r="C360" s="254" t="str">
        <f t="shared" si="21"/>
        <v>Boolean Use Non BAU Capacity Retirement Schedule</v>
      </c>
      <c r="D360" s="6" t="s">
        <v>3592</v>
      </c>
      <c r="E360" s="45"/>
      <c r="F360" s="6" t="s">
        <v>3590</v>
      </c>
      <c r="G360" s="45"/>
      <c r="H360" s="43">
        <v>1773</v>
      </c>
      <c r="I360" s="324" t="s">
        <v>44</v>
      </c>
      <c r="J360" s="255" t="str">
        <f>IF(ISBLANK(INDEX('Policy Characteristics'!D:D,MATCH($C360,'Policy Characteristics'!$C:$C,0))),"",INDEX('Policy Characteristics'!D:D,MATCH($C360,'Policy Characteristics'!$C:$C,0)))</f>
        <v>Non BAU Capacity Retirement Schedule</v>
      </c>
      <c r="K360" s="254" t="str">
        <f>IF(ISBLANK(INDEX('Policy Characteristics'!E:E,MATCH($C360,'Policy Characteristics'!$C:$C,0))),"",INDEX('Policy Characteristics'!E:E,MATCH($C360,'Policy Characteristics'!$C:$C,0)))</f>
        <v/>
      </c>
      <c r="L360" s="254">
        <f>IF(ISBLANK(INDEX('Policy Characteristics'!F:F,MATCH($C360,'Policy Characteristics'!$C:$C,0))),"",INDEX('Policy Characteristics'!F:F,MATCH($C360,'Policy Characteristics'!$C:$C,0)))</f>
        <v>0</v>
      </c>
      <c r="M360" s="254">
        <f>IF(ISBLANK(INDEX('Policy Characteristics'!G:G,MATCH($C360,'Policy Characteristics'!$C:$C,0))),"",INDEX('Policy Characteristics'!G:G,MATCH($C360,'Policy Characteristics'!$C:$C,0)))</f>
        <v>1</v>
      </c>
      <c r="N360" s="254">
        <f>IF(ISBLANK(INDEX('Policy Characteristics'!H:H,MATCH($C360,'Policy Characteristics'!$C:$C,0))),"",INDEX('Policy Characteristics'!H:H,MATCH($C360,'Policy Characteristics'!$C:$C,0)))</f>
        <v>1</v>
      </c>
      <c r="O360" s="254" t="str">
        <f>IF(ISBLANK(INDEX('Policy Characteristics'!I:I,MATCH($C360,'Policy Characteristics'!$C:$C,0))),"",INDEX('Policy Characteristics'!I:I,MATCH($C360,'Policy Characteristics'!$C:$C,0)))</f>
        <v>on/off</v>
      </c>
      <c r="P360" s="254"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54" t="str">
        <f>IF(ISBLANK(INDEX('Policy Characteristics'!K:K,MATCH($C360,'Policy Characteristics'!$C:$C,0))),"",INDEX('Policy Characteristics'!K:K,MATCH($C360,'Policy Characteristics'!$C:$C,0)))</f>
        <v/>
      </c>
      <c r="R360" s="254" t="str">
        <f>IF(ISBLANK(INDEX('Policy Characteristics'!L:L,MATCH($C360,'Policy Characteristics'!$C:$C,0))),"",INDEX('Policy Characteristics'!L:L,MATCH($C360,'Policy Characteristics'!$C:$C,0)))</f>
        <v/>
      </c>
    </row>
    <row r="361" spans="1:18">
      <c r="A361" s="254" t="str">
        <f>IF(ISBLANK(INDEX('Policy Characteristics'!A:A,MATCH($C361,'Policy Characteristics'!$C:$C,0))),"",INDEX('Policy Characteristics'!A:A,MATCH($C361,'Policy Characteristics'!$C:$C,0)))</f>
        <v>Electricity Supply</v>
      </c>
      <c r="B361" s="262" t="str">
        <f>IF(ISBLANK(INDEX('Policy Characteristics'!B:B,MATCH($C361,'Policy Characteristics'!$C:$C,0))),"",INDEX('Policy Characteristics'!B:B,MATCH($C361,'Policy Characteristics'!$C:$C,0)))</f>
        <v>Non BAU Capacity Retirement Schedule</v>
      </c>
      <c r="C361" s="254" t="str">
        <f t="shared" si="21"/>
        <v>Boolean Use Non BAU Capacity Retirement Schedule</v>
      </c>
      <c r="D361" s="6" t="s">
        <v>3593</v>
      </c>
      <c r="E361" s="45"/>
      <c r="F361" s="6" t="s">
        <v>3591</v>
      </c>
      <c r="G361" s="45"/>
      <c r="H361" s="43">
        <v>2240</v>
      </c>
      <c r="I361" s="324" t="s">
        <v>44</v>
      </c>
      <c r="J361" s="255" t="str">
        <f>IF(ISBLANK(INDEX('Policy Characteristics'!D:D,MATCH($C361,'Policy Characteristics'!$C:$C,0))),"",INDEX('Policy Characteristics'!D:D,MATCH($C361,'Policy Characteristics'!$C:$C,0)))</f>
        <v>Non BAU Capacity Retirement Schedule</v>
      </c>
      <c r="K361" s="254" t="str">
        <f>IF(ISBLANK(INDEX('Policy Characteristics'!E:E,MATCH($C361,'Policy Characteristics'!$C:$C,0))),"",INDEX('Policy Characteristics'!E:E,MATCH($C361,'Policy Characteristics'!$C:$C,0)))</f>
        <v/>
      </c>
      <c r="L361" s="254">
        <f>IF(ISBLANK(INDEX('Policy Characteristics'!F:F,MATCH($C361,'Policy Characteristics'!$C:$C,0))),"",INDEX('Policy Characteristics'!F:F,MATCH($C361,'Policy Characteristics'!$C:$C,0)))</f>
        <v>0</v>
      </c>
      <c r="M361" s="254">
        <f>IF(ISBLANK(INDEX('Policy Characteristics'!G:G,MATCH($C361,'Policy Characteristics'!$C:$C,0))),"",INDEX('Policy Characteristics'!G:G,MATCH($C361,'Policy Characteristics'!$C:$C,0)))</f>
        <v>1</v>
      </c>
      <c r="N361" s="254">
        <f>IF(ISBLANK(INDEX('Policy Characteristics'!H:H,MATCH($C361,'Policy Characteristics'!$C:$C,0))),"",INDEX('Policy Characteristics'!H:H,MATCH($C361,'Policy Characteristics'!$C:$C,0)))</f>
        <v>1</v>
      </c>
      <c r="O361" s="254" t="str">
        <f>IF(ISBLANK(INDEX('Policy Characteristics'!I:I,MATCH($C361,'Policy Characteristics'!$C:$C,0))),"",INDEX('Policy Characteristics'!I:I,MATCH($C361,'Policy Characteristics'!$C:$C,0)))</f>
        <v>on/off</v>
      </c>
      <c r="P361" s="254"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54"/>
      <c r="R361" s="254"/>
    </row>
    <row r="362" spans="1:18" s="4" customFormat="1">
      <c r="A362" s="254" t="str">
        <f>IF(ISBLANK(INDEX('Policy Characteristics'!A:A,MATCH($C362,'Policy Characteristics'!$C:$C,0))),"",INDEX('Policy Characteristics'!A:A,MATCH($C362,'Policy Characteristics'!$C:$C,0)))</f>
        <v>Electricity Supply</v>
      </c>
      <c r="B362" s="262" t="str">
        <f>IF(ISBLANK(INDEX('Policy Characteristics'!B:B,MATCH($C362,'Policy Characteristics'!$C:$C,0))),"",INDEX('Policy Characteristics'!B:B,MATCH($C362,'Policy Characteristics'!$C:$C,0)))</f>
        <v>Non BAU Mandated Capacity Construction</v>
      </c>
      <c r="C362" t="s">
        <v>130</v>
      </c>
      <c r="D362" s="45" t="s">
        <v>448</v>
      </c>
      <c r="E362" s="45"/>
      <c r="F362" s="45" t="s">
        <v>447</v>
      </c>
      <c r="G362" s="45"/>
      <c r="H362" s="43">
        <v>633</v>
      </c>
      <c r="I362" s="324" t="s">
        <v>44</v>
      </c>
      <c r="J362" s="255" t="str">
        <f>IF(ISBLANK(INDEX('Policy Characteristics'!D:D,MATCH($C362,'Policy Characteristics'!$C:$C,0))),"",INDEX('Policy Characteristics'!D:D,MATCH($C362,'Policy Characteristics'!$C:$C,0)))</f>
        <v>Non BAU Mandated Capacity Construction</v>
      </c>
      <c r="K362" s="254" t="str">
        <f>IF(ISBLANK(INDEX('Policy Characteristics'!E:E,MATCH($C362,'Policy Characteristics'!$C:$C,0))),"",INDEX('Policy Characteristics'!E:E,MATCH($C362,'Policy Characteristics'!$C:$C,0)))</f>
        <v/>
      </c>
      <c r="L362" s="254">
        <f>IF(ISBLANK(INDEX('Policy Characteristics'!F:F,MATCH($C362,'Policy Characteristics'!$C:$C,0))),"",INDEX('Policy Characteristics'!F:F,MATCH($C362,'Policy Characteristics'!$C:$C,0)))</f>
        <v>0</v>
      </c>
      <c r="M362" s="254">
        <f>IF(ISBLANK(INDEX('Policy Characteristics'!G:G,MATCH($C362,'Policy Characteristics'!$C:$C,0))),"",INDEX('Policy Characteristics'!G:G,MATCH($C362,'Policy Characteristics'!$C:$C,0)))</f>
        <v>1</v>
      </c>
      <c r="N362" s="254">
        <f>IF(ISBLANK(INDEX('Policy Characteristics'!H:H,MATCH($C362,'Policy Characteristics'!$C:$C,0))),"",INDEX('Policy Characteristics'!H:H,MATCH($C362,'Policy Characteristics'!$C:$C,0)))</f>
        <v>1</v>
      </c>
      <c r="O362" s="254" t="str">
        <f>IF(ISBLANK(INDEX('Policy Characteristics'!I:I,MATCH($C362,'Policy Characteristics'!$C:$C,0))),"",INDEX('Policy Characteristics'!I:I,MATCH($C362,'Policy Characteristics'!$C:$C,0)))</f>
        <v>on/off</v>
      </c>
      <c r="P362" s="254" t="str">
        <f>IF(ISBLANK(INDEX('Policy Characteristics'!J:J,MATCH($C362,'Policy Characteristics'!$C:$C,0))),"",INDEX('Policy Characteristics'!J:J,MATCH($C362,'Policy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62" s="254" t="str">
        <f>IF(ISBLANK(INDEX('Policy Characteristics'!K:K,MATCH($C362,'Policy Characteristics'!$C:$C,0))),"",INDEX('Policy Characteristics'!K:K,MATCH($C362,'Policy Characteristics'!$C:$C,0)))</f>
        <v/>
      </c>
      <c r="R362" s="254" t="str">
        <f>IF(ISBLANK(INDEX('Policy Characteristics'!L:L,MATCH($C362,'Policy Characteristics'!$C:$C,0))),"",INDEX('Policy Characteristics'!L:L,MATCH($C362,'Policy Characteristics'!$C:$C,0)))</f>
        <v/>
      </c>
    </row>
    <row r="363" spans="1:18" s="4" customFormat="1">
      <c r="A363" s="254" t="str">
        <f>IF(ISBLANK(INDEX('Policy Characteristics'!A:A,MATCH($C363,'Policy Characteristics'!$C:$C,0))),"",INDEX('Policy Characteristics'!A:A,MATCH($C363,'Policy Characteristics'!$C:$C,0)))</f>
        <v>Electricity Supply</v>
      </c>
      <c r="B363" s="262" t="str">
        <f>IF(ISBLANK(INDEX('Policy Characteristics'!B:B,MATCH($C363,'Policy Characteristics'!$C:$C,0))),"",INDEX('Policy Characteristics'!B:B,MATCH($C363,'Policy Characteristics'!$C:$C,0)))</f>
        <v>Non BAU Mandated Capacity Construction</v>
      </c>
      <c r="C363" s="254" t="str">
        <f t="shared" ref="C363:C385" si="22">C$362</f>
        <v>Boolean Use Non BAU Mandated Capacity Construction Schedule</v>
      </c>
      <c r="D363" s="6" t="s">
        <v>3498</v>
      </c>
      <c r="E363" s="45"/>
      <c r="F363" s="6" t="s">
        <v>3434</v>
      </c>
      <c r="G363" s="45"/>
      <c r="H363" s="43">
        <v>634</v>
      </c>
      <c r="I363" s="324" t="s">
        <v>44</v>
      </c>
      <c r="J363" s="255" t="str">
        <f>IF(ISBLANK(INDEX('Policy Characteristics'!D:D,MATCH($C363,'Policy Characteristics'!$C:$C,0))),"",INDEX('Policy Characteristics'!D:D,MATCH($C363,'Policy Characteristics'!$C:$C,0)))</f>
        <v>Non BAU Mandated Capacity Construction</v>
      </c>
      <c r="K363" s="254" t="str">
        <f>IF(ISBLANK(INDEX('Policy Characteristics'!E:E,MATCH($C363,'Policy Characteristics'!$C:$C,0))),"",INDEX('Policy Characteristics'!E:E,MATCH($C363,'Policy Characteristics'!$C:$C,0)))</f>
        <v/>
      </c>
      <c r="L363" s="254">
        <f>IF(ISBLANK(INDEX('Policy Characteristics'!F:F,MATCH($C363,'Policy Characteristics'!$C:$C,0))),"",INDEX('Policy Characteristics'!F:F,MATCH($C363,'Policy Characteristics'!$C:$C,0)))</f>
        <v>0</v>
      </c>
      <c r="M363" s="254">
        <f>IF(ISBLANK(INDEX('Policy Characteristics'!G:G,MATCH($C363,'Policy Characteristics'!$C:$C,0))),"",INDEX('Policy Characteristics'!G:G,MATCH($C363,'Policy Characteristics'!$C:$C,0)))</f>
        <v>1</v>
      </c>
      <c r="N363" s="254">
        <f>IF(ISBLANK(INDEX('Policy Characteristics'!H:H,MATCH($C363,'Policy Characteristics'!$C:$C,0))),"",INDEX('Policy Characteristics'!H:H,MATCH($C363,'Policy Characteristics'!$C:$C,0)))</f>
        <v>1</v>
      </c>
      <c r="O363" s="254" t="str">
        <f>IF(ISBLANK(INDEX('Policy Characteristics'!I:I,MATCH($C363,'Policy Characteristics'!$C:$C,0))),"",INDEX('Policy Characteristics'!I:I,MATCH($C363,'Policy Characteristics'!$C:$C,0)))</f>
        <v>on/off</v>
      </c>
      <c r="P363" s="254" t="str">
        <f>IF(ISBLANK(INDEX('Policy Characteristics'!J:J,MATCH($C363,'Policy Characteristics'!$C:$C,0))),"",INDEX('Policy Characteristics'!J:J,MATCH($C363,'Policy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63" s="254" t="str">
        <f>IF(ISBLANK(INDEX('Policy Characteristics'!K:K,MATCH($C363,'Policy Characteristics'!$C:$C,0))),"",INDEX('Policy Characteristics'!K:K,MATCH($C363,'Policy Characteristics'!$C:$C,0)))</f>
        <v/>
      </c>
      <c r="R363" s="254" t="str">
        <f>IF(ISBLANK(INDEX('Policy Characteristics'!L:L,MATCH($C363,'Policy Characteristics'!$C:$C,0))),"",INDEX('Policy Characteristics'!L:L,MATCH($C363,'Policy Characteristics'!$C:$C,0)))</f>
        <v/>
      </c>
    </row>
    <row r="364" spans="1:18" s="4" customFormat="1">
      <c r="A364" s="254" t="str">
        <f>IF(ISBLANK(INDEX('Policy Characteristics'!A:A,MATCH($C364,'Policy Characteristics'!$C:$C,0))),"",INDEX('Policy Characteristics'!A:A,MATCH($C364,'Policy Characteristics'!$C:$C,0)))</f>
        <v>Electricity Supply</v>
      </c>
      <c r="B364" s="262" t="str">
        <f>IF(ISBLANK(INDEX('Policy Characteristics'!B:B,MATCH($C364,'Policy Characteristics'!$C:$C,0))),"",INDEX('Policy Characteristics'!B:B,MATCH($C364,'Policy Characteristics'!$C:$C,0)))</f>
        <v>Non BAU Mandated Capacity Construction</v>
      </c>
      <c r="C364" s="254" t="str">
        <f t="shared" si="22"/>
        <v>Boolean Use Non BAU Mandated Capacity Construction Schedule</v>
      </c>
      <c r="D364" s="6" t="s">
        <v>3499</v>
      </c>
      <c r="E364" s="45"/>
      <c r="F364" s="6" t="s">
        <v>3435</v>
      </c>
      <c r="G364" s="45"/>
      <c r="H364" s="43">
        <v>1774</v>
      </c>
      <c r="I364" s="324" t="s">
        <v>44</v>
      </c>
      <c r="J364" s="255" t="str">
        <f>IF(ISBLANK(INDEX('Policy Characteristics'!D:D,MATCH($C364,'Policy Characteristics'!$C:$C,0))),"",INDEX('Policy Characteristics'!D:D,MATCH($C364,'Policy Characteristics'!$C:$C,0)))</f>
        <v>Non BAU Mandated Capacity Construction</v>
      </c>
      <c r="K364" s="254" t="str">
        <f>IF(ISBLANK(INDEX('Policy Characteristics'!E:E,MATCH($C364,'Policy Characteristics'!$C:$C,0))),"",INDEX('Policy Characteristics'!E:E,MATCH($C364,'Policy Characteristics'!$C:$C,0)))</f>
        <v/>
      </c>
      <c r="L364" s="254">
        <f>IF(ISBLANK(INDEX('Policy Characteristics'!F:F,MATCH($C364,'Policy Characteristics'!$C:$C,0))),"",INDEX('Policy Characteristics'!F:F,MATCH($C364,'Policy Characteristics'!$C:$C,0)))</f>
        <v>0</v>
      </c>
      <c r="M364" s="254">
        <f>IF(ISBLANK(INDEX('Policy Characteristics'!G:G,MATCH($C364,'Policy Characteristics'!$C:$C,0))),"",INDEX('Policy Characteristics'!G:G,MATCH($C364,'Policy Characteristics'!$C:$C,0)))</f>
        <v>1</v>
      </c>
      <c r="N364" s="254">
        <f>IF(ISBLANK(INDEX('Policy Characteristics'!H:H,MATCH($C364,'Policy Characteristics'!$C:$C,0))),"",INDEX('Policy Characteristics'!H:H,MATCH($C364,'Policy Characteristics'!$C:$C,0)))</f>
        <v>1</v>
      </c>
      <c r="O364" s="254" t="str">
        <f>IF(ISBLANK(INDEX('Policy Characteristics'!I:I,MATCH($C364,'Policy Characteristics'!$C:$C,0))),"",INDEX('Policy Characteristics'!I:I,MATCH($C364,'Policy Characteristics'!$C:$C,0)))</f>
        <v>on/off</v>
      </c>
      <c r="P364" s="254" t="str">
        <f>IF(ISBLANK(INDEX('Policy Characteristics'!J:J,MATCH($C364,'Policy Characteristics'!$C:$C,0))),"",INDEX('Policy Characteristics'!J:J,MATCH($C364,'Policy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64" s="254" t="str">
        <f>IF(ISBLANK(INDEX('Policy Characteristics'!K:K,MATCH($C364,'Policy Characteristics'!$C:$C,0))),"",INDEX('Policy Characteristics'!K:K,MATCH($C364,'Policy Characteristics'!$C:$C,0)))</f>
        <v/>
      </c>
      <c r="R364" s="254" t="str">
        <f>IF(ISBLANK(INDEX('Policy Characteristics'!L:L,MATCH($C364,'Policy Characteristics'!$C:$C,0))),"",INDEX('Policy Characteristics'!L:L,MATCH($C364,'Policy Characteristics'!$C:$C,0)))</f>
        <v/>
      </c>
    </row>
    <row r="365" spans="1:18" s="4" customFormat="1">
      <c r="A365" s="254" t="str">
        <f>IF(ISBLANK(INDEX('Policy Characteristics'!A:A,MATCH($C365,'Policy Characteristics'!$C:$C,0))),"",INDEX('Policy Characteristics'!A:A,MATCH($C365,'Policy Characteristics'!$C:$C,0)))</f>
        <v>Electricity Supply</v>
      </c>
      <c r="B365" s="262" t="str">
        <f>IF(ISBLANK(INDEX('Policy Characteristics'!B:B,MATCH($C365,'Policy Characteristics'!$C:$C,0))),"",INDEX('Policy Characteristics'!B:B,MATCH($C365,'Policy Characteristics'!$C:$C,0)))</f>
        <v>Non BAU Mandated Capacity Construction</v>
      </c>
      <c r="C365" s="254" t="str">
        <f t="shared" si="22"/>
        <v>Boolean Use Non BAU Mandated Capacity Construction Schedule</v>
      </c>
      <c r="D365" s="6" t="s">
        <v>76</v>
      </c>
      <c r="E365" s="45"/>
      <c r="F365" s="6" t="s">
        <v>3509</v>
      </c>
      <c r="G365" s="45"/>
      <c r="H365" s="43">
        <v>635</v>
      </c>
      <c r="I365" s="324" t="s">
        <v>44</v>
      </c>
      <c r="J365" s="255" t="str">
        <f>IF(ISBLANK(INDEX('Policy Characteristics'!D:D,MATCH($C365,'Policy Characteristics'!$C:$C,0))),"",INDEX('Policy Characteristics'!D:D,MATCH($C365,'Policy Characteristics'!$C:$C,0)))</f>
        <v>Non BAU Mandated Capacity Construction</v>
      </c>
      <c r="K365" s="254" t="str">
        <f>IF(ISBLANK(INDEX('Policy Characteristics'!E:E,MATCH($C365,'Policy Characteristics'!$C:$C,0))),"",INDEX('Policy Characteristics'!E:E,MATCH($C365,'Policy Characteristics'!$C:$C,0)))</f>
        <v/>
      </c>
      <c r="L365" s="254">
        <f>IF(ISBLANK(INDEX('Policy Characteristics'!F:F,MATCH($C365,'Policy Characteristics'!$C:$C,0))),"",INDEX('Policy Characteristics'!F:F,MATCH($C365,'Policy Characteristics'!$C:$C,0)))</f>
        <v>0</v>
      </c>
      <c r="M365" s="254">
        <f>IF(ISBLANK(INDEX('Policy Characteristics'!G:G,MATCH($C365,'Policy Characteristics'!$C:$C,0))),"",INDEX('Policy Characteristics'!G:G,MATCH($C365,'Policy Characteristics'!$C:$C,0)))</f>
        <v>1</v>
      </c>
      <c r="N365" s="254">
        <f>IF(ISBLANK(INDEX('Policy Characteristics'!H:H,MATCH($C365,'Policy Characteristics'!$C:$C,0))),"",INDEX('Policy Characteristics'!H:H,MATCH($C365,'Policy Characteristics'!$C:$C,0)))</f>
        <v>1</v>
      </c>
      <c r="O365" s="254" t="str">
        <f>IF(ISBLANK(INDEX('Policy Characteristics'!I:I,MATCH($C365,'Policy Characteristics'!$C:$C,0))),"",INDEX('Policy Characteristics'!I:I,MATCH($C365,'Policy Characteristics'!$C:$C,0)))</f>
        <v>on/off</v>
      </c>
      <c r="P365" s="254" t="str">
        <f>IF(ISBLANK(INDEX('Policy Characteristics'!J:J,MATCH($C365,'Policy Characteristics'!$C:$C,0))),"",INDEX('Policy Characteristics'!J:J,MATCH($C365,'Policy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65" s="254" t="str">
        <f>IF(ISBLANK(INDEX('Policy Characteristics'!K:K,MATCH($C365,'Policy Characteristics'!$C:$C,0))),"",INDEX('Policy Characteristics'!K:K,MATCH($C365,'Policy Characteristics'!$C:$C,0)))</f>
        <v/>
      </c>
      <c r="R365" s="254" t="str">
        <f>IF(ISBLANK(INDEX('Policy Characteristics'!L:L,MATCH($C365,'Policy Characteristics'!$C:$C,0))),"",INDEX('Policy Characteristics'!L:L,MATCH($C365,'Policy Characteristics'!$C:$C,0)))</f>
        <v/>
      </c>
    </row>
    <row r="366" spans="1:18" s="4" customFormat="1">
      <c r="A366" s="254" t="str">
        <f>IF(ISBLANK(INDEX('Policy Characteristics'!A:A,MATCH($C366,'Policy Characteristics'!$C:$C,0))),"",INDEX('Policy Characteristics'!A:A,MATCH($C366,'Policy Characteristics'!$C:$C,0)))</f>
        <v>Electricity Supply</v>
      </c>
      <c r="B366" s="262" t="str">
        <f>IF(ISBLANK(INDEX('Policy Characteristics'!B:B,MATCH($C366,'Policy Characteristics'!$C:$C,0))),"",INDEX('Policy Characteristics'!B:B,MATCH($C366,'Policy Characteristics'!$C:$C,0)))</f>
        <v>Non BAU Mandated Capacity Construction</v>
      </c>
      <c r="C366" s="254" t="str">
        <f t="shared" si="22"/>
        <v>Boolean Use Non BAU Mandated Capacity Construction Schedule</v>
      </c>
      <c r="D366" s="6" t="s">
        <v>77</v>
      </c>
      <c r="E366" s="45"/>
      <c r="F366" s="6" t="s">
        <v>89</v>
      </c>
      <c r="G366" s="45"/>
      <c r="H366" s="43">
        <v>636</v>
      </c>
      <c r="I366" s="324" t="s">
        <v>44</v>
      </c>
      <c r="J366" s="255" t="str">
        <f>IF(ISBLANK(INDEX('Policy Characteristics'!D:D,MATCH($C366,'Policy Characteristics'!$C:$C,0))),"",INDEX('Policy Characteristics'!D:D,MATCH($C366,'Policy Characteristics'!$C:$C,0)))</f>
        <v>Non BAU Mandated Capacity Construction</v>
      </c>
      <c r="K366" s="254" t="str">
        <f>IF(ISBLANK(INDEX('Policy Characteristics'!E:E,MATCH($C366,'Policy Characteristics'!$C:$C,0))),"",INDEX('Policy Characteristics'!E:E,MATCH($C366,'Policy Characteristics'!$C:$C,0)))</f>
        <v/>
      </c>
      <c r="L366" s="254">
        <f>IF(ISBLANK(INDEX('Policy Characteristics'!F:F,MATCH($C366,'Policy Characteristics'!$C:$C,0))),"",INDEX('Policy Characteristics'!F:F,MATCH($C366,'Policy Characteristics'!$C:$C,0)))</f>
        <v>0</v>
      </c>
      <c r="M366" s="254">
        <f>IF(ISBLANK(INDEX('Policy Characteristics'!G:G,MATCH($C366,'Policy Characteristics'!$C:$C,0))),"",INDEX('Policy Characteristics'!G:G,MATCH($C366,'Policy Characteristics'!$C:$C,0)))</f>
        <v>1</v>
      </c>
      <c r="N366" s="254">
        <f>IF(ISBLANK(INDEX('Policy Characteristics'!H:H,MATCH($C366,'Policy Characteristics'!$C:$C,0))),"",INDEX('Policy Characteristics'!H:H,MATCH($C366,'Policy Characteristics'!$C:$C,0)))</f>
        <v>1</v>
      </c>
      <c r="O366" s="254" t="str">
        <f>IF(ISBLANK(INDEX('Policy Characteristics'!I:I,MATCH($C366,'Policy Characteristics'!$C:$C,0))),"",INDEX('Policy Characteristics'!I:I,MATCH($C366,'Policy Characteristics'!$C:$C,0)))</f>
        <v>on/off</v>
      </c>
      <c r="P366" s="254" t="str">
        <f>IF(ISBLANK(INDEX('Policy Characteristics'!J:J,MATCH($C366,'Policy Characteristics'!$C:$C,0))),"",INDEX('Policy Characteristics'!J:J,MATCH($C366,'Policy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66" s="254" t="str">
        <f>IF(ISBLANK(INDEX('Policy Characteristics'!K:K,MATCH($C366,'Policy Characteristics'!$C:$C,0))),"",INDEX('Policy Characteristics'!K:K,MATCH($C366,'Policy Characteristics'!$C:$C,0)))</f>
        <v/>
      </c>
      <c r="R366" s="254" t="str">
        <f>IF(ISBLANK(INDEX('Policy Characteristics'!L:L,MATCH($C366,'Policy Characteristics'!$C:$C,0))),"",INDEX('Policy Characteristics'!L:L,MATCH($C366,'Policy Characteristics'!$C:$C,0)))</f>
        <v/>
      </c>
    </row>
    <row r="367" spans="1:18" s="4" customFormat="1">
      <c r="A367" s="254" t="str">
        <f>IF(ISBLANK(INDEX('Policy Characteristics'!A:A,MATCH($C367,'Policy Characteristics'!$C:$C,0))),"",INDEX('Policy Characteristics'!A:A,MATCH($C367,'Policy Characteristics'!$C:$C,0)))</f>
        <v>Electricity Supply</v>
      </c>
      <c r="B367" s="262" t="str">
        <f>IF(ISBLANK(INDEX('Policy Characteristics'!B:B,MATCH($C367,'Policy Characteristics'!$C:$C,0))),"",INDEX('Policy Characteristics'!B:B,MATCH($C367,'Policy Characteristics'!$C:$C,0)))</f>
        <v>Non BAU Mandated Capacity Construction</v>
      </c>
      <c r="C367" s="254" t="str">
        <f t="shared" si="22"/>
        <v>Boolean Use Non BAU Mandated Capacity Construction Schedule</v>
      </c>
      <c r="D367" s="6" t="s">
        <v>449</v>
      </c>
      <c r="E367" s="45"/>
      <c r="F367" s="6" t="s">
        <v>452</v>
      </c>
      <c r="G367" s="45"/>
      <c r="H367" s="43">
        <v>637</v>
      </c>
      <c r="I367" s="324" t="s">
        <v>44</v>
      </c>
      <c r="J367" s="255" t="str">
        <f>IF(ISBLANK(INDEX('Policy Characteristics'!D:D,MATCH($C367,'Policy Characteristics'!$C:$C,0))),"",INDEX('Policy Characteristics'!D:D,MATCH($C367,'Policy Characteristics'!$C:$C,0)))</f>
        <v>Non BAU Mandated Capacity Construction</v>
      </c>
      <c r="K367" s="254" t="str">
        <f>IF(ISBLANK(INDEX('Policy Characteristics'!E:E,MATCH($C367,'Policy Characteristics'!$C:$C,0))),"",INDEX('Policy Characteristics'!E:E,MATCH($C367,'Policy Characteristics'!$C:$C,0)))</f>
        <v/>
      </c>
      <c r="L367" s="254">
        <f>IF(ISBLANK(INDEX('Policy Characteristics'!F:F,MATCH($C367,'Policy Characteristics'!$C:$C,0))),"",INDEX('Policy Characteristics'!F:F,MATCH($C367,'Policy Characteristics'!$C:$C,0)))</f>
        <v>0</v>
      </c>
      <c r="M367" s="254">
        <f>IF(ISBLANK(INDEX('Policy Characteristics'!G:G,MATCH($C367,'Policy Characteristics'!$C:$C,0))),"",INDEX('Policy Characteristics'!G:G,MATCH($C367,'Policy Characteristics'!$C:$C,0)))</f>
        <v>1</v>
      </c>
      <c r="N367" s="254">
        <f>IF(ISBLANK(INDEX('Policy Characteristics'!H:H,MATCH($C367,'Policy Characteristics'!$C:$C,0))),"",INDEX('Policy Characteristics'!H:H,MATCH($C367,'Policy Characteristics'!$C:$C,0)))</f>
        <v>1</v>
      </c>
      <c r="O367" s="254" t="str">
        <f>IF(ISBLANK(INDEX('Policy Characteristics'!I:I,MATCH($C367,'Policy Characteristics'!$C:$C,0))),"",INDEX('Policy Characteristics'!I:I,MATCH($C367,'Policy Characteristics'!$C:$C,0)))</f>
        <v>on/off</v>
      </c>
      <c r="P367" s="254" t="str">
        <f>IF(ISBLANK(INDEX('Policy Characteristics'!J:J,MATCH($C367,'Policy Characteristics'!$C:$C,0))),"",INDEX('Policy Characteristics'!J:J,MATCH($C367,'Policy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67" s="254" t="str">
        <f>IF(ISBLANK(INDEX('Policy Characteristics'!K:K,MATCH($C367,'Policy Characteristics'!$C:$C,0))),"",INDEX('Policy Characteristics'!K:K,MATCH($C367,'Policy Characteristics'!$C:$C,0)))</f>
        <v/>
      </c>
      <c r="R367" s="254" t="str">
        <f>IF(ISBLANK(INDEX('Policy Characteristics'!L:L,MATCH($C367,'Policy Characteristics'!$C:$C,0))),"",INDEX('Policy Characteristics'!L:L,MATCH($C367,'Policy Characteristics'!$C:$C,0)))</f>
        <v/>
      </c>
    </row>
    <row r="368" spans="1:18" s="4" customFormat="1">
      <c r="A368" s="254" t="str">
        <f>IF(ISBLANK(INDEX('Policy Characteristics'!A:A,MATCH($C368,'Policy Characteristics'!$C:$C,0))),"",INDEX('Policy Characteristics'!A:A,MATCH($C368,'Policy Characteristics'!$C:$C,0)))</f>
        <v>Electricity Supply</v>
      </c>
      <c r="B368" s="262" t="str">
        <f>IF(ISBLANK(INDEX('Policy Characteristics'!B:B,MATCH($C368,'Policy Characteristics'!$C:$C,0))),"",INDEX('Policy Characteristics'!B:B,MATCH($C368,'Policy Characteristics'!$C:$C,0)))</f>
        <v>Non BAU Mandated Capacity Construction</v>
      </c>
      <c r="C368" s="254" t="str">
        <f t="shared" si="22"/>
        <v>Boolean Use Non BAU Mandated Capacity Construction Schedule</v>
      </c>
      <c r="D368" s="6" t="s">
        <v>78</v>
      </c>
      <c r="E368" s="45"/>
      <c r="F368" s="6" t="s">
        <v>90</v>
      </c>
      <c r="G368" s="45"/>
      <c r="H368" s="43">
        <v>638</v>
      </c>
      <c r="I368" s="324" t="s">
        <v>44</v>
      </c>
      <c r="J368" s="255" t="str">
        <f>IF(ISBLANK(INDEX('Policy Characteristics'!D:D,MATCH($C368,'Policy Characteristics'!$C:$C,0))),"",INDEX('Policy Characteristics'!D:D,MATCH($C368,'Policy Characteristics'!$C:$C,0)))</f>
        <v>Non BAU Mandated Capacity Construction</v>
      </c>
      <c r="K368" s="254" t="str">
        <f>IF(ISBLANK(INDEX('Policy Characteristics'!E:E,MATCH($C368,'Policy Characteristics'!$C:$C,0))),"",INDEX('Policy Characteristics'!E:E,MATCH($C368,'Policy Characteristics'!$C:$C,0)))</f>
        <v/>
      </c>
      <c r="L368" s="254">
        <f>IF(ISBLANK(INDEX('Policy Characteristics'!F:F,MATCH($C368,'Policy Characteristics'!$C:$C,0))),"",INDEX('Policy Characteristics'!F:F,MATCH($C368,'Policy Characteristics'!$C:$C,0)))</f>
        <v>0</v>
      </c>
      <c r="M368" s="254">
        <f>IF(ISBLANK(INDEX('Policy Characteristics'!G:G,MATCH($C368,'Policy Characteristics'!$C:$C,0))),"",INDEX('Policy Characteristics'!G:G,MATCH($C368,'Policy Characteristics'!$C:$C,0)))</f>
        <v>1</v>
      </c>
      <c r="N368" s="254">
        <f>IF(ISBLANK(INDEX('Policy Characteristics'!H:H,MATCH($C368,'Policy Characteristics'!$C:$C,0))),"",INDEX('Policy Characteristics'!H:H,MATCH($C368,'Policy Characteristics'!$C:$C,0)))</f>
        <v>1</v>
      </c>
      <c r="O368" s="254" t="str">
        <f>IF(ISBLANK(INDEX('Policy Characteristics'!I:I,MATCH($C368,'Policy Characteristics'!$C:$C,0))),"",INDEX('Policy Characteristics'!I:I,MATCH($C368,'Policy Characteristics'!$C:$C,0)))</f>
        <v>on/off</v>
      </c>
      <c r="P368" s="254" t="str">
        <f>IF(ISBLANK(INDEX('Policy Characteristics'!J:J,MATCH($C368,'Policy Characteristics'!$C:$C,0))),"",INDEX('Policy Characteristics'!J:J,MATCH($C368,'Policy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68" s="254" t="str">
        <f>IF(ISBLANK(INDEX('Policy Characteristics'!K:K,MATCH($C368,'Policy Characteristics'!$C:$C,0))),"",INDEX('Policy Characteristics'!K:K,MATCH($C368,'Policy Characteristics'!$C:$C,0)))</f>
        <v/>
      </c>
      <c r="R368" s="254" t="str">
        <f>IF(ISBLANK(INDEX('Policy Characteristics'!L:L,MATCH($C368,'Policy Characteristics'!$C:$C,0))),"",INDEX('Policy Characteristics'!L:L,MATCH($C368,'Policy Characteristics'!$C:$C,0)))</f>
        <v/>
      </c>
    </row>
    <row r="369" spans="1:18" s="4" customFormat="1">
      <c r="A369" s="254" t="str">
        <f>IF(ISBLANK(INDEX('Policy Characteristics'!A:A,MATCH($C369,'Policy Characteristics'!$C:$C,0))),"",INDEX('Policy Characteristics'!A:A,MATCH($C369,'Policy Characteristics'!$C:$C,0)))</f>
        <v>Electricity Supply</v>
      </c>
      <c r="B369" s="262" t="str">
        <f>IF(ISBLANK(INDEX('Policy Characteristics'!B:B,MATCH($C369,'Policy Characteristics'!$C:$C,0))),"",INDEX('Policy Characteristics'!B:B,MATCH($C369,'Policy Characteristics'!$C:$C,0)))</f>
        <v>Non BAU Mandated Capacity Construction</v>
      </c>
      <c r="C369" s="254" t="str">
        <f t="shared" si="22"/>
        <v>Boolean Use Non BAU Mandated Capacity Construction Schedule</v>
      </c>
      <c r="D369" s="6" t="s">
        <v>79</v>
      </c>
      <c r="E369" s="45"/>
      <c r="F369" s="6" t="s">
        <v>91</v>
      </c>
      <c r="G369" s="45"/>
      <c r="H369" s="43">
        <v>639</v>
      </c>
      <c r="I369" s="324" t="s">
        <v>44</v>
      </c>
      <c r="J369" s="255" t="str">
        <f>IF(ISBLANK(INDEX('Policy Characteristics'!D:D,MATCH($C369,'Policy Characteristics'!$C:$C,0))),"",INDEX('Policy Characteristics'!D:D,MATCH($C369,'Policy Characteristics'!$C:$C,0)))</f>
        <v>Non BAU Mandated Capacity Construction</v>
      </c>
      <c r="K369" s="254" t="str">
        <f>IF(ISBLANK(INDEX('Policy Characteristics'!E:E,MATCH($C369,'Policy Characteristics'!$C:$C,0))),"",INDEX('Policy Characteristics'!E:E,MATCH($C369,'Policy Characteristics'!$C:$C,0)))</f>
        <v/>
      </c>
      <c r="L369" s="254">
        <f>IF(ISBLANK(INDEX('Policy Characteristics'!F:F,MATCH($C369,'Policy Characteristics'!$C:$C,0))),"",INDEX('Policy Characteristics'!F:F,MATCH($C369,'Policy Characteristics'!$C:$C,0)))</f>
        <v>0</v>
      </c>
      <c r="M369" s="254">
        <f>IF(ISBLANK(INDEX('Policy Characteristics'!G:G,MATCH($C369,'Policy Characteristics'!$C:$C,0))),"",INDEX('Policy Characteristics'!G:G,MATCH($C369,'Policy Characteristics'!$C:$C,0)))</f>
        <v>1</v>
      </c>
      <c r="N369" s="254">
        <f>IF(ISBLANK(INDEX('Policy Characteristics'!H:H,MATCH($C369,'Policy Characteristics'!$C:$C,0))),"",INDEX('Policy Characteristics'!H:H,MATCH($C369,'Policy Characteristics'!$C:$C,0)))</f>
        <v>1</v>
      </c>
      <c r="O369" s="254" t="str">
        <f>IF(ISBLANK(INDEX('Policy Characteristics'!I:I,MATCH($C369,'Policy Characteristics'!$C:$C,0))),"",INDEX('Policy Characteristics'!I:I,MATCH($C369,'Policy Characteristics'!$C:$C,0)))</f>
        <v>on/off</v>
      </c>
      <c r="P369" s="254" t="str">
        <f>IF(ISBLANK(INDEX('Policy Characteristics'!J:J,MATCH($C369,'Policy Characteristics'!$C:$C,0))),"",INDEX('Policy Characteristics'!J:J,MATCH($C369,'Policy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69" s="254" t="str">
        <f>IF(ISBLANK(INDEX('Policy Characteristics'!K:K,MATCH($C369,'Policy Characteristics'!$C:$C,0))),"",INDEX('Policy Characteristics'!K:K,MATCH($C369,'Policy Characteristics'!$C:$C,0)))</f>
        <v/>
      </c>
      <c r="R369" s="254" t="str">
        <f>IF(ISBLANK(INDEX('Policy Characteristics'!L:L,MATCH($C369,'Policy Characteristics'!$C:$C,0))),"",INDEX('Policy Characteristics'!L:L,MATCH($C369,'Policy Characteristics'!$C:$C,0)))</f>
        <v/>
      </c>
    </row>
    <row r="370" spans="1:18" s="4" customFormat="1">
      <c r="A370" s="254" t="str">
        <f>IF(ISBLANK(INDEX('Policy Characteristics'!A:A,MATCH($C370,'Policy Characteristics'!$C:$C,0))),"",INDEX('Policy Characteristics'!A:A,MATCH($C370,'Policy Characteristics'!$C:$C,0)))</f>
        <v>Electricity Supply</v>
      </c>
      <c r="B370" s="262" t="str">
        <f>IF(ISBLANK(INDEX('Policy Characteristics'!B:B,MATCH($C370,'Policy Characteristics'!$C:$C,0))),"",INDEX('Policy Characteristics'!B:B,MATCH($C370,'Policy Characteristics'!$C:$C,0)))</f>
        <v>Non BAU Mandated Capacity Construction</v>
      </c>
      <c r="C370" s="254" t="str">
        <f t="shared" si="22"/>
        <v>Boolean Use Non BAU Mandated Capacity Construction Schedule</v>
      </c>
      <c r="D370" s="6" t="s">
        <v>80</v>
      </c>
      <c r="E370" s="45"/>
      <c r="F370" s="6" t="s">
        <v>92</v>
      </c>
      <c r="G370" s="45"/>
      <c r="H370" s="43">
        <v>640</v>
      </c>
      <c r="I370" s="324" t="s">
        <v>44</v>
      </c>
      <c r="J370" s="255" t="str">
        <f>IF(ISBLANK(INDEX('Policy Characteristics'!D:D,MATCH($C370,'Policy Characteristics'!$C:$C,0))),"",INDEX('Policy Characteristics'!D:D,MATCH($C370,'Policy Characteristics'!$C:$C,0)))</f>
        <v>Non BAU Mandated Capacity Construction</v>
      </c>
      <c r="K370" s="254" t="str">
        <f>IF(ISBLANK(INDEX('Policy Characteristics'!E:E,MATCH($C370,'Policy Characteristics'!$C:$C,0))),"",INDEX('Policy Characteristics'!E:E,MATCH($C370,'Policy Characteristics'!$C:$C,0)))</f>
        <v/>
      </c>
      <c r="L370" s="254">
        <f>IF(ISBLANK(INDEX('Policy Characteristics'!F:F,MATCH($C370,'Policy Characteristics'!$C:$C,0))),"",INDEX('Policy Characteristics'!F:F,MATCH($C370,'Policy Characteristics'!$C:$C,0)))</f>
        <v>0</v>
      </c>
      <c r="M370" s="254">
        <f>IF(ISBLANK(INDEX('Policy Characteristics'!G:G,MATCH($C370,'Policy Characteristics'!$C:$C,0))),"",INDEX('Policy Characteristics'!G:G,MATCH($C370,'Policy Characteristics'!$C:$C,0)))</f>
        <v>1</v>
      </c>
      <c r="N370" s="254">
        <f>IF(ISBLANK(INDEX('Policy Characteristics'!H:H,MATCH($C370,'Policy Characteristics'!$C:$C,0))),"",INDEX('Policy Characteristics'!H:H,MATCH($C370,'Policy Characteristics'!$C:$C,0)))</f>
        <v>1</v>
      </c>
      <c r="O370" s="254" t="str">
        <f>IF(ISBLANK(INDEX('Policy Characteristics'!I:I,MATCH($C370,'Policy Characteristics'!$C:$C,0))),"",INDEX('Policy Characteristics'!I:I,MATCH($C370,'Policy Characteristics'!$C:$C,0)))</f>
        <v>on/off</v>
      </c>
      <c r="P370" s="254" t="str">
        <f>IF(ISBLANK(INDEX('Policy Characteristics'!J:J,MATCH($C370,'Policy Characteristics'!$C:$C,0))),"",INDEX('Policy Characteristics'!J:J,MATCH($C370,'Policy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0" s="254" t="str">
        <f>IF(ISBLANK(INDEX('Policy Characteristics'!K:K,MATCH($C370,'Policy Characteristics'!$C:$C,0))),"",INDEX('Policy Characteristics'!K:K,MATCH($C370,'Policy Characteristics'!$C:$C,0)))</f>
        <v/>
      </c>
      <c r="R370" s="254" t="str">
        <f>IF(ISBLANK(INDEX('Policy Characteristics'!L:L,MATCH($C370,'Policy Characteristics'!$C:$C,0))),"",INDEX('Policy Characteristics'!L:L,MATCH($C370,'Policy Characteristics'!$C:$C,0)))</f>
        <v/>
      </c>
    </row>
    <row r="371" spans="1:18" s="4" customFormat="1">
      <c r="A371" s="254" t="str">
        <f>IF(ISBLANK(INDEX('Policy Characteristics'!A:A,MATCH($C371,'Policy Characteristics'!$C:$C,0))),"",INDEX('Policy Characteristics'!A:A,MATCH($C371,'Policy Characteristics'!$C:$C,0)))</f>
        <v>Electricity Supply</v>
      </c>
      <c r="B371" s="262" t="str">
        <f>IF(ISBLANK(INDEX('Policy Characteristics'!B:B,MATCH($C371,'Policy Characteristics'!$C:$C,0))),"",INDEX('Policy Characteristics'!B:B,MATCH($C371,'Policy Characteristics'!$C:$C,0)))</f>
        <v>Non BAU Mandated Capacity Construction</v>
      </c>
      <c r="C371" s="254" t="str">
        <f t="shared" si="22"/>
        <v>Boolean Use Non BAU Mandated Capacity Construction Schedule</v>
      </c>
      <c r="D371" s="6" t="s">
        <v>2426</v>
      </c>
      <c r="E371" s="45"/>
      <c r="F371" s="6" t="s">
        <v>437</v>
      </c>
      <c r="G371" s="45"/>
      <c r="H371" s="43">
        <v>641</v>
      </c>
      <c r="I371" s="324" t="s">
        <v>44</v>
      </c>
      <c r="J371" s="255" t="str">
        <f>IF(ISBLANK(INDEX('Policy Characteristics'!D:D,MATCH($C371,'Policy Characteristics'!$C:$C,0))),"",INDEX('Policy Characteristics'!D:D,MATCH($C371,'Policy Characteristics'!$C:$C,0)))</f>
        <v>Non BAU Mandated Capacity Construction</v>
      </c>
      <c r="K371" s="254" t="str">
        <f>IF(ISBLANK(INDEX('Policy Characteristics'!E:E,MATCH($C371,'Policy Characteristics'!$C:$C,0))),"",INDEX('Policy Characteristics'!E:E,MATCH($C371,'Policy Characteristics'!$C:$C,0)))</f>
        <v/>
      </c>
      <c r="L371" s="254">
        <f>IF(ISBLANK(INDEX('Policy Characteristics'!F:F,MATCH($C371,'Policy Characteristics'!$C:$C,0))),"",INDEX('Policy Characteristics'!F:F,MATCH($C371,'Policy Characteristics'!$C:$C,0)))</f>
        <v>0</v>
      </c>
      <c r="M371" s="254">
        <f>IF(ISBLANK(INDEX('Policy Characteristics'!G:G,MATCH($C371,'Policy Characteristics'!$C:$C,0))),"",INDEX('Policy Characteristics'!G:G,MATCH($C371,'Policy Characteristics'!$C:$C,0)))</f>
        <v>1</v>
      </c>
      <c r="N371" s="254">
        <f>IF(ISBLANK(INDEX('Policy Characteristics'!H:H,MATCH($C371,'Policy Characteristics'!$C:$C,0))),"",INDEX('Policy Characteristics'!H:H,MATCH($C371,'Policy Characteristics'!$C:$C,0)))</f>
        <v>1</v>
      </c>
      <c r="O371" s="254" t="str">
        <f>IF(ISBLANK(INDEX('Policy Characteristics'!I:I,MATCH($C371,'Policy Characteristics'!$C:$C,0))),"",INDEX('Policy Characteristics'!I:I,MATCH($C371,'Policy Characteristics'!$C:$C,0)))</f>
        <v>on/off</v>
      </c>
      <c r="P371" s="254" t="str">
        <f>IF(ISBLANK(INDEX('Policy Characteristics'!J:J,MATCH($C371,'Policy Characteristics'!$C:$C,0))),"",INDEX('Policy Characteristics'!J:J,MATCH($C371,'Policy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1" s="254" t="str">
        <f>IF(ISBLANK(INDEX('Policy Characteristics'!K:K,MATCH($C371,'Policy Characteristics'!$C:$C,0))),"",INDEX('Policy Characteristics'!K:K,MATCH($C371,'Policy Characteristics'!$C:$C,0)))</f>
        <v/>
      </c>
      <c r="R371" s="254" t="str">
        <f>IF(ISBLANK(INDEX('Policy Characteristics'!L:L,MATCH($C371,'Policy Characteristics'!$C:$C,0))),"",INDEX('Policy Characteristics'!L:L,MATCH($C371,'Policy Characteristics'!$C:$C,0)))</f>
        <v/>
      </c>
    </row>
    <row r="372" spans="1:18" s="4" customFormat="1">
      <c r="A372" s="254" t="str">
        <f>IF(ISBLANK(INDEX('Policy Characteristics'!A:A,MATCH($C372,'Policy Characteristics'!$C:$C,0))),"",INDEX('Policy Characteristics'!A:A,MATCH($C372,'Policy Characteristics'!$C:$C,0)))</f>
        <v>Electricity Supply</v>
      </c>
      <c r="B372" s="262" t="str">
        <f>IF(ISBLANK(INDEX('Policy Characteristics'!B:B,MATCH($C372,'Policy Characteristics'!$C:$C,0))),"",INDEX('Policy Characteristics'!B:B,MATCH($C372,'Policy Characteristics'!$C:$C,0)))</f>
        <v>Non BAU Mandated Capacity Construction</v>
      </c>
      <c r="C372" s="254" t="str">
        <f t="shared" si="22"/>
        <v>Boolean Use Non BAU Mandated Capacity Construction Schedule</v>
      </c>
      <c r="D372" s="6" t="s">
        <v>309</v>
      </c>
      <c r="E372" s="45"/>
      <c r="F372" s="6" t="s">
        <v>311</v>
      </c>
      <c r="G372" s="45"/>
      <c r="H372" s="43">
        <v>642</v>
      </c>
      <c r="I372" s="324" t="s">
        <v>44</v>
      </c>
      <c r="J372" s="255" t="str">
        <f>IF(ISBLANK(INDEX('Policy Characteristics'!D:D,MATCH($C372,'Policy Characteristics'!$C:$C,0))),"",INDEX('Policy Characteristics'!D:D,MATCH($C372,'Policy Characteristics'!$C:$C,0)))</f>
        <v>Non BAU Mandated Capacity Construction</v>
      </c>
      <c r="K372" s="254" t="str">
        <f>IF(ISBLANK(INDEX('Policy Characteristics'!E:E,MATCH($C372,'Policy Characteristics'!$C:$C,0))),"",INDEX('Policy Characteristics'!E:E,MATCH($C372,'Policy Characteristics'!$C:$C,0)))</f>
        <v/>
      </c>
      <c r="L372" s="254">
        <f>IF(ISBLANK(INDEX('Policy Characteristics'!F:F,MATCH($C372,'Policy Characteristics'!$C:$C,0))),"",INDEX('Policy Characteristics'!F:F,MATCH($C372,'Policy Characteristics'!$C:$C,0)))</f>
        <v>0</v>
      </c>
      <c r="M372" s="254">
        <f>IF(ISBLANK(INDEX('Policy Characteristics'!G:G,MATCH($C372,'Policy Characteristics'!$C:$C,0))),"",INDEX('Policy Characteristics'!G:G,MATCH($C372,'Policy Characteristics'!$C:$C,0)))</f>
        <v>1</v>
      </c>
      <c r="N372" s="254">
        <f>IF(ISBLANK(INDEX('Policy Characteristics'!H:H,MATCH($C372,'Policy Characteristics'!$C:$C,0))),"",INDEX('Policy Characteristics'!H:H,MATCH($C372,'Policy Characteristics'!$C:$C,0)))</f>
        <v>1</v>
      </c>
      <c r="O372" s="254" t="str">
        <f>IF(ISBLANK(INDEX('Policy Characteristics'!I:I,MATCH($C372,'Policy Characteristics'!$C:$C,0))),"",INDEX('Policy Characteristics'!I:I,MATCH($C372,'Policy Characteristics'!$C:$C,0)))</f>
        <v>on/off</v>
      </c>
      <c r="P372" s="254" t="str">
        <f>IF(ISBLANK(INDEX('Policy Characteristics'!J:J,MATCH($C372,'Policy Characteristics'!$C:$C,0))),"",INDEX('Policy Characteristics'!J:J,MATCH($C372,'Policy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2" s="254" t="str">
        <f>IF(ISBLANK(INDEX('Policy Characteristics'!K:K,MATCH($C372,'Policy Characteristics'!$C:$C,0))),"",INDEX('Policy Characteristics'!K:K,MATCH($C372,'Policy Characteristics'!$C:$C,0)))</f>
        <v/>
      </c>
      <c r="R372" s="254" t="str">
        <f>IF(ISBLANK(INDEX('Policy Characteristics'!L:L,MATCH($C372,'Policy Characteristics'!$C:$C,0))),"",INDEX('Policy Characteristics'!L:L,MATCH($C372,'Policy Characteristics'!$C:$C,0)))</f>
        <v/>
      </c>
    </row>
    <row r="373" spans="1:18" s="4" customFormat="1">
      <c r="A373" s="254" t="str">
        <f>IF(ISBLANK(INDEX('Policy Characteristics'!A:A,MATCH($C373,'Policy Characteristics'!$C:$C,0))),"",INDEX('Policy Characteristics'!A:A,MATCH($C373,'Policy Characteristics'!$C:$C,0)))</f>
        <v>Electricity Supply</v>
      </c>
      <c r="B373" s="262" t="str">
        <f>IF(ISBLANK(INDEX('Policy Characteristics'!B:B,MATCH($C373,'Policy Characteristics'!$C:$C,0))),"",INDEX('Policy Characteristics'!B:B,MATCH($C373,'Policy Characteristics'!$C:$C,0)))</f>
        <v>Non BAU Mandated Capacity Construction</v>
      </c>
      <c r="C373" s="254" t="str">
        <f t="shared" si="22"/>
        <v>Boolean Use Non BAU Mandated Capacity Construction Schedule</v>
      </c>
      <c r="D373" s="6" t="s">
        <v>310</v>
      </c>
      <c r="E373" s="45"/>
      <c r="F373" s="6" t="s">
        <v>312</v>
      </c>
      <c r="G373" s="45"/>
      <c r="H373" s="43">
        <v>643</v>
      </c>
      <c r="I373" s="324" t="s">
        <v>44</v>
      </c>
      <c r="J373" s="255" t="str">
        <f>IF(ISBLANK(INDEX('Policy Characteristics'!D:D,MATCH($C373,'Policy Characteristics'!$C:$C,0))),"",INDEX('Policy Characteristics'!D:D,MATCH($C373,'Policy Characteristics'!$C:$C,0)))</f>
        <v>Non BAU Mandated Capacity Construction</v>
      </c>
      <c r="K373" s="254" t="str">
        <f>IF(ISBLANK(INDEX('Policy Characteristics'!E:E,MATCH($C373,'Policy Characteristics'!$C:$C,0))),"",INDEX('Policy Characteristics'!E:E,MATCH($C373,'Policy Characteristics'!$C:$C,0)))</f>
        <v/>
      </c>
      <c r="L373" s="254">
        <f>IF(ISBLANK(INDEX('Policy Characteristics'!F:F,MATCH($C373,'Policy Characteristics'!$C:$C,0))),"",INDEX('Policy Characteristics'!F:F,MATCH($C373,'Policy Characteristics'!$C:$C,0)))</f>
        <v>0</v>
      </c>
      <c r="M373" s="254">
        <f>IF(ISBLANK(INDEX('Policy Characteristics'!G:G,MATCH($C373,'Policy Characteristics'!$C:$C,0))),"",INDEX('Policy Characteristics'!G:G,MATCH($C373,'Policy Characteristics'!$C:$C,0)))</f>
        <v>1</v>
      </c>
      <c r="N373" s="254">
        <f>IF(ISBLANK(INDEX('Policy Characteristics'!H:H,MATCH($C373,'Policy Characteristics'!$C:$C,0))),"",INDEX('Policy Characteristics'!H:H,MATCH($C373,'Policy Characteristics'!$C:$C,0)))</f>
        <v>1</v>
      </c>
      <c r="O373" s="254" t="str">
        <f>IF(ISBLANK(INDEX('Policy Characteristics'!I:I,MATCH($C373,'Policy Characteristics'!$C:$C,0))),"",INDEX('Policy Characteristics'!I:I,MATCH($C373,'Policy Characteristics'!$C:$C,0)))</f>
        <v>on/off</v>
      </c>
      <c r="P373" s="254" t="str">
        <f>IF(ISBLANK(INDEX('Policy Characteristics'!J:J,MATCH($C373,'Policy Characteristics'!$C:$C,0))),"",INDEX('Policy Characteristics'!J:J,MATCH($C373,'Policy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3" s="254" t="str">
        <f>IF(ISBLANK(INDEX('Policy Characteristics'!K:K,MATCH($C373,'Policy Characteristics'!$C:$C,0))),"",INDEX('Policy Characteristics'!K:K,MATCH($C373,'Policy Characteristics'!$C:$C,0)))</f>
        <v/>
      </c>
      <c r="R373" s="254" t="str">
        <f>IF(ISBLANK(INDEX('Policy Characteristics'!L:L,MATCH($C373,'Policy Characteristics'!$C:$C,0))),"",INDEX('Policy Characteristics'!L:L,MATCH($C373,'Policy Characteristics'!$C:$C,0)))</f>
        <v/>
      </c>
    </row>
    <row r="374" spans="1:18" s="4" customFormat="1">
      <c r="A374" s="254" t="str">
        <f>IF(ISBLANK(INDEX('Policy Characteristics'!A:A,MATCH($C374,'Policy Characteristics'!$C:$C,0))),"",INDEX('Policy Characteristics'!A:A,MATCH($C374,'Policy Characteristics'!$C:$C,0)))</f>
        <v>Electricity Supply</v>
      </c>
      <c r="B374" s="262" t="str">
        <f>IF(ISBLANK(INDEX('Policy Characteristics'!B:B,MATCH($C374,'Policy Characteristics'!$C:$C,0))),"",INDEX('Policy Characteristics'!B:B,MATCH($C374,'Policy Characteristics'!$C:$C,0)))</f>
        <v>Non BAU Mandated Capacity Construction</v>
      </c>
      <c r="C374" s="254" t="str">
        <f t="shared" si="22"/>
        <v>Boolean Use Non BAU Mandated Capacity Construction Schedule</v>
      </c>
      <c r="D374" s="6" t="s">
        <v>445</v>
      </c>
      <c r="E374" s="45"/>
      <c r="F374" s="6" t="s">
        <v>444</v>
      </c>
      <c r="G374" s="45"/>
      <c r="H374" s="43">
        <v>644</v>
      </c>
      <c r="I374" s="324" t="s">
        <v>44</v>
      </c>
      <c r="J374" s="255" t="str">
        <f>IF(ISBLANK(INDEX('Policy Characteristics'!D:D,MATCH($C374,'Policy Characteristics'!$C:$C,0))),"",INDEX('Policy Characteristics'!D:D,MATCH($C374,'Policy Characteristics'!$C:$C,0)))</f>
        <v>Non BAU Mandated Capacity Construction</v>
      </c>
      <c r="K374" s="254" t="str">
        <f>IF(ISBLANK(INDEX('Policy Characteristics'!E:E,MATCH($C374,'Policy Characteristics'!$C:$C,0))),"",INDEX('Policy Characteristics'!E:E,MATCH($C374,'Policy Characteristics'!$C:$C,0)))</f>
        <v/>
      </c>
      <c r="L374" s="254">
        <f>IF(ISBLANK(INDEX('Policy Characteristics'!F:F,MATCH($C374,'Policy Characteristics'!$C:$C,0))),"",INDEX('Policy Characteristics'!F:F,MATCH($C374,'Policy Characteristics'!$C:$C,0)))</f>
        <v>0</v>
      </c>
      <c r="M374" s="254">
        <f>IF(ISBLANK(INDEX('Policy Characteristics'!G:G,MATCH($C374,'Policy Characteristics'!$C:$C,0))),"",INDEX('Policy Characteristics'!G:G,MATCH($C374,'Policy Characteristics'!$C:$C,0)))</f>
        <v>1</v>
      </c>
      <c r="N374" s="254">
        <f>IF(ISBLANK(INDEX('Policy Characteristics'!H:H,MATCH($C374,'Policy Characteristics'!$C:$C,0))),"",INDEX('Policy Characteristics'!H:H,MATCH($C374,'Policy Characteristics'!$C:$C,0)))</f>
        <v>1</v>
      </c>
      <c r="O374" s="254" t="str">
        <f>IF(ISBLANK(INDEX('Policy Characteristics'!I:I,MATCH($C374,'Policy Characteristics'!$C:$C,0))),"",INDEX('Policy Characteristics'!I:I,MATCH($C374,'Policy Characteristics'!$C:$C,0)))</f>
        <v>on/off</v>
      </c>
      <c r="P374" s="254" t="str">
        <f>IF(ISBLANK(INDEX('Policy Characteristics'!J:J,MATCH($C374,'Policy Characteristics'!$C:$C,0))),"",INDEX('Policy Characteristics'!J:J,MATCH($C374,'Policy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4" s="254" t="str">
        <f>IF(ISBLANK(INDEX('Policy Characteristics'!K:K,MATCH($C374,'Policy Characteristics'!$C:$C,0))),"",INDEX('Policy Characteristics'!K:K,MATCH($C374,'Policy Characteristics'!$C:$C,0)))</f>
        <v/>
      </c>
      <c r="R374" s="254" t="str">
        <f>IF(ISBLANK(INDEX('Policy Characteristics'!L:L,MATCH($C374,'Policy Characteristics'!$C:$C,0))),"",INDEX('Policy Characteristics'!L:L,MATCH($C374,'Policy Characteristics'!$C:$C,0)))</f>
        <v/>
      </c>
    </row>
    <row r="375" spans="1:18" s="4" customFormat="1">
      <c r="A375" s="254" t="str">
        <f>IF(ISBLANK(INDEX('Policy Characteristics'!A:A,MATCH($C375,'Policy Characteristics'!$C:$C,0))),"",INDEX('Policy Characteristics'!A:A,MATCH($C375,'Policy Characteristics'!$C:$C,0)))</f>
        <v>Electricity Supply</v>
      </c>
      <c r="B375" s="262" t="str">
        <f>IF(ISBLANK(INDEX('Policy Characteristics'!B:B,MATCH($C375,'Policy Characteristics'!$C:$C,0))),"",INDEX('Policy Characteristics'!B:B,MATCH($C375,'Policy Characteristics'!$C:$C,0)))</f>
        <v>Non BAU Mandated Capacity Construction</v>
      </c>
      <c r="C375" s="254" t="str">
        <f t="shared" si="22"/>
        <v>Boolean Use Non BAU Mandated Capacity Construction Schedule</v>
      </c>
      <c r="D375" s="6" t="s">
        <v>454</v>
      </c>
      <c r="E375" s="45"/>
      <c r="F375" s="6" t="s">
        <v>455</v>
      </c>
      <c r="G375" s="45"/>
      <c r="H375" s="43">
        <v>645</v>
      </c>
      <c r="I375" s="324" t="s">
        <v>43</v>
      </c>
      <c r="J375" s="255" t="str">
        <f>IF(ISBLANK(INDEX('Policy Characteristics'!D:D,MATCH($C375,'Policy Characteristics'!$C:$C,0))),"",INDEX('Policy Characteristics'!D:D,MATCH($C375,'Policy Characteristics'!$C:$C,0)))</f>
        <v>Non BAU Mandated Capacity Construction</v>
      </c>
      <c r="K375" s="254" t="str">
        <f>IF(ISBLANK(INDEX('Policy Characteristics'!E:E,MATCH($C375,'Policy Characteristics'!$C:$C,0))),"",INDEX('Policy Characteristics'!E:E,MATCH($C375,'Policy Characteristics'!$C:$C,0)))</f>
        <v/>
      </c>
      <c r="L375" s="254">
        <f>IF(ISBLANK(INDEX('Policy Characteristics'!F:F,MATCH($C375,'Policy Characteristics'!$C:$C,0))),"",INDEX('Policy Characteristics'!F:F,MATCH($C375,'Policy Characteristics'!$C:$C,0)))</f>
        <v>0</v>
      </c>
      <c r="M375" s="254">
        <f>IF(ISBLANK(INDEX('Policy Characteristics'!G:G,MATCH($C375,'Policy Characteristics'!$C:$C,0))),"",INDEX('Policy Characteristics'!G:G,MATCH($C375,'Policy Characteristics'!$C:$C,0)))</f>
        <v>1</v>
      </c>
      <c r="N375" s="254">
        <f>IF(ISBLANK(INDEX('Policy Characteristics'!H:H,MATCH($C375,'Policy Characteristics'!$C:$C,0))),"",INDEX('Policy Characteristics'!H:H,MATCH($C375,'Policy Characteristics'!$C:$C,0)))</f>
        <v>1</v>
      </c>
      <c r="O375" s="254" t="str">
        <f>IF(ISBLANK(INDEX('Policy Characteristics'!I:I,MATCH($C375,'Policy Characteristics'!$C:$C,0))),"",INDEX('Policy Characteristics'!I:I,MATCH($C375,'Policy Characteristics'!$C:$C,0)))</f>
        <v>on/off</v>
      </c>
      <c r="P375" s="254" t="str">
        <f>IF(ISBLANK(INDEX('Policy Characteristics'!J:J,MATCH($C375,'Policy Characteristics'!$C:$C,0))),"",INDEX('Policy Characteristics'!J:J,MATCH($C375,'Policy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5" s="254" t="str">
        <f>IF(ISBLANK(INDEX('Policy Characteristics'!K:K,MATCH($C375,'Policy Characteristics'!$C:$C,0))),"",INDEX('Policy Characteristics'!K:K,MATCH($C375,'Policy Characteristics'!$C:$C,0)))</f>
        <v/>
      </c>
      <c r="R375" s="254" t="str">
        <f>IF(ISBLANK(INDEX('Policy Characteristics'!L:L,MATCH($C375,'Policy Characteristics'!$C:$C,0))),"",INDEX('Policy Characteristics'!L:L,MATCH($C375,'Policy Characteristics'!$C:$C,0)))</f>
        <v/>
      </c>
    </row>
    <row r="376" spans="1:18" s="4" customFormat="1">
      <c r="A376" s="254" t="str">
        <f>IF(ISBLANK(INDEX('Policy Characteristics'!A:A,MATCH($C376,'Policy Characteristics'!$C:$C,0))),"",INDEX('Policy Characteristics'!A:A,MATCH($C376,'Policy Characteristics'!$C:$C,0)))</f>
        <v>Electricity Supply</v>
      </c>
      <c r="B376" s="262" t="str">
        <f>IF(ISBLANK(INDEX('Policy Characteristics'!B:B,MATCH($C376,'Policy Characteristics'!$C:$C,0))),"",INDEX('Policy Characteristics'!B:B,MATCH($C376,'Policy Characteristics'!$C:$C,0)))</f>
        <v>Non BAU Mandated Capacity Construction</v>
      </c>
      <c r="C376" s="254" t="str">
        <f t="shared" si="22"/>
        <v>Boolean Use Non BAU Mandated Capacity Construction Schedule</v>
      </c>
      <c r="D376" s="6" t="s">
        <v>2751</v>
      </c>
      <c r="E376" s="45"/>
      <c r="F376" s="6" t="s">
        <v>2470</v>
      </c>
      <c r="G376" s="45"/>
      <c r="H376" s="43">
        <v>646</v>
      </c>
      <c r="I376" s="324" t="s">
        <v>44</v>
      </c>
      <c r="J376" s="255" t="str">
        <f>IF(ISBLANK(INDEX('Policy Characteristics'!D:D,MATCH($C376,'Policy Characteristics'!$C:$C,0))),"",INDEX('Policy Characteristics'!D:D,MATCH($C376,'Policy Characteristics'!$C:$C,0)))</f>
        <v>Non BAU Mandated Capacity Construction</v>
      </c>
      <c r="K376" s="254" t="str">
        <f>IF(ISBLANK(INDEX('Policy Characteristics'!E:E,MATCH($C376,'Policy Characteristics'!$C:$C,0))),"",INDEX('Policy Characteristics'!E:E,MATCH($C376,'Policy Characteristics'!$C:$C,0)))</f>
        <v/>
      </c>
      <c r="L376" s="254">
        <f>IF(ISBLANK(INDEX('Policy Characteristics'!F:F,MATCH($C376,'Policy Characteristics'!$C:$C,0))),"",INDEX('Policy Characteristics'!F:F,MATCH($C376,'Policy Characteristics'!$C:$C,0)))</f>
        <v>0</v>
      </c>
      <c r="M376" s="254">
        <f>IF(ISBLANK(INDEX('Policy Characteristics'!G:G,MATCH($C376,'Policy Characteristics'!$C:$C,0))),"",INDEX('Policy Characteristics'!G:G,MATCH($C376,'Policy Characteristics'!$C:$C,0)))</f>
        <v>1</v>
      </c>
      <c r="N376" s="254">
        <f>IF(ISBLANK(INDEX('Policy Characteristics'!H:H,MATCH($C376,'Policy Characteristics'!$C:$C,0))),"",INDEX('Policy Characteristics'!H:H,MATCH($C376,'Policy Characteristics'!$C:$C,0)))</f>
        <v>1</v>
      </c>
      <c r="O376" s="254" t="str">
        <f>IF(ISBLANK(INDEX('Policy Characteristics'!I:I,MATCH($C376,'Policy Characteristics'!$C:$C,0))),"",INDEX('Policy Characteristics'!I:I,MATCH($C376,'Policy Characteristics'!$C:$C,0)))</f>
        <v>on/off</v>
      </c>
      <c r="P376" s="254" t="str">
        <f>IF(ISBLANK(INDEX('Policy Characteristics'!J:J,MATCH($C376,'Policy Characteristics'!$C:$C,0))),"",INDEX('Policy Characteristics'!J:J,MATCH($C376,'Policy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6" s="254" t="str">
        <f>IF(ISBLANK(INDEX('Policy Characteristics'!K:K,MATCH($C376,'Policy Characteristics'!$C:$C,0))),"",INDEX('Policy Characteristics'!K:K,MATCH($C376,'Policy Characteristics'!$C:$C,0)))</f>
        <v/>
      </c>
      <c r="R376" s="254" t="str">
        <f>IF(ISBLANK(INDEX('Policy Characteristics'!L:L,MATCH($C376,'Policy Characteristics'!$C:$C,0))),"",INDEX('Policy Characteristics'!L:L,MATCH($C376,'Policy Characteristics'!$C:$C,0)))</f>
        <v/>
      </c>
    </row>
    <row r="377" spans="1:18" s="4" customFormat="1">
      <c r="A377" s="254" t="str">
        <f>IF(ISBLANK(INDEX('Policy Characteristics'!A:A,MATCH($C377,'Policy Characteristics'!$C:$C,0))),"",INDEX('Policy Characteristics'!A:A,MATCH($C377,'Policy Characteristics'!$C:$C,0)))</f>
        <v>Electricity Supply</v>
      </c>
      <c r="B377" s="262" t="str">
        <f>IF(ISBLANK(INDEX('Policy Characteristics'!B:B,MATCH($C377,'Policy Characteristics'!$C:$C,0))),"",INDEX('Policy Characteristics'!B:B,MATCH($C377,'Policy Characteristics'!$C:$C,0)))</f>
        <v>Non BAU Mandated Capacity Construction</v>
      </c>
      <c r="C377" s="254" t="str">
        <f t="shared" si="22"/>
        <v>Boolean Use Non BAU Mandated Capacity Construction Schedule</v>
      </c>
      <c r="D377" s="6" t="s">
        <v>2752</v>
      </c>
      <c r="E377" s="45"/>
      <c r="F377" s="6" t="s">
        <v>2594</v>
      </c>
      <c r="G377" s="45"/>
      <c r="H377" s="43">
        <v>647</v>
      </c>
      <c r="I377" s="324" t="s">
        <v>44</v>
      </c>
      <c r="J377" s="255" t="str">
        <f>IF(ISBLANK(INDEX('Policy Characteristics'!D:D,MATCH($C377,'Policy Characteristics'!$C:$C,0))),"",INDEX('Policy Characteristics'!D:D,MATCH($C377,'Policy Characteristics'!$C:$C,0)))</f>
        <v>Non BAU Mandated Capacity Construction</v>
      </c>
      <c r="K377" s="254" t="str">
        <f>IF(ISBLANK(INDEX('Policy Characteristics'!E:E,MATCH($C377,'Policy Characteristics'!$C:$C,0))),"",INDEX('Policy Characteristics'!E:E,MATCH($C377,'Policy Characteristics'!$C:$C,0)))</f>
        <v/>
      </c>
      <c r="L377" s="254">
        <f>IF(ISBLANK(INDEX('Policy Characteristics'!F:F,MATCH($C377,'Policy Characteristics'!$C:$C,0))),"",INDEX('Policy Characteristics'!F:F,MATCH($C377,'Policy Characteristics'!$C:$C,0)))</f>
        <v>0</v>
      </c>
      <c r="M377" s="254">
        <f>IF(ISBLANK(INDEX('Policy Characteristics'!G:G,MATCH($C377,'Policy Characteristics'!$C:$C,0))),"",INDEX('Policy Characteristics'!G:G,MATCH($C377,'Policy Characteristics'!$C:$C,0)))</f>
        <v>1</v>
      </c>
      <c r="N377" s="254">
        <f>IF(ISBLANK(INDEX('Policy Characteristics'!H:H,MATCH($C377,'Policy Characteristics'!$C:$C,0))),"",INDEX('Policy Characteristics'!H:H,MATCH($C377,'Policy Characteristics'!$C:$C,0)))</f>
        <v>1</v>
      </c>
      <c r="O377" s="254" t="str">
        <f>IF(ISBLANK(INDEX('Policy Characteristics'!I:I,MATCH($C377,'Policy Characteristics'!$C:$C,0))),"",INDEX('Policy Characteristics'!I:I,MATCH($C377,'Policy Characteristics'!$C:$C,0)))</f>
        <v>on/off</v>
      </c>
      <c r="P377" s="254" t="str">
        <f>IF(ISBLANK(INDEX('Policy Characteristics'!J:J,MATCH($C377,'Policy Characteristics'!$C:$C,0))),"",INDEX('Policy Characteristics'!J:J,MATCH($C377,'Policy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7" s="254" t="str">
        <f>IF(ISBLANK(INDEX('Policy Characteristics'!K:K,MATCH($C377,'Policy Characteristics'!$C:$C,0))),"",INDEX('Policy Characteristics'!K:K,MATCH($C377,'Policy Characteristics'!$C:$C,0)))</f>
        <v/>
      </c>
      <c r="R377" s="254" t="str">
        <f>IF(ISBLANK(INDEX('Policy Characteristics'!L:L,MATCH($C377,'Policy Characteristics'!$C:$C,0))),"",INDEX('Policy Characteristics'!L:L,MATCH($C377,'Policy Characteristics'!$C:$C,0)))</f>
        <v/>
      </c>
    </row>
    <row r="378" spans="1:18" s="4" customFormat="1">
      <c r="A378" s="254" t="str">
        <f>IF(ISBLANK(INDEX('Policy Characteristics'!A:A,MATCH($C378,'Policy Characteristics'!$C:$C,0))),"",INDEX('Policy Characteristics'!A:A,MATCH($C378,'Policy Characteristics'!$C:$C,0)))</f>
        <v>Electricity Supply</v>
      </c>
      <c r="B378" s="262" t="str">
        <f>IF(ISBLANK(INDEX('Policy Characteristics'!B:B,MATCH($C378,'Policy Characteristics'!$C:$C,0))),"",INDEX('Policy Characteristics'!B:B,MATCH($C378,'Policy Characteristics'!$C:$C,0)))</f>
        <v>Non BAU Mandated Capacity Construction</v>
      </c>
      <c r="C378" s="254" t="str">
        <f t="shared" si="22"/>
        <v>Boolean Use Non BAU Mandated Capacity Construction Schedule</v>
      </c>
      <c r="D378" s="6" t="s">
        <v>2753</v>
      </c>
      <c r="E378" s="45"/>
      <c r="F378" s="6" t="s">
        <v>2472</v>
      </c>
      <c r="G378" s="45"/>
      <c r="H378" s="43">
        <v>648</v>
      </c>
      <c r="I378" s="324" t="s">
        <v>44</v>
      </c>
      <c r="J378" s="255" t="str">
        <f>IF(ISBLANK(INDEX('Policy Characteristics'!D:D,MATCH($C378,'Policy Characteristics'!$C:$C,0))),"",INDEX('Policy Characteristics'!D:D,MATCH($C378,'Policy Characteristics'!$C:$C,0)))</f>
        <v>Non BAU Mandated Capacity Construction</v>
      </c>
      <c r="K378" s="254" t="str">
        <f>IF(ISBLANK(INDEX('Policy Characteristics'!E:E,MATCH($C378,'Policy Characteristics'!$C:$C,0))),"",INDEX('Policy Characteristics'!E:E,MATCH($C378,'Policy Characteristics'!$C:$C,0)))</f>
        <v/>
      </c>
      <c r="L378" s="254">
        <f>IF(ISBLANK(INDEX('Policy Characteristics'!F:F,MATCH($C378,'Policy Characteristics'!$C:$C,0))),"",INDEX('Policy Characteristics'!F:F,MATCH($C378,'Policy Characteristics'!$C:$C,0)))</f>
        <v>0</v>
      </c>
      <c r="M378" s="254">
        <f>IF(ISBLANK(INDEX('Policy Characteristics'!G:G,MATCH($C378,'Policy Characteristics'!$C:$C,0))),"",INDEX('Policy Characteristics'!G:G,MATCH($C378,'Policy Characteristics'!$C:$C,0)))</f>
        <v>1</v>
      </c>
      <c r="N378" s="254">
        <f>IF(ISBLANK(INDEX('Policy Characteristics'!H:H,MATCH($C378,'Policy Characteristics'!$C:$C,0))),"",INDEX('Policy Characteristics'!H:H,MATCH($C378,'Policy Characteristics'!$C:$C,0)))</f>
        <v>1</v>
      </c>
      <c r="O378" s="254" t="str">
        <f>IF(ISBLANK(INDEX('Policy Characteristics'!I:I,MATCH($C378,'Policy Characteristics'!$C:$C,0))),"",INDEX('Policy Characteristics'!I:I,MATCH($C378,'Policy Characteristics'!$C:$C,0)))</f>
        <v>on/off</v>
      </c>
      <c r="P378" s="254" t="str">
        <f>IF(ISBLANK(INDEX('Policy Characteristics'!J:J,MATCH($C378,'Policy Characteristics'!$C:$C,0))),"",INDEX('Policy Characteristics'!J:J,MATCH($C378,'Policy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8" s="254" t="str">
        <f>IF(ISBLANK(INDEX('Policy Characteristics'!K:K,MATCH($C378,'Policy Characteristics'!$C:$C,0))),"",INDEX('Policy Characteristics'!K:K,MATCH($C378,'Policy Characteristics'!$C:$C,0)))</f>
        <v/>
      </c>
      <c r="R378" s="254" t="str">
        <f>IF(ISBLANK(INDEX('Policy Characteristics'!L:L,MATCH($C378,'Policy Characteristics'!$C:$C,0))),"",INDEX('Policy Characteristics'!L:L,MATCH($C378,'Policy Characteristics'!$C:$C,0)))</f>
        <v/>
      </c>
    </row>
    <row r="379" spans="1:18" s="4" customFormat="1">
      <c r="A379" s="254" t="str">
        <f>IF(ISBLANK(INDEX('Policy Characteristics'!A:A,MATCH($C379,'Policy Characteristics'!$C:$C,0))),"",INDEX('Policy Characteristics'!A:A,MATCH($C379,'Policy Characteristics'!$C:$C,0)))</f>
        <v>Electricity Supply</v>
      </c>
      <c r="B379" s="262" t="str">
        <f>IF(ISBLANK(INDEX('Policy Characteristics'!B:B,MATCH($C379,'Policy Characteristics'!$C:$C,0))),"",INDEX('Policy Characteristics'!B:B,MATCH($C379,'Policy Characteristics'!$C:$C,0)))</f>
        <v>Non BAU Mandated Capacity Construction</v>
      </c>
      <c r="C379" s="254" t="str">
        <f t="shared" si="22"/>
        <v>Boolean Use Non BAU Mandated Capacity Construction Schedule</v>
      </c>
      <c r="D379" s="6" t="s">
        <v>3497</v>
      </c>
      <c r="E379" s="45"/>
      <c r="F379" s="6" t="s">
        <v>3504</v>
      </c>
      <c r="G379" s="45"/>
      <c r="H379" s="43">
        <v>1775</v>
      </c>
      <c r="I379" s="324" t="s">
        <v>44</v>
      </c>
      <c r="J379" s="255" t="str">
        <f>IF(ISBLANK(INDEX('Policy Characteristics'!D:D,MATCH($C379,'Policy Characteristics'!$C:$C,0))),"",INDEX('Policy Characteristics'!D:D,MATCH($C379,'Policy Characteristics'!$C:$C,0)))</f>
        <v>Non BAU Mandated Capacity Construction</v>
      </c>
      <c r="K379" s="254" t="str">
        <f>IF(ISBLANK(INDEX('Policy Characteristics'!E:E,MATCH($C379,'Policy Characteristics'!$C:$C,0))),"",INDEX('Policy Characteristics'!E:E,MATCH($C379,'Policy Characteristics'!$C:$C,0)))</f>
        <v/>
      </c>
      <c r="L379" s="254">
        <f>IF(ISBLANK(INDEX('Policy Characteristics'!F:F,MATCH($C379,'Policy Characteristics'!$C:$C,0))),"",INDEX('Policy Characteristics'!F:F,MATCH($C379,'Policy Characteristics'!$C:$C,0)))</f>
        <v>0</v>
      </c>
      <c r="M379" s="254">
        <f>IF(ISBLANK(INDEX('Policy Characteristics'!G:G,MATCH($C379,'Policy Characteristics'!$C:$C,0))),"",INDEX('Policy Characteristics'!G:G,MATCH($C379,'Policy Characteristics'!$C:$C,0)))</f>
        <v>1</v>
      </c>
      <c r="N379" s="254">
        <f>IF(ISBLANK(INDEX('Policy Characteristics'!H:H,MATCH($C379,'Policy Characteristics'!$C:$C,0))),"",INDEX('Policy Characteristics'!H:H,MATCH($C379,'Policy Characteristics'!$C:$C,0)))</f>
        <v>1</v>
      </c>
      <c r="O379" s="254" t="str">
        <f>IF(ISBLANK(INDEX('Policy Characteristics'!I:I,MATCH($C379,'Policy Characteristics'!$C:$C,0))),"",INDEX('Policy Characteristics'!I:I,MATCH($C379,'Policy Characteristics'!$C:$C,0)))</f>
        <v>on/off</v>
      </c>
      <c r="P379" s="254" t="str">
        <f>IF(ISBLANK(INDEX('Policy Characteristics'!J:J,MATCH($C379,'Policy Characteristics'!$C:$C,0))),"",INDEX('Policy Characteristics'!J:J,MATCH($C379,'Policy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79" s="254" t="str">
        <f>IF(ISBLANK(INDEX('Policy Characteristics'!K:K,MATCH($C379,'Policy Characteristics'!$C:$C,0))),"",INDEX('Policy Characteristics'!K:K,MATCH($C379,'Policy Characteristics'!$C:$C,0)))</f>
        <v/>
      </c>
      <c r="R379" s="254" t="str">
        <f>IF(ISBLANK(INDEX('Policy Characteristics'!L:L,MATCH($C379,'Policy Characteristics'!$C:$C,0))),"",INDEX('Policy Characteristics'!L:L,MATCH($C379,'Policy Characteristics'!$C:$C,0)))</f>
        <v/>
      </c>
    </row>
    <row r="380" spans="1:18" s="4" customFormat="1">
      <c r="A380" s="254" t="str">
        <f>IF(ISBLANK(INDEX('Policy Characteristics'!A:A,MATCH($C380,'Policy Characteristics'!$C:$C,0))),"",INDEX('Policy Characteristics'!A:A,MATCH($C380,'Policy Characteristics'!$C:$C,0)))</f>
        <v>Electricity Supply</v>
      </c>
      <c r="B380" s="262" t="str">
        <f>IF(ISBLANK(INDEX('Policy Characteristics'!B:B,MATCH($C380,'Policy Characteristics'!$C:$C,0))),"",INDEX('Policy Characteristics'!B:B,MATCH($C380,'Policy Characteristics'!$C:$C,0)))</f>
        <v>Non BAU Mandated Capacity Construction</v>
      </c>
      <c r="C380" s="254" t="str">
        <f t="shared" si="22"/>
        <v>Boolean Use Non BAU Mandated Capacity Construction Schedule</v>
      </c>
      <c r="D380" s="6" t="s">
        <v>3500</v>
      </c>
      <c r="E380" s="45"/>
      <c r="F380" s="6" t="s">
        <v>3505</v>
      </c>
      <c r="G380" s="45"/>
      <c r="H380" s="43">
        <v>1776</v>
      </c>
      <c r="I380" s="324" t="s">
        <v>44</v>
      </c>
      <c r="J380" s="255" t="str">
        <f>IF(ISBLANK(INDEX('Policy Characteristics'!D:D,MATCH($C380,'Policy Characteristics'!$C:$C,0))),"",INDEX('Policy Characteristics'!D:D,MATCH($C380,'Policy Characteristics'!$C:$C,0)))</f>
        <v>Non BAU Mandated Capacity Construction</v>
      </c>
      <c r="K380" s="254" t="str">
        <f>IF(ISBLANK(INDEX('Policy Characteristics'!E:E,MATCH($C380,'Policy Characteristics'!$C:$C,0))),"",INDEX('Policy Characteristics'!E:E,MATCH($C380,'Policy Characteristics'!$C:$C,0)))</f>
        <v/>
      </c>
      <c r="L380" s="254">
        <f>IF(ISBLANK(INDEX('Policy Characteristics'!F:F,MATCH($C380,'Policy Characteristics'!$C:$C,0))),"",INDEX('Policy Characteristics'!F:F,MATCH($C380,'Policy Characteristics'!$C:$C,0)))</f>
        <v>0</v>
      </c>
      <c r="M380" s="254">
        <f>IF(ISBLANK(INDEX('Policy Characteristics'!G:G,MATCH($C380,'Policy Characteristics'!$C:$C,0))),"",INDEX('Policy Characteristics'!G:G,MATCH($C380,'Policy Characteristics'!$C:$C,0)))</f>
        <v>1</v>
      </c>
      <c r="N380" s="254">
        <f>IF(ISBLANK(INDEX('Policy Characteristics'!H:H,MATCH($C380,'Policy Characteristics'!$C:$C,0))),"",INDEX('Policy Characteristics'!H:H,MATCH($C380,'Policy Characteristics'!$C:$C,0)))</f>
        <v>1</v>
      </c>
      <c r="O380" s="254" t="str">
        <f>IF(ISBLANK(INDEX('Policy Characteristics'!I:I,MATCH($C380,'Policy Characteristics'!$C:$C,0))),"",INDEX('Policy Characteristics'!I:I,MATCH($C380,'Policy Characteristics'!$C:$C,0)))</f>
        <v>on/off</v>
      </c>
      <c r="P380" s="254" t="str">
        <f>IF(ISBLANK(INDEX('Policy Characteristics'!J:J,MATCH($C380,'Policy Characteristics'!$C:$C,0))),"",INDEX('Policy Characteristics'!J:J,MATCH($C380,'Policy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80" s="254" t="str">
        <f>IF(ISBLANK(INDEX('Policy Characteristics'!K:K,MATCH($C380,'Policy Characteristics'!$C:$C,0))),"",INDEX('Policy Characteristics'!K:K,MATCH($C380,'Policy Characteristics'!$C:$C,0)))</f>
        <v/>
      </c>
      <c r="R380" s="254" t="str">
        <f>IF(ISBLANK(INDEX('Policy Characteristics'!L:L,MATCH($C380,'Policy Characteristics'!$C:$C,0))),"",INDEX('Policy Characteristics'!L:L,MATCH($C380,'Policy Characteristics'!$C:$C,0)))</f>
        <v/>
      </c>
    </row>
    <row r="381" spans="1:18" s="4" customFormat="1">
      <c r="A381" s="254" t="str">
        <f>IF(ISBLANK(INDEX('Policy Characteristics'!A:A,MATCH($C381,'Policy Characteristics'!$C:$C,0))),"",INDEX('Policy Characteristics'!A:A,MATCH($C381,'Policy Characteristics'!$C:$C,0)))</f>
        <v>Electricity Supply</v>
      </c>
      <c r="B381" s="262" t="str">
        <f>IF(ISBLANK(INDEX('Policy Characteristics'!B:B,MATCH($C381,'Policy Characteristics'!$C:$C,0))),"",INDEX('Policy Characteristics'!B:B,MATCH($C381,'Policy Characteristics'!$C:$C,0)))</f>
        <v>Non BAU Mandated Capacity Construction</v>
      </c>
      <c r="C381" s="254" t="str">
        <f t="shared" si="22"/>
        <v>Boolean Use Non BAU Mandated Capacity Construction Schedule</v>
      </c>
      <c r="D381" s="6" t="s">
        <v>3501</v>
      </c>
      <c r="E381" s="45"/>
      <c r="F381" s="6" t="s">
        <v>3506</v>
      </c>
      <c r="G381" s="45"/>
      <c r="H381" s="43">
        <v>1777</v>
      </c>
      <c r="I381" s="324" t="s">
        <v>44</v>
      </c>
      <c r="J381" s="255" t="str">
        <f>IF(ISBLANK(INDEX('Policy Characteristics'!D:D,MATCH($C381,'Policy Characteristics'!$C:$C,0))),"",INDEX('Policy Characteristics'!D:D,MATCH($C381,'Policy Characteristics'!$C:$C,0)))</f>
        <v>Non BAU Mandated Capacity Construction</v>
      </c>
      <c r="K381" s="254" t="str">
        <f>IF(ISBLANK(INDEX('Policy Characteristics'!E:E,MATCH($C381,'Policy Characteristics'!$C:$C,0))),"",INDEX('Policy Characteristics'!E:E,MATCH($C381,'Policy Characteristics'!$C:$C,0)))</f>
        <v/>
      </c>
      <c r="L381" s="254">
        <f>IF(ISBLANK(INDEX('Policy Characteristics'!F:F,MATCH($C381,'Policy Characteristics'!$C:$C,0))),"",INDEX('Policy Characteristics'!F:F,MATCH($C381,'Policy Characteristics'!$C:$C,0)))</f>
        <v>0</v>
      </c>
      <c r="M381" s="254">
        <f>IF(ISBLANK(INDEX('Policy Characteristics'!G:G,MATCH($C381,'Policy Characteristics'!$C:$C,0))),"",INDEX('Policy Characteristics'!G:G,MATCH($C381,'Policy Characteristics'!$C:$C,0)))</f>
        <v>1</v>
      </c>
      <c r="N381" s="254">
        <f>IF(ISBLANK(INDEX('Policy Characteristics'!H:H,MATCH($C381,'Policy Characteristics'!$C:$C,0))),"",INDEX('Policy Characteristics'!H:H,MATCH($C381,'Policy Characteristics'!$C:$C,0)))</f>
        <v>1</v>
      </c>
      <c r="O381" s="254" t="str">
        <f>IF(ISBLANK(INDEX('Policy Characteristics'!I:I,MATCH($C381,'Policy Characteristics'!$C:$C,0))),"",INDEX('Policy Characteristics'!I:I,MATCH($C381,'Policy Characteristics'!$C:$C,0)))</f>
        <v>on/off</v>
      </c>
      <c r="P381" s="254" t="str">
        <f>IF(ISBLANK(INDEX('Policy Characteristics'!J:J,MATCH($C381,'Policy Characteristics'!$C:$C,0))),"",INDEX('Policy Characteristics'!J:J,MATCH($C381,'Policy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81" s="254" t="str">
        <f>IF(ISBLANK(INDEX('Policy Characteristics'!K:K,MATCH($C381,'Policy Characteristics'!$C:$C,0))),"",INDEX('Policy Characteristics'!K:K,MATCH($C381,'Policy Characteristics'!$C:$C,0)))</f>
        <v/>
      </c>
      <c r="R381" s="254" t="str">
        <f>IF(ISBLANK(INDEX('Policy Characteristics'!L:L,MATCH($C381,'Policy Characteristics'!$C:$C,0))),"",INDEX('Policy Characteristics'!L:L,MATCH($C381,'Policy Characteristics'!$C:$C,0)))</f>
        <v/>
      </c>
    </row>
    <row r="382" spans="1:18" s="4" customFormat="1">
      <c r="A382" s="254" t="str">
        <f>IF(ISBLANK(INDEX('Policy Characteristics'!A:A,MATCH($C382,'Policy Characteristics'!$C:$C,0))),"",INDEX('Policy Characteristics'!A:A,MATCH($C382,'Policy Characteristics'!$C:$C,0)))</f>
        <v>Electricity Supply</v>
      </c>
      <c r="B382" s="262" t="str">
        <f>IF(ISBLANK(INDEX('Policy Characteristics'!B:B,MATCH($C382,'Policy Characteristics'!$C:$C,0))),"",INDEX('Policy Characteristics'!B:B,MATCH($C382,'Policy Characteristics'!$C:$C,0)))</f>
        <v>Non BAU Mandated Capacity Construction</v>
      </c>
      <c r="C382" s="254" t="str">
        <f t="shared" si="22"/>
        <v>Boolean Use Non BAU Mandated Capacity Construction Schedule</v>
      </c>
      <c r="D382" s="6" t="s">
        <v>3502</v>
      </c>
      <c r="E382" s="45"/>
      <c r="F382" s="6" t="s">
        <v>3507</v>
      </c>
      <c r="G382" s="45"/>
      <c r="H382" s="43">
        <v>1778</v>
      </c>
      <c r="I382" s="324" t="s">
        <v>44</v>
      </c>
      <c r="J382" s="255" t="str">
        <f>IF(ISBLANK(INDEX('Policy Characteristics'!D:D,MATCH($C382,'Policy Characteristics'!$C:$C,0))),"",INDEX('Policy Characteristics'!D:D,MATCH($C382,'Policy Characteristics'!$C:$C,0)))</f>
        <v>Non BAU Mandated Capacity Construction</v>
      </c>
      <c r="K382" s="254" t="str">
        <f>IF(ISBLANK(INDEX('Policy Characteristics'!E:E,MATCH($C382,'Policy Characteristics'!$C:$C,0))),"",INDEX('Policy Characteristics'!E:E,MATCH($C382,'Policy Characteristics'!$C:$C,0)))</f>
        <v/>
      </c>
      <c r="L382" s="254">
        <f>IF(ISBLANK(INDEX('Policy Characteristics'!F:F,MATCH($C382,'Policy Characteristics'!$C:$C,0))),"",INDEX('Policy Characteristics'!F:F,MATCH($C382,'Policy Characteristics'!$C:$C,0)))</f>
        <v>0</v>
      </c>
      <c r="M382" s="254">
        <f>IF(ISBLANK(INDEX('Policy Characteristics'!G:G,MATCH($C382,'Policy Characteristics'!$C:$C,0))),"",INDEX('Policy Characteristics'!G:G,MATCH($C382,'Policy Characteristics'!$C:$C,0)))</f>
        <v>1</v>
      </c>
      <c r="N382" s="254">
        <f>IF(ISBLANK(INDEX('Policy Characteristics'!H:H,MATCH($C382,'Policy Characteristics'!$C:$C,0))),"",INDEX('Policy Characteristics'!H:H,MATCH($C382,'Policy Characteristics'!$C:$C,0)))</f>
        <v>1</v>
      </c>
      <c r="O382" s="254" t="str">
        <f>IF(ISBLANK(INDEX('Policy Characteristics'!I:I,MATCH($C382,'Policy Characteristics'!$C:$C,0))),"",INDEX('Policy Characteristics'!I:I,MATCH($C382,'Policy Characteristics'!$C:$C,0)))</f>
        <v>on/off</v>
      </c>
      <c r="P382" s="254" t="str">
        <f>IF(ISBLANK(INDEX('Policy Characteristics'!J:J,MATCH($C382,'Policy Characteristics'!$C:$C,0))),"",INDEX('Policy Characteristics'!J:J,MATCH($C382,'Policy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82" s="254" t="str">
        <f>IF(ISBLANK(INDEX('Policy Characteristics'!K:K,MATCH($C382,'Policy Characteristics'!$C:$C,0))),"",INDEX('Policy Characteristics'!K:K,MATCH($C382,'Policy Characteristics'!$C:$C,0)))</f>
        <v/>
      </c>
      <c r="R382" s="254" t="str">
        <f>IF(ISBLANK(INDEX('Policy Characteristics'!L:L,MATCH($C382,'Policy Characteristics'!$C:$C,0))),"",INDEX('Policy Characteristics'!L:L,MATCH($C382,'Policy Characteristics'!$C:$C,0)))</f>
        <v/>
      </c>
    </row>
    <row r="383" spans="1:18" s="4" customFormat="1">
      <c r="A383" s="254" t="str">
        <f>IF(ISBLANK(INDEX('Policy Characteristics'!A:A,MATCH($C383,'Policy Characteristics'!$C:$C,0))),"",INDEX('Policy Characteristics'!A:A,MATCH($C383,'Policy Characteristics'!$C:$C,0)))</f>
        <v>Electricity Supply</v>
      </c>
      <c r="B383" s="262" t="str">
        <f>IF(ISBLANK(INDEX('Policy Characteristics'!B:B,MATCH($C383,'Policy Characteristics'!$C:$C,0))),"",INDEX('Policy Characteristics'!B:B,MATCH($C383,'Policy Characteristics'!$C:$C,0)))</f>
        <v>Non BAU Mandated Capacity Construction</v>
      </c>
      <c r="C383" s="254" t="str">
        <f t="shared" si="22"/>
        <v>Boolean Use Non BAU Mandated Capacity Construction Schedule</v>
      </c>
      <c r="D383" s="6" t="s">
        <v>3503</v>
      </c>
      <c r="E383" s="45"/>
      <c r="F383" s="6" t="s">
        <v>3508</v>
      </c>
      <c r="G383" s="45"/>
      <c r="H383" s="43">
        <v>1779</v>
      </c>
      <c r="I383" s="324" t="s">
        <v>44</v>
      </c>
      <c r="J383" s="255" t="str">
        <f>IF(ISBLANK(INDEX('Policy Characteristics'!D:D,MATCH($C383,'Policy Characteristics'!$C:$C,0))),"",INDEX('Policy Characteristics'!D:D,MATCH($C383,'Policy Characteristics'!$C:$C,0)))</f>
        <v>Non BAU Mandated Capacity Construction</v>
      </c>
      <c r="K383" s="254" t="str">
        <f>IF(ISBLANK(INDEX('Policy Characteristics'!E:E,MATCH($C383,'Policy Characteristics'!$C:$C,0))),"",INDEX('Policy Characteristics'!E:E,MATCH($C383,'Policy Characteristics'!$C:$C,0)))</f>
        <v/>
      </c>
      <c r="L383" s="254">
        <f>IF(ISBLANK(INDEX('Policy Characteristics'!F:F,MATCH($C383,'Policy Characteristics'!$C:$C,0))),"",INDEX('Policy Characteristics'!F:F,MATCH($C383,'Policy Characteristics'!$C:$C,0)))</f>
        <v>0</v>
      </c>
      <c r="M383" s="254">
        <f>IF(ISBLANK(INDEX('Policy Characteristics'!G:G,MATCH($C383,'Policy Characteristics'!$C:$C,0))),"",INDEX('Policy Characteristics'!G:G,MATCH($C383,'Policy Characteristics'!$C:$C,0)))</f>
        <v>1</v>
      </c>
      <c r="N383" s="254">
        <f>IF(ISBLANK(INDEX('Policy Characteristics'!H:H,MATCH($C383,'Policy Characteristics'!$C:$C,0))),"",INDEX('Policy Characteristics'!H:H,MATCH($C383,'Policy Characteristics'!$C:$C,0)))</f>
        <v>1</v>
      </c>
      <c r="O383" s="254" t="str">
        <f>IF(ISBLANK(INDEX('Policy Characteristics'!I:I,MATCH($C383,'Policy Characteristics'!$C:$C,0))),"",INDEX('Policy Characteristics'!I:I,MATCH($C383,'Policy Characteristics'!$C:$C,0)))</f>
        <v>on/off</v>
      </c>
      <c r="P383" s="254" t="str">
        <f>IF(ISBLANK(INDEX('Policy Characteristics'!J:J,MATCH($C383,'Policy Characteristics'!$C:$C,0))),"",INDEX('Policy Characteristics'!J:J,MATCH($C383,'Policy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83" s="254" t="str">
        <f>IF(ISBLANK(INDEX('Policy Characteristics'!K:K,MATCH($C383,'Policy Characteristics'!$C:$C,0))),"",INDEX('Policy Characteristics'!K:K,MATCH($C383,'Policy Characteristics'!$C:$C,0)))</f>
        <v/>
      </c>
      <c r="R383" s="254" t="str">
        <f>IF(ISBLANK(INDEX('Policy Characteristics'!L:L,MATCH($C383,'Policy Characteristics'!$C:$C,0))),"",INDEX('Policy Characteristics'!L:L,MATCH($C383,'Policy Characteristics'!$C:$C,0)))</f>
        <v/>
      </c>
    </row>
    <row r="384" spans="1:18" s="4" customFormat="1">
      <c r="A384" s="254" t="str">
        <f>IF(ISBLANK(INDEX('Policy Characteristics'!A:A,MATCH($C384,'Policy Characteristics'!$C:$C,0))),"",INDEX('Policy Characteristics'!A:A,MATCH($C384,'Policy Characteristics'!$C:$C,0)))</f>
        <v>Electricity Supply</v>
      </c>
      <c r="B384" s="262" t="str">
        <f>IF(ISBLANK(INDEX('Policy Characteristics'!B:B,MATCH($C384,'Policy Characteristics'!$C:$C,0))),"",INDEX('Policy Characteristics'!B:B,MATCH($C384,'Policy Characteristics'!$C:$C,0)))</f>
        <v>Non BAU Mandated Capacity Construction</v>
      </c>
      <c r="C384" s="254" t="str">
        <f t="shared" si="22"/>
        <v>Boolean Use Non BAU Mandated Capacity Construction Schedule</v>
      </c>
      <c r="D384" s="6" t="s">
        <v>3592</v>
      </c>
      <c r="E384" s="45"/>
      <c r="F384" s="6" t="s">
        <v>3590</v>
      </c>
      <c r="G384" s="45"/>
      <c r="H384" s="43">
        <v>1780</v>
      </c>
      <c r="I384" s="324" t="s">
        <v>44</v>
      </c>
      <c r="J384" s="255" t="str">
        <f>IF(ISBLANK(INDEX('Policy Characteristics'!D:D,MATCH($C384,'Policy Characteristics'!$C:$C,0))),"",INDEX('Policy Characteristics'!D:D,MATCH($C384,'Policy Characteristics'!$C:$C,0)))</f>
        <v>Non BAU Mandated Capacity Construction</v>
      </c>
      <c r="K384" s="254" t="str">
        <f>IF(ISBLANK(INDEX('Policy Characteristics'!E:E,MATCH($C384,'Policy Characteristics'!$C:$C,0))),"",INDEX('Policy Characteristics'!E:E,MATCH($C384,'Policy Characteristics'!$C:$C,0)))</f>
        <v/>
      </c>
      <c r="L384" s="254">
        <f>IF(ISBLANK(INDEX('Policy Characteristics'!F:F,MATCH($C384,'Policy Characteristics'!$C:$C,0))),"",INDEX('Policy Characteristics'!F:F,MATCH($C384,'Policy Characteristics'!$C:$C,0)))</f>
        <v>0</v>
      </c>
      <c r="M384" s="254">
        <f>IF(ISBLANK(INDEX('Policy Characteristics'!G:G,MATCH($C384,'Policy Characteristics'!$C:$C,0))),"",INDEX('Policy Characteristics'!G:G,MATCH($C384,'Policy Characteristics'!$C:$C,0)))</f>
        <v>1</v>
      </c>
      <c r="N384" s="254">
        <f>IF(ISBLANK(INDEX('Policy Characteristics'!H:H,MATCH($C384,'Policy Characteristics'!$C:$C,0))),"",INDEX('Policy Characteristics'!H:H,MATCH($C384,'Policy Characteristics'!$C:$C,0)))</f>
        <v>1</v>
      </c>
      <c r="O384" s="254" t="str">
        <f>IF(ISBLANK(INDEX('Policy Characteristics'!I:I,MATCH($C384,'Policy Characteristics'!$C:$C,0))),"",INDEX('Policy Characteristics'!I:I,MATCH($C384,'Policy Characteristics'!$C:$C,0)))</f>
        <v>on/off</v>
      </c>
      <c r="P384" s="254" t="str">
        <f>IF(ISBLANK(INDEX('Policy Characteristics'!J:J,MATCH($C384,'Policy Characteristics'!$C:$C,0))),"",INDEX('Policy Characteristics'!J:J,MATCH($C384,'Policy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84" s="254" t="str">
        <f>IF(ISBLANK(INDEX('Policy Characteristics'!K:K,MATCH($C384,'Policy Characteristics'!$C:$C,0))),"",INDEX('Policy Characteristics'!K:K,MATCH($C384,'Policy Characteristics'!$C:$C,0)))</f>
        <v/>
      </c>
      <c r="R384" s="254" t="str">
        <f>IF(ISBLANK(INDEX('Policy Characteristics'!L:L,MATCH($C384,'Policy Characteristics'!$C:$C,0))),"",INDEX('Policy Characteristics'!L:L,MATCH($C384,'Policy Characteristics'!$C:$C,0)))</f>
        <v/>
      </c>
    </row>
    <row r="385" spans="1:18" s="4" customFormat="1">
      <c r="A385" s="254" t="str">
        <f>IF(ISBLANK(INDEX('Policy Characteristics'!A:A,MATCH($C385,'Policy Characteristics'!$C:$C,0))),"",INDEX('Policy Characteristics'!A:A,MATCH($C385,'Policy Characteristics'!$C:$C,0)))</f>
        <v>Electricity Supply</v>
      </c>
      <c r="B385" s="262" t="str">
        <f>IF(ISBLANK(INDEX('Policy Characteristics'!B:B,MATCH($C385,'Policy Characteristics'!$C:$C,0))),"",INDEX('Policy Characteristics'!B:B,MATCH($C385,'Policy Characteristics'!$C:$C,0)))</f>
        <v>Non BAU Mandated Capacity Construction</v>
      </c>
      <c r="C385" s="254" t="str">
        <f t="shared" si="22"/>
        <v>Boolean Use Non BAU Mandated Capacity Construction Schedule</v>
      </c>
      <c r="D385" s="6" t="s">
        <v>3593</v>
      </c>
      <c r="E385" s="45"/>
      <c r="F385" s="6" t="s">
        <v>3591</v>
      </c>
      <c r="G385" s="45"/>
      <c r="H385" s="43">
        <v>2241</v>
      </c>
      <c r="I385" s="324" t="s">
        <v>44</v>
      </c>
      <c r="J385" s="255" t="str">
        <f>IF(ISBLANK(INDEX('Policy Characteristics'!D:D,MATCH($C385,'Policy Characteristics'!$C:$C,0))),"",INDEX('Policy Characteristics'!D:D,MATCH($C385,'Policy Characteristics'!$C:$C,0)))</f>
        <v>Non BAU Mandated Capacity Construction</v>
      </c>
      <c r="K385" s="254" t="str">
        <f>IF(ISBLANK(INDEX('Policy Characteristics'!E:E,MATCH($C385,'Policy Characteristics'!$C:$C,0))),"",INDEX('Policy Characteristics'!E:E,MATCH($C385,'Policy Characteristics'!$C:$C,0)))</f>
        <v/>
      </c>
      <c r="L385" s="254">
        <f>IF(ISBLANK(INDEX('Policy Characteristics'!F:F,MATCH($C385,'Policy Characteristics'!$C:$C,0))),"",INDEX('Policy Characteristics'!F:F,MATCH($C385,'Policy Characteristics'!$C:$C,0)))</f>
        <v>0</v>
      </c>
      <c r="M385" s="254">
        <f>IF(ISBLANK(INDEX('Policy Characteristics'!G:G,MATCH($C385,'Policy Characteristics'!$C:$C,0))),"",INDEX('Policy Characteristics'!G:G,MATCH($C385,'Policy Characteristics'!$C:$C,0)))</f>
        <v>1</v>
      </c>
      <c r="N385" s="254">
        <f>IF(ISBLANK(INDEX('Policy Characteristics'!H:H,MATCH($C385,'Policy Characteristics'!$C:$C,0))),"",INDEX('Policy Characteristics'!H:H,MATCH($C385,'Policy Characteristics'!$C:$C,0)))</f>
        <v>1</v>
      </c>
      <c r="O385" s="254" t="str">
        <f>IF(ISBLANK(INDEX('Policy Characteristics'!I:I,MATCH($C385,'Policy Characteristics'!$C:$C,0))),"",INDEX('Policy Characteristics'!I:I,MATCH($C385,'Policy Characteristics'!$C:$C,0)))</f>
        <v>on/off</v>
      </c>
      <c r="P385" s="254" t="str">
        <f>IF(ISBLANK(INDEX('Policy Characteristics'!J:J,MATCH($C385,'Policy Characteristics'!$C:$C,0))),"",INDEX('Policy Characteristics'!J:J,MATCH($C385,'Policy Characteristics'!$C:$C,0)))</f>
        <v>**Description:** The business-as-usual case includes all planned capacity additions (provided by the U.S. Energy Information Administration). This policy blocks all planned additions of the selected type(s) that have not already received regulatory approval. // **Guidance for setting values:** // **Offshore Wind:** When used in the context of the NDC scenario, this policy results in roughly 30 GW of offshore wind by 2030 and 220 of offshore wind by 2050.</v>
      </c>
      <c r="Q385" s="254"/>
      <c r="R385" s="254"/>
    </row>
    <row r="386" spans="1:18" s="4" customFormat="1">
      <c r="A386" s="254" t="str">
        <f>IF(ISBLANK(INDEX('Policy Characteristics'!A:A,MATCH($C386,'Policy Characteristics'!$C:$C,0))),"",INDEX('Policy Characteristics'!A:A,MATCH($C386,'Policy Characteristics'!$C:$C,0)))</f>
        <v>Electricity Supply</v>
      </c>
      <c r="B386" s="262" t="str">
        <f>IF(ISBLANK(INDEX('Policy Characteristics'!B:B,MATCH($C386,'Policy Characteristics'!$C:$C,0))),"",INDEX('Policy Characteristics'!B:B,MATCH($C386,'Policy Characteristics'!$C:$C,0)))</f>
        <v>Non BAU RPS Qualifying Resources</v>
      </c>
      <c r="C386" t="s">
        <v>359</v>
      </c>
      <c r="D386" s="45"/>
      <c r="E386" s="45"/>
      <c r="F386" s="45"/>
      <c r="G386" s="45"/>
      <c r="H386" s="43">
        <v>649</v>
      </c>
      <c r="I386" s="324" t="s">
        <v>44</v>
      </c>
      <c r="J386" s="255" t="str">
        <f>IF(ISBLANK(INDEX('Policy Characteristics'!D:D,MATCH($C386,'Policy Characteristics'!$C:$C,0))),"",INDEX('Policy Characteristics'!D:D,MATCH($C386,'Policy Characteristics'!$C:$C,0)))</f>
        <v>Non BAU RPS Qualifying Resources</v>
      </c>
      <c r="K386" s="254" t="str">
        <f>IF(ISBLANK(INDEX('Policy Characteristics'!E:E,MATCH($C386,'Policy Characteristics'!$C:$C,0))),"",INDEX('Policy Characteristics'!E:E,MATCH($C386,'Policy Characteristics'!$C:$C,0)))</f>
        <v>elec non BAU RPS qualifying resources</v>
      </c>
      <c r="L386" s="254">
        <f>IF(ISBLANK(INDEX('Policy Characteristics'!F:F,MATCH($C386,'Policy Characteristics'!$C:$C,0))),"",INDEX('Policy Characteristics'!F:F,MATCH($C386,'Policy Characteristics'!$C:$C,0)))</f>
        <v>0</v>
      </c>
      <c r="M386" s="254">
        <f>IF(ISBLANK(INDEX('Policy Characteristics'!G:G,MATCH($C386,'Policy Characteristics'!$C:$C,0))),"",INDEX('Policy Characteristics'!G:G,MATCH($C386,'Policy Characteristics'!$C:$C,0)))</f>
        <v>1</v>
      </c>
      <c r="N386" s="254">
        <f>IF(ISBLANK(INDEX('Policy Characteristics'!H:H,MATCH($C386,'Policy Characteristics'!$C:$C,0))),"",INDEX('Policy Characteristics'!H:H,MATCH($C386,'Policy Characteristics'!$C:$C,0)))</f>
        <v>1</v>
      </c>
      <c r="O386" s="254" t="str">
        <f>IF(ISBLANK(INDEX('Policy Characteristics'!I:I,MATCH($C386,'Policy Characteristics'!$C:$C,0))),"",INDEX('Policy Characteristics'!I:I,MATCH($C386,'Policy Characteristics'!$C:$C,0)))</f>
        <v>on/off</v>
      </c>
      <c r="P386" s="254" t="str">
        <f>IF(ISBLANK(INDEX('Policy Characteristics'!J:J,MATCH($C386,'Policy Characteristics'!$C:$C,0))),"",INDEX('Policy Characteristics'!J:J,MATCH($C386,'Policy Characteristics'!$C:$C,0)))</f>
        <v/>
      </c>
      <c r="Q386" s="254" t="str">
        <f>IF(ISBLANK(INDEX('Policy Characteristics'!K:K,MATCH($C386,'Policy Characteristics'!$C:$C,0))),"",INDEX('Policy Characteristics'!K:K,MATCH($C386,'Policy Characteristics'!$C:$C,0)))</f>
        <v/>
      </c>
      <c r="R386" s="254" t="str">
        <f>IF(ISBLANK(INDEX('Policy Characteristics'!L:L,MATCH($C386,'Policy Characteristics'!$C:$C,0))),"",INDEX('Policy Characteristics'!L:L,MATCH($C386,'Policy Characteristics'!$C:$C,0)))</f>
        <v/>
      </c>
    </row>
    <row r="387" spans="1:18" s="2" customFormat="1">
      <c r="A387" s="254" t="str">
        <f>IF(ISBLANK(INDEX('Policy Characteristics'!A:A,MATCH($C387,'Policy Characteristics'!$C:$C,0))),"",INDEX('Policy Characteristics'!A:A,MATCH($C387,'Policy Characteristics'!$C:$C,0)))</f>
        <v>Electricity Supply</v>
      </c>
      <c r="B387" s="262" t="str">
        <f>IF(ISBLANK(INDEX('Policy Characteristics'!B:B,MATCH($C387,'Policy Characteristics'!$C:$C,0))),"",INDEX('Policy Characteristics'!B:B,MATCH($C387,'Policy Characteristics'!$C:$C,0)))</f>
        <v>Reduce Plant Downtime</v>
      </c>
      <c r="C387" s="1" t="s">
        <v>256</v>
      </c>
      <c r="D387" s="45" t="s">
        <v>448</v>
      </c>
      <c r="E387" s="45"/>
      <c r="F387" s="45" t="s">
        <v>447</v>
      </c>
      <c r="G387" s="6"/>
      <c r="H387" s="47">
        <v>652</v>
      </c>
      <c r="I387" s="325" t="s">
        <v>44</v>
      </c>
      <c r="J387" s="255" t="str">
        <f>IF(ISBLANK(INDEX('Policy Characteristics'!D:D,MATCH($C387,'Policy Characteristics'!$C:$C,0))),"",INDEX('Policy Characteristics'!D:D,MATCH($C387,'Policy Characteristics'!$C:$C,0)))</f>
        <v>Reduce Plant Downtime</v>
      </c>
      <c r="K387" s="254" t="str">
        <f>IF(ISBLANK(INDEX('Policy Characteristics'!E:E,MATCH($C387,'Policy Characteristics'!$C:$C,0))),"",INDEX('Policy Characteristics'!E:E,MATCH($C387,'Policy Characteristics'!$C:$C,0)))</f>
        <v>elec reduce plant downtime</v>
      </c>
      <c r="L387" s="261">
        <f>IF(ISBLANK(INDEX('Policy Characteristics'!F:F,MATCH($C387,'Policy Characteristics'!$C:$C,0))),"",INDEX('Policy Characteristics'!F:F,MATCH($C387,'Policy Characteristics'!$C:$C,0)))</f>
        <v>0</v>
      </c>
      <c r="M387" s="261">
        <f>IF(ISBLANK(INDEX('Policy Characteristics'!G:G,MATCH($C387,'Policy Characteristics'!$C:$C,0))),"",INDEX('Policy Characteristics'!G:G,MATCH($C387,'Policy Characteristics'!$C:$C,0)))</f>
        <v>0.6</v>
      </c>
      <c r="N387" s="261">
        <f>IF(ISBLANK(INDEX('Policy Characteristics'!H:H,MATCH($C387,'Policy Characteristics'!$C:$C,0))),"",INDEX('Policy Characteristics'!H:H,MATCH($C387,'Policy Characteristics'!$C:$C,0)))</f>
        <v>0.01</v>
      </c>
      <c r="O387" s="254" t="str">
        <f>IF(ISBLANK(INDEX('Policy Characteristics'!I:I,MATCH($C387,'Policy Characteristics'!$C:$C,0))),"",INDEX('Policy Characteristics'!I:I,MATCH($C387,'Policy Characteristics'!$C:$C,0)))</f>
        <v>% reduction in downtime</v>
      </c>
      <c r="P387" s="254" t="str">
        <f>IF(ISBLANK(INDEX('Policy Characteristics'!J:J,MATCH($C387,'Policy Characteristics'!$C:$C,0))),"",INDEX('Policy Characteristics'!J:J,MATCH($C387,'Policy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7" s="254" t="str">
        <f>IF(ISBLANK(INDEX('Policy Characteristics'!K:K,MATCH($C387,'Policy Characteristics'!$C:$C,0))),"",INDEX('Policy Characteristics'!K:K,MATCH($C387,'Policy Characteristics'!$C:$C,0)))</f>
        <v>electricity-sector-main.html#red-downtime</v>
      </c>
      <c r="R387" s="254" t="str">
        <f>IF(ISBLANK(INDEX('Policy Characteristics'!L:L,MATCH($C387,'Policy Characteristics'!$C:$C,0))),"",INDEX('Policy Characteristics'!L:L,MATCH($C387,'Policy Characteristics'!$C:$C,0)))</f>
        <v>reduce-downtime.html</v>
      </c>
    </row>
    <row r="388" spans="1:18" s="2" customFormat="1">
      <c r="A388" s="254" t="str">
        <f>IF(ISBLANK(INDEX('Policy Characteristics'!A:A,MATCH($C388,'Policy Characteristics'!$C:$C,0))),"",INDEX('Policy Characteristics'!A:A,MATCH($C388,'Policy Characteristics'!$C:$C,0)))</f>
        <v>Electricity Supply</v>
      </c>
      <c r="B388" s="262" t="str">
        <f>IF(ISBLANK(INDEX('Policy Characteristics'!B:B,MATCH($C388,'Policy Characteristics'!$C:$C,0))),"",INDEX('Policy Characteristics'!B:B,MATCH($C388,'Policy Characteristics'!$C:$C,0)))</f>
        <v>Reduce Plant Downtime</v>
      </c>
      <c r="C388" s="318" t="str">
        <f>$C$387</f>
        <v>Percentage Reduction in Plant Downtime</v>
      </c>
      <c r="D388" s="6" t="s">
        <v>3498</v>
      </c>
      <c r="E388" s="45"/>
      <c r="F388" s="6" t="s">
        <v>3434</v>
      </c>
      <c r="G388" s="6"/>
      <c r="H388" s="47">
        <v>654</v>
      </c>
      <c r="I388" s="325" t="s">
        <v>44</v>
      </c>
      <c r="J388" s="255" t="str">
        <f>IF(ISBLANK(INDEX('Policy Characteristics'!D:D,MATCH($C388,'Policy Characteristics'!$C:$C,0))),"",INDEX('Policy Characteristics'!D:D,MATCH($C388,'Policy Characteristics'!$C:$C,0)))</f>
        <v>Reduce Plant Downtime</v>
      </c>
      <c r="K388" s="254" t="str">
        <f>IF(ISBLANK(INDEX('Policy Characteristics'!E:E,MATCH($C388,'Policy Characteristics'!$C:$C,0))),"",INDEX('Policy Characteristics'!E:E,MATCH($C388,'Policy Characteristics'!$C:$C,0)))</f>
        <v>elec reduce plant downtime</v>
      </c>
      <c r="L388" s="261">
        <f>IF(ISBLANK(INDEX('Policy Characteristics'!F:F,MATCH($C388,'Policy Characteristics'!$C:$C,0))),"",INDEX('Policy Characteristics'!F:F,MATCH($C388,'Policy Characteristics'!$C:$C,0)))</f>
        <v>0</v>
      </c>
      <c r="M388" s="261">
        <f>IF(ISBLANK(INDEX('Policy Characteristics'!G:G,MATCH($C388,'Policy Characteristics'!$C:$C,0))),"",INDEX('Policy Characteristics'!G:G,MATCH($C388,'Policy Characteristics'!$C:$C,0)))</f>
        <v>0.6</v>
      </c>
      <c r="N388" s="261">
        <f>IF(ISBLANK(INDEX('Policy Characteristics'!H:H,MATCH($C388,'Policy Characteristics'!$C:$C,0))),"",INDEX('Policy Characteristics'!H:H,MATCH($C388,'Policy Characteristics'!$C:$C,0)))</f>
        <v>0.01</v>
      </c>
      <c r="O388" s="254" t="str">
        <f>IF(ISBLANK(INDEX('Policy Characteristics'!I:I,MATCH($C388,'Policy Characteristics'!$C:$C,0))),"",INDEX('Policy Characteristics'!I:I,MATCH($C388,'Policy Characteristics'!$C:$C,0)))</f>
        <v>% reduction in downtime</v>
      </c>
      <c r="P388" s="254"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254" t="str">
        <f>IF(ISBLANK(INDEX('Policy Characteristics'!K:K,MATCH($C388,'Policy Characteristics'!$C:$C,0))),"",INDEX('Policy Characteristics'!K:K,MATCH($C388,'Policy Characteristics'!$C:$C,0)))</f>
        <v>electricity-sector-main.html#red-downtime</v>
      </c>
      <c r="R388" s="254" t="str">
        <f>IF(ISBLANK(INDEX('Policy Characteristics'!L:L,MATCH($C388,'Policy Characteristics'!$C:$C,0))),"",INDEX('Policy Characteristics'!L:L,MATCH($C388,'Policy Characteristics'!$C:$C,0)))</f>
        <v>reduce-downtime.html</v>
      </c>
    </row>
    <row r="389" spans="1:18" s="2" customFormat="1">
      <c r="A389" s="254" t="str">
        <f>IF(ISBLANK(INDEX('Policy Characteristics'!A:A,MATCH($C389,'Policy Characteristics'!$C:$C,0))),"",INDEX('Policy Characteristics'!A:A,MATCH($C389,'Policy Characteristics'!$C:$C,0)))</f>
        <v>Electricity Supply</v>
      </c>
      <c r="B389" s="262" t="str">
        <f>IF(ISBLANK(INDEX('Policy Characteristics'!B:B,MATCH($C389,'Policy Characteristics'!$C:$C,0))),"",INDEX('Policy Characteristics'!B:B,MATCH($C389,'Policy Characteristics'!$C:$C,0)))</f>
        <v>Reduce Plant Downtime</v>
      </c>
      <c r="C389" s="318" t="str">
        <f t="shared" ref="C389:C410" si="23">$C$387</f>
        <v>Percentage Reduction in Plant Downtime</v>
      </c>
      <c r="D389" s="6" t="s">
        <v>3499</v>
      </c>
      <c r="E389" s="45"/>
      <c r="F389" s="6" t="s">
        <v>3435</v>
      </c>
      <c r="G389" s="6"/>
      <c r="H389" s="47">
        <v>1781</v>
      </c>
      <c r="I389" s="325" t="s">
        <v>44</v>
      </c>
      <c r="J389" s="255" t="str">
        <f>IF(ISBLANK(INDEX('Policy Characteristics'!D:D,MATCH($C389,'Policy Characteristics'!$C:$C,0))),"",INDEX('Policy Characteristics'!D:D,MATCH($C389,'Policy Characteristics'!$C:$C,0)))</f>
        <v>Reduce Plant Downtime</v>
      </c>
      <c r="K389" s="254" t="str">
        <f>IF(ISBLANK(INDEX('Policy Characteristics'!E:E,MATCH($C389,'Policy Characteristics'!$C:$C,0))),"",INDEX('Policy Characteristics'!E:E,MATCH($C389,'Policy Characteristics'!$C:$C,0)))</f>
        <v>elec reduce plant downtime</v>
      </c>
      <c r="L389" s="261">
        <f>IF(ISBLANK(INDEX('Policy Characteristics'!F:F,MATCH($C389,'Policy Characteristics'!$C:$C,0))),"",INDEX('Policy Characteristics'!F:F,MATCH($C389,'Policy Characteristics'!$C:$C,0)))</f>
        <v>0</v>
      </c>
      <c r="M389" s="261">
        <f>IF(ISBLANK(INDEX('Policy Characteristics'!G:G,MATCH($C389,'Policy Characteristics'!$C:$C,0))),"",INDEX('Policy Characteristics'!G:G,MATCH($C389,'Policy Characteristics'!$C:$C,0)))</f>
        <v>0.6</v>
      </c>
      <c r="N389" s="261">
        <f>IF(ISBLANK(INDEX('Policy Characteristics'!H:H,MATCH($C389,'Policy Characteristics'!$C:$C,0))),"",INDEX('Policy Characteristics'!H:H,MATCH($C389,'Policy Characteristics'!$C:$C,0)))</f>
        <v>0.01</v>
      </c>
      <c r="O389" s="254" t="str">
        <f>IF(ISBLANK(INDEX('Policy Characteristics'!I:I,MATCH($C389,'Policy Characteristics'!$C:$C,0))),"",INDEX('Policy Characteristics'!I:I,MATCH($C389,'Policy Characteristics'!$C:$C,0)))</f>
        <v>% reduction in downtime</v>
      </c>
      <c r="P389" s="254"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254" t="str">
        <f>IF(ISBLANK(INDEX('Policy Characteristics'!K:K,MATCH($C389,'Policy Characteristics'!$C:$C,0))),"",INDEX('Policy Characteristics'!K:K,MATCH($C389,'Policy Characteristics'!$C:$C,0)))</f>
        <v>electricity-sector-main.html#red-downtime</v>
      </c>
      <c r="R389" s="254" t="str">
        <f>IF(ISBLANK(INDEX('Policy Characteristics'!L:L,MATCH($C389,'Policy Characteristics'!$C:$C,0))),"",INDEX('Policy Characteristics'!L:L,MATCH($C389,'Policy Characteristics'!$C:$C,0)))</f>
        <v>reduce-downtime.html</v>
      </c>
    </row>
    <row r="390" spans="1:18" s="2" customFormat="1">
      <c r="A390" s="254" t="str">
        <f>IF(ISBLANK(INDEX('Policy Characteristics'!A:A,MATCH($C390,'Policy Characteristics'!$C:$C,0))),"",INDEX('Policy Characteristics'!A:A,MATCH($C390,'Policy Characteristics'!$C:$C,0)))</f>
        <v>Electricity Supply</v>
      </c>
      <c r="B390" s="262" t="str">
        <f>IF(ISBLANK(INDEX('Policy Characteristics'!B:B,MATCH($C390,'Policy Characteristics'!$C:$C,0))),"",INDEX('Policy Characteristics'!B:B,MATCH($C390,'Policy Characteristics'!$C:$C,0)))</f>
        <v>Reduce Plant Downtime</v>
      </c>
      <c r="C390" s="318" t="str">
        <f t="shared" si="23"/>
        <v>Percentage Reduction in Plant Downtime</v>
      </c>
      <c r="D390" s="6" t="s">
        <v>76</v>
      </c>
      <c r="E390" s="45"/>
      <c r="F390" s="6" t="s">
        <v>3509</v>
      </c>
      <c r="G390" s="6"/>
      <c r="H390" s="47">
        <v>657</v>
      </c>
      <c r="I390" s="325" t="s">
        <v>44</v>
      </c>
      <c r="J390" s="255" t="str">
        <f>IF(ISBLANK(INDEX('Policy Characteristics'!D:D,MATCH($C390,'Policy Characteristics'!$C:$C,0))),"",INDEX('Policy Characteristics'!D:D,MATCH($C390,'Policy Characteristics'!$C:$C,0)))</f>
        <v>Reduce Plant Downtime</v>
      </c>
      <c r="K390" s="254" t="str">
        <f>IF(ISBLANK(INDEX('Policy Characteristics'!E:E,MATCH($C390,'Policy Characteristics'!$C:$C,0))),"",INDEX('Policy Characteristics'!E:E,MATCH($C390,'Policy Characteristics'!$C:$C,0)))</f>
        <v>elec reduce plant downtime</v>
      </c>
      <c r="L390" s="261">
        <f>IF(ISBLANK(INDEX('Policy Characteristics'!F:F,MATCH($C390,'Policy Characteristics'!$C:$C,0))),"",INDEX('Policy Characteristics'!F:F,MATCH($C390,'Policy Characteristics'!$C:$C,0)))</f>
        <v>0</v>
      </c>
      <c r="M390" s="261">
        <f>IF(ISBLANK(INDEX('Policy Characteristics'!G:G,MATCH($C390,'Policy Characteristics'!$C:$C,0))),"",INDEX('Policy Characteristics'!G:G,MATCH($C390,'Policy Characteristics'!$C:$C,0)))</f>
        <v>0.6</v>
      </c>
      <c r="N390" s="261">
        <f>IF(ISBLANK(INDEX('Policy Characteristics'!H:H,MATCH($C390,'Policy Characteristics'!$C:$C,0))),"",INDEX('Policy Characteristics'!H:H,MATCH($C390,'Policy Characteristics'!$C:$C,0)))</f>
        <v>0.01</v>
      </c>
      <c r="O390" s="254" t="str">
        <f>IF(ISBLANK(INDEX('Policy Characteristics'!I:I,MATCH($C390,'Policy Characteristics'!$C:$C,0))),"",INDEX('Policy Characteristics'!I:I,MATCH($C390,'Policy Characteristics'!$C:$C,0)))</f>
        <v>% reduction in downtime</v>
      </c>
      <c r="P390" s="254"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254" t="str">
        <f>IF(ISBLANK(INDEX('Policy Characteristics'!K:K,MATCH($C390,'Policy Characteristics'!$C:$C,0))),"",INDEX('Policy Characteristics'!K:K,MATCH($C390,'Policy Characteristics'!$C:$C,0)))</f>
        <v>electricity-sector-main.html#red-downtime</v>
      </c>
      <c r="R390" s="254" t="str">
        <f>IF(ISBLANK(INDEX('Policy Characteristics'!L:L,MATCH($C390,'Policy Characteristics'!$C:$C,0))),"",INDEX('Policy Characteristics'!L:L,MATCH($C390,'Policy Characteristics'!$C:$C,0)))</f>
        <v>reduce-downtime.html</v>
      </c>
    </row>
    <row r="391" spans="1:18" s="2" customFormat="1">
      <c r="A391" s="254" t="str">
        <f>IF(ISBLANK(INDEX('Policy Characteristics'!A:A,MATCH($C391,'Policy Characteristics'!$C:$C,0))),"",INDEX('Policy Characteristics'!A:A,MATCH($C391,'Policy Characteristics'!$C:$C,0)))</f>
        <v>Electricity Supply</v>
      </c>
      <c r="B391" s="262" t="str">
        <f>IF(ISBLANK(INDEX('Policy Characteristics'!B:B,MATCH($C391,'Policy Characteristics'!$C:$C,0))),"",INDEX('Policy Characteristics'!B:B,MATCH($C391,'Policy Characteristics'!$C:$C,0)))</f>
        <v>Reduce Plant Downtime</v>
      </c>
      <c r="C391" s="318" t="str">
        <f t="shared" si="23"/>
        <v>Percentage Reduction in Plant Downtime</v>
      </c>
      <c r="D391" s="6" t="s">
        <v>77</v>
      </c>
      <c r="E391" s="45"/>
      <c r="F391" s="6" t="s">
        <v>89</v>
      </c>
      <c r="G391" s="6"/>
      <c r="H391" s="47">
        <v>660</v>
      </c>
      <c r="I391" s="325" t="s">
        <v>44</v>
      </c>
      <c r="J391" s="255" t="str">
        <f>IF(ISBLANK(INDEX('Policy Characteristics'!D:D,MATCH($C391,'Policy Characteristics'!$C:$C,0))),"",INDEX('Policy Characteristics'!D:D,MATCH($C391,'Policy Characteristics'!$C:$C,0)))</f>
        <v>Reduce Plant Downtime</v>
      </c>
      <c r="K391" s="254" t="str">
        <f>IF(ISBLANK(INDEX('Policy Characteristics'!E:E,MATCH($C391,'Policy Characteristics'!$C:$C,0))),"",INDEX('Policy Characteristics'!E:E,MATCH($C391,'Policy Characteristics'!$C:$C,0)))</f>
        <v>elec reduce plant downtime</v>
      </c>
      <c r="L391" s="261">
        <f>IF(ISBLANK(INDEX('Policy Characteristics'!F:F,MATCH($C391,'Policy Characteristics'!$C:$C,0))),"",INDEX('Policy Characteristics'!F:F,MATCH($C391,'Policy Characteristics'!$C:$C,0)))</f>
        <v>0</v>
      </c>
      <c r="M391" s="261">
        <f>IF(ISBLANK(INDEX('Policy Characteristics'!G:G,MATCH($C391,'Policy Characteristics'!$C:$C,0))),"",INDEX('Policy Characteristics'!G:G,MATCH($C391,'Policy Characteristics'!$C:$C,0)))</f>
        <v>0.6</v>
      </c>
      <c r="N391" s="261">
        <f>IF(ISBLANK(INDEX('Policy Characteristics'!H:H,MATCH($C391,'Policy Characteristics'!$C:$C,0))),"",INDEX('Policy Characteristics'!H:H,MATCH($C391,'Policy Characteristics'!$C:$C,0)))</f>
        <v>0.01</v>
      </c>
      <c r="O391" s="254" t="str">
        <f>IF(ISBLANK(INDEX('Policy Characteristics'!I:I,MATCH($C391,'Policy Characteristics'!$C:$C,0))),"",INDEX('Policy Characteristics'!I:I,MATCH($C391,'Policy Characteristics'!$C:$C,0)))</f>
        <v>% reduction in downtime</v>
      </c>
      <c r="P391" s="254"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254" t="str">
        <f>IF(ISBLANK(INDEX('Policy Characteristics'!K:K,MATCH($C391,'Policy Characteristics'!$C:$C,0))),"",INDEX('Policy Characteristics'!K:K,MATCH($C391,'Policy Characteristics'!$C:$C,0)))</f>
        <v>electricity-sector-main.html#red-downtime</v>
      </c>
      <c r="R391" s="254" t="str">
        <f>IF(ISBLANK(INDEX('Policy Characteristics'!L:L,MATCH($C391,'Policy Characteristics'!$C:$C,0))),"",INDEX('Policy Characteristics'!L:L,MATCH($C391,'Policy Characteristics'!$C:$C,0)))</f>
        <v>reduce-downtime.html</v>
      </c>
    </row>
    <row r="392" spans="1:18" s="2" customFormat="1">
      <c r="A392" s="254" t="str">
        <f>IF(ISBLANK(INDEX('Policy Characteristics'!A:A,MATCH($C392,'Policy Characteristics'!$C:$C,0))),"",INDEX('Policy Characteristics'!A:A,MATCH($C392,'Policy Characteristics'!$C:$C,0)))</f>
        <v>Electricity Supply</v>
      </c>
      <c r="B392" s="262" t="str">
        <f>IF(ISBLANK(INDEX('Policy Characteristics'!B:B,MATCH($C392,'Policy Characteristics'!$C:$C,0))),"",INDEX('Policy Characteristics'!B:B,MATCH($C392,'Policy Characteristics'!$C:$C,0)))</f>
        <v>Reduce Plant Downtime</v>
      </c>
      <c r="C392" s="318" t="str">
        <f t="shared" si="23"/>
        <v>Percentage Reduction in Plant Downtime</v>
      </c>
      <c r="D392" s="6" t="s">
        <v>449</v>
      </c>
      <c r="E392" s="45"/>
      <c r="F392" s="6" t="s">
        <v>452</v>
      </c>
      <c r="G392" s="6"/>
      <c r="H392" s="47">
        <v>143</v>
      </c>
      <c r="I392" s="325" t="s">
        <v>44</v>
      </c>
      <c r="J392" s="255" t="str">
        <f>IF(ISBLANK(INDEX('Policy Characteristics'!D:D,MATCH($C392,'Policy Characteristics'!$C:$C,0))),"",INDEX('Policy Characteristics'!D:D,MATCH($C392,'Policy Characteristics'!$C:$C,0)))</f>
        <v>Reduce Plant Downtime</v>
      </c>
      <c r="K392" s="254" t="str">
        <f>IF(ISBLANK(INDEX('Policy Characteristics'!E:E,MATCH($C392,'Policy Characteristics'!$C:$C,0))),"",INDEX('Policy Characteristics'!E:E,MATCH($C392,'Policy Characteristics'!$C:$C,0)))</f>
        <v>elec reduce plant downtime</v>
      </c>
      <c r="L392" s="261">
        <f>IF(ISBLANK(INDEX('Policy Characteristics'!F:F,MATCH($C392,'Policy Characteristics'!$C:$C,0))),"",INDEX('Policy Characteristics'!F:F,MATCH($C392,'Policy Characteristics'!$C:$C,0)))</f>
        <v>0</v>
      </c>
      <c r="M392" s="261">
        <f>IF(ISBLANK(INDEX('Policy Characteristics'!G:G,MATCH($C392,'Policy Characteristics'!$C:$C,0))),"",INDEX('Policy Characteristics'!G:G,MATCH($C392,'Policy Characteristics'!$C:$C,0)))</f>
        <v>0.6</v>
      </c>
      <c r="N392" s="261">
        <f>IF(ISBLANK(INDEX('Policy Characteristics'!H:H,MATCH($C392,'Policy Characteristics'!$C:$C,0))),"",INDEX('Policy Characteristics'!H:H,MATCH($C392,'Policy Characteristics'!$C:$C,0)))</f>
        <v>0.01</v>
      </c>
      <c r="O392" s="254" t="str">
        <f>IF(ISBLANK(INDEX('Policy Characteristics'!I:I,MATCH($C392,'Policy Characteristics'!$C:$C,0))),"",INDEX('Policy Characteristics'!I:I,MATCH($C392,'Policy Characteristics'!$C:$C,0)))</f>
        <v>% reduction in downtime</v>
      </c>
      <c r="P392" s="254"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254" t="str">
        <f>IF(ISBLANK(INDEX('Policy Characteristics'!K:K,MATCH($C392,'Policy Characteristics'!$C:$C,0))),"",INDEX('Policy Characteristics'!K:K,MATCH($C392,'Policy Characteristics'!$C:$C,0)))</f>
        <v>electricity-sector-main.html#red-downtime</v>
      </c>
      <c r="R392" s="254" t="str">
        <f>IF(ISBLANK(INDEX('Policy Characteristics'!L:L,MATCH($C392,'Policy Characteristics'!$C:$C,0))),"",INDEX('Policy Characteristics'!L:L,MATCH($C392,'Policy Characteristics'!$C:$C,0)))</f>
        <v>reduce-downtime.html</v>
      </c>
    </row>
    <row r="393" spans="1:18" s="2" customFormat="1">
      <c r="A393" s="254" t="str">
        <f>IF(ISBLANK(INDEX('Policy Characteristics'!A:A,MATCH($C393,'Policy Characteristics'!$C:$C,0))),"",INDEX('Policy Characteristics'!A:A,MATCH($C393,'Policy Characteristics'!$C:$C,0)))</f>
        <v>Electricity Supply</v>
      </c>
      <c r="B393" s="262" t="str">
        <f>IF(ISBLANK(INDEX('Policy Characteristics'!B:B,MATCH($C393,'Policy Characteristics'!$C:$C,0))),"",INDEX('Policy Characteristics'!B:B,MATCH($C393,'Policy Characteristics'!$C:$C,0)))</f>
        <v>Reduce Plant Downtime</v>
      </c>
      <c r="C393" s="318" t="str">
        <f t="shared" si="23"/>
        <v>Percentage Reduction in Plant Downtime</v>
      </c>
      <c r="D393" s="6" t="s">
        <v>78</v>
      </c>
      <c r="E393" s="45"/>
      <c r="F393" s="6" t="s">
        <v>90</v>
      </c>
      <c r="G393" s="6"/>
      <c r="H393" s="47">
        <v>144</v>
      </c>
      <c r="I393" s="325" t="s">
        <v>44</v>
      </c>
      <c r="J393" s="255" t="str">
        <f>IF(ISBLANK(INDEX('Policy Characteristics'!D:D,MATCH($C393,'Policy Characteristics'!$C:$C,0))),"",INDEX('Policy Characteristics'!D:D,MATCH($C393,'Policy Characteristics'!$C:$C,0)))</f>
        <v>Reduce Plant Downtime</v>
      </c>
      <c r="K393" s="254" t="str">
        <f>IF(ISBLANK(INDEX('Policy Characteristics'!E:E,MATCH($C393,'Policy Characteristics'!$C:$C,0))),"",INDEX('Policy Characteristics'!E:E,MATCH($C393,'Policy Characteristics'!$C:$C,0)))</f>
        <v>elec reduce plant downtime</v>
      </c>
      <c r="L393" s="261">
        <f>IF(ISBLANK(INDEX('Policy Characteristics'!F:F,MATCH($C393,'Policy Characteristics'!$C:$C,0))),"",INDEX('Policy Characteristics'!F:F,MATCH($C393,'Policy Characteristics'!$C:$C,0)))</f>
        <v>0</v>
      </c>
      <c r="M393" s="261">
        <f>IF(ISBLANK(INDEX('Policy Characteristics'!G:G,MATCH($C393,'Policy Characteristics'!$C:$C,0))),"",INDEX('Policy Characteristics'!G:G,MATCH($C393,'Policy Characteristics'!$C:$C,0)))</f>
        <v>0.6</v>
      </c>
      <c r="N393" s="261">
        <f>IF(ISBLANK(INDEX('Policy Characteristics'!H:H,MATCH($C393,'Policy Characteristics'!$C:$C,0))),"",INDEX('Policy Characteristics'!H:H,MATCH($C393,'Policy Characteristics'!$C:$C,0)))</f>
        <v>0.01</v>
      </c>
      <c r="O393" s="254" t="str">
        <f>IF(ISBLANK(INDEX('Policy Characteristics'!I:I,MATCH($C393,'Policy Characteristics'!$C:$C,0))),"",INDEX('Policy Characteristics'!I:I,MATCH($C393,'Policy Characteristics'!$C:$C,0)))</f>
        <v>% reduction in downtime</v>
      </c>
      <c r="P393" s="254"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254" t="str">
        <f>IF(ISBLANK(INDEX('Policy Characteristics'!K:K,MATCH($C393,'Policy Characteristics'!$C:$C,0))),"",INDEX('Policy Characteristics'!K:K,MATCH($C393,'Policy Characteristics'!$C:$C,0)))</f>
        <v>electricity-sector-main.html#red-downtime</v>
      </c>
      <c r="R393" s="254" t="str">
        <f>IF(ISBLANK(INDEX('Policy Characteristics'!L:L,MATCH($C393,'Policy Characteristics'!$C:$C,0))),"",INDEX('Policy Characteristics'!L:L,MATCH($C393,'Policy Characteristics'!$C:$C,0)))</f>
        <v>reduce-downtime.html</v>
      </c>
    </row>
    <row r="394" spans="1:18" s="2" customFormat="1">
      <c r="A394" s="254" t="str">
        <f>IF(ISBLANK(INDEX('Policy Characteristics'!A:A,MATCH($C394,'Policy Characteristics'!$C:$C,0))),"",INDEX('Policy Characteristics'!A:A,MATCH($C394,'Policy Characteristics'!$C:$C,0)))</f>
        <v>Electricity Supply</v>
      </c>
      <c r="B394" s="262" t="str">
        <f>IF(ISBLANK(INDEX('Policy Characteristics'!B:B,MATCH($C394,'Policy Characteristics'!$C:$C,0))),"",INDEX('Policy Characteristics'!B:B,MATCH($C394,'Policy Characteristics'!$C:$C,0)))</f>
        <v>Reduce Plant Downtime</v>
      </c>
      <c r="C394" s="318" t="str">
        <f t="shared" si="23"/>
        <v>Percentage Reduction in Plant Downtime</v>
      </c>
      <c r="D394" s="6" t="s">
        <v>79</v>
      </c>
      <c r="E394" s="45"/>
      <c r="F394" s="6" t="s">
        <v>91</v>
      </c>
      <c r="G394" s="6"/>
      <c r="H394" s="47">
        <v>667</v>
      </c>
      <c r="I394" s="325" t="s">
        <v>44</v>
      </c>
      <c r="J394" s="255" t="str">
        <f>IF(ISBLANK(INDEX('Policy Characteristics'!D:D,MATCH($C394,'Policy Characteristics'!$C:$C,0))),"",INDEX('Policy Characteristics'!D:D,MATCH($C394,'Policy Characteristics'!$C:$C,0)))</f>
        <v>Reduce Plant Downtime</v>
      </c>
      <c r="K394" s="254" t="str">
        <f>IF(ISBLANK(INDEX('Policy Characteristics'!E:E,MATCH($C394,'Policy Characteristics'!$C:$C,0))),"",INDEX('Policy Characteristics'!E:E,MATCH($C394,'Policy Characteristics'!$C:$C,0)))</f>
        <v>elec reduce plant downtime</v>
      </c>
      <c r="L394" s="261">
        <f>IF(ISBLANK(INDEX('Policy Characteristics'!F:F,MATCH($C394,'Policy Characteristics'!$C:$C,0))),"",INDEX('Policy Characteristics'!F:F,MATCH($C394,'Policy Characteristics'!$C:$C,0)))</f>
        <v>0</v>
      </c>
      <c r="M394" s="261">
        <f>IF(ISBLANK(INDEX('Policy Characteristics'!G:G,MATCH($C394,'Policy Characteristics'!$C:$C,0))),"",INDEX('Policy Characteristics'!G:G,MATCH($C394,'Policy Characteristics'!$C:$C,0)))</f>
        <v>0.6</v>
      </c>
      <c r="N394" s="261">
        <f>IF(ISBLANK(INDEX('Policy Characteristics'!H:H,MATCH($C394,'Policy Characteristics'!$C:$C,0))),"",INDEX('Policy Characteristics'!H:H,MATCH($C394,'Policy Characteristics'!$C:$C,0)))</f>
        <v>0.01</v>
      </c>
      <c r="O394" s="254" t="str">
        <f>IF(ISBLANK(INDEX('Policy Characteristics'!I:I,MATCH($C394,'Policy Characteristics'!$C:$C,0))),"",INDEX('Policy Characteristics'!I:I,MATCH($C394,'Policy Characteristics'!$C:$C,0)))</f>
        <v>% reduction in downtime</v>
      </c>
      <c r="P394" s="254"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254" t="str">
        <f>IF(ISBLANK(INDEX('Policy Characteristics'!K:K,MATCH($C394,'Policy Characteristics'!$C:$C,0))),"",INDEX('Policy Characteristics'!K:K,MATCH($C394,'Policy Characteristics'!$C:$C,0)))</f>
        <v>electricity-sector-main.html#red-downtime</v>
      </c>
      <c r="R394" s="254" t="str">
        <f>IF(ISBLANK(INDEX('Policy Characteristics'!L:L,MATCH($C394,'Policy Characteristics'!$C:$C,0))),"",INDEX('Policy Characteristics'!L:L,MATCH($C394,'Policy Characteristics'!$C:$C,0)))</f>
        <v>reduce-downtime.html</v>
      </c>
    </row>
    <row r="395" spans="1:18" s="2" customFormat="1">
      <c r="A395" s="254" t="str">
        <f>IF(ISBLANK(INDEX('Policy Characteristics'!A:A,MATCH($C395,'Policy Characteristics'!$C:$C,0))),"",INDEX('Policy Characteristics'!A:A,MATCH($C395,'Policy Characteristics'!$C:$C,0)))</f>
        <v>Electricity Supply</v>
      </c>
      <c r="B395" s="262" t="str">
        <f>IF(ISBLANK(INDEX('Policy Characteristics'!B:B,MATCH($C395,'Policy Characteristics'!$C:$C,0))),"",INDEX('Policy Characteristics'!B:B,MATCH($C395,'Policy Characteristics'!$C:$C,0)))</f>
        <v>Reduce Plant Downtime</v>
      </c>
      <c r="C395" s="318" t="str">
        <f t="shared" si="23"/>
        <v>Percentage Reduction in Plant Downtime</v>
      </c>
      <c r="D395" s="6" t="s">
        <v>80</v>
      </c>
      <c r="E395" s="45"/>
      <c r="F395" s="6" t="s">
        <v>92</v>
      </c>
      <c r="G395" s="6"/>
      <c r="H395" s="47">
        <v>670</v>
      </c>
      <c r="I395" s="325" t="s">
        <v>44</v>
      </c>
      <c r="J395" s="255" t="str">
        <f>IF(ISBLANK(INDEX('Policy Characteristics'!D:D,MATCH($C395,'Policy Characteristics'!$C:$C,0))),"",INDEX('Policy Characteristics'!D:D,MATCH($C395,'Policy Characteristics'!$C:$C,0)))</f>
        <v>Reduce Plant Downtime</v>
      </c>
      <c r="K395" s="254" t="str">
        <f>IF(ISBLANK(INDEX('Policy Characteristics'!E:E,MATCH($C395,'Policy Characteristics'!$C:$C,0))),"",INDEX('Policy Characteristics'!E:E,MATCH($C395,'Policy Characteristics'!$C:$C,0)))</f>
        <v>elec reduce plant downtime</v>
      </c>
      <c r="L395" s="261">
        <f>IF(ISBLANK(INDEX('Policy Characteristics'!F:F,MATCH($C395,'Policy Characteristics'!$C:$C,0))),"",INDEX('Policy Characteristics'!F:F,MATCH($C395,'Policy Characteristics'!$C:$C,0)))</f>
        <v>0</v>
      </c>
      <c r="M395" s="261">
        <f>IF(ISBLANK(INDEX('Policy Characteristics'!G:G,MATCH($C395,'Policy Characteristics'!$C:$C,0))),"",INDEX('Policy Characteristics'!G:G,MATCH($C395,'Policy Characteristics'!$C:$C,0)))</f>
        <v>0.6</v>
      </c>
      <c r="N395" s="261">
        <f>IF(ISBLANK(INDEX('Policy Characteristics'!H:H,MATCH($C395,'Policy Characteristics'!$C:$C,0))),"",INDEX('Policy Characteristics'!H:H,MATCH($C395,'Policy Characteristics'!$C:$C,0)))</f>
        <v>0.01</v>
      </c>
      <c r="O395" s="254" t="str">
        <f>IF(ISBLANK(INDEX('Policy Characteristics'!I:I,MATCH($C395,'Policy Characteristics'!$C:$C,0))),"",INDEX('Policy Characteristics'!I:I,MATCH($C395,'Policy Characteristics'!$C:$C,0)))</f>
        <v>% reduction in downtime</v>
      </c>
      <c r="P395" s="254"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254" t="str">
        <f>IF(ISBLANK(INDEX('Policy Characteristics'!K:K,MATCH($C395,'Policy Characteristics'!$C:$C,0))),"",INDEX('Policy Characteristics'!K:K,MATCH($C395,'Policy Characteristics'!$C:$C,0)))</f>
        <v>electricity-sector-main.html#red-downtime</v>
      </c>
      <c r="R395" s="254" t="str">
        <f>IF(ISBLANK(INDEX('Policy Characteristics'!L:L,MATCH($C395,'Policy Characteristics'!$C:$C,0))),"",INDEX('Policy Characteristics'!L:L,MATCH($C395,'Policy Characteristics'!$C:$C,0)))</f>
        <v>reduce-downtime.html</v>
      </c>
    </row>
    <row r="396" spans="1:18" s="2" customFormat="1">
      <c r="A396" s="254" t="str">
        <f>IF(ISBLANK(INDEX('Policy Characteristics'!A:A,MATCH($C396,'Policy Characteristics'!$C:$C,0))),"",INDEX('Policy Characteristics'!A:A,MATCH($C396,'Policy Characteristics'!$C:$C,0)))</f>
        <v>Electricity Supply</v>
      </c>
      <c r="B396" s="262" t="str">
        <f>IF(ISBLANK(INDEX('Policy Characteristics'!B:B,MATCH($C396,'Policy Characteristics'!$C:$C,0))),"",INDEX('Policy Characteristics'!B:B,MATCH($C396,'Policy Characteristics'!$C:$C,0)))</f>
        <v>Reduce Plant Downtime</v>
      </c>
      <c r="C396" s="318" t="str">
        <f t="shared" si="23"/>
        <v>Percentage Reduction in Plant Downtime</v>
      </c>
      <c r="D396" s="6" t="s">
        <v>2426</v>
      </c>
      <c r="E396" s="45"/>
      <c r="F396" s="6" t="s">
        <v>437</v>
      </c>
      <c r="G396" s="6"/>
      <c r="H396" s="47">
        <v>673</v>
      </c>
      <c r="I396" s="325" t="s">
        <v>44</v>
      </c>
      <c r="J396" s="255" t="str">
        <f>IF(ISBLANK(INDEX('Policy Characteristics'!D:D,MATCH($C396,'Policy Characteristics'!$C:$C,0))),"",INDEX('Policy Characteristics'!D:D,MATCH($C396,'Policy Characteristics'!$C:$C,0)))</f>
        <v>Reduce Plant Downtime</v>
      </c>
      <c r="K396" s="254" t="str">
        <f>IF(ISBLANK(INDEX('Policy Characteristics'!E:E,MATCH($C396,'Policy Characteristics'!$C:$C,0))),"",INDEX('Policy Characteristics'!E:E,MATCH($C396,'Policy Characteristics'!$C:$C,0)))</f>
        <v>elec reduce plant downtime</v>
      </c>
      <c r="L396" s="261">
        <f>IF(ISBLANK(INDEX('Policy Characteristics'!F:F,MATCH($C396,'Policy Characteristics'!$C:$C,0))),"",INDEX('Policy Characteristics'!F:F,MATCH($C396,'Policy Characteristics'!$C:$C,0)))</f>
        <v>0</v>
      </c>
      <c r="M396" s="261">
        <f>IF(ISBLANK(INDEX('Policy Characteristics'!G:G,MATCH($C396,'Policy Characteristics'!$C:$C,0))),"",INDEX('Policy Characteristics'!G:G,MATCH($C396,'Policy Characteristics'!$C:$C,0)))</f>
        <v>0.6</v>
      </c>
      <c r="N396" s="261">
        <f>IF(ISBLANK(INDEX('Policy Characteristics'!H:H,MATCH($C396,'Policy Characteristics'!$C:$C,0))),"",INDEX('Policy Characteristics'!H:H,MATCH($C396,'Policy Characteristics'!$C:$C,0)))</f>
        <v>0.01</v>
      </c>
      <c r="O396" s="254" t="str">
        <f>IF(ISBLANK(INDEX('Policy Characteristics'!I:I,MATCH($C396,'Policy Characteristics'!$C:$C,0))),"",INDEX('Policy Characteristics'!I:I,MATCH($C396,'Policy Characteristics'!$C:$C,0)))</f>
        <v>% reduction in downtime</v>
      </c>
      <c r="P396" s="254"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254" t="str">
        <f>IF(ISBLANK(INDEX('Policy Characteristics'!K:K,MATCH($C396,'Policy Characteristics'!$C:$C,0))),"",INDEX('Policy Characteristics'!K:K,MATCH($C396,'Policy Characteristics'!$C:$C,0)))</f>
        <v>electricity-sector-main.html#red-downtime</v>
      </c>
      <c r="R396" s="254" t="str">
        <f>IF(ISBLANK(INDEX('Policy Characteristics'!L:L,MATCH($C396,'Policy Characteristics'!$C:$C,0))),"",INDEX('Policy Characteristics'!L:L,MATCH($C396,'Policy Characteristics'!$C:$C,0)))</f>
        <v>reduce-downtime.html</v>
      </c>
    </row>
    <row r="397" spans="1:18" s="2" customFormat="1">
      <c r="A397" s="254" t="str">
        <f>IF(ISBLANK(INDEX('Policy Characteristics'!A:A,MATCH($C397,'Policy Characteristics'!$C:$C,0))),"",INDEX('Policy Characteristics'!A:A,MATCH($C397,'Policy Characteristics'!$C:$C,0)))</f>
        <v>Electricity Supply</v>
      </c>
      <c r="B397" s="262" t="str">
        <f>IF(ISBLANK(INDEX('Policy Characteristics'!B:B,MATCH($C397,'Policy Characteristics'!$C:$C,0))),"",INDEX('Policy Characteristics'!B:B,MATCH($C397,'Policy Characteristics'!$C:$C,0)))</f>
        <v>Reduce Plant Downtime</v>
      </c>
      <c r="C397" s="318" t="str">
        <f t="shared" si="23"/>
        <v>Percentage Reduction in Plant Downtime</v>
      </c>
      <c r="D397" s="6" t="s">
        <v>309</v>
      </c>
      <c r="E397" s="45"/>
      <c r="F397" s="6" t="s">
        <v>311</v>
      </c>
      <c r="G397" s="6"/>
      <c r="H397" s="47">
        <v>676</v>
      </c>
      <c r="I397" s="325" t="s">
        <v>44</v>
      </c>
      <c r="J397" s="255" t="str">
        <f>IF(ISBLANK(INDEX('Policy Characteristics'!D:D,MATCH($C397,'Policy Characteristics'!$C:$C,0))),"",INDEX('Policy Characteristics'!D:D,MATCH($C397,'Policy Characteristics'!$C:$C,0)))</f>
        <v>Reduce Plant Downtime</v>
      </c>
      <c r="K397" s="254" t="str">
        <f>IF(ISBLANK(INDEX('Policy Characteristics'!E:E,MATCH($C397,'Policy Characteristics'!$C:$C,0))),"",INDEX('Policy Characteristics'!E:E,MATCH($C397,'Policy Characteristics'!$C:$C,0)))</f>
        <v>elec reduce plant downtime</v>
      </c>
      <c r="L397" s="261">
        <f>IF(ISBLANK(INDEX('Policy Characteristics'!F:F,MATCH($C397,'Policy Characteristics'!$C:$C,0))),"",INDEX('Policy Characteristics'!F:F,MATCH($C397,'Policy Characteristics'!$C:$C,0)))</f>
        <v>0</v>
      </c>
      <c r="M397" s="261">
        <f>IF(ISBLANK(INDEX('Policy Characteristics'!G:G,MATCH($C397,'Policy Characteristics'!$C:$C,0))),"",INDEX('Policy Characteristics'!G:G,MATCH($C397,'Policy Characteristics'!$C:$C,0)))</f>
        <v>0.6</v>
      </c>
      <c r="N397" s="261">
        <f>IF(ISBLANK(INDEX('Policy Characteristics'!H:H,MATCH($C397,'Policy Characteristics'!$C:$C,0))),"",INDEX('Policy Characteristics'!H:H,MATCH($C397,'Policy Characteristics'!$C:$C,0)))</f>
        <v>0.01</v>
      </c>
      <c r="O397" s="254" t="str">
        <f>IF(ISBLANK(INDEX('Policy Characteristics'!I:I,MATCH($C397,'Policy Characteristics'!$C:$C,0))),"",INDEX('Policy Characteristics'!I:I,MATCH($C397,'Policy Characteristics'!$C:$C,0)))</f>
        <v>% reduction in downtime</v>
      </c>
      <c r="P397" s="254"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254" t="str">
        <f>IF(ISBLANK(INDEX('Policy Characteristics'!K:K,MATCH($C397,'Policy Characteristics'!$C:$C,0))),"",INDEX('Policy Characteristics'!K:K,MATCH($C397,'Policy Characteristics'!$C:$C,0)))</f>
        <v>electricity-sector-main.html#red-downtime</v>
      </c>
      <c r="R397" s="254" t="str">
        <f>IF(ISBLANK(INDEX('Policy Characteristics'!L:L,MATCH($C397,'Policy Characteristics'!$C:$C,0))),"",INDEX('Policy Characteristics'!L:L,MATCH($C397,'Policy Characteristics'!$C:$C,0)))</f>
        <v>reduce-downtime.html</v>
      </c>
    </row>
    <row r="398" spans="1:18" s="2" customFormat="1">
      <c r="A398" s="254" t="str">
        <f>IF(ISBLANK(INDEX('Policy Characteristics'!A:A,MATCH($C398,'Policy Characteristics'!$C:$C,0))),"",INDEX('Policy Characteristics'!A:A,MATCH($C398,'Policy Characteristics'!$C:$C,0)))</f>
        <v>Electricity Supply</v>
      </c>
      <c r="B398" s="262" t="str">
        <f>IF(ISBLANK(INDEX('Policy Characteristics'!B:B,MATCH($C398,'Policy Characteristics'!$C:$C,0))),"",INDEX('Policy Characteristics'!B:B,MATCH($C398,'Policy Characteristics'!$C:$C,0)))</f>
        <v>Reduce Plant Downtime</v>
      </c>
      <c r="C398" s="318" t="str">
        <f t="shared" si="23"/>
        <v>Percentage Reduction in Plant Downtime</v>
      </c>
      <c r="D398" s="6" t="s">
        <v>310</v>
      </c>
      <c r="E398" s="45"/>
      <c r="F398" s="6" t="s">
        <v>312</v>
      </c>
      <c r="G398" s="6"/>
      <c r="H398" s="47">
        <v>679</v>
      </c>
      <c r="I398" s="325" t="s">
        <v>44</v>
      </c>
      <c r="J398" s="255" t="str">
        <f>IF(ISBLANK(INDEX('Policy Characteristics'!D:D,MATCH($C398,'Policy Characteristics'!$C:$C,0))),"",INDEX('Policy Characteristics'!D:D,MATCH($C398,'Policy Characteristics'!$C:$C,0)))</f>
        <v>Reduce Plant Downtime</v>
      </c>
      <c r="K398" s="254" t="str">
        <f>IF(ISBLANK(INDEX('Policy Characteristics'!E:E,MATCH($C398,'Policy Characteristics'!$C:$C,0))),"",INDEX('Policy Characteristics'!E:E,MATCH($C398,'Policy Characteristics'!$C:$C,0)))</f>
        <v>elec reduce plant downtime</v>
      </c>
      <c r="L398" s="261">
        <f>IF(ISBLANK(INDEX('Policy Characteristics'!F:F,MATCH($C398,'Policy Characteristics'!$C:$C,0))),"",INDEX('Policy Characteristics'!F:F,MATCH($C398,'Policy Characteristics'!$C:$C,0)))</f>
        <v>0</v>
      </c>
      <c r="M398" s="261">
        <f>IF(ISBLANK(INDEX('Policy Characteristics'!G:G,MATCH($C398,'Policy Characteristics'!$C:$C,0))),"",INDEX('Policy Characteristics'!G:G,MATCH($C398,'Policy Characteristics'!$C:$C,0)))</f>
        <v>0.6</v>
      </c>
      <c r="N398" s="261">
        <f>IF(ISBLANK(INDEX('Policy Characteristics'!H:H,MATCH($C398,'Policy Characteristics'!$C:$C,0))),"",INDEX('Policy Characteristics'!H:H,MATCH($C398,'Policy Characteristics'!$C:$C,0)))</f>
        <v>0.01</v>
      </c>
      <c r="O398" s="254" t="str">
        <f>IF(ISBLANK(INDEX('Policy Characteristics'!I:I,MATCH($C398,'Policy Characteristics'!$C:$C,0))),"",INDEX('Policy Characteristics'!I:I,MATCH($C398,'Policy Characteristics'!$C:$C,0)))</f>
        <v>% reduction in downtime</v>
      </c>
      <c r="P398" s="254"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254" t="str">
        <f>IF(ISBLANK(INDEX('Policy Characteristics'!K:K,MATCH($C398,'Policy Characteristics'!$C:$C,0))),"",INDEX('Policy Characteristics'!K:K,MATCH($C398,'Policy Characteristics'!$C:$C,0)))</f>
        <v>electricity-sector-main.html#red-downtime</v>
      </c>
      <c r="R398" s="254" t="str">
        <f>IF(ISBLANK(INDEX('Policy Characteristics'!L:L,MATCH($C398,'Policy Characteristics'!$C:$C,0))),"",INDEX('Policy Characteristics'!L:L,MATCH($C398,'Policy Characteristics'!$C:$C,0)))</f>
        <v>reduce-downtime.html</v>
      </c>
    </row>
    <row r="399" spans="1:18" s="2" customFormat="1">
      <c r="A399" s="254" t="str">
        <f>IF(ISBLANK(INDEX('Policy Characteristics'!A:A,MATCH($C399,'Policy Characteristics'!$C:$C,0))),"",INDEX('Policy Characteristics'!A:A,MATCH($C399,'Policy Characteristics'!$C:$C,0)))</f>
        <v>Electricity Supply</v>
      </c>
      <c r="B399" s="262" t="str">
        <f>IF(ISBLANK(INDEX('Policy Characteristics'!B:B,MATCH($C399,'Policy Characteristics'!$C:$C,0))),"",INDEX('Policy Characteristics'!B:B,MATCH($C399,'Policy Characteristics'!$C:$C,0)))</f>
        <v>Reduce Plant Downtime</v>
      </c>
      <c r="C399" s="318" t="str">
        <f t="shared" si="23"/>
        <v>Percentage Reduction in Plant Downtime</v>
      </c>
      <c r="D399" s="6" t="s">
        <v>445</v>
      </c>
      <c r="E399" s="45"/>
      <c r="F399" s="6" t="s">
        <v>444</v>
      </c>
      <c r="G399" s="6"/>
      <c r="H399" s="47">
        <v>182</v>
      </c>
      <c r="I399" s="325" t="s">
        <v>44</v>
      </c>
      <c r="J399" s="255" t="str">
        <f>IF(ISBLANK(INDEX('Policy Characteristics'!D:D,MATCH($C399,'Policy Characteristics'!$C:$C,0))),"",INDEX('Policy Characteristics'!D:D,MATCH($C399,'Policy Characteristics'!$C:$C,0)))</f>
        <v>Reduce Plant Downtime</v>
      </c>
      <c r="K399" s="254" t="str">
        <f>IF(ISBLANK(INDEX('Policy Characteristics'!E:E,MATCH($C399,'Policy Characteristics'!$C:$C,0))),"",INDEX('Policy Characteristics'!E:E,MATCH($C399,'Policy Characteristics'!$C:$C,0)))</f>
        <v>elec reduce plant downtime</v>
      </c>
      <c r="L399" s="261">
        <f>IF(ISBLANK(INDEX('Policy Characteristics'!F:F,MATCH($C399,'Policy Characteristics'!$C:$C,0))),"",INDEX('Policy Characteristics'!F:F,MATCH($C399,'Policy Characteristics'!$C:$C,0)))</f>
        <v>0</v>
      </c>
      <c r="M399" s="261">
        <f>IF(ISBLANK(INDEX('Policy Characteristics'!G:G,MATCH($C399,'Policy Characteristics'!$C:$C,0))),"",INDEX('Policy Characteristics'!G:G,MATCH($C399,'Policy Characteristics'!$C:$C,0)))</f>
        <v>0.6</v>
      </c>
      <c r="N399" s="261">
        <f>IF(ISBLANK(INDEX('Policy Characteristics'!H:H,MATCH($C399,'Policy Characteristics'!$C:$C,0))),"",INDEX('Policy Characteristics'!H:H,MATCH($C399,'Policy Characteristics'!$C:$C,0)))</f>
        <v>0.01</v>
      </c>
      <c r="O399" s="254" t="str">
        <f>IF(ISBLANK(INDEX('Policy Characteristics'!I:I,MATCH($C399,'Policy Characteristics'!$C:$C,0))),"",INDEX('Policy Characteristics'!I:I,MATCH($C399,'Policy Characteristics'!$C:$C,0)))</f>
        <v>% reduction in downtime</v>
      </c>
      <c r="P399" s="254"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254" t="str">
        <f>IF(ISBLANK(INDEX('Policy Characteristics'!K:K,MATCH($C399,'Policy Characteristics'!$C:$C,0))),"",INDEX('Policy Characteristics'!K:K,MATCH($C399,'Policy Characteristics'!$C:$C,0)))</f>
        <v>electricity-sector-main.html#red-downtime</v>
      </c>
      <c r="R399" s="254" t="str">
        <f>IF(ISBLANK(INDEX('Policy Characteristics'!L:L,MATCH($C399,'Policy Characteristics'!$C:$C,0))),"",INDEX('Policy Characteristics'!L:L,MATCH($C399,'Policy Characteristics'!$C:$C,0)))</f>
        <v>reduce-downtime.html</v>
      </c>
    </row>
    <row r="400" spans="1:18" s="2" customFormat="1">
      <c r="A400" s="254" t="str">
        <f>IF(ISBLANK(INDEX('Policy Characteristics'!A:A,MATCH($C400,'Policy Characteristics'!$C:$C,0))),"",INDEX('Policy Characteristics'!A:A,MATCH($C400,'Policy Characteristics'!$C:$C,0)))</f>
        <v>Electricity Supply</v>
      </c>
      <c r="B400" s="262" t="str">
        <f>IF(ISBLANK(INDEX('Policy Characteristics'!B:B,MATCH($C400,'Policy Characteristics'!$C:$C,0))),"",INDEX('Policy Characteristics'!B:B,MATCH($C400,'Policy Characteristics'!$C:$C,0)))</f>
        <v>Reduce Plant Downtime</v>
      </c>
      <c r="C400" s="318" t="str">
        <f t="shared" si="23"/>
        <v>Percentage Reduction in Plant Downtime</v>
      </c>
      <c r="D400" s="6" t="s">
        <v>454</v>
      </c>
      <c r="E400" s="45"/>
      <c r="F400" s="6" t="s">
        <v>455</v>
      </c>
      <c r="H400" s="47">
        <v>684</v>
      </c>
      <c r="I400" s="325" t="s">
        <v>44</v>
      </c>
      <c r="J400" s="255" t="str">
        <f>IF(ISBLANK(INDEX('Policy Characteristics'!D:D,MATCH($C400,'Policy Characteristics'!$C:$C,0))),"",INDEX('Policy Characteristics'!D:D,MATCH($C400,'Policy Characteristics'!$C:$C,0)))</f>
        <v>Reduce Plant Downtime</v>
      </c>
      <c r="K400" s="254" t="str">
        <f>IF(ISBLANK(INDEX('Policy Characteristics'!E:E,MATCH($C400,'Policy Characteristics'!$C:$C,0))),"",INDEX('Policy Characteristics'!E:E,MATCH($C400,'Policy Characteristics'!$C:$C,0)))</f>
        <v>elec reduce plant downtime</v>
      </c>
      <c r="L400" s="261">
        <f>IF(ISBLANK(INDEX('Policy Characteristics'!F:F,MATCH($C400,'Policy Characteristics'!$C:$C,0))),"",INDEX('Policy Characteristics'!F:F,MATCH($C400,'Policy Characteristics'!$C:$C,0)))</f>
        <v>0</v>
      </c>
      <c r="M400" s="261">
        <f>IF(ISBLANK(INDEX('Policy Characteristics'!G:G,MATCH($C400,'Policy Characteristics'!$C:$C,0))),"",INDEX('Policy Characteristics'!G:G,MATCH($C400,'Policy Characteristics'!$C:$C,0)))</f>
        <v>0.6</v>
      </c>
      <c r="N400" s="261">
        <f>IF(ISBLANK(INDEX('Policy Characteristics'!H:H,MATCH($C400,'Policy Characteristics'!$C:$C,0))),"",INDEX('Policy Characteristics'!H:H,MATCH($C400,'Policy Characteristics'!$C:$C,0)))</f>
        <v>0.01</v>
      </c>
      <c r="O400" s="254" t="str">
        <f>IF(ISBLANK(INDEX('Policy Characteristics'!I:I,MATCH($C400,'Policy Characteristics'!$C:$C,0))),"",INDEX('Policy Characteristics'!I:I,MATCH($C400,'Policy Characteristics'!$C:$C,0)))</f>
        <v>% reduction in downtime</v>
      </c>
      <c r="P400" s="254"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254" t="str">
        <f>IF(ISBLANK(INDEX('Policy Characteristics'!K:K,MATCH($C400,'Policy Characteristics'!$C:$C,0))),"",INDEX('Policy Characteristics'!K:K,MATCH($C400,'Policy Characteristics'!$C:$C,0)))</f>
        <v>electricity-sector-main.html#red-downtime</v>
      </c>
      <c r="R400" s="254" t="str">
        <f>IF(ISBLANK(INDEX('Policy Characteristics'!L:L,MATCH($C400,'Policy Characteristics'!$C:$C,0))),"",INDEX('Policy Characteristics'!L:L,MATCH($C400,'Policy Characteristics'!$C:$C,0)))</f>
        <v>reduce-downtime.html</v>
      </c>
    </row>
    <row r="401" spans="1:18" s="2" customFormat="1">
      <c r="A401" s="254" t="str">
        <f>IF(ISBLANK(INDEX('Policy Characteristics'!A:A,MATCH($C401,'Policy Characteristics'!$C:$C,0))),"",INDEX('Policy Characteristics'!A:A,MATCH($C401,'Policy Characteristics'!$C:$C,0)))</f>
        <v>Electricity Supply</v>
      </c>
      <c r="B401" s="262" t="str">
        <f>IF(ISBLANK(INDEX('Policy Characteristics'!B:B,MATCH($C401,'Policy Characteristics'!$C:$C,0))),"",INDEX('Policy Characteristics'!B:B,MATCH($C401,'Policy Characteristics'!$C:$C,0)))</f>
        <v>Reduce Plant Downtime</v>
      </c>
      <c r="C401" s="318" t="str">
        <f t="shared" si="23"/>
        <v>Percentage Reduction in Plant Downtime</v>
      </c>
      <c r="D401" s="6" t="s">
        <v>2751</v>
      </c>
      <c r="E401" s="45"/>
      <c r="F401" s="6" t="s">
        <v>2470</v>
      </c>
      <c r="G401" s="6"/>
      <c r="H401" s="47">
        <v>687</v>
      </c>
      <c r="I401" s="325" t="s">
        <v>44</v>
      </c>
      <c r="J401" s="255" t="str">
        <f>IF(ISBLANK(INDEX('Policy Characteristics'!D:D,MATCH($C401,'Policy Characteristics'!$C:$C,0))),"",INDEX('Policy Characteristics'!D:D,MATCH($C401,'Policy Characteristics'!$C:$C,0)))</f>
        <v>Reduce Plant Downtime</v>
      </c>
      <c r="K401" s="254" t="str">
        <f>IF(ISBLANK(INDEX('Policy Characteristics'!E:E,MATCH($C401,'Policy Characteristics'!$C:$C,0))),"",INDEX('Policy Characteristics'!E:E,MATCH($C401,'Policy Characteristics'!$C:$C,0)))</f>
        <v>elec reduce plant downtime</v>
      </c>
      <c r="L401" s="261">
        <f>IF(ISBLANK(INDEX('Policy Characteristics'!F:F,MATCH($C401,'Policy Characteristics'!$C:$C,0))),"",INDEX('Policy Characteristics'!F:F,MATCH($C401,'Policy Characteristics'!$C:$C,0)))</f>
        <v>0</v>
      </c>
      <c r="M401" s="261">
        <f>IF(ISBLANK(INDEX('Policy Characteristics'!G:G,MATCH($C401,'Policy Characteristics'!$C:$C,0))),"",INDEX('Policy Characteristics'!G:G,MATCH($C401,'Policy Characteristics'!$C:$C,0)))</f>
        <v>0.6</v>
      </c>
      <c r="N401" s="261">
        <f>IF(ISBLANK(INDEX('Policy Characteristics'!H:H,MATCH($C401,'Policy Characteristics'!$C:$C,0))),"",INDEX('Policy Characteristics'!H:H,MATCH($C401,'Policy Characteristics'!$C:$C,0)))</f>
        <v>0.01</v>
      </c>
      <c r="O401" s="254" t="str">
        <f>IF(ISBLANK(INDEX('Policy Characteristics'!I:I,MATCH($C401,'Policy Characteristics'!$C:$C,0))),"",INDEX('Policy Characteristics'!I:I,MATCH($C401,'Policy Characteristics'!$C:$C,0)))</f>
        <v>% reduction in downtime</v>
      </c>
      <c r="P401" s="254"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254" t="str">
        <f>IF(ISBLANK(INDEX('Policy Characteristics'!K:K,MATCH($C401,'Policy Characteristics'!$C:$C,0))),"",INDEX('Policy Characteristics'!K:K,MATCH($C401,'Policy Characteristics'!$C:$C,0)))</f>
        <v>electricity-sector-main.html#red-downtime</v>
      </c>
      <c r="R401" s="254" t="str">
        <f>IF(ISBLANK(INDEX('Policy Characteristics'!L:L,MATCH($C401,'Policy Characteristics'!$C:$C,0))),"",INDEX('Policy Characteristics'!L:L,MATCH($C401,'Policy Characteristics'!$C:$C,0)))</f>
        <v>reduce-downtime.html</v>
      </c>
    </row>
    <row r="402" spans="1:18" s="2" customFormat="1">
      <c r="A402" s="254" t="str">
        <f>IF(ISBLANK(INDEX('Policy Characteristics'!A:A,MATCH($C402,'Policy Characteristics'!$C:$C,0))),"",INDEX('Policy Characteristics'!A:A,MATCH($C402,'Policy Characteristics'!$C:$C,0)))</f>
        <v>Electricity Supply</v>
      </c>
      <c r="B402" s="262" t="str">
        <f>IF(ISBLANK(INDEX('Policy Characteristics'!B:B,MATCH($C402,'Policy Characteristics'!$C:$C,0))),"",INDEX('Policy Characteristics'!B:B,MATCH($C402,'Policy Characteristics'!$C:$C,0)))</f>
        <v>Reduce Plant Downtime</v>
      </c>
      <c r="C402" s="318" t="str">
        <f t="shared" si="23"/>
        <v>Percentage Reduction in Plant Downtime</v>
      </c>
      <c r="D402" s="6" t="s">
        <v>2752</v>
      </c>
      <c r="E402" s="45"/>
      <c r="F402" s="6" t="s">
        <v>2594</v>
      </c>
      <c r="G402" s="6"/>
      <c r="H402" s="47">
        <v>690</v>
      </c>
      <c r="I402" s="325" t="s">
        <v>44</v>
      </c>
      <c r="J402" s="255" t="str">
        <f>IF(ISBLANK(INDEX('Policy Characteristics'!D:D,MATCH($C402,'Policy Characteristics'!$C:$C,0))),"",INDEX('Policy Characteristics'!D:D,MATCH($C402,'Policy Characteristics'!$C:$C,0)))</f>
        <v>Reduce Plant Downtime</v>
      </c>
      <c r="K402" s="254" t="str">
        <f>IF(ISBLANK(INDEX('Policy Characteristics'!E:E,MATCH($C402,'Policy Characteristics'!$C:$C,0))),"",INDEX('Policy Characteristics'!E:E,MATCH($C402,'Policy Characteristics'!$C:$C,0)))</f>
        <v>elec reduce plant downtime</v>
      </c>
      <c r="L402" s="261">
        <f>IF(ISBLANK(INDEX('Policy Characteristics'!F:F,MATCH($C402,'Policy Characteristics'!$C:$C,0))),"",INDEX('Policy Characteristics'!F:F,MATCH($C402,'Policy Characteristics'!$C:$C,0)))</f>
        <v>0</v>
      </c>
      <c r="M402" s="261">
        <f>IF(ISBLANK(INDEX('Policy Characteristics'!G:G,MATCH($C402,'Policy Characteristics'!$C:$C,0))),"",INDEX('Policy Characteristics'!G:G,MATCH($C402,'Policy Characteristics'!$C:$C,0)))</f>
        <v>0.6</v>
      </c>
      <c r="N402" s="261">
        <f>IF(ISBLANK(INDEX('Policy Characteristics'!H:H,MATCH($C402,'Policy Characteristics'!$C:$C,0))),"",INDEX('Policy Characteristics'!H:H,MATCH($C402,'Policy Characteristics'!$C:$C,0)))</f>
        <v>0.01</v>
      </c>
      <c r="O402" s="254" t="str">
        <f>IF(ISBLANK(INDEX('Policy Characteristics'!I:I,MATCH($C402,'Policy Characteristics'!$C:$C,0))),"",INDEX('Policy Characteristics'!I:I,MATCH($C402,'Policy Characteristics'!$C:$C,0)))</f>
        <v>% reduction in downtime</v>
      </c>
      <c r="P402" s="254"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254" t="str">
        <f>IF(ISBLANK(INDEX('Policy Characteristics'!K:K,MATCH($C402,'Policy Characteristics'!$C:$C,0))),"",INDEX('Policy Characteristics'!K:K,MATCH($C402,'Policy Characteristics'!$C:$C,0)))</f>
        <v>electricity-sector-main.html#red-downtime</v>
      </c>
      <c r="R402" s="254" t="str">
        <f>IF(ISBLANK(INDEX('Policy Characteristics'!L:L,MATCH($C402,'Policy Characteristics'!$C:$C,0))),"",INDEX('Policy Characteristics'!L:L,MATCH($C402,'Policy Characteristics'!$C:$C,0)))</f>
        <v>reduce-downtime.html</v>
      </c>
    </row>
    <row r="403" spans="1:18" s="2" customFormat="1">
      <c r="A403" s="254" t="str">
        <f>IF(ISBLANK(INDEX('Policy Characteristics'!A:A,MATCH($C403,'Policy Characteristics'!$C:$C,0))),"",INDEX('Policy Characteristics'!A:A,MATCH($C403,'Policy Characteristics'!$C:$C,0)))</f>
        <v>Electricity Supply</v>
      </c>
      <c r="B403" s="262" t="str">
        <f>IF(ISBLANK(INDEX('Policy Characteristics'!B:B,MATCH($C403,'Policy Characteristics'!$C:$C,0))),"",INDEX('Policy Characteristics'!B:B,MATCH($C403,'Policy Characteristics'!$C:$C,0)))</f>
        <v>Reduce Plant Downtime</v>
      </c>
      <c r="C403" s="318" t="str">
        <f t="shared" si="23"/>
        <v>Percentage Reduction in Plant Downtime</v>
      </c>
      <c r="D403" s="6" t="s">
        <v>2753</v>
      </c>
      <c r="E403" s="45"/>
      <c r="F403" s="6" t="s">
        <v>2472</v>
      </c>
      <c r="G403" s="6"/>
      <c r="H403" s="47">
        <v>1782</v>
      </c>
      <c r="I403" s="325" t="s">
        <v>44</v>
      </c>
      <c r="J403" s="255" t="str">
        <f>IF(ISBLANK(INDEX('Policy Characteristics'!D:D,MATCH($C403,'Policy Characteristics'!$C:$C,0))),"",INDEX('Policy Characteristics'!D:D,MATCH($C403,'Policy Characteristics'!$C:$C,0)))</f>
        <v>Reduce Plant Downtime</v>
      </c>
      <c r="K403" s="254" t="str">
        <f>IF(ISBLANK(INDEX('Policy Characteristics'!E:E,MATCH($C403,'Policy Characteristics'!$C:$C,0))),"",INDEX('Policy Characteristics'!E:E,MATCH($C403,'Policy Characteristics'!$C:$C,0)))</f>
        <v>elec reduce plant downtime</v>
      </c>
      <c r="L403" s="261">
        <f>IF(ISBLANK(INDEX('Policy Characteristics'!F:F,MATCH($C403,'Policy Characteristics'!$C:$C,0))),"",INDEX('Policy Characteristics'!F:F,MATCH($C403,'Policy Characteristics'!$C:$C,0)))</f>
        <v>0</v>
      </c>
      <c r="M403" s="261">
        <f>IF(ISBLANK(INDEX('Policy Characteristics'!G:G,MATCH($C403,'Policy Characteristics'!$C:$C,0))),"",INDEX('Policy Characteristics'!G:G,MATCH($C403,'Policy Characteristics'!$C:$C,0)))</f>
        <v>0.6</v>
      </c>
      <c r="N403" s="261">
        <f>IF(ISBLANK(INDEX('Policy Characteristics'!H:H,MATCH($C403,'Policy Characteristics'!$C:$C,0))),"",INDEX('Policy Characteristics'!H:H,MATCH($C403,'Policy Characteristics'!$C:$C,0)))</f>
        <v>0.01</v>
      </c>
      <c r="O403" s="254" t="str">
        <f>IF(ISBLANK(INDEX('Policy Characteristics'!I:I,MATCH($C403,'Policy Characteristics'!$C:$C,0))),"",INDEX('Policy Characteristics'!I:I,MATCH($C403,'Policy Characteristics'!$C:$C,0)))</f>
        <v>% reduction in downtime</v>
      </c>
      <c r="P403" s="254"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254" t="str">
        <f>IF(ISBLANK(INDEX('Policy Characteristics'!K:K,MATCH($C403,'Policy Characteristics'!$C:$C,0))),"",INDEX('Policy Characteristics'!K:K,MATCH($C403,'Policy Characteristics'!$C:$C,0)))</f>
        <v>electricity-sector-main.html#red-downtime</v>
      </c>
      <c r="R403" s="254" t="str">
        <f>IF(ISBLANK(INDEX('Policy Characteristics'!L:L,MATCH($C403,'Policy Characteristics'!$C:$C,0))),"",INDEX('Policy Characteristics'!L:L,MATCH($C403,'Policy Characteristics'!$C:$C,0)))</f>
        <v>reduce-downtime.html</v>
      </c>
    </row>
    <row r="404" spans="1:18" s="2" customFormat="1">
      <c r="A404" s="254" t="str">
        <f>IF(ISBLANK(INDEX('Policy Characteristics'!A:A,MATCH($C404,'Policy Characteristics'!$C:$C,0))),"",INDEX('Policy Characteristics'!A:A,MATCH($C404,'Policy Characteristics'!$C:$C,0)))</f>
        <v>Electricity Supply</v>
      </c>
      <c r="B404" s="262" t="str">
        <f>IF(ISBLANK(INDEX('Policy Characteristics'!B:B,MATCH($C404,'Policy Characteristics'!$C:$C,0))),"",INDEX('Policy Characteristics'!B:B,MATCH($C404,'Policy Characteristics'!$C:$C,0)))</f>
        <v>Reduce Plant Downtime</v>
      </c>
      <c r="C404" s="318" t="str">
        <f t="shared" si="23"/>
        <v>Percentage Reduction in Plant Downtime</v>
      </c>
      <c r="D404" s="6" t="s">
        <v>3497</v>
      </c>
      <c r="E404" s="45"/>
      <c r="F404" s="6" t="s">
        <v>3504</v>
      </c>
      <c r="G404" s="6"/>
      <c r="H404" s="47">
        <v>1783</v>
      </c>
      <c r="I404" s="325" t="s">
        <v>44</v>
      </c>
      <c r="J404" s="255" t="str">
        <f>IF(ISBLANK(INDEX('Policy Characteristics'!D:D,MATCH($C404,'Policy Characteristics'!$C:$C,0))),"",INDEX('Policy Characteristics'!D:D,MATCH($C404,'Policy Characteristics'!$C:$C,0)))</f>
        <v>Reduce Plant Downtime</v>
      </c>
      <c r="K404" s="254" t="str">
        <f>IF(ISBLANK(INDEX('Policy Characteristics'!E:E,MATCH($C404,'Policy Characteristics'!$C:$C,0))),"",INDEX('Policy Characteristics'!E:E,MATCH($C404,'Policy Characteristics'!$C:$C,0)))</f>
        <v>elec reduce plant downtime</v>
      </c>
      <c r="L404" s="261">
        <f>IF(ISBLANK(INDEX('Policy Characteristics'!F:F,MATCH($C404,'Policy Characteristics'!$C:$C,0))),"",INDEX('Policy Characteristics'!F:F,MATCH($C404,'Policy Characteristics'!$C:$C,0)))</f>
        <v>0</v>
      </c>
      <c r="M404" s="261">
        <f>IF(ISBLANK(INDEX('Policy Characteristics'!G:G,MATCH($C404,'Policy Characteristics'!$C:$C,0))),"",INDEX('Policy Characteristics'!G:G,MATCH($C404,'Policy Characteristics'!$C:$C,0)))</f>
        <v>0.6</v>
      </c>
      <c r="N404" s="261">
        <f>IF(ISBLANK(INDEX('Policy Characteristics'!H:H,MATCH($C404,'Policy Characteristics'!$C:$C,0))),"",INDEX('Policy Characteristics'!H:H,MATCH($C404,'Policy Characteristics'!$C:$C,0)))</f>
        <v>0.01</v>
      </c>
      <c r="O404" s="254" t="str">
        <f>IF(ISBLANK(INDEX('Policy Characteristics'!I:I,MATCH($C404,'Policy Characteristics'!$C:$C,0))),"",INDEX('Policy Characteristics'!I:I,MATCH($C404,'Policy Characteristics'!$C:$C,0)))</f>
        <v>% reduction in downtime</v>
      </c>
      <c r="P404" s="254"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254" t="str">
        <f>IF(ISBLANK(INDEX('Policy Characteristics'!K:K,MATCH($C404,'Policy Characteristics'!$C:$C,0))),"",INDEX('Policy Characteristics'!K:K,MATCH($C404,'Policy Characteristics'!$C:$C,0)))</f>
        <v>electricity-sector-main.html#red-downtime</v>
      </c>
      <c r="R404" s="254" t="str">
        <f>IF(ISBLANK(INDEX('Policy Characteristics'!L:L,MATCH($C404,'Policy Characteristics'!$C:$C,0))),"",INDEX('Policy Characteristics'!L:L,MATCH($C404,'Policy Characteristics'!$C:$C,0)))</f>
        <v>reduce-downtime.html</v>
      </c>
    </row>
    <row r="405" spans="1:18" s="2" customFormat="1">
      <c r="A405" s="254" t="str">
        <f>IF(ISBLANK(INDEX('Policy Characteristics'!A:A,MATCH($C405,'Policy Characteristics'!$C:$C,0))),"",INDEX('Policy Characteristics'!A:A,MATCH($C405,'Policy Characteristics'!$C:$C,0)))</f>
        <v>Electricity Supply</v>
      </c>
      <c r="B405" s="262" t="str">
        <f>IF(ISBLANK(INDEX('Policy Characteristics'!B:B,MATCH($C405,'Policy Characteristics'!$C:$C,0))),"",INDEX('Policy Characteristics'!B:B,MATCH($C405,'Policy Characteristics'!$C:$C,0)))</f>
        <v>Reduce Plant Downtime</v>
      </c>
      <c r="C405" s="318" t="str">
        <f t="shared" si="23"/>
        <v>Percentage Reduction in Plant Downtime</v>
      </c>
      <c r="D405" s="6" t="s">
        <v>3500</v>
      </c>
      <c r="E405" s="45"/>
      <c r="F405" s="6" t="s">
        <v>3505</v>
      </c>
      <c r="G405" s="6"/>
      <c r="H405" s="47">
        <v>1784</v>
      </c>
      <c r="I405" s="325" t="s">
        <v>44</v>
      </c>
      <c r="J405" s="255" t="str">
        <f>IF(ISBLANK(INDEX('Policy Characteristics'!D:D,MATCH($C405,'Policy Characteristics'!$C:$C,0))),"",INDEX('Policy Characteristics'!D:D,MATCH($C405,'Policy Characteristics'!$C:$C,0)))</f>
        <v>Reduce Plant Downtime</v>
      </c>
      <c r="K405" s="254" t="str">
        <f>IF(ISBLANK(INDEX('Policy Characteristics'!E:E,MATCH($C405,'Policy Characteristics'!$C:$C,0))),"",INDEX('Policy Characteristics'!E:E,MATCH($C405,'Policy Characteristics'!$C:$C,0)))</f>
        <v>elec reduce plant downtime</v>
      </c>
      <c r="L405" s="261">
        <f>IF(ISBLANK(INDEX('Policy Characteristics'!F:F,MATCH($C405,'Policy Characteristics'!$C:$C,0))),"",INDEX('Policy Characteristics'!F:F,MATCH($C405,'Policy Characteristics'!$C:$C,0)))</f>
        <v>0</v>
      </c>
      <c r="M405" s="261">
        <f>IF(ISBLANK(INDEX('Policy Characteristics'!G:G,MATCH($C405,'Policy Characteristics'!$C:$C,0))),"",INDEX('Policy Characteristics'!G:G,MATCH($C405,'Policy Characteristics'!$C:$C,0)))</f>
        <v>0.6</v>
      </c>
      <c r="N405" s="261">
        <f>IF(ISBLANK(INDEX('Policy Characteristics'!H:H,MATCH($C405,'Policy Characteristics'!$C:$C,0))),"",INDEX('Policy Characteristics'!H:H,MATCH($C405,'Policy Characteristics'!$C:$C,0)))</f>
        <v>0.01</v>
      </c>
      <c r="O405" s="254" t="str">
        <f>IF(ISBLANK(INDEX('Policy Characteristics'!I:I,MATCH($C405,'Policy Characteristics'!$C:$C,0))),"",INDEX('Policy Characteristics'!I:I,MATCH($C405,'Policy Characteristics'!$C:$C,0)))</f>
        <v>% reduction in downtime</v>
      </c>
      <c r="P405" s="254"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254" t="str">
        <f>IF(ISBLANK(INDEX('Policy Characteristics'!K:K,MATCH($C405,'Policy Characteristics'!$C:$C,0))),"",INDEX('Policy Characteristics'!K:K,MATCH($C405,'Policy Characteristics'!$C:$C,0)))</f>
        <v>electricity-sector-main.html#red-downtime</v>
      </c>
      <c r="R405" s="254" t="str">
        <f>IF(ISBLANK(INDEX('Policy Characteristics'!L:L,MATCH($C405,'Policy Characteristics'!$C:$C,0))),"",INDEX('Policy Characteristics'!L:L,MATCH($C405,'Policy Characteristics'!$C:$C,0)))</f>
        <v>reduce-downtime.html</v>
      </c>
    </row>
    <row r="406" spans="1:18" s="2" customFormat="1">
      <c r="A406" s="254" t="str">
        <f>IF(ISBLANK(INDEX('Policy Characteristics'!A:A,MATCH($C406,'Policy Characteristics'!$C:$C,0))),"",INDEX('Policy Characteristics'!A:A,MATCH($C406,'Policy Characteristics'!$C:$C,0)))</f>
        <v>Electricity Supply</v>
      </c>
      <c r="B406" s="262" t="str">
        <f>IF(ISBLANK(INDEX('Policy Characteristics'!B:B,MATCH($C406,'Policy Characteristics'!$C:$C,0))),"",INDEX('Policy Characteristics'!B:B,MATCH($C406,'Policy Characteristics'!$C:$C,0)))</f>
        <v>Reduce Plant Downtime</v>
      </c>
      <c r="C406" s="318" t="str">
        <f t="shared" si="23"/>
        <v>Percentage Reduction in Plant Downtime</v>
      </c>
      <c r="D406" s="6" t="s">
        <v>3501</v>
      </c>
      <c r="E406" s="45"/>
      <c r="F406" s="6" t="s">
        <v>3506</v>
      </c>
      <c r="G406" s="6"/>
      <c r="H406" s="47">
        <v>1785</v>
      </c>
      <c r="I406" s="325" t="s">
        <v>44</v>
      </c>
      <c r="J406" s="255" t="str">
        <f>IF(ISBLANK(INDEX('Policy Characteristics'!D:D,MATCH($C406,'Policy Characteristics'!$C:$C,0))),"",INDEX('Policy Characteristics'!D:D,MATCH($C406,'Policy Characteristics'!$C:$C,0)))</f>
        <v>Reduce Plant Downtime</v>
      </c>
      <c r="K406" s="254" t="str">
        <f>IF(ISBLANK(INDEX('Policy Characteristics'!E:E,MATCH($C406,'Policy Characteristics'!$C:$C,0))),"",INDEX('Policy Characteristics'!E:E,MATCH($C406,'Policy Characteristics'!$C:$C,0)))</f>
        <v>elec reduce plant downtime</v>
      </c>
      <c r="L406" s="261">
        <f>IF(ISBLANK(INDEX('Policy Characteristics'!F:F,MATCH($C406,'Policy Characteristics'!$C:$C,0))),"",INDEX('Policy Characteristics'!F:F,MATCH($C406,'Policy Characteristics'!$C:$C,0)))</f>
        <v>0</v>
      </c>
      <c r="M406" s="261">
        <f>IF(ISBLANK(INDEX('Policy Characteristics'!G:G,MATCH($C406,'Policy Characteristics'!$C:$C,0))),"",INDEX('Policy Characteristics'!G:G,MATCH($C406,'Policy Characteristics'!$C:$C,0)))</f>
        <v>0.6</v>
      </c>
      <c r="N406" s="261">
        <f>IF(ISBLANK(INDEX('Policy Characteristics'!H:H,MATCH($C406,'Policy Characteristics'!$C:$C,0))),"",INDEX('Policy Characteristics'!H:H,MATCH($C406,'Policy Characteristics'!$C:$C,0)))</f>
        <v>0.01</v>
      </c>
      <c r="O406" s="254" t="str">
        <f>IF(ISBLANK(INDEX('Policy Characteristics'!I:I,MATCH($C406,'Policy Characteristics'!$C:$C,0))),"",INDEX('Policy Characteristics'!I:I,MATCH($C406,'Policy Characteristics'!$C:$C,0)))</f>
        <v>% reduction in downtime</v>
      </c>
      <c r="P406" s="254"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254" t="str">
        <f>IF(ISBLANK(INDEX('Policy Characteristics'!K:K,MATCH($C406,'Policy Characteristics'!$C:$C,0))),"",INDEX('Policy Characteristics'!K:K,MATCH($C406,'Policy Characteristics'!$C:$C,0)))</f>
        <v>electricity-sector-main.html#red-downtime</v>
      </c>
      <c r="R406" s="254" t="str">
        <f>IF(ISBLANK(INDEX('Policy Characteristics'!L:L,MATCH($C406,'Policy Characteristics'!$C:$C,0))),"",INDEX('Policy Characteristics'!L:L,MATCH($C406,'Policy Characteristics'!$C:$C,0)))</f>
        <v>reduce-downtime.html</v>
      </c>
    </row>
    <row r="407" spans="1:18" s="2" customFormat="1">
      <c r="A407" s="254" t="str">
        <f>IF(ISBLANK(INDEX('Policy Characteristics'!A:A,MATCH($C407,'Policy Characteristics'!$C:$C,0))),"",INDEX('Policy Characteristics'!A:A,MATCH($C407,'Policy Characteristics'!$C:$C,0)))</f>
        <v>Electricity Supply</v>
      </c>
      <c r="B407" s="262" t="str">
        <f>IF(ISBLANK(INDEX('Policy Characteristics'!B:B,MATCH($C407,'Policy Characteristics'!$C:$C,0))),"",INDEX('Policy Characteristics'!B:B,MATCH($C407,'Policy Characteristics'!$C:$C,0)))</f>
        <v>Reduce Plant Downtime</v>
      </c>
      <c r="C407" s="318" t="str">
        <f t="shared" si="23"/>
        <v>Percentage Reduction in Plant Downtime</v>
      </c>
      <c r="D407" s="6" t="s">
        <v>3502</v>
      </c>
      <c r="E407" s="45"/>
      <c r="F407" s="6" t="s">
        <v>3507</v>
      </c>
      <c r="G407" s="6"/>
      <c r="H407" s="47">
        <v>1786</v>
      </c>
      <c r="I407" s="325" t="s">
        <v>44</v>
      </c>
      <c r="J407" s="255" t="str">
        <f>IF(ISBLANK(INDEX('Policy Characteristics'!D:D,MATCH($C407,'Policy Characteristics'!$C:$C,0))),"",INDEX('Policy Characteristics'!D:D,MATCH($C407,'Policy Characteristics'!$C:$C,0)))</f>
        <v>Reduce Plant Downtime</v>
      </c>
      <c r="K407" s="254" t="str">
        <f>IF(ISBLANK(INDEX('Policy Characteristics'!E:E,MATCH($C407,'Policy Characteristics'!$C:$C,0))),"",INDEX('Policy Characteristics'!E:E,MATCH($C407,'Policy Characteristics'!$C:$C,0)))</f>
        <v>elec reduce plant downtime</v>
      </c>
      <c r="L407" s="261">
        <f>IF(ISBLANK(INDEX('Policy Characteristics'!F:F,MATCH($C407,'Policy Characteristics'!$C:$C,0))),"",INDEX('Policy Characteristics'!F:F,MATCH($C407,'Policy Characteristics'!$C:$C,0)))</f>
        <v>0</v>
      </c>
      <c r="M407" s="261">
        <f>IF(ISBLANK(INDEX('Policy Characteristics'!G:G,MATCH($C407,'Policy Characteristics'!$C:$C,0))),"",INDEX('Policy Characteristics'!G:G,MATCH($C407,'Policy Characteristics'!$C:$C,0)))</f>
        <v>0.6</v>
      </c>
      <c r="N407" s="261">
        <f>IF(ISBLANK(INDEX('Policy Characteristics'!H:H,MATCH($C407,'Policy Characteristics'!$C:$C,0))),"",INDEX('Policy Characteristics'!H:H,MATCH($C407,'Policy Characteristics'!$C:$C,0)))</f>
        <v>0.01</v>
      </c>
      <c r="O407" s="254" t="str">
        <f>IF(ISBLANK(INDEX('Policy Characteristics'!I:I,MATCH($C407,'Policy Characteristics'!$C:$C,0))),"",INDEX('Policy Characteristics'!I:I,MATCH($C407,'Policy Characteristics'!$C:$C,0)))</f>
        <v>% reduction in downtime</v>
      </c>
      <c r="P407" s="254"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254" t="str">
        <f>IF(ISBLANK(INDEX('Policy Characteristics'!K:K,MATCH($C407,'Policy Characteristics'!$C:$C,0))),"",INDEX('Policy Characteristics'!K:K,MATCH($C407,'Policy Characteristics'!$C:$C,0)))</f>
        <v>electricity-sector-main.html#red-downtime</v>
      </c>
      <c r="R407" s="254" t="str">
        <f>IF(ISBLANK(INDEX('Policy Characteristics'!L:L,MATCH($C407,'Policy Characteristics'!$C:$C,0))),"",INDEX('Policy Characteristics'!L:L,MATCH($C407,'Policy Characteristics'!$C:$C,0)))</f>
        <v>reduce-downtime.html</v>
      </c>
    </row>
    <row r="408" spans="1:18" s="2" customFormat="1">
      <c r="A408" s="254" t="str">
        <f>IF(ISBLANK(INDEX('Policy Characteristics'!A:A,MATCH($C408,'Policy Characteristics'!$C:$C,0))),"",INDEX('Policy Characteristics'!A:A,MATCH($C408,'Policy Characteristics'!$C:$C,0)))</f>
        <v>Electricity Supply</v>
      </c>
      <c r="B408" s="262" t="str">
        <f>IF(ISBLANK(INDEX('Policy Characteristics'!B:B,MATCH($C408,'Policy Characteristics'!$C:$C,0))),"",INDEX('Policy Characteristics'!B:B,MATCH($C408,'Policy Characteristics'!$C:$C,0)))</f>
        <v>Reduce Plant Downtime</v>
      </c>
      <c r="C408" s="318" t="str">
        <f t="shared" si="23"/>
        <v>Percentage Reduction in Plant Downtime</v>
      </c>
      <c r="D408" s="6" t="s">
        <v>3503</v>
      </c>
      <c r="E408" s="45"/>
      <c r="F408" s="6" t="s">
        <v>3508</v>
      </c>
      <c r="G408" s="6"/>
      <c r="H408" s="47">
        <v>1787</v>
      </c>
      <c r="I408" s="325" t="s">
        <v>44</v>
      </c>
      <c r="J408" s="255" t="str">
        <f>IF(ISBLANK(INDEX('Policy Characteristics'!D:D,MATCH($C408,'Policy Characteristics'!$C:$C,0))),"",INDEX('Policy Characteristics'!D:D,MATCH($C408,'Policy Characteristics'!$C:$C,0)))</f>
        <v>Reduce Plant Downtime</v>
      </c>
      <c r="K408" s="254" t="str">
        <f>IF(ISBLANK(INDEX('Policy Characteristics'!E:E,MATCH($C408,'Policy Characteristics'!$C:$C,0))),"",INDEX('Policy Characteristics'!E:E,MATCH($C408,'Policy Characteristics'!$C:$C,0)))</f>
        <v>elec reduce plant downtime</v>
      </c>
      <c r="L408" s="261">
        <f>IF(ISBLANK(INDEX('Policy Characteristics'!F:F,MATCH($C408,'Policy Characteristics'!$C:$C,0))),"",INDEX('Policy Characteristics'!F:F,MATCH($C408,'Policy Characteristics'!$C:$C,0)))</f>
        <v>0</v>
      </c>
      <c r="M408" s="261">
        <f>IF(ISBLANK(INDEX('Policy Characteristics'!G:G,MATCH($C408,'Policy Characteristics'!$C:$C,0))),"",INDEX('Policy Characteristics'!G:G,MATCH($C408,'Policy Characteristics'!$C:$C,0)))</f>
        <v>0.6</v>
      </c>
      <c r="N408" s="261">
        <f>IF(ISBLANK(INDEX('Policy Characteristics'!H:H,MATCH($C408,'Policy Characteristics'!$C:$C,0))),"",INDEX('Policy Characteristics'!H:H,MATCH($C408,'Policy Characteristics'!$C:$C,0)))</f>
        <v>0.01</v>
      </c>
      <c r="O408" s="254" t="str">
        <f>IF(ISBLANK(INDEX('Policy Characteristics'!I:I,MATCH($C408,'Policy Characteristics'!$C:$C,0))),"",INDEX('Policy Characteristics'!I:I,MATCH($C408,'Policy Characteristics'!$C:$C,0)))</f>
        <v>% reduction in downtime</v>
      </c>
      <c r="P408" s="254"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254" t="str">
        <f>IF(ISBLANK(INDEX('Policy Characteristics'!K:K,MATCH($C408,'Policy Characteristics'!$C:$C,0))),"",INDEX('Policy Characteristics'!K:K,MATCH($C408,'Policy Characteristics'!$C:$C,0)))</f>
        <v>electricity-sector-main.html#red-downtime</v>
      </c>
      <c r="R408" s="254" t="str">
        <f>IF(ISBLANK(INDEX('Policy Characteristics'!L:L,MATCH($C408,'Policy Characteristics'!$C:$C,0))),"",INDEX('Policy Characteristics'!L:L,MATCH($C408,'Policy Characteristics'!$C:$C,0)))</f>
        <v>reduce-downtime.html</v>
      </c>
    </row>
    <row r="409" spans="1:18" s="2" customFormat="1">
      <c r="A409" s="254" t="str">
        <f>IF(ISBLANK(INDEX('Policy Characteristics'!A:A,MATCH($C409,'Policy Characteristics'!$C:$C,0))),"",INDEX('Policy Characteristics'!A:A,MATCH($C409,'Policy Characteristics'!$C:$C,0)))</f>
        <v>Electricity Supply</v>
      </c>
      <c r="B409" s="262" t="str">
        <f>IF(ISBLANK(INDEX('Policy Characteristics'!B:B,MATCH($C409,'Policy Characteristics'!$C:$C,0))),"",INDEX('Policy Characteristics'!B:B,MATCH($C409,'Policy Characteristics'!$C:$C,0)))</f>
        <v>Reduce Plant Downtime</v>
      </c>
      <c r="C409" s="318" t="str">
        <f t="shared" si="23"/>
        <v>Percentage Reduction in Plant Downtime</v>
      </c>
      <c r="D409" s="6" t="s">
        <v>3592</v>
      </c>
      <c r="E409" s="45"/>
      <c r="F409" s="6" t="s">
        <v>3590</v>
      </c>
      <c r="G409" s="6"/>
      <c r="H409" s="47">
        <v>1788</v>
      </c>
      <c r="I409" s="325" t="s">
        <v>44</v>
      </c>
      <c r="J409" s="255" t="str">
        <f>IF(ISBLANK(INDEX('Policy Characteristics'!D:D,MATCH($C409,'Policy Characteristics'!$C:$C,0))),"",INDEX('Policy Characteristics'!D:D,MATCH($C409,'Policy Characteristics'!$C:$C,0)))</f>
        <v>Reduce Plant Downtime</v>
      </c>
      <c r="K409" s="254" t="str">
        <f>IF(ISBLANK(INDEX('Policy Characteristics'!E:E,MATCH($C409,'Policy Characteristics'!$C:$C,0))),"",INDEX('Policy Characteristics'!E:E,MATCH($C409,'Policy Characteristics'!$C:$C,0)))</f>
        <v>elec reduce plant downtime</v>
      </c>
      <c r="L409" s="261">
        <f>IF(ISBLANK(INDEX('Policy Characteristics'!F:F,MATCH($C409,'Policy Characteristics'!$C:$C,0))),"",INDEX('Policy Characteristics'!F:F,MATCH($C409,'Policy Characteristics'!$C:$C,0)))</f>
        <v>0</v>
      </c>
      <c r="M409" s="261">
        <f>IF(ISBLANK(INDEX('Policy Characteristics'!G:G,MATCH($C409,'Policy Characteristics'!$C:$C,0))),"",INDEX('Policy Characteristics'!G:G,MATCH($C409,'Policy Characteristics'!$C:$C,0)))</f>
        <v>0.6</v>
      </c>
      <c r="N409" s="261">
        <f>IF(ISBLANK(INDEX('Policy Characteristics'!H:H,MATCH($C409,'Policy Characteristics'!$C:$C,0))),"",INDEX('Policy Characteristics'!H:H,MATCH($C409,'Policy Characteristics'!$C:$C,0)))</f>
        <v>0.01</v>
      </c>
      <c r="O409" s="254" t="str">
        <f>IF(ISBLANK(INDEX('Policy Characteristics'!I:I,MATCH($C409,'Policy Characteristics'!$C:$C,0))),"",INDEX('Policy Characteristics'!I:I,MATCH($C409,'Policy Characteristics'!$C:$C,0)))</f>
        <v>% reduction in downtime</v>
      </c>
      <c r="P409" s="254" t="str">
        <f>IF(ISBLANK(INDEX('Policy Characteristics'!J:J,MATCH($C409,'Policy Characteristics'!$C:$C,0))),"",INDEX('Policy Characteristics'!J:J,MATCH($C409,'Policy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9" s="254" t="str">
        <f>IF(ISBLANK(INDEX('Policy Characteristics'!K:K,MATCH($C409,'Policy Characteristics'!$C:$C,0))),"",INDEX('Policy Characteristics'!K:K,MATCH($C409,'Policy Characteristics'!$C:$C,0)))</f>
        <v>electricity-sector-main.html#red-downtime</v>
      </c>
      <c r="R409" s="254" t="str">
        <f>IF(ISBLANK(INDEX('Policy Characteristics'!L:L,MATCH($C409,'Policy Characteristics'!$C:$C,0))),"",INDEX('Policy Characteristics'!L:L,MATCH($C409,'Policy Characteristics'!$C:$C,0)))</f>
        <v>reduce-downtime.html</v>
      </c>
    </row>
    <row r="410" spans="1:18" s="2" customFormat="1">
      <c r="A410" s="254" t="str">
        <f>IF(ISBLANK(INDEX('Policy Characteristics'!A:A,MATCH($C410,'Policy Characteristics'!$C:$C,0))),"",INDEX('Policy Characteristics'!A:A,MATCH($C410,'Policy Characteristics'!$C:$C,0)))</f>
        <v>Electricity Supply</v>
      </c>
      <c r="B410" s="262" t="str">
        <f>IF(ISBLANK(INDEX('Policy Characteristics'!B:B,MATCH($C410,'Policy Characteristics'!$C:$C,0))),"",INDEX('Policy Characteristics'!B:B,MATCH($C410,'Policy Characteristics'!$C:$C,0)))</f>
        <v>Reduce Plant Downtime</v>
      </c>
      <c r="C410" s="318" t="str">
        <f t="shared" si="23"/>
        <v>Percentage Reduction in Plant Downtime</v>
      </c>
      <c r="D410" s="6" t="s">
        <v>3593</v>
      </c>
      <c r="E410" s="45"/>
      <c r="F410" s="6" t="s">
        <v>3591</v>
      </c>
      <c r="G410" s="6"/>
      <c r="H410" s="47">
        <v>2242</v>
      </c>
      <c r="I410" s="325" t="s">
        <v>44</v>
      </c>
      <c r="J410" s="255" t="str">
        <f>IF(ISBLANK(INDEX('Policy Characteristics'!D:D,MATCH($C410,'Policy Characteristics'!$C:$C,0))),"",INDEX('Policy Characteristics'!D:D,MATCH($C410,'Policy Characteristics'!$C:$C,0)))</f>
        <v>Reduce Plant Downtime</v>
      </c>
      <c r="K410" s="254" t="str">
        <f>IF(ISBLANK(INDEX('Policy Characteristics'!E:E,MATCH($C410,'Policy Characteristics'!$C:$C,0))),"",INDEX('Policy Characteristics'!E:E,MATCH($C410,'Policy Characteristics'!$C:$C,0)))</f>
        <v>elec reduce plant downtime</v>
      </c>
      <c r="L410" s="261">
        <f>IF(ISBLANK(INDEX('Policy Characteristics'!F:F,MATCH($C410,'Policy Characteristics'!$C:$C,0))),"",INDEX('Policy Characteristics'!F:F,MATCH($C410,'Policy Characteristics'!$C:$C,0)))</f>
        <v>0</v>
      </c>
      <c r="M410" s="261">
        <f>IF(ISBLANK(INDEX('Policy Characteristics'!G:G,MATCH($C410,'Policy Characteristics'!$C:$C,0))),"",INDEX('Policy Characteristics'!G:G,MATCH($C410,'Policy Characteristics'!$C:$C,0)))</f>
        <v>0.6</v>
      </c>
      <c r="N410" s="261">
        <f>IF(ISBLANK(INDEX('Policy Characteristics'!H:H,MATCH($C410,'Policy Characteristics'!$C:$C,0))),"",INDEX('Policy Characteristics'!H:H,MATCH($C410,'Policy Characteristics'!$C:$C,0)))</f>
        <v>0.01</v>
      </c>
      <c r="O410" s="254" t="str">
        <f>IF(ISBLANK(INDEX('Policy Characteristics'!I:I,MATCH($C410,'Policy Characteristics'!$C:$C,0))),"",INDEX('Policy Characteristics'!I:I,MATCH($C410,'Policy Characteristics'!$C:$C,0)))</f>
        <v>% reduction in downtime</v>
      </c>
      <c r="P410" s="254"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54" t="str">
        <f>IF(ISBLANK(INDEX('Policy Characteristics'!K:K,MATCH($C410,'Policy Characteristics'!$C:$C,0))),"",INDEX('Policy Characteristics'!K:K,MATCH($C410,'Policy Characteristics'!$C:$C,0)))</f>
        <v>electricity-sector-main.html#red-downtime</v>
      </c>
      <c r="R410" s="254"/>
    </row>
    <row r="411" spans="1:18" s="2" customFormat="1">
      <c r="A411" s="254" t="str">
        <f>IF(ISBLANK(INDEX('Policy Characteristics'!A:A,MATCH($C411,'Policy Characteristics'!$C:$C,0))),"",INDEX('Policy Characteristics'!A:A,MATCH($C411,'Policy Characteristics'!$C:$C,0)))</f>
        <v>Electricity Supply</v>
      </c>
      <c r="B411" s="262" t="str">
        <f>IF(ISBLANK(INDEX('Policy Characteristics'!B:B,MATCH($C411,'Policy Characteristics'!$C:$C,0))),"",INDEX('Policy Characteristics'!B:B,MATCH($C411,'Policy Characteristics'!$C:$C,0)))</f>
        <v>Reduce Soft Costs</v>
      </c>
      <c r="C411" s="319" t="s">
        <v>2324</v>
      </c>
      <c r="D411" s="6" t="s">
        <v>449</v>
      </c>
      <c r="E411" s="6"/>
      <c r="F411" s="6" t="s">
        <v>452</v>
      </c>
      <c r="G411" s="6"/>
      <c r="H411" s="47">
        <v>194</v>
      </c>
      <c r="I411" s="325" t="s">
        <v>43</v>
      </c>
      <c r="J411" s="255" t="str">
        <f>IF(ISBLANK(INDEX('Policy Characteristics'!D:D,MATCH($C411,'Policy Characteristics'!$C:$C,0))),"",INDEX('Policy Characteristics'!D:D,MATCH($C411,'Policy Characteristics'!$C:$C,0)))</f>
        <v>Reduce Soft Costs</v>
      </c>
      <c r="K411" s="254" t="str">
        <f>IF(ISBLANK(INDEX('Policy Characteristics'!E:E,MATCH($C411,'Policy Characteristics'!$C:$C,0))),"",INDEX('Policy Characteristics'!E:E,MATCH($C411,'Policy Characteristics'!$C:$C,0)))</f>
        <v>elec reduce soft costs</v>
      </c>
      <c r="L411" s="261">
        <f>IF(ISBLANK(INDEX('Policy Characteristics'!F:F,MATCH($C411,'Policy Characteristics'!$C:$C,0))),"",INDEX('Policy Characteristics'!F:F,MATCH($C411,'Policy Characteristics'!$C:$C,0)))</f>
        <v>0</v>
      </c>
      <c r="M411" s="261">
        <f>IF(ISBLANK(INDEX('Policy Characteristics'!G:G,MATCH($C411,'Policy Characteristics'!$C:$C,0))),"",INDEX('Policy Characteristics'!G:G,MATCH($C411,'Policy Characteristics'!$C:$C,0)))</f>
        <v>0.9</v>
      </c>
      <c r="N411" s="261">
        <f>IF(ISBLANK(INDEX('Policy Characteristics'!H:H,MATCH($C411,'Policy Characteristics'!$C:$C,0))),"",INDEX('Policy Characteristics'!H:H,MATCH($C411,'Policy Characteristics'!$C:$C,0)))</f>
        <v>0.01</v>
      </c>
      <c r="O411" s="254" t="str">
        <f>IF(ISBLANK(INDEX('Policy Characteristics'!I:I,MATCH($C411,'Policy Characteristics'!$C:$C,0))),"",INDEX('Policy Characteristics'!I:I,MATCH($C411,'Policy Characteristics'!$C:$C,0)))</f>
        <v>% reduction in soft costs</v>
      </c>
      <c r="P411" s="254" t="str">
        <f>IF(ISBLANK(INDEX('Policy Characteristics'!J:J,MATCH($C411,'Policy Characteristics'!$C:$C,0))),"",INDEX('Policy Characteristics'!J:J,MATCH($C411,'Policy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1" s="254" t="str">
        <f>IF(ISBLANK(INDEX('Policy Characteristics'!K:K,MATCH($C411,'Policy Characteristics'!$C:$C,0))),"",INDEX('Policy Characteristics'!K:K,MATCH($C411,'Policy Characteristics'!$C:$C,0)))</f>
        <v>endogenous-learning.html#red-soft-costs</v>
      </c>
      <c r="R411" s="254" t="str">
        <f>IF(ISBLANK(INDEX('Policy Characteristics'!L:L,MATCH($C411,'Policy Characteristics'!$C:$C,0))),"",INDEX('Policy Characteristics'!L:L,MATCH($C411,'Policy Characteristics'!$C:$C,0)))</f>
        <v>reduce-soft-costs.html</v>
      </c>
    </row>
    <row r="412" spans="1:18" s="2" customFormat="1">
      <c r="A412" s="254" t="str">
        <f>IF(ISBLANK(INDEX('Policy Characteristics'!A:A,MATCH($C412,'Policy Characteristics'!$C:$C,0))),"",INDEX('Policy Characteristics'!A:A,MATCH($C412,'Policy Characteristics'!$C:$C,0)))</f>
        <v>Electricity Supply</v>
      </c>
      <c r="B412" s="262" t="str">
        <f>IF(ISBLANK(INDEX('Policy Characteristics'!B:B,MATCH($C412,'Policy Characteristics'!$C:$C,0))),"",INDEX('Policy Characteristics'!B:B,MATCH($C412,'Policy Characteristics'!$C:$C,0)))</f>
        <v>Reduce Soft Costs</v>
      </c>
      <c r="C412" s="318" t="str">
        <f t="shared" ref="C412:C413" si="24">C$411</f>
        <v>Percent Reduction in Soft Costs of Capacity Construction</v>
      </c>
      <c r="D412" s="6" t="s">
        <v>78</v>
      </c>
      <c r="E412" s="6"/>
      <c r="F412" s="6" t="s">
        <v>90</v>
      </c>
      <c r="G412" s="6"/>
      <c r="H412" s="47">
        <v>195</v>
      </c>
      <c r="I412" s="325" t="s">
        <v>43</v>
      </c>
      <c r="J412" s="255" t="str">
        <f>IF(ISBLANK(INDEX('Policy Characteristics'!D:D,MATCH($C412,'Policy Characteristics'!$C:$C,0))),"",INDEX('Policy Characteristics'!D:D,MATCH($C412,'Policy Characteristics'!$C:$C,0)))</f>
        <v>Reduce Soft Costs</v>
      </c>
      <c r="K412" s="254" t="str">
        <f>IF(ISBLANK(INDEX('Policy Characteristics'!E:E,MATCH($C412,'Policy Characteristics'!$C:$C,0))),"",INDEX('Policy Characteristics'!E:E,MATCH($C412,'Policy Characteristics'!$C:$C,0)))</f>
        <v>elec reduce soft costs</v>
      </c>
      <c r="L412" s="261">
        <f>IF(ISBLANK(INDEX('Policy Characteristics'!F:F,MATCH($C412,'Policy Characteristics'!$C:$C,0))),"",INDEX('Policy Characteristics'!F:F,MATCH($C412,'Policy Characteristics'!$C:$C,0)))</f>
        <v>0</v>
      </c>
      <c r="M412" s="261">
        <f>IF(ISBLANK(INDEX('Policy Characteristics'!G:G,MATCH($C412,'Policy Characteristics'!$C:$C,0))),"",INDEX('Policy Characteristics'!G:G,MATCH($C412,'Policy Characteristics'!$C:$C,0)))</f>
        <v>0.9</v>
      </c>
      <c r="N412" s="261">
        <f>IF(ISBLANK(INDEX('Policy Characteristics'!H:H,MATCH($C412,'Policy Characteristics'!$C:$C,0))),"",INDEX('Policy Characteristics'!H:H,MATCH($C412,'Policy Characteristics'!$C:$C,0)))</f>
        <v>0.01</v>
      </c>
      <c r="O412" s="254" t="str">
        <f>IF(ISBLANK(INDEX('Policy Characteristics'!I:I,MATCH($C412,'Policy Characteristics'!$C:$C,0))),"",INDEX('Policy Characteristics'!I:I,MATCH($C412,'Policy Characteristics'!$C:$C,0)))</f>
        <v>% reduction in soft costs</v>
      </c>
      <c r="P412" s="254" t="str">
        <f>IF(ISBLANK(INDEX('Policy Characteristics'!J:J,MATCH($C412,'Policy Characteristics'!$C:$C,0))),"",INDEX('Policy Characteristics'!J:J,MATCH($C412,'Policy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2" s="254" t="str">
        <f>IF(ISBLANK(INDEX('Policy Characteristics'!K:K,MATCH($C412,'Policy Characteristics'!$C:$C,0))),"",INDEX('Policy Characteristics'!K:K,MATCH($C412,'Policy Characteristics'!$C:$C,0)))</f>
        <v>endogenous-learning.html#red-soft-costs</v>
      </c>
      <c r="R412" s="254" t="str">
        <f>IF(ISBLANK(INDEX('Policy Characteristics'!L:L,MATCH($C412,'Policy Characteristics'!$C:$C,0))),"",INDEX('Policy Characteristics'!L:L,MATCH($C412,'Policy Characteristics'!$C:$C,0)))</f>
        <v>reduce-soft-costs.html</v>
      </c>
    </row>
    <row r="413" spans="1:18" s="2" customFormat="1">
      <c r="A413" s="254" t="str">
        <f>IF(ISBLANK(INDEX('Policy Characteristics'!A:A,MATCH($C413,'Policy Characteristics'!$C:$C,0))),"",INDEX('Policy Characteristics'!A:A,MATCH($C413,'Policy Characteristics'!$C:$C,0)))</f>
        <v>Electricity Supply</v>
      </c>
      <c r="B413" s="262" t="str">
        <f>IF(ISBLANK(INDEX('Policy Characteristics'!B:B,MATCH($C413,'Policy Characteristics'!$C:$C,0))),"",INDEX('Policy Characteristics'!B:B,MATCH($C413,'Policy Characteristics'!$C:$C,0)))</f>
        <v>Reduce Soft Costs</v>
      </c>
      <c r="C413" s="318" t="str">
        <f t="shared" si="24"/>
        <v>Percent Reduction in Soft Costs of Capacity Construction</v>
      </c>
      <c r="D413" s="6" t="s">
        <v>454</v>
      </c>
      <c r="E413" s="6"/>
      <c r="F413" s="6" t="s">
        <v>455</v>
      </c>
      <c r="G413" s="6"/>
      <c r="H413" s="47">
        <v>196</v>
      </c>
      <c r="I413" s="325" t="s">
        <v>43</v>
      </c>
      <c r="J413" s="255" t="str">
        <f>IF(ISBLANK(INDEX('Policy Characteristics'!D:D,MATCH($C413,'Policy Characteristics'!$C:$C,0))),"",INDEX('Policy Characteristics'!D:D,MATCH($C413,'Policy Characteristics'!$C:$C,0)))</f>
        <v>Reduce Soft Costs</v>
      </c>
      <c r="K413" s="254" t="str">
        <f>IF(ISBLANK(INDEX('Policy Characteristics'!E:E,MATCH($C413,'Policy Characteristics'!$C:$C,0))),"",INDEX('Policy Characteristics'!E:E,MATCH($C413,'Policy Characteristics'!$C:$C,0)))</f>
        <v>elec reduce soft costs</v>
      </c>
      <c r="L413" s="261">
        <f>IF(ISBLANK(INDEX('Policy Characteristics'!F:F,MATCH($C413,'Policy Characteristics'!$C:$C,0))),"",INDEX('Policy Characteristics'!F:F,MATCH($C413,'Policy Characteristics'!$C:$C,0)))</f>
        <v>0</v>
      </c>
      <c r="M413" s="261">
        <f>IF(ISBLANK(INDEX('Policy Characteristics'!G:G,MATCH($C413,'Policy Characteristics'!$C:$C,0))),"",INDEX('Policy Characteristics'!G:G,MATCH($C413,'Policy Characteristics'!$C:$C,0)))</f>
        <v>0.9</v>
      </c>
      <c r="N413" s="261">
        <f>IF(ISBLANK(INDEX('Policy Characteristics'!H:H,MATCH($C413,'Policy Characteristics'!$C:$C,0))),"",INDEX('Policy Characteristics'!H:H,MATCH($C413,'Policy Characteristics'!$C:$C,0)))</f>
        <v>0.01</v>
      </c>
      <c r="O413" s="254" t="str">
        <f>IF(ISBLANK(INDEX('Policy Characteristics'!I:I,MATCH($C413,'Policy Characteristics'!$C:$C,0))),"",INDEX('Policy Characteristics'!I:I,MATCH($C413,'Policy Characteristics'!$C:$C,0)))</f>
        <v>% reduction in soft costs</v>
      </c>
      <c r="P413" s="254" t="str">
        <f>IF(ISBLANK(INDEX('Policy Characteristics'!J:J,MATCH($C413,'Policy Characteristics'!$C:$C,0))),"",INDEX('Policy Characteristics'!J:J,MATCH($C413,'Policy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3" s="254" t="str">
        <f>IF(ISBLANK(INDEX('Policy Characteristics'!K:K,MATCH($C413,'Policy Characteristics'!$C:$C,0))),"",INDEX('Policy Characteristics'!K:K,MATCH($C413,'Policy Characteristics'!$C:$C,0)))</f>
        <v>endogenous-learning.html#red-soft-costs</v>
      </c>
      <c r="R413" s="254" t="str">
        <f>IF(ISBLANK(INDEX('Policy Characteristics'!L:L,MATCH($C413,'Policy Characteristics'!$C:$C,0))),"",INDEX('Policy Characteristics'!L:L,MATCH($C413,'Policy Characteristics'!$C:$C,0)))</f>
        <v>reduce-soft-costs.html</v>
      </c>
    </row>
    <row r="414" spans="1:18" s="2" customFormat="1">
      <c r="A414" s="254" t="str">
        <f>IF(ISBLANK(INDEX('Policy Characteristics'!A:A,MATCH($C414,'Policy Characteristics'!$C:$C,0))),"",INDEX('Policy Characteristics'!A:A,MATCH($C414,'Policy Characteristics'!$C:$C,0)))</f>
        <v>Electricity Supply</v>
      </c>
      <c r="B414" s="262" t="str">
        <f>IF(ISBLANK(INDEX('Policy Characteristics'!B:B,MATCH($C414,'Policy Characteristics'!$C:$C,0))),"",INDEX('Policy Characteristics'!B:B,MATCH($C414,'Policy Characteristics'!$C:$C,0)))</f>
        <v>Reduce Transmission &amp; Distribution Losses</v>
      </c>
      <c r="C414" s="317" t="s">
        <v>282</v>
      </c>
      <c r="D414" s="6"/>
      <c r="E414" s="6"/>
      <c r="F414" s="6"/>
      <c r="G414" s="6"/>
      <c r="H414" s="47">
        <v>145</v>
      </c>
      <c r="I414" s="325" t="s">
        <v>43</v>
      </c>
      <c r="J414" s="255" t="str">
        <f>IF(ISBLANK(INDEX('Policy Characteristics'!D:D,MATCH($C414,'Policy Characteristics'!$C:$C,0))),"",INDEX('Policy Characteristics'!D:D,MATCH($C414,'Policy Characteristics'!$C:$C,0)))</f>
        <v>Reduce T&amp;D Losses</v>
      </c>
      <c r="K414" s="254" t="str">
        <f>IF(ISBLANK(INDEX('Policy Characteristics'!E:E,MATCH($C414,'Policy Characteristics'!$C:$C,0))),"",INDEX('Policy Characteristics'!E:E,MATCH($C414,'Policy Characteristics'!$C:$C,0)))</f>
        <v>elec avoid TND loss</v>
      </c>
      <c r="L414" s="261">
        <f>IF(ISBLANK(INDEX('Policy Characteristics'!F:F,MATCH($C414,'Policy Characteristics'!$C:$C,0))),"",INDEX('Policy Characteristics'!F:F,MATCH($C414,'Policy Characteristics'!$C:$C,0)))</f>
        <v>0</v>
      </c>
      <c r="M414" s="261">
        <f>IF(ISBLANK(INDEX('Policy Characteristics'!G:G,MATCH($C414,'Policy Characteristics'!$C:$C,0))),"",INDEX('Policy Characteristics'!G:G,MATCH($C414,'Policy Characteristics'!$C:$C,0)))</f>
        <v>0.4</v>
      </c>
      <c r="N414" s="261">
        <f>IF(ISBLANK(INDEX('Policy Characteristics'!H:H,MATCH($C414,'Policy Characteristics'!$C:$C,0))),"",INDEX('Policy Characteristics'!H:H,MATCH($C414,'Policy Characteristics'!$C:$C,0)))</f>
        <v>0.01</v>
      </c>
      <c r="O414" s="254" t="str">
        <f>IF(ISBLANK(INDEX('Policy Characteristics'!I:I,MATCH($C414,'Policy Characteristics'!$C:$C,0))),"",INDEX('Policy Characteristics'!I:I,MATCH($C414,'Policy Characteristics'!$C:$C,0)))</f>
        <v>% of losses avoided</v>
      </c>
      <c r="P414" s="254" t="str">
        <f>IF(ISBLANK(INDEX('Policy Characteristics'!J:J,MATCH($C414,'Policy Characteristics'!$C:$C,0))),"",INDEX('Policy Characteristics'!J:J,MATCH($C414,'Policy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4" s="254" t="str">
        <f>IF(ISBLANK(INDEX('Policy Characteristics'!K:K,MATCH($C414,'Policy Characteristics'!$C:$C,0))),"",INDEX('Policy Characteristics'!K:K,MATCH($C414,'Policy Characteristics'!$C:$C,0)))</f>
        <v>electricity-sector-main.html#red-tnd-losses</v>
      </c>
      <c r="R414" s="254" t="str">
        <f>IF(ISBLANK(INDEX('Policy Characteristics'!L:L,MATCH($C414,'Policy Characteristics'!$C:$C,0))),"",INDEX('Policy Characteristics'!L:L,MATCH($C414,'Policy Characteristics'!$C:$C,0)))</f>
        <v>reduce-tnd-losses.html</v>
      </c>
    </row>
    <row r="415" spans="1:18" s="2" customFormat="1">
      <c r="A415" s="254" t="str">
        <f>IF(ISBLANK(INDEX('Policy Characteristics'!A:A,MATCH($C415,'Policy Characteristics'!$C:$C,0))),"",INDEX('Policy Characteristics'!A:A,MATCH($C415,'Policy Characteristics'!$C:$C,0)))</f>
        <v>Electricity Supply</v>
      </c>
      <c r="B415" s="262" t="str">
        <f>IF(ISBLANK(INDEX('Policy Characteristics'!B:B,MATCH($C415,'Policy Characteristics'!$C:$C,0))),"",INDEX('Policy Characteristics'!B:B,MATCH($C415,'Policy Characteristics'!$C:$C,0)))</f>
        <v>Subsidy for Capacity Construction</v>
      </c>
      <c r="C415" s="317" t="s">
        <v>2791</v>
      </c>
      <c r="D415" s="45" t="s">
        <v>448</v>
      </c>
      <c r="E415" s="45"/>
      <c r="F415" s="45" t="s">
        <v>447</v>
      </c>
      <c r="G415" s="6"/>
      <c r="H415" s="47">
        <v>691</v>
      </c>
      <c r="I415" s="325" t="s">
        <v>44</v>
      </c>
      <c r="J415" s="255" t="str">
        <f>IF(ISBLANK(INDEX('Policy Characteristics'!D:D,MATCH($C415,'Policy Characteristics'!$C:$C,0))),"",INDEX('Policy Characteristics'!D:D,MATCH($C415,'Policy Characteristics'!$C:$C,0)))</f>
        <v>Subsidy for Capacity Construction</v>
      </c>
      <c r="K415" s="254" t="str">
        <f>IF(ISBLANK(INDEX('Policy Characteristics'!E:E,MATCH($C415,'Policy Characteristics'!$C:$C,0))),"",INDEX('Policy Characteristics'!E:E,MATCH($C415,'Policy Characteristics'!$C:$C,0)))</f>
        <v>elec capacity construction subsidy</v>
      </c>
      <c r="L415" s="261">
        <f>IF(ISBLANK(INDEX('Policy Characteristics'!F:F,MATCH($C415,'Policy Characteristics'!$C:$C,0))),"",INDEX('Policy Characteristics'!F:F,MATCH($C415,'Policy Characteristics'!$C:$C,0)))</f>
        <v>0</v>
      </c>
      <c r="M415" s="261">
        <f>IF(ISBLANK(INDEX('Policy Characteristics'!G:G,MATCH($C415,'Policy Characteristics'!$C:$C,0))),"",INDEX('Policy Characteristics'!G:G,MATCH($C415,'Policy Characteristics'!$C:$C,0)))</f>
        <v>0.95</v>
      </c>
      <c r="N415" s="261">
        <f>IF(ISBLANK(INDEX('Policy Characteristics'!H:H,MATCH($C415,'Policy Characteristics'!$C:$C,0))),"",INDEX('Policy Characteristics'!H:H,MATCH($C415,'Policy Characteristics'!$C:$C,0)))</f>
        <v>0.01</v>
      </c>
      <c r="O415" s="254" t="str">
        <f>IF(ISBLANK(INDEX('Policy Characteristics'!I:I,MATCH($C415,'Policy Characteristics'!$C:$C,0))),"",INDEX('Policy Characteristics'!I:I,MATCH($C415,'Policy Characteristics'!$C:$C,0)))</f>
        <v>% of construction cost</v>
      </c>
      <c r="P415" s="254" t="str">
        <f>IF(ISBLANK(INDEX('Policy Characteristics'!J:J,MATCH($C415,'Policy Characteristics'!$C:$C,0))),"",INDEX('Policy Characteristics'!J:J,MATCH($C415,'Policy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15" s="254" t="str">
        <f>IF(ISBLANK(INDEX('Policy Characteristics'!K:K,MATCH($C415,'Policy Characteristics'!$C:$C,0))),"",INDEX('Policy Characteristics'!K:K,MATCH($C415,'Policy Characteristics'!$C:$C,0)))</f>
        <v>electricity-sector-main.html#subsidies</v>
      </c>
      <c r="R415" s="254" t="str">
        <f>IF(ISBLANK(INDEX('Policy Characteristics'!L:L,MATCH($C415,'Policy Characteristics'!$C:$C,0))),"",INDEX('Policy Characteristics'!L:L,MATCH($C415,'Policy Characteristics'!$C:$C,0)))</f>
        <v/>
      </c>
    </row>
    <row r="416" spans="1:18" s="2" customFormat="1">
      <c r="A416" s="254" t="str">
        <f>IF(ISBLANK(INDEX('Policy Characteristics'!A:A,MATCH($C416,'Policy Characteristics'!$C:$C,0))),"",INDEX('Policy Characteristics'!A:A,MATCH($C416,'Policy Characteristics'!$C:$C,0)))</f>
        <v>Electricity Supply</v>
      </c>
      <c r="B416" s="262" t="str">
        <f>IF(ISBLANK(INDEX('Policy Characteristics'!B:B,MATCH($C416,'Policy Characteristics'!$C:$C,0))),"",INDEX('Policy Characteristics'!B:B,MATCH($C416,'Policy Characteristics'!$C:$C,0)))</f>
        <v>Subsidy for Capacity Construction</v>
      </c>
      <c r="C416" s="318" t="str">
        <f>C$415</f>
        <v>Perc Subsidy for Elec Capacity Construction</v>
      </c>
      <c r="D416" s="6" t="s">
        <v>3498</v>
      </c>
      <c r="E416" s="45"/>
      <c r="F416" s="6" t="s">
        <v>3434</v>
      </c>
      <c r="G416" s="6"/>
      <c r="H416" s="47">
        <v>692</v>
      </c>
      <c r="I416" s="325" t="s">
        <v>44</v>
      </c>
      <c r="J416" s="255" t="str">
        <f>IF(ISBLANK(INDEX('Policy Characteristics'!D:D,MATCH($C416,'Policy Characteristics'!$C:$C,0))),"",INDEX('Policy Characteristics'!D:D,MATCH($C416,'Policy Characteristics'!$C:$C,0)))</f>
        <v>Subsidy for Capacity Construction</v>
      </c>
      <c r="K416" s="254" t="str">
        <f>IF(ISBLANK(INDEX('Policy Characteristics'!E:E,MATCH($C416,'Policy Characteristics'!$C:$C,0))),"",INDEX('Policy Characteristics'!E:E,MATCH($C416,'Policy Characteristics'!$C:$C,0)))</f>
        <v>elec capacity construction subsidy</v>
      </c>
      <c r="L416" s="261">
        <f>IF(ISBLANK(INDEX('Policy Characteristics'!F:F,MATCH($C416,'Policy Characteristics'!$C:$C,0))),"",INDEX('Policy Characteristics'!F:F,MATCH($C416,'Policy Characteristics'!$C:$C,0)))</f>
        <v>0</v>
      </c>
      <c r="M416" s="261">
        <f>IF(ISBLANK(INDEX('Policy Characteristics'!G:G,MATCH($C416,'Policy Characteristics'!$C:$C,0))),"",INDEX('Policy Characteristics'!G:G,MATCH($C416,'Policy Characteristics'!$C:$C,0)))</f>
        <v>0.95</v>
      </c>
      <c r="N416" s="261">
        <f>IF(ISBLANK(INDEX('Policy Characteristics'!H:H,MATCH($C416,'Policy Characteristics'!$C:$C,0))),"",INDEX('Policy Characteristics'!H:H,MATCH($C416,'Policy Characteristics'!$C:$C,0)))</f>
        <v>0.01</v>
      </c>
      <c r="O416" s="254" t="str">
        <f>IF(ISBLANK(INDEX('Policy Characteristics'!I:I,MATCH($C416,'Policy Characteristics'!$C:$C,0))),"",INDEX('Policy Characteristics'!I:I,MATCH($C416,'Policy Characteristics'!$C:$C,0)))</f>
        <v>% of construction cost</v>
      </c>
      <c r="P416" s="254"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16" s="254" t="str">
        <f>IF(ISBLANK(INDEX('Policy Characteristics'!K:K,MATCH($C416,'Policy Characteristics'!$C:$C,0))),"",INDEX('Policy Characteristics'!K:K,MATCH($C416,'Policy Characteristics'!$C:$C,0)))</f>
        <v>electricity-sector-main.html#subsidies</v>
      </c>
      <c r="R416" s="254" t="str">
        <f>IF(ISBLANK(INDEX('Policy Characteristics'!L:L,MATCH($C416,'Policy Characteristics'!$C:$C,0))),"",INDEX('Policy Characteristics'!L:L,MATCH($C416,'Policy Characteristics'!$C:$C,0)))</f>
        <v/>
      </c>
    </row>
    <row r="417" spans="1:18" s="2" customFormat="1">
      <c r="A417" s="254" t="str">
        <f>IF(ISBLANK(INDEX('Policy Characteristics'!A:A,MATCH($C417,'Policy Characteristics'!$C:$C,0))),"",INDEX('Policy Characteristics'!A:A,MATCH($C417,'Policy Characteristics'!$C:$C,0)))</f>
        <v>Electricity Supply</v>
      </c>
      <c r="B417" s="262" t="str">
        <f>IF(ISBLANK(INDEX('Policy Characteristics'!B:B,MATCH($C417,'Policy Characteristics'!$C:$C,0))),"",INDEX('Policy Characteristics'!B:B,MATCH($C417,'Policy Characteristics'!$C:$C,0)))</f>
        <v>Subsidy for Capacity Construction</v>
      </c>
      <c r="C417" s="318" t="str">
        <f t="shared" ref="C417:C438" si="25">C$415</f>
        <v>Perc Subsidy for Elec Capacity Construction</v>
      </c>
      <c r="D417" s="6" t="s">
        <v>3499</v>
      </c>
      <c r="E417" s="45"/>
      <c r="F417" s="6" t="s">
        <v>3435</v>
      </c>
      <c r="G417" s="6"/>
      <c r="H417" s="47">
        <v>1789</v>
      </c>
      <c r="I417" s="325" t="s">
        <v>44</v>
      </c>
      <c r="J417" s="255" t="str">
        <f>IF(ISBLANK(INDEX('Policy Characteristics'!D:D,MATCH($C417,'Policy Characteristics'!$C:$C,0))),"",INDEX('Policy Characteristics'!D:D,MATCH($C417,'Policy Characteristics'!$C:$C,0)))</f>
        <v>Subsidy for Capacity Construction</v>
      </c>
      <c r="K417" s="254" t="str">
        <f>IF(ISBLANK(INDEX('Policy Characteristics'!E:E,MATCH($C417,'Policy Characteristics'!$C:$C,0))),"",INDEX('Policy Characteristics'!E:E,MATCH($C417,'Policy Characteristics'!$C:$C,0)))</f>
        <v>elec capacity construction subsidy</v>
      </c>
      <c r="L417" s="261">
        <f>IF(ISBLANK(INDEX('Policy Characteristics'!F:F,MATCH($C417,'Policy Characteristics'!$C:$C,0))),"",INDEX('Policy Characteristics'!F:F,MATCH($C417,'Policy Characteristics'!$C:$C,0)))</f>
        <v>0</v>
      </c>
      <c r="M417" s="261">
        <f>IF(ISBLANK(INDEX('Policy Characteristics'!G:G,MATCH($C417,'Policy Characteristics'!$C:$C,0))),"",INDEX('Policy Characteristics'!G:G,MATCH($C417,'Policy Characteristics'!$C:$C,0)))</f>
        <v>0.95</v>
      </c>
      <c r="N417" s="261">
        <f>IF(ISBLANK(INDEX('Policy Characteristics'!H:H,MATCH($C417,'Policy Characteristics'!$C:$C,0))),"",INDEX('Policy Characteristics'!H:H,MATCH($C417,'Policy Characteristics'!$C:$C,0)))</f>
        <v>0.01</v>
      </c>
      <c r="O417" s="254" t="str">
        <f>IF(ISBLANK(INDEX('Policy Characteristics'!I:I,MATCH($C417,'Policy Characteristics'!$C:$C,0))),"",INDEX('Policy Characteristics'!I:I,MATCH($C417,'Policy Characteristics'!$C:$C,0)))</f>
        <v>% of construction cost</v>
      </c>
      <c r="P417" s="254"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17" s="254" t="str">
        <f>IF(ISBLANK(INDEX('Policy Characteristics'!K:K,MATCH($C417,'Policy Characteristics'!$C:$C,0))),"",INDEX('Policy Characteristics'!K:K,MATCH($C417,'Policy Characteristics'!$C:$C,0)))</f>
        <v>electricity-sector-main.html#subsidies</v>
      </c>
      <c r="R417" s="254" t="str">
        <f>IF(ISBLANK(INDEX('Policy Characteristics'!L:L,MATCH($C417,'Policy Characteristics'!$C:$C,0))),"",INDEX('Policy Characteristics'!L:L,MATCH($C417,'Policy Characteristics'!$C:$C,0)))</f>
        <v/>
      </c>
    </row>
    <row r="418" spans="1:18" s="2" customFormat="1">
      <c r="A418" s="254" t="str">
        <f>IF(ISBLANK(INDEX('Policy Characteristics'!A:A,MATCH($C418,'Policy Characteristics'!$C:$C,0))),"",INDEX('Policy Characteristics'!A:A,MATCH($C418,'Policy Characteristics'!$C:$C,0)))</f>
        <v>Electricity Supply</v>
      </c>
      <c r="B418" s="262" t="str">
        <f>IF(ISBLANK(INDEX('Policy Characteristics'!B:B,MATCH($C418,'Policy Characteristics'!$C:$C,0))),"",INDEX('Policy Characteristics'!B:B,MATCH($C418,'Policy Characteristics'!$C:$C,0)))</f>
        <v>Subsidy for Capacity Construction</v>
      </c>
      <c r="C418" s="318" t="str">
        <f t="shared" si="25"/>
        <v>Perc Subsidy for Elec Capacity Construction</v>
      </c>
      <c r="D418" s="6" t="s">
        <v>76</v>
      </c>
      <c r="E418" s="45"/>
      <c r="F418" s="6" t="s">
        <v>3509</v>
      </c>
      <c r="G418" s="6"/>
      <c r="H418" s="47">
        <v>517</v>
      </c>
      <c r="I418" s="325" t="s">
        <v>43</v>
      </c>
      <c r="J418" s="255" t="str">
        <f>IF(ISBLANK(INDEX('Policy Characteristics'!D:D,MATCH($C418,'Policy Characteristics'!$C:$C,0))),"",INDEX('Policy Characteristics'!D:D,MATCH($C418,'Policy Characteristics'!$C:$C,0)))</f>
        <v>Subsidy for Capacity Construction</v>
      </c>
      <c r="K418" s="254" t="str">
        <f>IF(ISBLANK(INDEX('Policy Characteristics'!E:E,MATCH($C418,'Policy Characteristics'!$C:$C,0))),"",INDEX('Policy Characteristics'!E:E,MATCH($C418,'Policy Characteristics'!$C:$C,0)))</f>
        <v>elec capacity construction subsidy</v>
      </c>
      <c r="L418" s="261">
        <f>IF(ISBLANK(INDEX('Policy Characteristics'!F:F,MATCH($C418,'Policy Characteristics'!$C:$C,0))),"",INDEX('Policy Characteristics'!F:F,MATCH($C418,'Policy Characteristics'!$C:$C,0)))</f>
        <v>0</v>
      </c>
      <c r="M418" s="261">
        <f>IF(ISBLANK(INDEX('Policy Characteristics'!G:G,MATCH($C418,'Policy Characteristics'!$C:$C,0))),"",INDEX('Policy Characteristics'!G:G,MATCH($C418,'Policy Characteristics'!$C:$C,0)))</f>
        <v>0.95</v>
      </c>
      <c r="N418" s="261">
        <f>IF(ISBLANK(INDEX('Policy Characteristics'!H:H,MATCH($C418,'Policy Characteristics'!$C:$C,0))),"",INDEX('Policy Characteristics'!H:H,MATCH($C418,'Policy Characteristics'!$C:$C,0)))</f>
        <v>0.01</v>
      </c>
      <c r="O418" s="254" t="str">
        <f>IF(ISBLANK(INDEX('Policy Characteristics'!I:I,MATCH($C418,'Policy Characteristics'!$C:$C,0))),"",INDEX('Policy Characteristics'!I:I,MATCH($C418,'Policy Characteristics'!$C:$C,0)))</f>
        <v>% of construction cost</v>
      </c>
      <c r="P418" s="254"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18" s="254" t="str">
        <f>IF(ISBLANK(INDEX('Policy Characteristics'!K:K,MATCH($C418,'Policy Characteristics'!$C:$C,0))),"",INDEX('Policy Characteristics'!K:K,MATCH($C418,'Policy Characteristics'!$C:$C,0)))</f>
        <v>electricity-sector-main.html#subsidies</v>
      </c>
      <c r="R418" s="254" t="str">
        <f>IF(ISBLANK(INDEX('Policy Characteristics'!L:L,MATCH($C418,'Policy Characteristics'!$C:$C,0))),"",INDEX('Policy Characteristics'!L:L,MATCH($C418,'Policy Characteristics'!$C:$C,0)))</f>
        <v/>
      </c>
    </row>
    <row r="419" spans="1:18" s="2" customFormat="1">
      <c r="A419" s="254" t="str">
        <f>IF(ISBLANK(INDEX('Policy Characteristics'!A:A,MATCH($C419,'Policy Characteristics'!$C:$C,0))),"",INDEX('Policy Characteristics'!A:A,MATCH($C419,'Policy Characteristics'!$C:$C,0)))</f>
        <v>Electricity Supply</v>
      </c>
      <c r="B419" s="262" t="str">
        <f>IF(ISBLANK(INDEX('Policy Characteristics'!B:B,MATCH($C419,'Policy Characteristics'!$C:$C,0))),"",INDEX('Policy Characteristics'!B:B,MATCH($C419,'Policy Characteristics'!$C:$C,0)))</f>
        <v>Subsidy for Capacity Construction</v>
      </c>
      <c r="C419" s="318" t="str">
        <f t="shared" si="25"/>
        <v>Perc Subsidy for Elec Capacity Construction</v>
      </c>
      <c r="D419" s="6" t="s">
        <v>77</v>
      </c>
      <c r="E419" s="45"/>
      <c r="F419" s="6" t="s">
        <v>89</v>
      </c>
      <c r="G419" s="6"/>
      <c r="H419" s="47">
        <v>693</v>
      </c>
      <c r="I419" s="325" t="s">
        <v>44</v>
      </c>
      <c r="J419" s="255" t="str">
        <f>IF(ISBLANK(INDEX('Policy Characteristics'!D:D,MATCH($C419,'Policy Characteristics'!$C:$C,0))),"",INDEX('Policy Characteristics'!D:D,MATCH($C419,'Policy Characteristics'!$C:$C,0)))</f>
        <v>Subsidy for Capacity Construction</v>
      </c>
      <c r="K419" s="254" t="str">
        <f>IF(ISBLANK(INDEX('Policy Characteristics'!E:E,MATCH($C419,'Policy Characteristics'!$C:$C,0))),"",INDEX('Policy Characteristics'!E:E,MATCH($C419,'Policy Characteristics'!$C:$C,0)))</f>
        <v>elec capacity construction subsidy</v>
      </c>
      <c r="L419" s="261">
        <f>IF(ISBLANK(INDEX('Policy Characteristics'!F:F,MATCH($C419,'Policy Characteristics'!$C:$C,0))),"",INDEX('Policy Characteristics'!F:F,MATCH($C419,'Policy Characteristics'!$C:$C,0)))</f>
        <v>0</v>
      </c>
      <c r="M419" s="261">
        <f>IF(ISBLANK(INDEX('Policy Characteristics'!G:G,MATCH($C419,'Policy Characteristics'!$C:$C,0))),"",INDEX('Policy Characteristics'!G:G,MATCH($C419,'Policy Characteristics'!$C:$C,0)))</f>
        <v>0.95</v>
      </c>
      <c r="N419" s="261">
        <f>IF(ISBLANK(INDEX('Policy Characteristics'!H:H,MATCH($C419,'Policy Characteristics'!$C:$C,0))),"",INDEX('Policy Characteristics'!H:H,MATCH($C419,'Policy Characteristics'!$C:$C,0)))</f>
        <v>0.01</v>
      </c>
      <c r="O419" s="254" t="str">
        <f>IF(ISBLANK(INDEX('Policy Characteristics'!I:I,MATCH($C419,'Policy Characteristics'!$C:$C,0))),"",INDEX('Policy Characteristics'!I:I,MATCH($C419,'Policy Characteristics'!$C:$C,0)))</f>
        <v>% of construction cost</v>
      </c>
      <c r="P419" s="254"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19" s="254" t="str">
        <f>IF(ISBLANK(INDEX('Policy Characteristics'!K:K,MATCH($C419,'Policy Characteristics'!$C:$C,0))),"",INDEX('Policy Characteristics'!K:K,MATCH($C419,'Policy Characteristics'!$C:$C,0)))</f>
        <v>electricity-sector-main.html#subsidies</v>
      </c>
      <c r="R419" s="254" t="str">
        <f>IF(ISBLANK(INDEX('Policy Characteristics'!L:L,MATCH($C419,'Policy Characteristics'!$C:$C,0))),"",INDEX('Policy Characteristics'!L:L,MATCH($C419,'Policy Characteristics'!$C:$C,0)))</f>
        <v/>
      </c>
    </row>
    <row r="420" spans="1:18" s="2" customFormat="1">
      <c r="A420" s="254" t="str">
        <f>IF(ISBLANK(INDEX('Policy Characteristics'!A:A,MATCH($C420,'Policy Characteristics'!$C:$C,0))),"",INDEX('Policy Characteristics'!A:A,MATCH($C420,'Policy Characteristics'!$C:$C,0)))</f>
        <v>Electricity Supply</v>
      </c>
      <c r="B420" s="262" t="str">
        <f>IF(ISBLANK(INDEX('Policy Characteristics'!B:B,MATCH($C420,'Policy Characteristics'!$C:$C,0))),"",INDEX('Policy Characteristics'!B:B,MATCH($C420,'Policy Characteristics'!$C:$C,0)))</f>
        <v>Subsidy for Capacity Construction</v>
      </c>
      <c r="C420" s="318" t="str">
        <f t="shared" si="25"/>
        <v>Perc Subsidy for Elec Capacity Construction</v>
      </c>
      <c r="D420" s="6" t="s">
        <v>449</v>
      </c>
      <c r="E420" s="45"/>
      <c r="F420" s="6" t="s">
        <v>452</v>
      </c>
      <c r="G420" s="6"/>
      <c r="H420" s="47">
        <v>518</v>
      </c>
      <c r="I420" s="325" t="s">
        <v>43</v>
      </c>
      <c r="J420" s="255" t="str">
        <f>IF(ISBLANK(INDEX('Policy Characteristics'!D:D,MATCH($C420,'Policy Characteristics'!$C:$C,0))),"",INDEX('Policy Characteristics'!D:D,MATCH($C420,'Policy Characteristics'!$C:$C,0)))</f>
        <v>Subsidy for Capacity Construction</v>
      </c>
      <c r="K420" s="254" t="str">
        <f>IF(ISBLANK(INDEX('Policy Characteristics'!E:E,MATCH($C420,'Policy Characteristics'!$C:$C,0))),"",INDEX('Policy Characteristics'!E:E,MATCH($C420,'Policy Characteristics'!$C:$C,0)))</f>
        <v>elec capacity construction subsidy</v>
      </c>
      <c r="L420" s="261">
        <f>IF(ISBLANK(INDEX('Policy Characteristics'!F:F,MATCH($C420,'Policy Characteristics'!$C:$C,0))),"",INDEX('Policy Characteristics'!F:F,MATCH($C420,'Policy Characteristics'!$C:$C,0)))</f>
        <v>0</v>
      </c>
      <c r="M420" s="261">
        <f>IF(ISBLANK(INDEX('Policy Characteristics'!G:G,MATCH($C420,'Policy Characteristics'!$C:$C,0))),"",INDEX('Policy Characteristics'!G:G,MATCH($C420,'Policy Characteristics'!$C:$C,0)))</f>
        <v>0.95</v>
      </c>
      <c r="N420" s="261">
        <f>IF(ISBLANK(INDEX('Policy Characteristics'!H:H,MATCH($C420,'Policy Characteristics'!$C:$C,0))),"",INDEX('Policy Characteristics'!H:H,MATCH($C420,'Policy Characteristics'!$C:$C,0)))</f>
        <v>0.01</v>
      </c>
      <c r="O420" s="254" t="str">
        <f>IF(ISBLANK(INDEX('Policy Characteristics'!I:I,MATCH($C420,'Policy Characteristics'!$C:$C,0))),"",INDEX('Policy Characteristics'!I:I,MATCH($C420,'Policy Characteristics'!$C:$C,0)))</f>
        <v>% of construction cost</v>
      </c>
      <c r="P420" s="254"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20" s="254" t="str">
        <f>IF(ISBLANK(INDEX('Policy Characteristics'!K:K,MATCH($C420,'Policy Characteristics'!$C:$C,0))),"",INDEX('Policy Characteristics'!K:K,MATCH($C420,'Policy Characteristics'!$C:$C,0)))</f>
        <v>electricity-sector-main.html#subsidies</v>
      </c>
      <c r="R420" s="254" t="str">
        <f>IF(ISBLANK(INDEX('Policy Characteristics'!L:L,MATCH($C420,'Policy Characteristics'!$C:$C,0))),"",INDEX('Policy Characteristics'!L:L,MATCH($C420,'Policy Characteristics'!$C:$C,0)))</f>
        <v/>
      </c>
    </row>
    <row r="421" spans="1:18" s="2" customFormat="1">
      <c r="A421" s="254" t="str">
        <f>IF(ISBLANK(INDEX('Policy Characteristics'!A:A,MATCH($C421,'Policy Characteristics'!$C:$C,0))),"",INDEX('Policy Characteristics'!A:A,MATCH($C421,'Policy Characteristics'!$C:$C,0)))</f>
        <v>Electricity Supply</v>
      </c>
      <c r="B421" s="262" t="str">
        <f>IF(ISBLANK(INDEX('Policy Characteristics'!B:B,MATCH($C421,'Policy Characteristics'!$C:$C,0))),"",INDEX('Policy Characteristics'!B:B,MATCH($C421,'Policy Characteristics'!$C:$C,0)))</f>
        <v>Subsidy for Capacity Construction</v>
      </c>
      <c r="C421" s="318" t="str">
        <f t="shared" si="25"/>
        <v>Perc Subsidy for Elec Capacity Construction</v>
      </c>
      <c r="D421" s="6" t="s">
        <v>78</v>
      </c>
      <c r="E421" s="45"/>
      <c r="F421" s="6" t="s">
        <v>90</v>
      </c>
      <c r="G421" s="6"/>
      <c r="H421" s="47">
        <v>519</v>
      </c>
      <c r="I421" s="325" t="s">
        <v>43</v>
      </c>
      <c r="J421" s="255" t="str">
        <f>IF(ISBLANK(INDEX('Policy Characteristics'!D:D,MATCH($C421,'Policy Characteristics'!$C:$C,0))),"",INDEX('Policy Characteristics'!D:D,MATCH($C421,'Policy Characteristics'!$C:$C,0)))</f>
        <v>Subsidy for Capacity Construction</v>
      </c>
      <c r="K421" s="254" t="str">
        <f>IF(ISBLANK(INDEX('Policy Characteristics'!E:E,MATCH($C421,'Policy Characteristics'!$C:$C,0))),"",INDEX('Policy Characteristics'!E:E,MATCH($C421,'Policy Characteristics'!$C:$C,0)))</f>
        <v>elec capacity construction subsidy</v>
      </c>
      <c r="L421" s="261">
        <f>IF(ISBLANK(INDEX('Policy Characteristics'!F:F,MATCH($C421,'Policy Characteristics'!$C:$C,0))),"",INDEX('Policy Characteristics'!F:F,MATCH($C421,'Policy Characteristics'!$C:$C,0)))</f>
        <v>0</v>
      </c>
      <c r="M421" s="261">
        <f>IF(ISBLANK(INDEX('Policy Characteristics'!G:G,MATCH($C421,'Policy Characteristics'!$C:$C,0))),"",INDEX('Policy Characteristics'!G:G,MATCH($C421,'Policy Characteristics'!$C:$C,0)))</f>
        <v>0.95</v>
      </c>
      <c r="N421" s="261">
        <f>IF(ISBLANK(INDEX('Policy Characteristics'!H:H,MATCH($C421,'Policy Characteristics'!$C:$C,0))),"",INDEX('Policy Characteristics'!H:H,MATCH($C421,'Policy Characteristics'!$C:$C,0)))</f>
        <v>0.01</v>
      </c>
      <c r="O421" s="254" t="str">
        <f>IF(ISBLANK(INDEX('Policy Characteristics'!I:I,MATCH($C421,'Policy Characteristics'!$C:$C,0))),"",INDEX('Policy Characteristics'!I:I,MATCH($C421,'Policy Characteristics'!$C:$C,0)))</f>
        <v>% of construction cost</v>
      </c>
      <c r="P421" s="254"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21" s="254" t="str">
        <f>IF(ISBLANK(INDEX('Policy Characteristics'!K:K,MATCH($C421,'Policy Characteristics'!$C:$C,0))),"",INDEX('Policy Characteristics'!K:K,MATCH($C421,'Policy Characteristics'!$C:$C,0)))</f>
        <v>electricity-sector-main.html#subsidies</v>
      </c>
      <c r="R421" s="254" t="str">
        <f>IF(ISBLANK(INDEX('Policy Characteristics'!L:L,MATCH($C421,'Policy Characteristics'!$C:$C,0))),"",INDEX('Policy Characteristics'!L:L,MATCH($C421,'Policy Characteristics'!$C:$C,0)))</f>
        <v/>
      </c>
    </row>
    <row r="422" spans="1:18" s="2" customFormat="1">
      <c r="A422" s="254" t="str">
        <f>IF(ISBLANK(INDEX('Policy Characteristics'!A:A,MATCH($C422,'Policy Characteristics'!$C:$C,0))),"",INDEX('Policy Characteristics'!A:A,MATCH($C422,'Policy Characteristics'!$C:$C,0)))</f>
        <v>Electricity Supply</v>
      </c>
      <c r="B422" s="262" t="str">
        <f>IF(ISBLANK(INDEX('Policy Characteristics'!B:B,MATCH($C422,'Policy Characteristics'!$C:$C,0))),"",INDEX('Policy Characteristics'!B:B,MATCH($C422,'Policy Characteristics'!$C:$C,0)))</f>
        <v>Subsidy for Capacity Construction</v>
      </c>
      <c r="C422" s="318" t="str">
        <f t="shared" si="25"/>
        <v>Perc Subsidy for Elec Capacity Construction</v>
      </c>
      <c r="D422" s="6" t="s">
        <v>79</v>
      </c>
      <c r="E422" s="45"/>
      <c r="F422" s="6" t="s">
        <v>91</v>
      </c>
      <c r="G422" s="6"/>
      <c r="H422" s="47">
        <v>520</v>
      </c>
      <c r="I422" s="325" t="s">
        <v>43</v>
      </c>
      <c r="J422" s="255" t="str">
        <f>IF(ISBLANK(INDEX('Policy Characteristics'!D:D,MATCH($C422,'Policy Characteristics'!$C:$C,0))),"",INDEX('Policy Characteristics'!D:D,MATCH($C422,'Policy Characteristics'!$C:$C,0)))</f>
        <v>Subsidy for Capacity Construction</v>
      </c>
      <c r="K422" s="254" t="str">
        <f>IF(ISBLANK(INDEX('Policy Characteristics'!E:E,MATCH($C422,'Policy Characteristics'!$C:$C,0))),"",INDEX('Policy Characteristics'!E:E,MATCH($C422,'Policy Characteristics'!$C:$C,0)))</f>
        <v>elec capacity construction subsidy</v>
      </c>
      <c r="L422" s="261">
        <f>IF(ISBLANK(INDEX('Policy Characteristics'!F:F,MATCH($C422,'Policy Characteristics'!$C:$C,0))),"",INDEX('Policy Characteristics'!F:F,MATCH($C422,'Policy Characteristics'!$C:$C,0)))</f>
        <v>0</v>
      </c>
      <c r="M422" s="261">
        <f>IF(ISBLANK(INDEX('Policy Characteristics'!G:G,MATCH($C422,'Policy Characteristics'!$C:$C,0))),"",INDEX('Policy Characteristics'!G:G,MATCH($C422,'Policy Characteristics'!$C:$C,0)))</f>
        <v>0.95</v>
      </c>
      <c r="N422" s="261">
        <f>IF(ISBLANK(INDEX('Policy Characteristics'!H:H,MATCH($C422,'Policy Characteristics'!$C:$C,0))),"",INDEX('Policy Characteristics'!H:H,MATCH($C422,'Policy Characteristics'!$C:$C,0)))</f>
        <v>0.01</v>
      </c>
      <c r="O422" s="254" t="str">
        <f>IF(ISBLANK(INDEX('Policy Characteristics'!I:I,MATCH($C422,'Policy Characteristics'!$C:$C,0))),"",INDEX('Policy Characteristics'!I:I,MATCH($C422,'Policy Characteristics'!$C:$C,0)))</f>
        <v>% of construction cost</v>
      </c>
      <c r="P422" s="254"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22" s="254" t="str">
        <f>IF(ISBLANK(INDEX('Policy Characteristics'!K:K,MATCH($C422,'Policy Characteristics'!$C:$C,0))),"",INDEX('Policy Characteristics'!K:K,MATCH($C422,'Policy Characteristics'!$C:$C,0)))</f>
        <v>electricity-sector-main.html#subsidies</v>
      </c>
      <c r="R422" s="254" t="str">
        <f>IF(ISBLANK(INDEX('Policy Characteristics'!L:L,MATCH($C422,'Policy Characteristics'!$C:$C,0))),"",INDEX('Policy Characteristics'!L:L,MATCH($C422,'Policy Characteristics'!$C:$C,0)))</f>
        <v/>
      </c>
    </row>
    <row r="423" spans="1:18" s="2" customFormat="1">
      <c r="A423" s="254" t="str">
        <f>IF(ISBLANK(INDEX('Policy Characteristics'!A:A,MATCH($C423,'Policy Characteristics'!$C:$C,0))),"",INDEX('Policy Characteristics'!A:A,MATCH($C423,'Policy Characteristics'!$C:$C,0)))</f>
        <v>Electricity Supply</v>
      </c>
      <c r="B423" s="262" t="str">
        <f>IF(ISBLANK(INDEX('Policy Characteristics'!B:B,MATCH($C423,'Policy Characteristics'!$C:$C,0))),"",INDEX('Policy Characteristics'!B:B,MATCH($C423,'Policy Characteristics'!$C:$C,0)))</f>
        <v>Subsidy for Capacity Construction</v>
      </c>
      <c r="C423" s="318" t="str">
        <f t="shared" si="25"/>
        <v>Perc Subsidy for Elec Capacity Construction</v>
      </c>
      <c r="D423" s="6" t="s">
        <v>80</v>
      </c>
      <c r="E423" s="45"/>
      <c r="F423" s="6" t="s">
        <v>92</v>
      </c>
      <c r="G423" s="6"/>
      <c r="H423" s="47">
        <v>521</v>
      </c>
      <c r="I423" s="325" t="s">
        <v>43</v>
      </c>
      <c r="J423" s="255" t="str">
        <f>IF(ISBLANK(INDEX('Policy Characteristics'!D:D,MATCH($C423,'Policy Characteristics'!$C:$C,0))),"",INDEX('Policy Characteristics'!D:D,MATCH($C423,'Policy Characteristics'!$C:$C,0)))</f>
        <v>Subsidy for Capacity Construction</v>
      </c>
      <c r="K423" s="254" t="str">
        <f>IF(ISBLANK(INDEX('Policy Characteristics'!E:E,MATCH($C423,'Policy Characteristics'!$C:$C,0))),"",INDEX('Policy Characteristics'!E:E,MATCH($C423,'Policy Characteristics'!$C:$C,0)))</f>
        <v>elec capacity construction subsidy</v>
      </c>
      <c r="L423" s="261">
        <f>IF(ISBLANK(INDEX('Policy Characteristics'!F:F,MATCH($C423,'Policy Characteristics'!$C:$C,0))),"",INDEX('Policy Characteristics'!F:F,MATCH($C423,'Policy Characteristics'!$C:$C,0)))</f>
        <v>0</v>
      </c>
      <c r="M423" s="261">
        <f>IF(ISBLANK(INDEX('Policy Characteristics'!G:G,MATCH($C423,'Policy Characteristics'!$C:$C,0))),"",INDEX('Policy Characteristics'!G:G,MATCH($C423,'Policy Characteristics'!$C:$C,0)))</f>
        <v>0.95</v>
      </c>
      <c r="N423" s="261">
        <f>IF(ISBLANK(INDEX('Policy Characteristics'!H:H,MATCH($C423,'Policy Characteristics'!$C:$C,0))),"",INDEX('Policy Characteristics'!H:H,MATCH($C423,'Policy Characteristics'!$C:$C,0)))</f>
        <v>0.01</v>
      </c>
      <c r="O423" s="254" t="str">
        <f>IF(ISBLANK(INDEX('Policy Characteristics'!I:I,MATCH($C423,'Policy Characteristics'!$C:$C,0))),"",INDEX('Policy Characteristics'!I:I,MATCH($C423,'Policy Characteristics'!$C:$C,0)))</f>
        <v>% of construction cost</v>
      </c>
      <c r="P423" s="254"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23" s="254" t="str">
        <f>IF(ISBLANK(INDEX('Policy Characteristics'!K:K,MATCH($C423,'Policy Characteristics'!$C:$C,0))),"",INDEX('Policy Characteristics'!K:K,MATCH($C423,'Policy Characteristics'!$C:$C,0)))</f>
        <v>electricity-sector-main.html#subsidies</v>
      </c>
      <c r="R423" s="254" t="str">
        <f>IF(ISBLANK(INDEX('Policy Characteristics'!L:L,MATCH($C423,'Policy Characteristics'!$C:$C,0))),"",INDEX('Policy Characteristics'!L:L,MATCH($C423,'Policy Characteristics'!$C:$C,0)))</f>
        <v/>
      </c>
    </row>
    <row r="424" spans="1:18" s="2" customFormat="1">
      <c r="A424" s="254" t="str">
        <f>IF(ISBLANK(INDEX('Policy Characteristics'!A:A,MATCH($C424,'Policy Characteristics'!$C:$C,0))),"",INDEX('Policy Characteristics'!A:A,MATCH($C424,'Policy Characteristics'!$C:$C,0)))</f>
        <v>Electricity Supply</v>
      </c>
      <c r="B424" s="262" t="str">
        <f>IF(ISBLANK(INDEX('Policy Characteristics'!B:B,MATCH($C424,'Policy Characteristics'!$C:$C,0))),"",INDEX('Policy Characteristics'!B:B,MATCH($C424,'Policy Characteristics'!$C:$C,0)))</f>
        <v>Subsidy for Capacity Construction</v>
      </c>
      <c r="C424" s="318" t="str">
        <f t="shared" si="25"/>
        <v>Perc Subsidy for Elec Capacity Construction</v>
      </c>
      <c r="D424" s="6" t="s">
        <v>2426</v>
      </c>
      <c r="E424" s="45"/>
      <c r="F424" s="6" t="s">
        <v>437</v>
      </c>
      <c r="G424" s="6"/>
      <c r="H424" s="47">
        <v>1598</v>
      </c>
      <c r="I424" s="325" t="s">
        <v>43</v>
      </c>
      <c r="J424" s="255" t="str">
        <f>IF(ISBLANK(INDEX('Policy Characteristics'!D:D,MATCH($C424,'Policy Characteristics'!$C:$C,0))),"",INDEX('Policy Characteristics'!D:D,MATCH($C424,'Policy Characteristics'!$C:$C,0)))</f>
        <v>Subsidy for Capacity Construction</v>
      </c>
      <c r="K424" s="254" t="str">
        <f>IF(ISBLANK(INDEX('Policy Characteristics'!E:E,MATCH($C424,'Policy Characteristics'!$C:$C,0))),"",INDEX('Policy Characteristics'!E:E,MATCH($C424,'Policy Characteristics'!$C:$C,0)))</f>
        <v>elec capacity construction subsidy</v>
      </c>
      <c r="L424" s="261">
        <f>IF(ISBLANK(INDEX('Policy Characteristics'!F:F,MATCH($C424,'Policy Characteristics'!$C:$C,0))),"",INDEX('Policy Characteristics'!F:F,MATCH($C424,'Policy Characteristics'!$C:$C,0)))</f>
        <v>0</v>
      </c>
      <c r="M424" s="261">
        <f>IF(ISBLANK(INDEX('Policy Characteristics'!G:G,MATCH($C424,'Policy Characteristics'!$C:$C,0))),"",INDEX('Policy Characteristics'!G:G,MATCH($C424,'Policy Characteristics'!$C:$C,0)))</f>
        <v>0.95</v>
      </c>
      <c r="N424" s="261">
        <f>IF(ISBLANK(INDEX('Policy Characteristics'!H:H,MATCH($C424,'Policy Characteristics'!$C:$C,0))),"",INDEX('Policy Characteristics'!H:H,MATCH($C424,'Policy Characteristics'!$C:$C,0)))</f>
        <v>0.01</v>
      </c>
      <c r="O424" s="254" t="str">
        <f>IF(ISBLANK(INDEX('Policy Characteristics'!I:I,MATCH($C424,'Policy Characteristics'!$C:$C,0))),"",INDEX('Policy Characteristics'!I:I,MATCH($C424,'Policy Characteristics'!$C:$C,0)))</f>
        <v>% of construction cost</v>
      </c>
      <c r="P424" s="254"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24" s="254" t="str">
        <f>IF(ISBLANK(INDEX('Policy Characteristics'!K:K,MATCH($C424,'Policy Characteristics'!$C:$C,0))),"",INDEX('Policy Characteristics'!K:K,MATCH($C424,'Policy Characteristics'!$C:$C,0)))</f>
        <v>electricity-sector-main.html#subsidies</v>
      </c>
      <c r="R424" s="254" t="str">
        <f>IF(ISBLANK(INDEX('Policy Characteristics'!L:L,MATCH($C424,'Policy Characteristics'!$C:$C,0))),"",INDEX('Policy Characteristics'!L:L,MATCH($C424,'Policy Characteristics'!$C:$C,0)))</f>
        <v/>
      </c>
    </row>
    <row r="425" spans="1:18" s="2" customFormat="1">
      <c r="A425" s="254" t="str">
        <f>IF(ISBLANK(INDEX('Policy Characteristics'!A:A,MATCH($C425,'Policy Characteristics'!$C:$C,0))),"",INDEX('Policy Characteristics'!A:A,MATCH($C425,'Policy Characteristics'!$C:$C,0)))</f>
        <v>Electricity Supply</v>
      </c>
      <c r="B425" s="262" t="str">
        <f>IF(ISBLANK(INDEX('Policy Characteristics'!B:B,MATCH($C425,'Policy Characteristics'!$C:$C,0))),"",INDEX('Policy Characteristics'!B:B,MATCH($C425,'Policy Characteristics'!$C:$C,0)))</f>
        <v>Subsidy for Capacity Construction</v>
      </c>
      <c r="C425" s="318" t="str">
        <f t="shared" si="25"/>
        <v>Perc Subsidy for Elec Capacity Construction</v>
      </c>
      <c r="D425" s="6" t="s">
        <v>309</v>
      </c>
      <c r="E425" s="45"/>
      <c r="F425" s="6" t="s">
        <v>311</v>
      </c>
      <c r="G425" s="6"/>
      <c r="H425" s="47">
        <v>1599</v>
      </c>
      <c r="I425" s="325" t="s">
        <v>44</v>
      </c>
      <c r="J425" s="255" t="str">
        <f>IF(ISBLANK(INDEX('Policy Characteristics'!D:D,MATCH($C425,'Policy Characteristics'!$C:$C,0))),"",INDEX('Policy Characteristics'!D:D,MATCH($C425,'Policy Characteristics'!$C:$C,0)))</f>
        <v>Subsidy for Capacity Construction</v>
      </c>
      <c r="K425" s="254" t="str">
        <f>IF(ISBLANK(INDEX('Policy Characteristics'!E:E,MATCH($C425,'Policy Characteristics'!$C:$C,0))),"",INDEX('Policy Characteristics'!E:E,MATCH($C425,'Policy Characteristics'!$C:$C,0)))</f>
        <v>elec capacity construction subsidy</v>
      </c>
      <c r="L425" s="261">
        <f>IF(ISBLANK(INDEX('Policy Characteristics'!F:F,MATCH($C425,'Policy Characteristics'!$C:$C,0))),"",INDEX('Policy Characteristics'!F:F,MATCH($C425,'Policy Characteristics'!$C:$C,0)))</f>
        <v>0</v>
      </c>
      <c r="M425" s="261">
        <f>IF(ISBLANK(INDEX('Policy Characteristics'!G:G,MATCH($C425,'Policy Characteristics'!$C:$C,0))),"",INDEX('Policy Characteristics'!G:G,MATCH($C425,'Policy Characteristics'!$C:$C,0)))</f>
        <v>0.95</v>
      </c>
      <c r="N425" s="261">
        <f>IF(ISBLANK(INDEX('Policy Characteristics'!H:H,MATCH($C425,'Policy Characteristics'!$C:$C,0))),"",INDEX('Policy Characteristics'!H:H,MATCH($C425,'Policy Characteristics'!$C:$C,0)))</f>
        <v>0.01</v>
      </c>
      <c r="O425" s="254" t="str">
        <f>IF(ISBLANK(INDEX('Policy Characteristics'!I:I,MATCH($C425,'Policy Characteristics'!$C:$C,0))),"",INDEX('Policy Characteristics'!I:I,MATCH($C425,'Policy Characteristics'!$C:$C,0)))</f>
        <v>% of construction cost</v>
      </c>
      <c r="P425" s="254"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25" s="254" t="str">
        <f>IF(ISBLANK(INDEX('Policy Characteristics'!K:K,MATCH($C425,'Policy Characteristics'!$C:$C,0))),"",INDEX('Policy Characteristics'!K:K,MATCH($C425,'Policy Characteristics'!$C:$C,0)))</f>
        <v>electricity-sector-main.html#subsidies</v>
      </c>
      <c r="R425" s="254" t="str">
        <f>IF(ISBLANK(INDEX('Policy Characteristics'!L:L,MATCH($C425,'Policy Characteristics'!$C:$C,0))),"",INDEX('Policy Characteristics'!L:L,MATCH($C425,'Policy Characteristics'!$C:$C,0)))</f>
        <v/>
      </c>
    </row>
    <row r="426" spans="1:18" s="2" customFormat="1">
      <c r="A426" s="254" t="str">
        <f>IF(ISBLANK(INDEX('Policy Characteristics'!A:A,MATCH($C426,'Policy Characteristics'!$C:$C,0))),"",INDEX('Policy Characteristics'!A:A,MATCH($C426,'Policy Characteristics'!$C:$C,0)))</f>
        <v>Electricity Supply</v>
      </c>
      <c r="B426" s="262" t="str">
        <f>IF(ISBLANK(INDEX('Policy Characteristics'!B:B,MATCH($C426,'Policy Characteristics'!$C:$C,0))),"",INDEX('Policy Characteristics'!B:B,MATCH($C426,'Policy Characteristics'!$C:$C,0)))</f>
        <v>Subsidy for Capacity Construction</v>
      </c>
      <c r="C426" s="318" t="str">
        <f t="shared" si="25"/>
        <v>Perc Subsidy for Elec Capacity Construction</v>
      </c>
      <c r="D426" s="6" t="s">
        <v>310</v>
      </c>
      <c r="E426" s="45"/>
      <c r="F426" s="6" t="s">
        <v>312</v>
      </c>
      <c r="G426" s="6"/>
      <c r="H426" s="47">
        <v>1600</v>
      </c>
      <c r="I426" s="325" t="s">
        <v>44</v>
      </c>
      <c r="J426" s="255" t="str">
        <f>IF(ISBLANK(INDEX('Policy Characteristics'!D:D,MATCH($C426,'Policy Characteristics'!$C:$C,0))),"",INDEX('Policy Characteristics'!D:D,MATCH($C426,'Policy Characteristics'!$C:$C,0)))</f>
        <v>Subsidy for Capacity Construction</v>
      </c>
      <c r="K426" s="254" t="str">
        <f>IF(ISBLANK(INDEX('Policy Characteristics'!E:E,MATCH($C426,'Policy Characteristics'!$C:$C,0))),"",INDEX('Policy Characteristics'!E:E,MATCH($C426,'Policy Characteristics'!$C:$C,0)))</f>
        <v>elec capacity construction subsidy</v>
      </c>
      <c r="L426" s="261">
        <f>IF(ISBLANK(INDEX('Policy Characteristics'!F:F,MATCH($C426,'Policy Characteristics'!$C:$C,0))),"",INDEX('Policy Characteristics'!F:F,MATCH($C426,'Policy Characteristics'!$C:$C,0)))</f>
        <v>0</v>
      </c>
      <c r="M426" s="261">
        <f>IF(ISBLANK(INDEX('Policy Characteristics'!G:G,MATCH($C426,'Policy Characteristics'!$C:$C,0))),"",INDEX('Policy Characteristics'!G:G,MATCH($C426,'Policy Characteristics'!$C:$C,0)))</f>
        <v>0.95</v>
      </c>
      <c r="N426" s="261">
        <f>IF(ISBLANK(INDEX('Policy Characteristics'!H:H,MATCH($C426,'Policy Characteristics'!$C:$C,0))),"",INDEX('Policy Characteristics'!H:H,MATCH($C426,'Policy Characteristics'!$C:$C,0)))</f>
        <v>0.01</v>
      </c>
      <c r="O426" s="254" t="str">
        <f>IF(ISBLANK(INDEX('Policy Characteristics'!I:I,MATCH($C426,'Policy Characteristics'!$C:$C,0))),"",INDEX('Policy Characteristics'!I:I,MATCH($C426,'Policy Characteristics'!$C:$C,0)))</f>
        <v>% of construction cost</v>
      </c>
      <c r="P426" s="254"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26" s="254" t="str">
        <f>IF(ISBLANK(INDEX('Policy Characteristics'!K:K,MATCH($C426,'Policy Characteristics'!$C:$C,0))),"",INDEX('Policy Characteristics'!K:K,MATCH($C426,'Policy Characteristics'!$C:$C,0)))</f>
        <v>electricity-sector-main.html#subsidies</v>
      </c>
      <c r="R426" s="254" t="str">
        <f>IF(ISBLANK(INDEX('Policy Characteristics'!L:L,MATCH($C426,'Policy Characteristics'!$C:$C,0))),"",INDEX('Policy Characteristics'!L:L,MATCH($C426,'Policy Characteristics'!$C:$C,0)))</f>
        <v/>
      </c>
    </row>
    <row r="427" spans="1:18" s="2" customFormat="1">
      <c r="A427" s="254" t="str">
        <f>IF(ISBLANK(INDEX('Policy Characteristics'!A:A,MATCH($C427,'Policy Characteristics'!$C:$C,0))),"",INDEX('Policy Characteristics'!A:A,MATCH($C427,'Policy Characteristics'!$C:$C,0)))</f>
        <v>Electricity Supply</v>
      </c>
      <c r="B427" s="262" t="str">
        <f>IF(ISBLANK(INDEX('Policy Characteristics'!B:B,MATCH($C427,'Policy Characteristics'!$C:$C,0))),"",INDEX('Policy Characteristics'!B:B,MATCH($C427,'Policy Characteristics'!$C:$C,0)))</f>
        <v>Subsidy for Capacity Construction</v>
      </c>
      <c r="C427" s="318" t="str">
        <f t="shared" si="25"/>
        <v>Perc Subsidy for Elec Capacity Construction</v>
      </c>
      <c r="D427" s="6" t="s">
        <v>445</v>
      </c>
      <c r="E427" s="45"/>
      <c r="F427" s="6" t="s">
        <v>444</v>
      </c>
      <c r="G427" s="6"/>
      <c r="H427" s="47">
        <v>694</v>
      </c>
      <c r="I427" s="325" t="s">
        <v>44</v>
      </c>
      <c r="J427" s="255" t="str">
        <f>IF(ISBLANK(INDEX('Policy Characteristics'!D:D,MATCH($C427,'Policy Characteristics'!$C:$C,0))),"",INDEX('Policy Characteristics'!D:D,MATCH($C427,'Policy Characteristics'!$C:$C,0)))</f>
        <v>Subsidy for Capacity Construction</v>
      </c>
      <c r="K427" s="254" t="str">
        <f>IF(ISBLANK(INDEX('Policy Characteristics'!E:E,MATCH($C427,'Policy Characteristics'!$C:$C,0))),"",INDEX('Policy Characteristics'!E:E,MATCH($C427,'Policy Characteristics'!$C:$C,0)))</f>
        <v>elec capacity construction subsidy</v>
      </c>
      <c r="L427" s="261">
        <f>IF(ISBLANK(INDEX('Policy Characteristics'!F:F,MATCH($C427,'Policy Characteristics'!$C:$C,0))),"",INDEX('Policy Characteristics'!F:F,MATCH($C427,'Policy Characteristics'!$C:$C,0)))</f>
        <v>0</v>
      </c>
      <c r="M427" s="261">
        <f>IF(ISBLANK(INDEX('Policy Characteristics'!G:G,MATCH($C427,'Policy Characteristics'!$C:$C,0))),"",INDEX('Policy Characteristics'!G:G,MATCH($C427,'Policy Characteristics'!$C:$C,0)))</f>
        <v>0.95</v>
      </c>
      <c r="N427" s="261">
        <f>IF(ISBLANK(INDEX('Policy Characteristics'!H:H,MATCH($C427,'Policy Characteristics'!$C:$C,0))),"",INDEX('Policy Characteristics'!H:H,MATCH($C427,'Policy Characteristics'!$C:$C,0)))</f>
        <v>0.01</v>
      </c>
      <c r="O427" s="254" t="str">
        <f>IF(ISBLANK(INDEX('Policy Characteristics'!I:I,MATCH($C427,'Policy Characteristics'!$C:$C,0))),"",INDEX('Policy Characteristics'!I:I,MATCH($C427,'Policy Characteristics'!$C:$C,0)))</f>
        <v>% of construction cost</v>
      </c>
      <c r="P427" s="254"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27" s="254" t="str">
        <f>IF(ISBLANK(INDEX('Policy Characteristics'!K:K,MATCH($C427,'Policy Characteristics'!$C:$C,0))),"",INDEX('Policy Characteristics'!K:K,MATCH($C427,'Policy Characteristics'!$C:$C,0)))</f>
        <v>electricity-sector-main.html#subsidies</v>
      </c>
      <c r="R427" s="254" t="str">
        <f>IF(ISBLANK(INDEX('Policy Characteristics'!L:L,MATCH($C427,'Policy Characteristics'!$C:$C,0))),"",INDEX('Policy Characteristics'!L:L,MATCH($C427,'Policy Characteristics'!$C:$C,0)))</f>
        <v/>
      </c>
    </row>
    <row r="428" spans="1:18" s="2" customFormat="1">
      <c r="A428" s="254" t="str">
        <f>IF(ISBLANK(INDEX('Policy Characteristics'!A:A,MATCH($C428,'Policy Characteristics'!$C:$C,0))),"",INDEX('Policy Characteristics'!A:A,MATCH($C428,'Policy Characteristics'!$C:$C,0)))</f>
        <v>Electricity Supply</v>
      </c>
      <c r="B428" s="262" t="str">
        <f>IF(ISBLANK(INDEX('Policy Characteristics'!B:B,MATCH($C428,'Policy Characteristics'!$C:$C,0))),"",INDEX('Policy Characteristics'!B:B,MATCH($C428,'Policy Characteristics'!$C:$C,0)))</f>
        <v>Subsidy for Capacity Construction</v>
      </c>
      <c r="C428" s="318" t="str">
        <f t="shared" si="25"/>
        <v>Perc Subsidy for Elec Capacity Construction</v>
      </c>
      <c r="D428" s="6" t="s">
        <v>454</v>
      </c>
      <c r="E428" s="45"/>
      <c r="F428" s="6" t="s">
        <v>455</v>
      </c>
      <c r="H428" s="47">
        <v>522</v>
      </c>
      <c r="I428" s="325" t="s">
        <v>43</v>
      </c>
      <c r="J428" s="255" t="str">
        <f>IF(ISBLANK(INDEX('Policy Characteristics'!D:D,MATCH($C428,'Policy Characteristics'!$C:$C,0))),"",INDEX('Policy Characteristics'!D:D,MATCH($C428,'Policy Characteristics'!$C:$C,0)))</f>
        <v>Subsidy for Capacity Construction</v>
      </c>
      <c r="K428" s="254" t="str">
        <f>IF(ISBLANK(INDEX('Policy Characteristics'!E:E,MATCH($C428,'Policy Characteristics'!$C:$C,0))),"",INDEX('Policy Characteristics'!E:E,MATCH($C428,'Policy Characteristics'!$C:$C,0)))</f>
        <v>elec capacity construction subsidy</v>
      </c>
      <c r="L428" s="261">
        <f>IF(ISBLANK(INDEX('Policy Characteristics'!F:F,MATCH($C428,'Policy Characteristics'!$C:$C,0))),"",INDEX('Policy Characteristics'!F:F,MATCH($C428,'Policy Characteristics'!$C:$C,0)))</f>
        <v>0</v>
      </c>
      <c r="M428" s="261">
        <f>IF(ISBLANK(INDEX('Policy Characteristics'!G:G,MATCH($C428,'Policy Characteristics'!$C:$C,0))),"",INDEX('Policy Characteristics'!G:G,MATCH($C428,'Policy Characteristics'!$C:$C,0)))</f>
        <v>0.95</v>
      </c>
      <c r="N428" s="261">
        <f>IF(ISBLANK(INDEX('Policy Characteristics'!H:H,MATCH($C428,'Policy Characteristics'!$C:$C,0))),"",INDEX('Policy Characteristics'!H:H,MATCH($C428,'Policy Characteristics'!$C:$C,0)))</f>
        <v>0.01</v>
      </c>
      <c r="O428" s="254" t="str">
        <f>IF(ISBLANK(INDEX('Policy Characteristics'!I:I,MATCH($C428,'Policy Characteristics'!$C:$C,0))),"",INDEX('Policy Characteristics'!I:I,MATCH($C428,'Policy Characteristics'!$C:$C,0)))</f>
        <v>% of construction cost</v>
      </c>
      <c r="P428" s="254"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28" s="254" t="str">
        <f>IF(ISBLANK(INDEX('Policy Characteristics'!K:K,MATCH($C428,'Policy Characteristics'!$C:$C,0))),"",INDEX('Policy Characteristics'!K:K,MATCH($C428,'Policy Characteristics'!$C:$C,0)))</f>
        <v>electricity-sector-main.html#subsidies</v>
      </c>
      <c r="R428" s="254" t="str">
        <f>IF(ISBLANK(INDEX('Policy Characteristics'!L:L,MATCH($C428,'Policy Characteristics'!$C:$C,0))),"",INDEX('Policy Characteristics'!L:L,MATCH($C428,'Policy Characteristics'!$C:$C,0)))</f>
        <v/>
      </c>
    </row>
    <row r="429" spans="1:18" s="2" customFormat="1">
      <c r="A429" s="254" t="str">
        <f>IF(ISBLANK(INDEX('Policy Characteristics'!A:A,MATCH($C429,'Policy Characteristics'!$C:$C,0))),"",INDEX('Policy Characteristics'!A:A,MATCH($C429,'Policy Characteristics'!$C:$C,0)))</f>
        <v>Electricity Supply</v>
      </c>
      <c r="B429" s="262" t="str">
        <f>IF(ISBLANK(INDEX('Policy Characteristics'!B:B,MATCH($C429,'Policy Characteristics'!$C:$C,0))),"",INDEX('Policy Characteristics'!B:B,MATCH($C429,'Policy Characteristics'!$C:$C,0)))</f>
        <v>Subsidy for Capacity Construction</v>
      </c>
      <c r="C429" s="318" t="str">
        <f t="shared" si="25"/>
        <v>Perc Subsidy for Elec Capacity Construction</v>
      </c>
      <c r="D429" s="6" t="s">
        <v>2751</v>
      </c>
      <c r="E429" s="45"/>
      <c r="F429" s="6" t="s">
        <v>2470</v>
      </c>
      <c r="G429" s="6"/>
      <c r="H429" s="47">
        <v>695</v>
      </c>
      <c r="I429" s="325" t="s">
        <v>44</v>
      </c>
      <c r="J429" s="255" t="str">
        <f>IF(ISBLANK(INDEX('Policy Characteristics'!D:D,MATCH($C429,'Policy Characteristics'!$C:$C,0))),"",INDEX('Policy Characteristics'!D:D,MATCH($C429,'Policy Characteristics'!$C:$C,0)))</f>
        <v>Subsidy for Capacity Construction</v>
      </c>
      <c r="K429" s="254" t="str">
        <f>IF(ISBLANK(INDEX('Policy Characteristics'!E:E,MATCH($C429,'Policy Characteristics'!$C:$C,0))),"",INDEX('Policy Characteristics'!E:E,MATCH($C429,'Policy Characteristics'!$C:$C,0)))</f>
        <v>elec capacity construction subsidy</v>
      </c>
      <c r="L429" s="261">
        <f>IF(ISBLANK(INDEX('Policy Characteristics'!F:F,MATCH($C429,'Policy Characteristics'!$C:$C,0))),"",INDEX('Policy Characteristics'!F:F,MATCH($C429,'Policy Characteristics'!$C:$C,0)))</f>
        <v>0</v>
      </c>
      <c r="M429" s="261">
        <f>IF(ISBLANK(INDEX('Policy Characteristics'!G:G,MATCH($C429,'Policy Characteristics'!$C:$C,0))),"",INDEX('Policy Characteristics'!G:G,MATCH($C429,'Policy Characteristics'!$C:$C,0)))</f>
        <v>0.95</v>
      </c>
      <c r="N429" s="261">
        <f>IF(ISBLANK(INDEX('Policy Characteristics'!H:H,MATCH($C429,'Policy Characteristics'!$C:$C,0))),"",INDEX('Policy Characteristics'!H:H,MATCH($C429,'Policy Characteristics'!$C:$C,0)))</f>
        <v>0.01</v>
      </c>
      <c r="O429" s="254" t="str">
        <f>IF(ISBLANK(INDEX('Policy Characteristics'!I:I,MATCH($C429,'Policy Characteristics'!$C:$C,0))),"",INDEX('Policy Characteristics'!I:I,MATCH($C429,'Policy Characteristics'!$C:$C,0)))</f>
        <v>% of construction cost</v>
      </c>
      <c r="P429" s="254"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29" s="254" t="str">
        <f>IF(ISBLANK(INDEX('Policy Characteristics'!K:K,MATCH($C429,'Policy Characteristics'!$C:$C,0))),"",INDEX('Policy Characteristics'!K:K,MATCH($C429,'Policy Characteristics'!$C:$C,0)))</f>
        <v>electricity-sector-main.html#subsidies</v>
      </c>
      <c r="R429" s="254" t="str">
        <f>IF(ISBLANK(INDEX('Policy Characteristics'!L:L,MATCH($C429,'Policy Characteristics'!$C:$C,0))),"",INDEX('Policy Characteristics'!L:L,MATCH($C429,'Policy Characteristics'!$C:$C,0)))</f>
        <v/>
      </c>
    </row>
    <row r="430" spans="1:18" s="2" customFormat="1">
      <c r="A430" s="254" t="str">
        <f>IF(ISBLANK(INDEX('Policy Characteristics'!A:A,MATCH($C430,'Policy Characteristics'!$C:$C,0))),"",INDEX('Policy Characteristics'!A:A,MATCH($C430,'Policy Characteristics'!$C:$C,0)))</f>
        <v>Electricity Supply</v>
      </c>
      <c r="B430" s="262" t="str">
        <f>IF(ISBLANK(INDEX('Policy Characteristics'!B:B,MATCH($C430,'Policy Characteristics'!$C:$C,0))),"",INDEX('Policy Characteristics'!B:B,MATCH($C430,'Policy Characteristics'!$C:$C,0)))</f>
        <v>Subsidy for Capacity Construction</v>
      </c>
      <c r="C430" s="318" t="str">
        <f t="shared" si="25"/>
        <v>Perc Subsidy for Elec Capacity Construction</v>
      </c>
      <c r="D430" s="6" t="s">
        <v>2752</v>
      </c>
      <c r="E430" s="45"/>
      <c r="F430" s="6" t="s">
        <v>2594</v>
      </c>
      <c r="G430" s="6"/>
      <c r="H430" s="47">
        <v>696</v>
      </c>
      <c r="I430" s="325" t="s">
        <v>44</v>
      </c>
      <c r="J430" s="255" t="str">
        <f>IF(ISBLANK(INDEX('Policy Characteristics'!D:D,MATCH($C430,'Policy Characteristics'!$C:$C,0))),"",INDEX('Policy Characteristics'!D:D,MATCH($C430,'Policy Characteristics'!$C:$C,0)))</f>
        <v>Subsidy for Capacity Construction</v>
      </c>
      <c r="K430" s="254" t="str">
        <f>IF(ISBLANK(INDEX('Policy Characteristics'!E:E,MATCH($C430,'Policy Characteristics'!$C:$C,0))),"",INDEX('Policy Characteristics'!E:E,MATCH($C430,'Policy Characteristics'!$C:$C,0)))</f>
        <v>elec capacity construction subsidy</v>
      </c>
      <c r="L430" s="261">
        <f>IF(ISBLANK(INDEX('Policy Characteristics'!F:F,MATCH($C430,'Policy Characteristics'!$C:$C,0))),"",INDEX('Policy Characteristics'!F:F,MATCH($C430,'Policy Characteristics'!$C:$C,0)))</f>
        <v>0</v>
      </c>
      <c r="M430" s="261">
        <f>IF(ISBLANK(INDEX('Policy Characteristics'!G:G,MATCH($C430,'Policy Characteristics'!$C:$C,0))),"",INDEX('Policy Characteristics'!G:G,MATCH($C430,'Policy Characteristics'!$C:$C,0)))</f>
        <v>0.95</v>
      </c>
      <c r="N430" s="261">
        <f>IF(ISBLANK(INDEX('Policy Characteristics'!H:H,MATCH($C430,'Policy Characteristics'!$C:$C,0))),"",INDEX('Policy Characteristics'!H:H,MATCH($C430,'Policy Characteristics'!$C:$C,0)))</f>
        <v>0.01</v>
      </c>
      <c r="O430" s="254" t="str">
        <f>IF(ISBLANK(INDEX('Policy Characteristics'!I:I,MATCH($C430,'Policy Characteristics'!$C:$C,0))),"",INDEX('Policy Characteristics'!I:I,MATCH($C430,'Policy Characteristics'!$C:$C,0)))</f>
        <v>% of construction cost</v>
      </c>
      <c r="P430" s="254"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0" s="254" t="str">
        <f>IF(ISBLANK(INDEX('Policy Characteristics'!K:K,MATCH($C430,'Policy Characteristics'!$C:$C,0))),"",INDEX('Policy Characteristics'!K:K,MATCH($C430,'Policy Characteristics'!$C:$C,0)))</f>
        <v>electricity-sector-main.html#subsidies</v>
      </c>
      <c r="R430" s="254" t="str">
        <f>IF(ISBLANK(INDEX('Policy Characteristics'!L:L,MATCH($C430,'Policy Characteristics'!$C:$C,0))),"",INDEX('Policy Characteristics'!L:L,MATCH($C430,'Policy Characteristics'!$C:$C,0)))</f>
        <v/>
      </c>
    </row>
    <row r="431" spans="1:18" s="2" customFormat="1">
      <c r="A431" s="254" t="str">
        <f>IF(ISBLANK(INDEX('Policy Characteristics'!A:A,MATCH($C431,'Policy Characteristics'!$C:$C,0))),"",INDEX('Policy Characteristics'!A:A,MATCH($C431,'Policy Characteristics'!$C:$C,0)))</f>
        <v>Electricity Supply</v>
      </c>
      <c r="B431" s="262" t="str">
        <f>IF(ISBLANK(INDEX('Policy Characteristics'!B:B,MATCH($C431,'Policy Characteristics'!$C:$C,0))),"",INDEX('Policy Characteristics'!B:B,MATCH($C431,'Policy Characteristics'!$C:$C,0)))</f>
        <v>Subsidy for Capacity Construction</v>
      </c>
      <c r="C431" s="318" t="str">
        <f t="shared" si="25"/>
        <v>Perc Subsidy for Elec Capacity Construction</v>
      </c>
      <c r="D431" s="6" t="s">
        <v>2753</v>
      </c>
      <c r="E431" s="45"/>
      <c r="F431" s="6" t="s">
        <v>2472</v>
      </c>
      <c r="G431" s="6"/>
      <c r="H431" s="47">
        <v>697</v>
      </c>
      <c r="I431" s="325" t="s">
        <v>44</v>
      </c>
      <c r="J431" s="255" t="str">
        <f>IF(ISBLANK(INDEX('Policy Characteristics'!D:D,MATCH($C431,'Policy Characteristics'!$C:$C,0))),"",INDEX('Policy Characteristics'!D:D,MATCH($C431,'Policy Characteristics'!$C:$C,0)))</f>
        <v>Subsidy for Capacity Construction</v>
      </c>
      <c r="K431" s="254" t="str">
        <f>IF(ISBLANK(INDEX('Policy Characteristics'!E:E,MATCH($C431,'Policy Characteristics'!$C:$C,0))),"",INDEX('Policy Characteristics'!E:E,MATCH($C431,'Policy Characteristics'!$C:$C,0)))</f>
        <v>elec capacity construction subsidy</v>
      </c>
      <c r="L431" s="261">
        <f>IF(ISBLANK(INDEX('Policy Characteristics'!F:F,MATCH($C431,'Policy Characteristics'!$C:$C,0))),"",INDEX('Policy Characteristics'!F:F,MATCH($C431,'Policy Characteristics'!$C:$C,0)))</f>
        <v>0</v>
      </c>
      <c r="M431" s="261">
        <f>IF(ISBLANK(INDEX('Policy Characteristics'!G:G,MATCH($C431,'Policy Characteristics'!$C:$C,0))),"",INDEX('Policy Characteristics'!G:G,MATCH($C431,'Policy Characteristics'!$C:$C,0)))</f>
        <v>0.95</v>
      </c>
      <c r="N431" s="261">
        <f>IF(ISBLANK(INDEX('Policy Characteristics'!H:H,MATCH($C431,'Policy Characteristics'!$C:$C,0))),"",INDEX('Policy Characteristics'!H:H,MATCH($C431,'Policy Characteristics'!$C:$C,0)))</f>
        <v>0.01</v>
      </c>
      <c r="O431" s="254" t="str">
        <f>IF(ISBLANK(INDEX('Policy Characteristics'!I:I,MATCH($C431,'Policy Characteristics'!$C:$C,0))),"",INDEX('Policy Characteristics'!I:I,MATCH($C431,'Policy Characteristics'!$C:$C,0)))</f>
        <v>% of construction cost</v>
      </c>
      <c r="P431" s="254"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1" s="254" t="str">
        <f>IF(ISBLANK(INDEX('Policy Characteristics'!K:K,MATCH($C431,'Policy Characteristics'!$C:$C,0))),"",INDEX('Policy Characteristics'!K:K,MATCH($C431,'Policy Characteristics'!$C:$C,0)))</f>
        <v>electricity-sector-main.html#subsidies</v>
      </c>
      <c r="R431" s="254" t="str">
        <f>IF(ISBLANK(INDEX('Policy Characteristics'!L:L,MATCH($C431,'Policy Characteristics'!$C:$C,0))),"",INDEX('Policy Characteristics'!L:L,MATCH($C431,'Policy Characteristics'!$C:$C,0)))</f>
        <v/>
      </c>
    </row>
    <row r="432" spans="1:18" s="2" customFormat="1">
      <c r="A432" s="254" t="str">
        <f>IF(ISBLANK(INDEX('Policy Characteristics'!A:A,MATCH($C432,'Policy Characteristics'!$C:$C,0))),"",INDEX('Policy Characteristics'!A:A,MATCH($C432,'Policy Characteristics'!$C:$C,0)))</f>
        <v>Electricity Supply</v>
      </c>
      <c r="B432" s="262" t="str">
        <f>IF(ISBLANK(INDEX('Policy Characteristics'!B:B,MATCH($C432,'Policy Characteristics'!$C:$C,0))),"",INDEX('Policy Characteristics'!B:B,MATCH($C432,'Policy Characteristics'!$C:$C,0)))</f>
        <v>Subsidy for Capacity Construction</v>
      </c>
      <c r="C432" s="318" t="str">
        <f t="shared" si="25"/>
        <v>Perc Subsidy for Elec Capacity Construction</v>
      </c>
      <c r="D432" s="6" t="s">
        <v>3497</v>
      </c>
      <c r="E432" s="45"/>
      <c r="F432" s="6" t="s">
        <v>3504</v>
      </c>
      <c r="G432" s="6"/>
      <c r="H432" s="47">
        <v>1790</v>
      </c>
      <c r="I432" s="325" t="s">
        <v>43</v>
      </c>
      <c r="J432" s="255" t="str">
        <f>IF(ISBLANK(INDEX('Policy Characteristics'!D:D,MATCH($C432,'Policy Characteristics'!$C:$C,0))),"",INDEX('Policy Characteristics'!D:D,MATCH($C432,'Policy Characteristics'!$C:$C,0)))</f>
        <v>Subsidy for Capacity Construction</v>
      </c>
      <c r="K432" s="254" t="str">
        <f>IF(ISBLANK(INDEX('Policy Characteristics'!E:E,MATCH($C432,'Policy Characteristics'!$C:$C,0))),"",INDEX('Policy Characteristics'!E:E,MATCH($C432,'Policy Characteristics'!$C:$C,0)))</f>
        <v>elec capacity construction subsidy</v>
      </c>
      <c r="L432" s="261">
        <f>IF(ISBLANK(INDEX('Policy Characteristics'!F:F,MATCH($C432,'Policy Characteristics'!$C:$C,0))),"",INDEX('Policy Characteristics'!F:F,MATCH($C432,'Policy Characteristics'!$C:$C,0)))</f>
        <v>0</v>
      </c>
      <c r="M432" s="261">
        <f>IF(ISBLANK(INDEX('Policy Characteristics'!G:G,MATCH($C432,'Policy Characteristics'!$C:$C,0))),"",INDEX('Policy Characteristics'!G:G,MATCH($C432,'Policy Characteristics'!$C:$C,0)))</f>
        <v>0.95</v>
      </c>
      <c r="N432" s="261">
        <f>IF(ISBLANK(INDEX('Policy Characteristics'!H:H,MATCH($C432,'Policy Characteristics'!$C:$C,0))),"",INDEX('Policy Characteristics'!H:H,MATCH($C432,'Policy Characteristics'!$C:$C,0)))</f>
        <v>0.01</v>
      </c>
      <c r="O432" s="254" t="str">
        <f>IF(ISBLANK(INDEX('Policy Characteristics'!I:I,MATCH($C432,'Policy Characteristics'!$C:$C,0))),"",INDEX('Policy Characteristics'!I:I,MATCH($C432,'Policy Characteristics'!$C:$C,0)))</f>
        <v>% of construction cost</v>
      </c>
      <c r="P432" s="254"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2" s="254" t="str">
        <f>IF(ISBLANK(INDEX('Policy Characteristics'!K:K,MATCH($C432,'Policy Characteristics'!$C:$C,0))),"",INDEX('Policy Characteristics'!K:K,MATCH($C432,'Policy Characteristics'!$C:$C,0)))</f>
        <v>electricity-sector-main.html#subsidies</v>
      </c>
      <c r="R432" s="254" t="str">
        <f>IF(ISBLANK(INDEX('Policy Characteristics'!L:L,MATCH($C432,'Policy Characteristics'!$C:$C,0))),"",INDEX('Policy Characteristics'!L:L,MATCH($C432,'Policy Characteristics'!$C:$C,0)))</f>
        <v/>
      </c>
    </row>
    <row r="433" spans="1:19" s="2" customFormat="1">
      <c r="A433" s="254" t="str">
        <f>IF(ISBLANK(INDEX('Policy Characteristics'!A:A,MATCH($C433,'Policy Characteristics'!$C:$C,0))),"",INDEX('Policy Characteristics'!A:A,MATCH($C433,'Policy Characteristics'!$C:$C,0)))</f>
        <v>Electricity Supply</v>
      </c>
      <c r="B433" s="262" t="str">
        <f>IF(ISBLANK(INDEX('Policy Characteristics'!B:B,MATCH($C433,'Policy Characteristics'!$C:$C,0))),"",INDEX('Policy Characteristics'!B:B,MATCH($C433,'Policy Characteristics'!$C:$C,0)))</f>
        <v>Subsidy for Capacity Construction</v>
      </c>
      <c r="C433" s="318" t="str">
        <f t="shared" si="25"/>
        <v>Perc Subsidy for Elec Capacity Construction</v>
      </c>
      <c r="D433" s="6" t="s">
        <v>3500</v>
      </c>
      <c r="E433" s="45"/>
      <c r="F433" s="6" t="s">
        <v>3505</v>
      </c>
      <c r="G433" s="6"/>
      <c r="H433" s="47">
        <v>1791</v>
      </c>
      <c r="I433" s="325" t="s">
        <v>43</v>
      </c>
      <c r="J433" s="255" t="str">
        <f>IF(ISBLANK(INDEX('Policy Characteristics'!D:D,MATCH($C433,'Policy Characteristics'!$C:$C,0))),"",INDEX('Policy Characteristics'!D:D,MATCH($C433,'Policy Characteristics'!$C:$C,0)))</f>
        <v>Subsidy for Capacity Construction</v>
      </c>
      <c r="K433" s="254" t="str">
        <f>IF(ISBLANK(INDEX('Policy Characteristics'!E:E,MATCH($C433,'Policy Characteristics'!$C:$C,0))),"",INDEX('Policy Characteristics'!E:E,MATCH($C433,'Policy Characteristics'!$C:$C,0)))</f>
        <v>elec capacity construction subsidy</v>
      </c>
      <c r="L433" s="261">
        <f>IF(ISBLANK(INDEX('Policy Characteristics'!F:F,MATCH($C433,'Policy Characteristics'!$C:$C,0))),"",INDEX('Policy Characteristics'!F:F,MATCH($C433,'Policy Characteristics'!$C:$C,0)))</f>
        <v>0</v>
      </c>
      <c r="M433" s="261">
        <f>IF(ISBLANK(INDEX('Policy Characteristics'!G:G,MATCH($C433,'Policy Characteristics'!$C:$C,0))),"",INDEX('Policy Characteristics'!G:G,MATCH($C433,'Policy Characteristics'!$C:$C,0)))</f>
        <v>0.95</v>
      </c>
      <c r="N433" s="261">
        <f>IF(ISBLANK(INDEX('Policy Characteristics'!H:H,MATCH($C433,'Policy Characteristics'!$C:$C,0))),"",INDEX('Policy Characteristics'!H:H,MATCH($C433,'Policy Characteristics'!$C:$C,0)))</f>
        <v>0.01</v>
      </c>
      <c r="O433" s="254" t="str">
        <f>IF(ISBLANK(INDEX('Policy Characteristics'!I:I,MATCH($C433,'Policy Characteristics'!$C:$C,0))),"",INDEX('Policy Characteristics'!I:I,MATCH($C433,'Policy Characteristics'!$C:$C,0)))</f>
        <v>% of construction cost</v>
      </c>
      <c r="P433" s="254"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3" s="254" t="str">
        <f>IF(ISBLANK(INDEX('Policy Characteristics'!K:K,MATCH($C433,'Policy Characteristics'!$C:$C,0))),"",INDEX('Policy Characteristics'!K:K,MATCH($C433,'Policy Characteristics'!$C:$C,0)))</f>
        <v>electricity-sector-main.html#subsidies</v>
      </c>
      <c r="R433" s="254" t="str">
        <f>IF(ISBLANK(INDEX('Policy Characteristics'!L:L,MATCH($C433,'Policy Characteristics'!$C:$C,0))),"",INDEX('Policy Characteristics'!L:L,MATCH($C433,'Policy Characteristics'!$C:$C,0)))</f>
        <v/>
      </c>
    </row>
    <row r="434" spans="1:19" s="2" customFormat="1">
      <c r="A434" s="254" t="str">
        <f>IF(ISBLANK(INDEX('Policy Characteristics'!A:A,MATCH($C434,'Policy Characteristics'!$C:$C,0))),"",INDEX('Policy Characteristics'!A:A,MATCH($C434,'Policy Characteristics'!$C:$C,0)))</f>
        <v>Electricity Supply</v>
      </c>
      <c r="B434" s="262" t="str">
        <f>IF(ISBLANK(INDEX('Policy Characteristics'!B:B,MATCH($C434,'Policy Characteristics'!$C:$C,0))),"",INDEX('Policy Characteristics'!B:B,MATCH($C434,'Policy Characteristics'!$C:$C,0)))</f>
        <v>Subsidy for Capacity Construction</v>
      </c>
      <c r="C434" s="318" t="str">
        <f t="shared" si="25"/>
        <v>Perc Subsidy for Elec Capacity Construction</v>
      </c>
      <c r="D434" s="6" t="s">
        <v>3501</v>
      </c>
      <c r="E434" s="45"/>
      <c r="F434" s="6" t="s">
        <v>3506</v>
      </c>
      <c r="G434" s="6"/>
      <c r="H434" s="47">
        <v>1792</v>
      </c>
      <c r="I434" s="325" t="s">
        <v>43</v>
      </c>
      <c r="J434" s="255" t="str">
        <f>IF(ISBLANK(INDEX('Policy Characteristics'!D:D,MATCH($C434,'Policy Characteristics'!$C:$C,0))),"",INDEX('Policy Characteristics'!D:D,MATCH($C434,'Policy Characteristics'!$C:$C,0)))</f>
        <v>Subsidy for Capacity Construction</v>
      </c>
      <c r="K434" s="254" t="str">
        <f>IF(ISBLANK(INDEX('Policy Characteristics'!E:E,MATCH($C434,'Policy Characteristics'!$C:$C,0))),"",INDEX('Policy Characteristics'!E:E,MATCH($C434,'Policy Characteristics'!$C:$C,0)))</f>
        <v>elec capacity construction subsidy</v>
      </c>
      <c r="L434" s="261">
        <f>IF(ISBLANK(INDEX('Policy Characteristics'!F:F,MATCH($C434,'Policy Characteristics'!$C:$C,0))),"",INDEX('Policy Characteristics'!F:F,MATCH($C434,'Policy Characteristics'!$C:$C,0)))</f>
        <v>0</v>
      </c>
      <c r="M434" s="261">
        <f>IF(ISBLANK(INDEX('Policy Characteristics'!G:G,MATCH($C434,'Policy Characteristics'!$C:$C,0))),"",INDEX('Policy Characteristics'!G:G,MATCH($C434,'Policy Characteristics'!$C:$C,0)))</f>
        <v>0.95</v>
      </c>
      <c r="N434" s="261">
        <f>IF(ISBLANK(INDEX('Policy Characteristics'!H:H,MATCH($C434,'Policy Characteristics'!$C:$C,0))),"",INDEX('Policy Characteristics'!H:H,MATCH($C434,'Policy Characteristics'!$C:$C,0)))</f>
        <v>0.01</v>
      </c>
      <c r="O434" s="254" t="str">
        <f>IF(ISBLANK(INDEX('Policy Characteristics'!I:I,MATCH($C434,'Policy Characteristics'!$C:$C,0))),"",INDEX('Policy Characteristics'!I:I,MATCH($C434,'Policy Characteristics'!$C:$C,0)))</f>
        <v>% of construction cost</v>
      </c>
      <c r="P434" s="254"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4" s="254" t="str">
        <f>IF(ISBLANK(INDEX('Policy Characteristics'!K:K,MATCH($C434,'Policy Characteristics'!$C:$C,0))),"",INDEX('Policy Characteristics'!K:K,MATCH($C434,'Policy Characteristics'!$C:$C,0)))</f>
        <v>electricity-sector-main.html#subsidies</v>
      </c>
      <c r="R434" s="254" t="str">
        <f>IF(ISBLANK(INDEX('Policy Characteristics'!L:L,MATCH($C434,'Policy Characteristics'!$C:$C,0))),"",INDEX('Policy Characteristics'!L:L,MATCH($C434,'Policy Characteristics'!$C:$C,0)))</f>
        <v/>
      </c>
    </row>
    <row r="435" spans="1:19" s="2" customFormat="1">
      <c r="A435" s="254" t="str">
        <f>IF(ISBLANK(INDEX('Policy Characteristics'!A:A,MATCH($C435,'Policy Characteristics'!$C:$C,0))),"",INDEX('Policy Characteristics'!A:A,MATCH($C435,'Policy Characteristics'!$C:$C,0)))</f>
        <v>Electricity Supply</v>
      </c>
      <c r="B435" s="262" t="str">
        <f>IF(ISBLANK(INDEX('Policy Characteristics'!B:B,MATCH($C435,'Policy Characteristics'!$C:$C,0))),"",INDEX('Policy Characteristics'!B:B,MATCH($C435,'Policy Characteristics'!$C:$C,0)))</f>
        <v>Subsidy for Capacity Construction</v>
      </c>
      <c r="C435" s="318" t="str">
        <f t="shared" si="25"/>
        <v>Perc Subsidy for Elec Capacity Construction</v>
      </c>
      <c r="D435" s="6" t="s">
        <v>3502</v>
      </c>
      <c r="E435" s="45"/>
      <c r="F435" s="6" t="s">
        <v>3507</v>
      </c>
      <c r="G435" s="6"/>
      <c r="H435" s="47">
        <v>1793</v>
      </c>
      <c r="I435" s="325" t="s">
        <v>43</v>
      </c>
      <c r="J435" s="255" t="str">
        <f>IF(ISBLANK(INDEX('Policy Characteristics'!D:D,MATCH($C435,'Policy Characteristics'!$C:$C,0))),"",INDEX('Policy Characteristics'!D:D,MATCH($C435,'Policy Characteristics'!$C:$C,0)))</f>
        <v>Subsidy for Capacity Construction</v>
      </c>
      <c r="K435" s="254" t="str">
        <f>IF(ISBLANK(INDEX('Policy Characteristics'!E:E,MATCH($C435,'Policy Characteristics'!$C:$C,0))),"",INDEX('Policy Characteristics'!E:E,MATCH($C435,'Policy Characteristics'!$C:$C,0)))</f>
        <v>elec capacity construction subsidy</v>
      </c>
      <c r="L435" s="261">
        <f>IF(ISBLANK(INDEX('Policy Characteristics'!F:F,MATCH($C435,'Policy Characteristics'!$C:$C,0))),"",INDEX('Policy Characteristics'!F:F,MATCH($C435,'Policy Characteristics'!$C:$C,0)))</f>
        <v>0</v>
      </c>
      <c r="M435" s="261">
        <f>IF(ISBLANK(INDEX('Policy Characteristics'!G:G,MATCH($C435,'Policy Characteristics'!$C:$C,0))),"",INDEX('Policy Characteristics'!G:G,MATCH($C435,'Policy Characteristics'!$C:$C,0)))</f>
        <v>0.95</v>
      </c>
      <c r="N435" s="261">
        <f>IF(ISBLANK(INDEX('Policy Characteristics'!H:H,MATCH($C435,'Policy Characteristics'!$C:$C,0))),"",INDEX('Policy Characteristics'!H:H,MATCH($C435,'Policy Characteristics'!$C:$C,0)))</f>
        <v>0.01</v>
      </c>
      <c r="O435" s="254" t="str">
        <f>IF(ISBLANK(INDEX('Policy Characteristics'!I:I,MATCH($C435,'Policy Characteristics'!$C:$C,0))),"",INDEX('Policy Characteristics'!I:I,MATCH($C435,'Policy Characteristics'!$C:$C,0)))</f>
        <v>% of construction cost</v>
      </c>
      <c r="P435" s="254"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5" s="254" t="str">
        <f>IF(ISBLANK(INDEX('Policy Characteristics'!K:K,MATCH($C435,'Policy Characteristics'!$C:$C,0))),"",INDEX('Policy Characteristics'!K:K,MATCH($C435,'Policy Characteristics'!$C:$C,0)))</f>
        <v>electricity-sector-main.html#subsidies</v>
      </c>
      <c r="R435" s="254" t="str">
        <f>IF(ISBLANK(INDEX('Policy Characteristics'!L:L,MATCH($C435,'Policy Characteristics'!$C:$C,0))),"",INDEX('Policy Characteristics'!L:L,MATCH($C435,'Policy Characteristics'!$C:$C,0)))</f>
        <v/>
      </c>
    </row>
    <row r="436" spans="1:19" s="2" customFormat="1">
      <c r="A436" s="254" t="str">
        <f>IF(ISBLANK(INDEX('Policy Characteristics'!A:A,MATCH($C436,'Policy Characteristics'!$C:$C,0))),"",INDEX('Policy Characteristics'!A:A,MATCH($C436,'Policy Characteristics'!$C:$C,0)))</f>
        <v>Electricity Supply</v>
      </c>
      <c r="B436" s="262" t="str">
        <f>IF(ISBLANK(INDEX('Policy Characteristics'!B:B,MATCH($C436,'Policy Characteristics'!$C:$C,0))),"",INDEX('Policy Characteristics'!B:B,MATCH($C436,'Policy Characteristics'!$C:$C,0)))</f>
        <v>Subsidy for Capacity Construction</v>
      </c>
      <c r="C436" s="318" t="str">
        <f t="shared" si="25"/>
        <v>Perc Subsidy for Elec Capacity Construction</v>
      </c>
      <c r="D436" s="6" t="s">
        <v>3503</v>
      </c>
      <c r="E436" s="45"/>
      <c r="F436" s="6" t="s">
        <v>3508</v>
      </c>
      <c r="G436" s="6"/>
      <c r="H436" s="47">
        <v>1794</v>
      </c>
      <c r="I436" s="325" t="s">
        <v>43</v>
      </c>
      <c r="J436" s="255" t="str">
        <f>IF(ISBLANK(INDEX('Policy Characteristics'!D:D,MATCH($C436,'Policy Characteristics'!$C:$C,0))),"",INDEX('Policy Characteristics'!D:D,MATCH($C436,'Policy Characteristics'!$C:$C,0)))</f>
        <v>Subsidy for Capacity Construction</v>
      </c>
      <c r="K436" s="254" t="str">
        <f>IF(ISBLANK(INDEX('Policy Characteristics'!E:E,MATCH($C436,'Policy Characteristics'!$C:$C,0))),"",INDEX('Policy Characteristics'!E:E,MATCH($C436,'Policy Characteristics'!$C:$C,0)))</f>
        <v>elec capacity construction subsidy</v>
      </c>
      <c r="L436" s="261">
        <f>IF(ISBLANK(INDEX('Policy Characteristics'!F:F,MATCH($C436,'Policy Characteristics'!$C:$C,0))),"",INDEX('Policy Characteristics'!F:F,MATCH($C436,'Policy Characteristics'!$C:$C,0)))</f>
        <v>0</v>
      </c>
      <c r="M436" s="261">
        <f>IF(ISBLANK(INDEX('Policy Characteristics'!G:G,MATCH($C436,'Policy Characteristics'!$C:$C,0))),"",INDEX('Policy Characteristics'!G:G,MATCH($C436,'Policy Characteristics'!$C:$C,0)))</f>
        <v>0.95</v>
      </c>
      <c r="N436" s="261">
        <f>IF(ISBLANK(INDEX('Policy Characteristics'!H:H,MATCH($C436,'Policy Characteristics'!$C:$C,0))),"",INDEX('Policy Characteristics'!H:H,MATCH($C436,'Policy Characteristics'!$C:$C,0)))</f>
        <v>0.01</v>
      </c>
      <c r="O436" s="254" t="str">
        <f>IF(ISBLANK(INDEX('Policy Characteristics'!I:I,MATCH($C436,'Policy Characteristics'!$C:$C,0))),"",INDEX('Policy Characteristics'!I:I,MATCH($C436,'Policy Characteristics'!$C:$C,0)))</f>
        <v>% of construction cost</v>
      </c>
      <c r="P436" s="254"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6" s="254" t="str">
        <f>IF(ISBLANK(INDEX('Policy Characteristics'!K:K,MATCH($C436,'Policy Characteristics'!$C:$C,0))),"",INDEX('Policy Characteristics'!K:K,MATCH($C436,'Policy Characteristics'!$C:$C,0)))</f>
        <v>electricity-sector-main.html#subsidies</v>
      </c>
      <c r="R436" s="254" t="str">
        <f>IF(ISBLANK(INDEX('Policy Characteristics'!L:L,MATCH($C436,'Policy Characteristics'!$C:$C,0))),"",INDEX('Policy Characteristics'!L:L,MATCH($C436,'Policy Characteristics'!$C:$C,0)))</f>
        <v/>
      </c>
    </row>
    <row r="437" spans="1:19" s="2" customFormat="1">
      <c r="A437" s="254" t="str">
        <f>IF(ISBLANK(INDEX('Policy Characteristics'!A:A,MATCH($C437,'Policy Characteristics'!$C:$C,0))),"",INDEX('Policy Characteristics'!A:A,MATCH($C437,'Policy Characteristics'!$C:$C,0)))</f>
        <v>Electricity Supply</v>
      </c>
      <c r="B437" s="262" t="str">
        <f>IF(ISBLANK(INDEX('Policy Characteristics'!B:B,MATCH($C437,'Policy Characteristics'!$C:$C,0))),"",INDEX('Policy Characteristics'!B:B,MATCH($C437,'Policy Characteristics'!$C:$C,0)))</f>
        <v>Subsidy for Capacity Construction</v>
      </c>
      <c r="C437" s="318" t="str">
        <f t="shared" si="25"/>
        <v>Perc Subsidy for Elec Capacity Construction</v>
      </c>
      <c r="D437" s="6" t="s">
        <v>3592</v>
      </c>
      <c r="E437" s="45"/>
      <c r="F437" s="6" t="s">
        <v>3590</v>
      </c>
      <c r="G437" s="6"/>
      <c r="H437" s="47">
        <v>1795</v>
      </c>
      <c r="I437" s="325" t="s">
        <v>43</v>
      </c>
      <c r="J437" s="255" t="str">
        <f>IF(ISBLANK(INDEX('Policy Characteristics'!D:D,MATCH($C437,'Policy Characteristics'!$C:$C,0))),"",INDEX('Policy Characteristics'!D:D,MATCH($C437,'Policy Characteristics'!$C:$C,0)))</f>
        <v>Subsidy for Capacity Construction</v>
      </c>
      <c r="K437" s="254" t="str">
        <f>IF(ISBLANK(INDEX('Policy Characteristics'!E:E,MATCH($C437,'Policy Characteristics'!$C:$C,0))),"",INDEX('Policy Characteristics'!E:E,MATCH($C437,'Policy Characteristics'!$C:$C,0)))</f>
        <v>elec capacity construction subsidy</v>
      </c>
      <c r="L437" s="261">
        <f>IF(ISBLANK(INDEX('Policy Characteristics'!F:F,MATCH($C437,'Policy Characteristics'!$C:$C,0))),"",INDEX('Policy Characteristics'!F:F,MATCH($C437,'Policy Characteristics'!$C:$C,0)))</f>
        <v>0</v>
      </c>
      <c r="M437" s="261">
        <f>IF(ISBLANK(INDEX('Policy Characteristics'!G:G,MATCH($C437,'Policy Characteristics'!$C:$C,0))),"",INDEX('Policy Characteristics'!G:G,MATCH($C437,'Policy Characteristics'!$C:$C,0)))</f>
        <v>0.95</v>
      </c>
      <c r="N437" s="261">
        <f>IF(ISBLANK(INDEX('Policy Characteristics'!H:H,MATCH($C437,'Policy Characteristics'!$C:$C,0))),"",INDEX('Policy Characteristics'!H:H,MATCH($C437,'Policy Characteristics'!$C:$C,0)))</f>
        <v>0.01</v>
      </c>
      <c r="O437" s="254" t="str">
        <f>IF(ISBLANK(INDEX('Policy Characteristics'!I:I,MATCH($C437,'Policy Characteristics'!$C:$C,0))),"",INDEX('Policy Characteristics'!I:I,MATCH($C437,'Policy Characteristics'!$C:$C,0)))</f>
        <v>% of construction cost</v>
      </c>
      <c r="P437" s="254" t="str">
        <f>IF(ISBLANK(INDEX('Policy Characteristics'!J:J,MATCH($C437,'Policy Characteristics'!$C:$C,0))),"",INDEX('Policy Characteristics'!J:J,MATCH($C437,'Policy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7" s="254" t="str">
        <f>IF(ISBLANK(INDEX('Policy Characteristics'!K:K,MATCH($C437,'Policy Characteristics'!$C:$C,0))),"",INDEX('Policy Characteristics'!K:K,MATCH($C437,'Policy Characteristics'!$C:$C,0)))</f>
        <v>electricity-sector-main.html#subsidies</v>
      </c>
      <c r="R437" s="254" t="str">
        <f>IF(ISBLANK(INDEX('Policy Characteristics'!L:L,MATCH($C437,'Policy Characteristics'!$C:$C,0))),"",INDEX('Policy Characteristics'!L:L,MATCH($C437,'Policy Characteristics'!$C:$C,0)))</f>
        <v/>
      </c>
    </row>
    <row r="438" spans="1:19" s="2" customFormat="1">
      <c r="A438" s="254" t="str">
        <f>IF(ISBLANK(INDEX('Policy Characteristics'!A:A,MATCH($C438,'Policy Characteristics'!$C:$C,0))),"",INDEX('Policy Characteristics'!A:A,MATCH($C438,'Policy Characteristics'!$C:$C,0)))</f>
        <v>Electricity Supply</v>
      </c>
      <c r="B438" s="262" t="str">
        <f>IF(ISBLANK(INDEX('Policy Characteristics'!B:B,MATCH($C438,'Policy Characteristics'!$C:$C,0))),"",INDEX('Policy Characteristics'!B:B,MATCH($C438,'Policy Characteristics'!$C:$C,0)))</f>
        <v>Subsidy for Capacity Construction</v>
      </c>
      <c r="C438" s="318" t="str">
        <f t="shared" si="25"/>
        <v>Perc Subsidy for Elec Capacity Construction</v>
      </c>
      <c r="D438" s="6" t="s">
        <v>3593</v>
      </c>
      <c r="E438" s="45"/>
      <c r="F438" s="6" t="s">
        <v>3591</v>
      </c>
      <c r="G438" s="6"/>
      <c r="H438" s="47">
        <v>2243</v>
      </c>
      <c r="I438" s="325" t="s">
        <v>43</v>
      </c>
      <c r="J438" s="255" t="str">
        <f>IF(ISBLANK(INDEX('Policy Characteristics'!D:D,MATCH($C438,'Policy Characteristics'!$C:$C,0))),"",INDEX('Policy Characteristics'!D:D,MATCH($C438,'Policy Characteristics'!$C:$C,0)))</f>
        <v>Subsidy for Capacity Construction</v>
      </c>
      <c r="K438" s="254" t="str">
        <f>IF(ISBLANK(INDEX('Policy Characteristics'!E:E,MATCH($C438,'Policy Characteristics'!$C:$C,0))),"",INDEX('Policy Characteristics'!E:E,MATCH($C438,'Policy Characteristics'!$C:$C,0)))</f>
        <v>elec capacity construction subsidy</v>
      </c>
      <c r="L438" s="261">
        <f>IF(ISBLANK(INDEX('Policy Characteristics'!F:F,MATCH($C438,'Policy Characteristics'!$C:$C,0))),"",INDEX('Policy Characteristics'!F:F,MATCH($C438,'Policy Characteristics'!$C:$C,0)))</f>
        <v>0</v>
      </c>
      <c r="M438" s="261">
        <f>IF(ISBLANK(INDEX('Policy Characteristics'!G:G,MATCH($C438,'Policy Characteristics'!$C:$C,0))),"",INDEX('Policy Characteristics'!G:G,MATCH($C438,'Policy Characteristics'!$C:$C,0)))</f>
        <v>0.95</v>
      </c>
      <c r="N438" s="261">
        <f>IF(ISBLANK(INDEX('Policy Characteristics'!H:H,MATCH($C438,'Policy Characteristics'!$C:$C,0))),"",INDEX('Policy Characteristics'!H:H,MATCH($C438,'Policy Characteristics'!$C:$C,0)))</f>
        <v>0.01</v>
      </c>
      <c r="O438" s="254" t="str">
        <f>IF(ISBLANK(INDEX('Policy Characteristics'!I:I,MATCH($C438,'Policy Characteristics'!$C:$C,0))),"",INDEX('Policy Characteristics'!I:I,MATCH($C438,'Policy Characteristics'!$C:$C,0)))</f>
        <v>% of construction cost</v>
      </c>
      <c r="P438" s="254"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**Nuclear:** The U.S. Federal Government has guaranteed billions of dollars of loans for the construction new nuclear plants and has funded billions of dollars of nuclear technology R&amp;D.  The construction of two new reactors at the Vogtle power plant, the only recently built nuclear energy project under construction in the U.S., received $12 billion in loan guarantees as of March 2019.  (Loan guarantees are not equivalent to subsidies dollar-for-dollar, but they lower the cost of construction by enabling the plant to access cheaper financing.) // **Solar Thermal:** We assume IRA tax credits of 41.6%, based on assumptions on which share of new plants qualify for various bonus credits.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**Geothermal:**  We assume IRA tax credits of 41.6%, based on assumptions on which share of new plants qualify for various bonus credits. // **Offshore Wind:**  We assume IRA tax credits of 41.6%, based on assumptions on which share of new plants qualify for various bonus credits.</v>
      </c>
      <c r="Q438" s="254" t="str">
        <f>IF(ISBLANK(INDEX('Policy Characteristics'!K:K,MATCH($C438,'Policy Characteristics'!$C:$C,0))),"",INDEX('Policy Characteristics'!K:K,MATCH($C438,'Policy Characteristics'!$C:$C,0)))</f>
        <v>electricity-sector-main.html#subsidies</v>
      </c>
      <c r="R438" s="254"/>
    </row>
    <row r="439" spans="1:19" s="4" customFormat="1">
      <c r="A439" s="254" t="str">
        <f>IF(ISBLANK(INDEX('Policy Characteristics'!A:A,MATCH($C439,'Policy Characteristics'!$C:$C,0))),"",INDEX('Policy Characteristics'!A:A,MATCH($C439,'Policy Characteristics'!$C:$C,0)))</f>
        <v>Electricity Supply</v>
      </c>
      <c r="B439" s="262" t="str">
        <f>IF(ISBLANK(INDEX('Policy Characteristics'!B:B,MATCH($C439,'Policy Characteristics'!$C:$C,0))),"",INDEX('Policy Characteristics'!B:B,MATCH($C439,'Policy Characteristics'!$C:$C,0)))</f>
        <v>Subsidy for Electricity Production</v>
      </c>
      <c r="C439" t="s">
        <v>131</v>
      </c>
      <c r="D439" s="45" t="s">
        <v>448</v>
      </c>
      <c r="E439" s="45"/>
      <c r="F439" s="45" t="s">
        <v>447</v>
      </c>
      <c r="G439" s="314"/>
      <c r="H439" s="43">
        <v>1564</v>
      </c>
      <c r="I439" s="325" t="s">
        <v>44</v>
      </c>
      <c r="J439" s="255" t="str">
        <f>IF(ISBLANK(INDEX('Policy Characteristics'!D:D,MATCH($C439,'Policy Characteristics'!$C:$C,0))),"",INDEX('Policy Characteristics'!D:D,MATCH($C439,'Policy Characteristics'!$C:$C,0)))</f>
        <v>Subsidy for Electricity Production</v>
      </c>
      <c r="K439" s="254" t="str">
        <f>IF(ISBLANK(INDEX('Policy Characteristics'!E:E,MATCH($C439,'Policy Characteristics'!$C:$C,0))),"",INDEX('Policy Characteristics'!E:E,MATCH($C439,'Policy Characteristics'!$C:$C,0)))</f>
        <v>elec generation subsidy</v>
      </c>
      <c r="L439" s="254">
        <f>IF(ISBLANK(INDEX('Policy Characteristics'!F:F,MATCH($C439,'Policy Characteristics'!$C:$C,0))),"",INDEX('Policy Characteristics'!F:F,MATCH($C439,'Policy Characteristics'!$C:$C,0)))</f>
        <v>0</v>
      </c>
      <c r="M439" s="254">
        <f>IF(ISBLANK(INDEX('Policy Characteristics'!G:G,MATCH($C439,'Policy Characteristics'!$C:$C,0))),"",INDEX('Policy Characteristics'!G:G,MATCH($C439,'Policy Characteristics'!$C:$C,0)))</f>
        <v>60</v>
      </c>
      <c r="N439" s="254">
        <f>IF(ISBLANK(INDEX('Policy Characteristics'!H:H,MATCH($C439,'Policy Characteristics'!$C:$C,0))),"",INDEX('Policy Characteristics'!H:H,MATCH($C439,'Policy Characteristics'!$C:$C,0)))</f>
        <v>1</v>
      </c>
      <c r="O439" s="254" t="str">
        <f>IF(ISBLANK(INDEX('Policy Characteristics'!I:I,MATCH($C439,'Policy Characteristics'!$C:$C,0))),"",INDEX('Policy Characteristics'!I:I,MATCH($C439,'Policy Characteristics'!$C:$C,0)))</f>
        <v>$/MWh</v>
      </c>
      <c r="P439" s="254" t="str">
        <f>IF(ISBLANK(INDEX('Policy Characteristics'!J:J,MATCH($C439,'Policy Characteristics'!$C:$C,0))),"",INDEX('Policy Characteristics'!J:J,MATCH($C439,'Policy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39" s="254" t="str">
        <f>IF(ISBLANK(INDEX('Policy Characteristics'!K:K,MATCH($C439,'Policy Characteristics'!$C:$C,0))),"",INDEX('Policy Characteristics'!K:K,MATCH($C439,'Policy Characteristics'!$C:$C,0)))</f>
        <v>electricity-sector-main.html#subsidies</v>
      </c>
      <c r="R439" s="254" t="str">
        <f>IF(ISBLANK(INDEX('Policy Characteristics'!L:L,MATCH($C439,'Policy Characteristics'!$C:$C,0))),"",INDEX('Policy Characteristics'!L:L,MATCH($C439,'Policy Characteristics'!$C:$C,0)))</f>
        <v>subsidy-for-electricity-production.html</v>
      </c>
      <c r="S439" s="314"/>
    </row>
    <row r="440" spans="1:19">
      <c r="A440" s="254" t="str">
        <f>IF(ISBLANK(INDEX('Policy Characteristics'!A:A,MATCH($C440,'Policy Characteristics'!$C:$C,0))),"",INDEX('Policy Characteristics'!A:A,MATCH($C440,'Policy Characteristics'!$C:$C,0)))</f>
        <v>Electricity Supply</v>
      </c>
      <c r="B440" s="262" t="str">
        <f>IF(ISBLANK(INDEX('Policy Characteristics'!B:B,MATCH($C440,'Policy Characteristics'!$C:$C,0))),"",INDEX('Policy Characteristics'!B:B,MATCH($C440,'Policy Characteristics'!$C:$C,0)))</f>
        <v>Subsidy for Electricity Production</v>
      </c>
      <c r="C440" s="254" t="str">
        <f t="shared" ref="C440:C462" si="26">$C$439</f>
        <v>Subsidy for Elec Production by Fuel</v>
      </c>
      <c r="D440" s="6" t="s">
        <v>3498</v>
      </c>
      <c r="E440" s="45"/>
      <c r="F440" s="6" t="s">
        <v>3434</v>
      </c>
      <c r="G440" s="314"/>
      <c r="H440" s="43">
        <v>1566</v>
      </c>
      <c r="I440" s="325" t="s">
        <v>44</v>
      </c>
      <c r="J440" s="255" t="str">
        <f>IF(ISBLANK(INDEX('Policy Characteristics'!D:D,MATCH($C440,'Policy Characteristics'!$C:$C,0))),"",INDEX('Policy Characteristics'!D:D,MATCH($C440,'Policy Characteristics'!$C:$C,0)))</f>
        <v>Subsidy for Electricity Production</v>
      </c>
      <c r="K440" s="254" t="str">
        <f>IF(ISBLANK(INDEX('Policy Characteristics'!E:E,MATCH($C440,'Policy Characteristics'!$C:$C,0))),"",INDEX('Policy Characteristics'!E:E,MATCH($C440,'Policy Characteristics'!$C:$C,0)))</f>
        <v>elec generation subsidy</v>
      </c>
      <c r="L440" s="254">
        <f>IF(ISBLANK(INDEX('Policy Characteristics'!F:F,MATCH($C440,'Policy Characteristics'!$C:$C,0))),"",INDEX('Policy Characteristics'!F:F,MATCH($C440,'Policy Characteristics'!$C:$C,0)))</f>
        <v>0</v>
      </c>
      <c r="M440" s="254">
        <f>IF(ISBLANK(INDEX('Policy Characteristics'!G:G,MATCH($C440,'Policy Characteristics'!$C:$C,0))),"",INDEX('Policy Characteristics'!G:G,MATCH($C440,'Policy Characteristics'!$C:$C,0)))</f>
        <v>60</v>
      </c>
      <c r="N440" s="254">
        <f>IF(ISBLANK(INDEX('Policy Characteristics'!H:H,MATCH($C440,'Policy Characteristics'!$C:$C,0))),"",INDEX('Policy Characteristics'!H:H,MATCH($C440,'Policy Characteristics'!$C:$C,0)))</f>
        <v>1</v>
      </c>
      <c r="O440" s="254" t="str">
        <f>IF(ISBLANK(INDEX('Policy Characteristics'!I:I,MATCH($C440,'Policy Characteristics'!$C:$C,0))),"",INDEX('Policy Characteristics'!I:I,MATCH($C440,'Policy Characteristics'!$C:$C,0)))</f>
        <v>$/MWh</v>
      </c>
      <c r="P440" s="254"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40" s="254" t="str">
        <f>IF(ISBLANK(INDEX('Policy Characteristics'!K:K,MATCH($C440,'Policy Characteristics'!$C:$C,0))),"",INDEX('Policy Characteristics'!K:K,MATCH($C440,'Policy Characteristics'!$C:$C,0)))</f>
        <v>electricity-sector-main.html#subsidies</v>
      </c>
      <c r="R440" s="254" t="str">
        <f>IF(ISBLANK(INDEX('Policy Characteristics'!L:L,MATCH($C440,'Policy Characteristics'!$C:$C,0))),"",INDEX('Policy Characteristics'!L:L,MATCH($C440,'Policy Characteristics'!$C:$C,0)))</f>
        <v>subsidy-for-electricity-production.html</v>
      </c>
      <c r="S440" s="314"/>
    </row>
    <row r="441" spans="1:19">
      <c r="A441" s="254" t="str">
        <f>IF(ISBLANK(INDEX('Policy Characteristics'!A:A,MATCH($C441,'Policy Characteristics'!$C:$C,0))),"",INDEX('Policy Characteristics'!A:A,MATCH($C441,'Policy Characteristics'!$C:$C,0)))</f>
        <v>Electricity Supply</v>
      </c>
      <c r="B441" s="262" t="str">
        <f>IF(ISBLANK(INDEX('Policy Characteristics'!B:B,MATCH($C441,'Policy Characteristics'!$C:$C,0))),"",INDEX('Policy Characteristics'!B:B,MATCH($C441,'Policy Characteristics'!$C:$C,0)))</f>
        <v>Subsidy for Electricity Production</v>
      </c>
      <c r="C441" s="254" t="str">
        <f t="shared" si="26"/>
        <v>Subsidy for Elec Production by Fuel</v>
      </c>
      <c r="D441" s="6" t="s">
        <v>3499</v>
      </c>
      <c r="E441" s="45"/>
      <c r="F441" s="6" t="s">
        <v>3435</v>
      </c>
      <c r="G441" s="314"/>
      <c r="H441" s="43">
        <v>1796</v>
      </c>
      <c r="I441" s="325" t="s">
        <v>44</v>
      </c>
      <c r="J441" s="255" t="str">
        <f>IF(ISBLANK(INDEX('Policy Characteristics'!D:D,MATCH($C441,'Policy Characteristics'!$C:$C,0))),"",INDEX('Policy Characteristics'!D:D,MATCH($C441,'Policy Characteristics'!$C:$C,0)))</f>
        <v>Subsidy for Electricity Production</v>
      </c>
      <c r="K441" s="254" t="str">
        <f>IF(ISBLANK(INDEX('Policy Characteristics'!E:E,MATCH($C441,'Policy Characteristics'!$C:$C,0))),"",INDEX('Policy Characteristics'!E:E,MATCH($C441,'Policy Characteristics'!$C:$C,0)))</f>
        <v>elec generation subsidy</v>
      </c>
      <c r="L441" s="254">
        <f>IF(ISBLANK(INDEX('Policy Characteristics'!F:F,MATCH($C441,'Policy Characteristics'!$C:$C,0))),"",INDEX('Policy Characteristics'!F:F,MATCH($C441,'Policy Characteristics'!$C:$C,0)))</f>
        <v>0</v>
      </c>
      <c r="M441" s="254">
        <f>IF(ISBLANK(INDEX('Policy Characteristics'!G:G,MATCH($C441,'Policy Characteristics'!$C:$C,0))),"",INDEX('Policy Characteristics'!G:G,MATCH($C441,'Policy Characteristics'!$C:$C,0)))</f>
        <v>60</v>
      </c>
      <c r="N441" s="254">
        <f>IF(ISBLANK(INDEX('Policy Characteristics'!H:H,MATCH($C441,'Policy Characteristics'!$C:$C,0))),"",INDEX('Policy Characteristics'!H:H,MATCH($C441,'Policy Characteristics'!$C:$C,0)))</f>
        <v>1</v>
      </c>
      <c r="O441" s="254" t="str">
        <f>IF(ISBLANK(INDEX('Policy Characteristics'!I:I,MATCH($C441,'Policy Characteristics'!$C:$C,0))),"",INDEX('Policy Characteristics'!I:I,MATCH($C441,'Policy Characteristics'!$C:$C,0)))</f>
        <v>$/MWh</v>
      </c>
      <c r="P441" s="254"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41" s="254" t="str">
        <f>IF(ISBLANK(INDEX('Policy Characteristics'!K:K,MATCH($C441,'Policy Characteristics'!$C:$C,0))),"",INDEX('Policy Characteristics'!K:K,MATCH($C441,'Policy Characteristics'!$C:$C,0)))</f>
        <v>electricity-sector-main.html#subsidies</v>
      </c>
      <c r="R441" s="254" t="str">
        <f>IF(ISBLANK(INDEX('Policy Characteristics'!L:L,MATCH($C441,'Policy Characteristics'!$C:$C,0))),"",INDEX('Policy Characteristics'!L:L,MATCH($C441,'Policy Characteristics'!$C:$C,0)))</f>
        <v>subsidy-for-electricity-production.html</v>
      </c>
      <c r="S441" s="314"/>
    </row>
    <row r="442" spans="1:19">
      <c r="A442" s="254" t="str">
        <f>IF(ISBLANK(INDEX('Policy Characteristics'!A:A,MATCH($C442,'Policy Characteristics'!$C:$C,0))),"",INDEX('Policy Characteristics'!A:A,MATCH($C442,'Policy Characteristics'!$C:$C,0)))</f>
        <v>Electricity Supply</v>
      </c>
      <c r="B442" s="262" t="str">
        <f>IF(ISBLANK(INDEX('Policy Characteristics'!B:B,MATCH($C442,'Policy Characteristics'!$C:$C,0))),"",INDEX('Policy Characteristics'!B:B,MATCH($C442,'Policy Characteristics'!$C:$C,0)))</f>
        <v>Subsidy for Electricity Production</v>
      </c>
      <c r="C442" s="254" t="str">
        <f t="shared" si="26"/>
        <v>Subsidy for Elec Production by Fuel</v>
      </c>
      <c r="D442" s="6" t="s">
        <v>76</v>
      </c>
      <c r="E442" s="45"/>
      <c r="F442" s="6" t="s">
        <v>3509</v>
      </c>
      <c r="G442" s="314"/>
      <c r="H442" s="43">
        <v>1568</v>
      </c>
      <c r="I442" s="324" t="s">
        <v>43</v>
      </c>
      <c r="J442" s="255" t="str">
        <f>IF(ISBLANK(INDEX('Policy Characteristics'!D:D,MATCH($C442,'Policy Characteristics'!$C:$C,0))),"",INDEX('Policy Characteristics'!D:D,MATCH($C442,'Policy Characteristics'!$C:$C,0)))</f>
        <v>Subsidy for Electricity Production</v>
      </c>
      <c r="K442" s="254" t="str">
        <f>IF(ISBLANK(INDEX('Policy Characteristics'!E:E,MATCH($C442,'Policy Characteristics'!$C:$C,0))),"",INDEX('Policy Characteristics'!E:E,MATCH($C442,'Policy Characteristics'!$C:$C,0)))</f>
        <v>elec generation subsidy</v>
      </c>
      <c r="L442" s="254">
        <f>IF(ISBLANK(INDEX('Policy Characteristics'!F:F,MATCH($C442,'Policy Characteristics'!$C:$C,0))),"",INDEX('Policy Characteristics'!F:F,MATCH($C442,'Policy Characteristics'!$C:$C,0)))</f>
        <v>0</v>
      </c>
      <c r="M442" s="254">
        <f>IF(ISBLANK(INDEX('Policy Characteristics'!G:G,MATCH($C442,'Policy Characteristics'!$C:$C,0))),"",INDEX('Policy Characteristics'!G:G,MATCH($C442,'Policy Characteristics'!$C:$C,0)))</f>
        <v>60</v>
      </c>
      <c r="N442" s="254">
        <f>IF(ISBLANK(INDEX('Policy Characteristics'!H:H,MATCH($C442,'Policy Characteristics'!$C:$C,0))),"",INDEX('Policy Characteristics'!H:H,MATCH($C442,'Policy Characteristics'!$C:$C,0)))</f>
        <v>1</v>
      </c>
      <c r="O442" s="254" t="str">
        <f>IF(ISBLANK(INDEX('Policy Characteristics'!I:I,MATCH($C442,'Policy Characteristics'!$C:$C,0))),"",INDEX('Policy Characteristics'!I:I,MATCH($C442,'Policy Characteristics'!$C:$C,0)))</f>
        <v>$/MWh</v>
      </c>
      <c r="P442" s="254"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42" s="254" t="str">
        <f>IF(ISBLANK(INDEX('Policy Characteristics'!K:K,MATCH($C442,'Policy Characteristics'!$C:$C,0))),"",INDEX('Policy Characteristics'!K:K,MATCH($C442,'Policy Characteristics'!$C:$C,0)))</f>
        <v>electricity-sector-main.html#subsidies</v>
      </c>
      <c r="R442" s="254" t="str">
        <f>IF(ISBLANK(INDEX('Policy Characteristics'!L:L,MATCH($C442,'Policy Characteristics'!$C:$C,0))),"",INDEX('Policy Characteristics'!L:L,MATCH($C442,'Policy Characteristics'!$C:$C,0)))</f>
        <v>subsidy-for-electricity-production.html</v>
      </c>
      <c r="S442" s="314"/>
    </row>
    <row r="443" spans="1:19">
      <c r="A443" s="254" t="str">
        <f>IF(ISBLANK(INDEX('Policy Characteristics'!A:A,MATCH($C443,'Policy Characteristics'!$C:$C,0))),"",INDEX('Policy Characteristics'!A:A,MATCH($C443,'Policy Characteristics'!$C:$C,0)))</f>
        <v>Electricity Supply</v>
      </c>
      <c r="B443" s="262" t="str">
        <f>IF(ISBLANK(INDEX('Policy Characteristics'!B:B,MATCH($C443,'Policy Characteristics'!$C:$C,0))),"",INDEX('Policy Characteristics'!B:B,MATCH($C443,'Policy Characteristics'!$C:$C,0)))</f>
        <v>Subsidy for Electricity Production</v>
      </c>
      <c r="C443" s="254" t="str">
        <f t="shared" si="26"/>
        <v>Subsidy for Elec Production by Fuel</v>
      </c>
      <c r="D443" s="6" t="s">
        <v>77</v>
      </c>
      <c r="E443" s="45"/>
      <c r="F443" s="6" t="s">
        <v>89</v>
      </c>
      <c r="G443" s="314"/>
      <c r="H443" s="43">
        <v>1570</v>
      </c>
      <c r="I443" s="324" t="s">
        <v>43</v>
      </c>
      <c r="J443" s="255" t="str">
        <f>IF(ISBLANK(INDEX('Policy Characteristics'!D:D,MATCH($C443,'Policy Characteristics'!$C:$C,0))),"",INDEX('Policy Characteristics'!D:D,MATCH($C443,'Policy Characteristics'!$C:$C,0)))</f>
        <v>Subsidy for Electricity Production</v>
      </c>
      <c r="K443" s="254" t="str">
        <f>IF(ISBLANK(INDEX('Policy Characteristics'!E:E,MATCH($C443,'Policy Characteristics'!$C:$C,0))),"",INDEX('Policy Characteristics'!E:E,MATCH($C443,'Policy Characteristics'!$C:$C,0)))</f>
        <v>elec generation subsidy</v>
      </c>
      <c r="L443" s="254">
        <f>IF(ISBLANK(INDEX('Policy Characteristics'!F:F,MATCH($C443,'Policy Characteristics'!$C:$C,0))),"",INDEX('Policy Characteristics'!F:F,MATCH($C443,'Policy Characteristics'!$C:$C,0)))</f>
        <v>0</v>
      </c>
      <c r="M443" s="254">
        <f>IF(ISBLANK(INDEX('Policy Characteristics'!G:G,MATCH($C443,'Policy Characteristics'!$C:$C,0))),"",INDEX('Policy Characteristics'!G:G,MATCH($C443,'Policy Characteristics'!$C:$C,0)))</f>
        <v>60</v>
      </c>
      <c r="N443" s="254">
        <f>IF(ISBLANK(INDEX('Policy Characteristics'!H:H,MATCH($C443,'Policy Characteristics'!$C:$C,0))),"",INDEX('Policy Characteristics'!H:H,MATCH($C443,'Policy Characteristics'!$C:$C,0)))</f>
        <v>1</v>
      </c>
      <c r="O443" s="254" t="str">
        <f>IF(ISBLANK(INDEX('Policy Characteristics'!I:I,MATCH($C443,'Policy Characteristics'!$C:$C,0))),"",INDEX('Policy Characteristics'!I:I,MATCH($C443,'Policy Characteristics'!$C:$C,0)))</f>
        <v>$/MWh</v>
      </c>
      <c r="P443" s="254"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43" s="254" t="str">
        <f>IF(ISBLANK(INDEX('Policy Characteristics'!K:K,MATCH($C443,'Policy Characteristics'!$C:$C,0))),"",INDEX('Policy Characteristics'!K:K,MATCH($C443,'Policy Characteristics'!$C:$C,0)))</f>
        <v>electricity-sector-main.html#subsidies</v>
      </c>
      <c r="R443" s="254" t="str">
        <f>IF(ISBLANK(INDEX('Policy Characteristics'!L:L,MATCH($C443,'Policy Characteristics'!$C:$C,0))),"",INDEX('Policy Characteristics'!L:L,MATCH($C443,'Policy Characteristics'!$C:$C,0)))</f>
        <v>subsidy-for-electricity-production.html</v>
      </c>
      <c r="S443" s="314"/>
    </row>
    <row r="444" spans="1:19">
      <c r="A444" s="254" t="str">
        <f>IF(ISBLANK(INDEX('Policy Characteristics'!A:A,MATCH($C444,'Policy Characteristics'!$C:$C,0))),"",INDEX('Policy Characteristics'!A:A,MATCH($C444,'Policy Characteristics'!$C:$C,0)))</f>
        <v>Electricity Supply</v>
      </c>
      <c r="B444" s="262" t="str">
        <f>IF(ISBLANK(INDEX('Policy Characteristics'!B:B,MATCH($C444,'Policy Characteristics'!$C:$C,0))),"",INDEX('Policy Characteristics'!B:B,MATCH($C444,'Policy Characteristics'!$C:$C,0)))</f>
        <v>Subsidy for Electricity Production</v>
      </c>
      <c r="C444" s="254" t="str">
        <f t="shared" si="26"/>
        <v>Subsidy for Elec Production by Fuel</v>
      </c>
      <c r="D444" s="6" t="s">
        <v>449</v>
      </c>
      <c r="E444" s="45"/>
      <c r="F444" s="6" t="s">
        <v>452</v>
      </c>
      <c r="G444" s="314"/>
      <c r="H444" s="43">
        <v>1572</v>
      </c>
      <c r="I444" s="324" t="s">
        <v>43</v>
      </c>
      <c r="J444" s="255" t="str">
        <f>IF(ISBLANK(INDEX('Policy Characteristics'!D:D,MATCH($C444,'Policy Characteristics'!$C:$C,0))),"",INDEX('Policy Characteristics'!D:D,MATCH($C444,'Policy Characteristics'!$C:$C,0)))</f>
        <v>Subsidy for Electricity Production</v>
      </c>
      <c r="K444" s="254" t="str">
        <f>IF(ISBLANK(INDEX('Policy Characteristics'!E:E,MATCH($C444,'Policy Characteristics'!$C:$C,0))),"",INDEX('Policy Characteristics'!E:E,MATCH($C444,'Policy Characteristics'!$C:$C,0)))</f>
        <v>elec generation subsidy</v>
      </c>
      <c r="L444" s="254">
        <f>IF(ISBLANK(INDEX('Policy Characteristics'!F:F,MATCH($C444,'Policy Characteristics'!$C:$C,0))),"",INDEX('Policy Characteristics'!F:F,MATCH($C444,'Policy Characteristics'!$C:$C,0)))</f>
        <v>0</v>
      </c>
      <c r="M444" s="254">
        <f>IF(ISBLANK(INDEX('Policy Characteristics'!G:G,MATCH($C444,'Policy Characteristics'!$C:$C,0))),"",INDEX('Policy Characteristics'!G:G,MATCH($C444,'Policy Characteristics'!$C:$C,0)))</f>
        <v>60</v>
      </c>
      <c r="N444" s="254">
        <f>IF(ISBLANK(INDEX('Policy Characteristics'!H:H,MATCH($C444,'Policy Characteristics'!$C:$C,0))),"",INDEX('Policy Characteristics'!H:H,MATCH($C444,'Policy Characteristics'!$C:$C,0)))</f>
        <v>1</v>
      </c>
      <c r="O444" s="254" t="str">
        <f>IF(ISBLANK(INDEX('Policy Characteristics'!I:I,MATCH($C444,'Policy Characteristics'!$C:$C,0))),"",INDEX('Policy Characteristics'!I:I,MATCH($C444,'Policy Characteristics'!$C:$C,0)))</f>
        <v>$/MWh</v>
      </c>
      <c r="P444" s="254"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44" s="254" t="str">
        <f>IF(ISBLANK(INDEX('Policy Characteristics'!K:K,MATCH($C444,'Policy Characteristics'!$C:$C,0))),"",INDEX('Policy Characteristics'!K:K,MATCH($C444,'Policy Characteristics'!$C:$C,0)))</f>
        <v>electricity-sector-main.html#subsidies</v>
      </c>
      <c r="R444" s="254" t="str">
        <f>IF(ISBLANK(INDEX('Policy Characteristics'!L:L,MATCH($C444,'Policy Characteristics'!$C:$C,0))),"",INDEX('Policy Characteristics'!L:L,MATCH($C444,'Policy Characteristics'!$C:$C,0)))</f>
        <v>subsidy-for-electricity-production.html</v>
      </c>
      <c r="S444" s="314"/>
    </row>
    <row r="445" spans="1:19">
      <c r="A445" s="254" t="str">
        <f>IF(ISBLANK(INDEX('Policy Characteristics'!A:A,MATCH($C445,'Policy Characteristics'!$C:$C,0))),"",INDEX('Policy Characteristics'!A:A,MATCH($C445,'Policy Characteristics'!$C:$C,0)))</f>
        <v>Electricity Supply</v>
      </c>
      <c r="B445" s="262" t="str">
        <f>IF(ISBLANK(INDEX('Policy Characteristics'!B:B,MATCH($C445,'Policy Characteristics'!$C:$C,0))),"",INDEX('Policy Characteristics'!B:B,MATCH($C445,'Policy Characteristics'!$C:$C,0)))</f>
        <v>Subsidy for Electricity Production</v>
      </c>
      <c r="C445" s="254" t="str">
        <f t="shared" si="26"/>
        <v>Subsidy for Elec Production by Fuel</v>
      </c>
      <c r="D445" s="6" t="s">
        <v>78</v>
      </c>
      <c r="E445" s="45"/>
      <c r="F445" s="6" t="s">
        <v>90</v>
      </c>
      <c r="G445" s="314"/>
      <c r="H445" s="43">
        <v>1574</v>
      </c>
      <c r="I445" s="324" t="s">
        <v>43</v>
      </c>
      <c r="J445" s="255" t="str">
        <f>IF(ISBLANK(INDEX('Policy Characteristics'!D:D,MATCH($C445,'Policy Characteristics'!$C:$C,0))),"",INDEX('Policy Characteristics'!D:D,MATCH($C445,'Policy Characteristics'!$C:$C,0)))</f>
        <v>Subsidy for Electricity Production</v>
      </c>
      <c r="K445" s="254" t="str">
        <f>IF(ISBLANK(INDEX('Policy Characteristics'!E:E,MATCH($C445,'Policy Characteristics'!$C:$C,0))),"",INDEX('Policy Characteristics'!E:E,MATCH($C445,'Policy Characteristics'!$C:$C,0)))</f>
        <v>elec generation subsidy</v>
      </c>
      <c r="L445" s="254">
        <f>IF(ISBLANK(INDEX('Policy Characteristics'!F:F,MATCH($C445,'Policy Characteristics'!$C:$C,0))),"",INDEX('Policy Characteristics'!F:F,MATCH($C445,'Policy Characteristics'!$C:$C,0)))</f>
        <v>0</v>
      </c>
      <c r="M445" s="254">
        <f>IF(ISBLANK(INDEX('Policy Characteristics'!G:G,MATCH($C445,'Policy Characteristics'!$C:$C,0))),"",INDEX('Policy Characteristics'!G:G,MATCH($C445,'Policy Characteristics'!$C:$C,0)))</f>
        <v>60</v>
      </c>
      <c r="N445" s="254">
        <f>IF(ISBLANK(INDEX('Policy Characteristics'!H:H,MATCH($C445,'Policy Characteristics'!$C:$C,0))),"",INDEX('Policy Characteristics'!H:H,MATCH($C445,'Policy Characteristics'!$C:$C,0)))</f>
        <v>1</v>
      </c>
      <c r="O445" s="254" t="str">
        <f>IF(ISBLANK(INDEX('Policy Characteristics'!I:I,MATCH($C445,'Policy Characteristics'!$C:$C,0))),"",INDEX('Policy Characteristics'!I:I,MATCH($C445,'Policy Characteristics'!$C:$C,0)))</f>
        <v>$/MWh</v>
      </c>
      <c r="P445" s="254"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45" s="254" t="str">
        <f>IF(ISBLANK(INDEX('Policy Characteristics'!K:K,MATCH($C445,'Policy Characteristics'!$C:$C,0))),"",INDEX('Policy Characteristics'!K:K,MATCH($C445,'Policy Characteristics'!$C:$C,0)))</f>
        <v>electricity-sector-main.html#subsidies</v>
      </c>
      <c r="R445" s="254" t="str">
        <f>IF(ISBLANK(INDEX('Policy Characteristics'!L:L,MATCH($C445,'Policy Characteristics'!$C:$C,0))),"",INDEX('Policy Characteristics'!L:L,MATCH($C445,'Policy Characteristics'!$C:$C,0)))</f>
        <v>subsidy-for-electricity-production.html</v>
      </c>
      <c r="S445" s="314"/>
    </row>
    <row r="446" spans="1:19">
      <c r="A446" s="254" t="str">
        <f>IF(ISBLANK(INDEX('Policy Characteristics'!A:A,MATCH($C446,'Policy Characteristics'!$C:$C,0))),"",INDEX('Policy Characteristics'!A:A,MATCH($C446,'Policy Characteristics'!$C:$C,0)))</f>
        <v>Electricity Supply</v>
      </c>
      <c r="B446" s="262" t="str">
        <f>IF(ISBLANK(INDEX('Policy Characteristics'!B:B,MATCH($C446,'Policy Characteristics'!$C:$C,0))),"",INDEX('Policy Characteristics'!B:B,MATCH($C446,'Policy Characteristics'!$C:$C,0)))</f>
        <v>Subsidy for Electricity Production</v>
      </c>
      <c r="C446" s="254" t="str">
        <f t="shared" si="26"/>
        <v>Subsidy for Elec Production by Fuel</v>
      </c>
      <c r="D446" s="6" t="s">
        <v>79</v>
      </c>
      <c r="E446" s="45"/>
      <c r="F446" s="6" t="s">
        <v>91</v>
      </c>
      <c r="G446" s="314"/>
      <c r="H446" s="43">
        <v>1576</v>
      </c>
      <c r="I446" s="324" t="s">
        <v>43</v>
      </c>
      <c r="J446" s="255" t="str">
        <f>IF(ISBLANK(INDEX('Policy Characteristics'!D:D,MATCH($C446,'Policy Characteristics'!$C:$C,0))),"",INDEX('Policy Characteristics'!D:D,MATCH($C446,'Policy Characteristics'!$C:$C,0)))</f>
        <v>Subsidy for Electricity Production</v>
      </c>
      <c r="K446" s="254" t="str">
        <f>IF(ISBLANK(INDEX('Policy Characteristics'!E:E,MATCH($C446,'Policy Characteristics'!$C:$C,0))),"",INDEX('Policy Characteristics'!E:E,MATCH($C446,'Policy Characteristics'!$C:$C,0)))</f>
        <v>elec generation subsidy</v>
      </c>
      <c r="L446" s="254">
        <f>IF(ISBLANK(INDEX('Policy Characteristics'!F:F,MATCH($C446,'Policy Characteristics'!$C:$C,0))),"",INDEX('Policy Characteristics'!F:F,MATCH($C446,'Policy Characteristics'!$C:$C,0)))</f>
        <v>0</v>
      </c>
      <c r="M446" s="254">
        <f>IF(ISBLANK(INDEX('Policy Characteristics'!G:G,MATCH($C446,'Policy Characteristics'!$C:$C,0))),"",INDEX('Policy Characteristics'!G:G,MATCH($C446,'Policy Characteristics'!$C:$C,0)))</f>
        <v>60</v>
      </c>
      <c r="N446" s="254">
        <f>IF(ISBLANK(INDEX('Policy Characteristics'!H:H,MATCH($C446,'Policy Characteristics'!$C:$C,0))),"",INDEX('Policy Characteristics'!H:H,MATCH($C446,'Policy Characteristics'!$C:$C,0)))</f>
        <v>1</v>
      </c>
      <c r="O446" s="254" t="str">
        <f>IF(ISBLANK(INDEX('Policy Characteristics'!I:I,MATCH($C446,'Policy Characteristics'!$C:$C,0))),"",INDEX('Policy Characteristics'!I:I,MATCH($C446,'Policy Characteristics'!$C:$C,0)))</f>
        <v>$/MWh</v>
      </c>
      <c r="P446" s="254"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46" s="254" t="str">
        <f>IF(ISBLANK(INDEX('Policy Characteristics'!K:K,MATCH($C446,'Policy Characteristics'!$C:$C,0))),"",INDEX('Policy Characteristics'!K:K,MATCH($C446,'Policy Characteristics'!$C:$C,0)))</f>
        <v>electricity-sector-main.html#subsidies</v>
      </c>
      <c r="R446" s="254" t="str">
        <f>IF(ISBLANK(INDEX('Policy Characteristics'!L:L,MATCH($C446,'Policy Characteristics'!$C:$C,0))),"",INDEX('Policy Characteristics'!L:L,MATCH($C446,'Policy Characteristics'!$C:$C,0)))</f>
        <v>subsidy-for-electricity-production.html</v>
      </c>
      <c r="S446" s="314"/>
    </row>
    <row r="447" spans="1:19">
      <c r="A447" s="254" t="str">
        <f>IF(ISBLANK(INDEX('Policy Characteristics'!A:A,MATCH($C447,'Policy Characteristics'!$C:$C,0))),"",INDEX('Policy Characteristics'!A:A,MATCH($C447,'Policy Characteristics'!$C:$C,0)))</f>
        <v>Electricity Supply</v>
      </c>
      <c r="B447" s="262" t="str">
        <f>IF(ISBLANK(INDEX('Policy Characteristics'!B:B,MATCH($C447,'Policy Characteristics'!$C:$C,0))),"",INDEX('Policy Characteristics'!B:B,MATCH($C447,'Policy Characteristics'!$C:$C,0)))</f>
        <v>Subsidy for Electricity Production</v>
      </c>
      <c r="C447" s="254" t="str">
        <f t="shared" si="26"/>
        <v>Subsidy for Elec Production by Fuel</v>
      </c>
      <c r="D447" s="6" t="s">
        <v>80</v>
      </c>
      <c r="E447" s="45"/>
      <c r="F447" s="6" t="s">
        <v>92</v>
      </c>
      <c r="G447" s="314"/>
      <c r="H447" s="43">
        <v>1578</v>
      </c>
      <c r="I447" s="324" t="s">
        <v>43</v>
      </c>
      <c r="J447" s="255" t="str">
        <f>IF(ISBLANK(INDEX('Policy Characteristics'!D:D,MATCH($C447,'Policy Characteristics'!$C:$C,0))),"",INDEX('Policy Characteristics'!D:D,MATCH($C447,'Policy Characteristics'!$C:$C,0)))</f>
        <v>Subsidy for Electricity Production</v>
      </c>
      <c r="K447" s="254" t="str">
        <f>IF(ISBLANK(INDEX('Policy Characteristics'!E:E,MATCH($C447,'Policy Characteristics'!$C:$C,0))),"",INDEX('Policy Characteristics'!E:E,MATCH($C447,'Policy Characteristics'!$C:$C,0)))</f>
        <v>elec generation subsidy</v>
      </c>
      <c r="L447" s="254">
        <f>IF(ISBLANK(INDEX('Policy Characteristics'!F:F,MATCH($C447,'Policy Characteristics'!$C:$C,0))),"",INDEX('Policy Characteristics'!F:F,MATCH($C447,'Policy Characteristics'!$C:$C,0)))</f>
        <v>0</v>
      </c>
      <c r="M447" s="254">
        <f>IF(ISBLANK(INDEX('Policy Characteristics'!G:G,MATCH($C447,'Policy Characteristics'!$C:$C,0))),"",INDEX('Policy Characteristics'!G:G,MATCH($C447,'Policy Characteristics'!$C:$C,0)))</f>
        <v>60</v>
      </c>
      <c r="N447" s="254">
        <f>IF(ISBLANK(INDEX('Policy Characteristics'!H:H,MATCH($C447,'Policy Characteristics'!$C:$C,0))),"",INDEX('Policy Characteristics'!H:H,MATCH($C447,'Policy Characteristics'!$C:$C,0)))</f>
        <v>1</v>
      </c>
      <c r="O447" s="254" t="str">
        <f>IF(ISBLANK(INDEX('Policy Characteristics'!I:I,MATCH($C447,'Policy Characteristics'!$C:$C,0))),"",INDEX('Policy Characteristics'!I:I,MATCH($C447,'Policy Characteristics'!$C:$C,0)))</f>
        <v>$/MWh</v>
      </c>
      <c r="P447" s="254"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47" s="254" t="str">
        <f>IF(ISBLANK(INDEX('Policy Characteristics'!K:K,MATCH($C447,'Policy Characteristics'!$C:$C,0))),"",INDEX('Policy Characteristics'!K:K,MATCH($C447,'Policy Characteristics'!$C:$C,0)))</f>
        <v>electricity-sector-main.html#subsidies</v>
      </c>
      <c r="R447" s="254" t="str">
        <f>IF(ISBLANK(INDEX('Policy Characteristics'!L:L,MATCH($C447,'Policy Characteristics'!$C:$C,0))),"",INDEX('Policy Characteristics'!L:L,MATCH($C447,'Policy Characteristics'!$C:$C,0)))</f>
        <v>subsidy-for-electricity-production.html</v>
      </c>
      <c r="S447" s="314"/>
    </row>
    <row r="448" spans="1:19">
      <c r="A448" s="254" t="str">
        <f>IF(ISBLANK(INDEX('Policy Characteristics'!A:A,MATCH($C448,'Policy Characteristics'!$C:$C,0))),"",INDEX('Policy Characteristics'!A:A,MATCH($C448,'Policy Characteristics'!$C:$C,0)))</f>
        <v>Electricity Supply</v>
      </c>
      <c r="B448" s="262" t="str">
        <f>IF(ISBLANK(INDEX('Policy Characteristics'!B:B,MATCH($C448,'Policy Characteristics'!$C:$C,0))),"",INDEX('Policy Characteristics'!B:B,MATCH($C448,'Policy Characteristics'!$C:$C,0)))</f>
        <v>Subsidy for Electricity Production</v>
      </c>
      <c r="C448" s="254" t="str">
        <f t="shared" si="26"/>
        <v>Subsidy for Elec Production by Fuel</v>
      </c>
      <c r="D448" s="6" t="s">
        <v>2426</v>
      </c>
      <c r="E448" s="45"/>
      <c r="F448" s="6" t="s">
        <v>437</v>
      </c>
      <c r="G448" s="314"/>
      <c r="H448" s="43">
        <v>1591</v>
      </c>
      <c r="I448" s="324" t="s">
        <v>43</v>
      </c>
      <c r="J448" s="255" t="str">
        <f>IF(ISBLANK(INDEX('Policy Characteristics'!D:D,MATCH($C448,'Policy Characteristics'!$C:$C,0))),"",INDEX('Policy Characteristics'!D:D,MATCH($C448,'Policy Characteristics'!$C:$C,0)))</f>
        <v>Subsidy for Electricity Production</v>
      </c>
      <c r="K448" s="254" t="str">
        <f>IF(ISBLANK(INDEX('Policy Characteristics'!E:E,MATCH($C448,'Policy Characteristics'!$C:$C,0))),"",INDEX('Policy Characteristics'!E:E,MATCH($C448,'Policy Characteristics'!$C:$C,0)))</f>
        <v>elec generation subsidy</v>
      </c>
      <c r="L448" s="254">
        <f>IF(ISBLANK(INDEX('Policy Characteristics'!F:F,MATCH($C448,'Policy Characteristics'!$C:$C,0))),"",INDEX('Policy Characteristics'!F:F,MATCH($C448,'Policy Characteristics'!$C:$C,0)))</f>
        <v>0</v>
      </c>
      <c r="M448" s="254">
        <f>IF(ISBLANK(INDEX('Policy Characteristics'!G:G,MATCH($C448,'Policy Characteristics'!$C:$C,0))),"",INDEX('Policy Characteristics'!G:G,MATCH($C448,'Policy Characteristics'!$C:$C,0)))</f>
        <v>60</v>
      </c>
      <c r="N448" s="254">
        <f>IF(ISBLANK(INDEX('Policy Characteristics'!H:H,MATCH($C448,'Policy Characteristics'!$C:$C,0))),"",INDEX('Policy Characteristics'!H:H,MATCH($C448,'Policy Characteristics'!$C:$C,0)))</f>
        <v>1</v>
      </c>
      <c r="O448" s="254" t="str">
        <f>IF(ISBLANK(INDEX('Policy Characteristics'!I:I,MATCH($C448,'Policy Characteristics'!$C:$C,0))),"",INDEX('Policy Characteristics'!I:I,MATCH($C448,'Policy Characteristics'!$C:$C,0)))</f>
        <v>$/MWh</v>
      </c>
      <c r="P448" s="254"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48" s="254" t="str">
        <f>IF(ISBLANK(INDEX('Policy Characteristics'!K:K,MATCH($C448,'Policy Characteristics'!$C:$C,0))),"",INDEX('Policy Characteristics'!K:K,MATCH($C448,'Policy Characteristics'!$C:$C,0)))</f>
        <v>electricity-sector-main.html#subsidies</v>
      </c>
      <c r="R448" s="254" t="str">
        <f>IF(ISBLANK(INDEX('Policy Characteristics'!L:L,MATCH($C448,'Policy Characteristics'!$C:$C,0))),"",INDEX('Policy Characteristics'!L:L,MATCH($C448,'Policy Characteristics'!$C:$C,0)))</f>
        <v>subsidy-for-electricity-production.html</v>
      </c>
      <c r="S448" s="314"/>
    </row>
    <row r="449" spans="1:19">
      <c r="A449" s="254" t="str">
        <f>IF(ISBLANK(INDEX('Policy Characteristics'!A:A,MATCH($C449,'Policy Characteristics'!$C:$C,0))),"",INDEX('Policy Characteristics'!A:A,MATCH($C449,'Policy Characteristics'!$C:$C,0)))</f>
        <v>Electricity Supply</v>
      </c>
      <c r="B449" s="262" t="str">
        <f>IF(ISBLANK(INDEX('Policy Characteristics'!B:B,MATCH($C449,'Policy Characteristics'!$C:$C,0))),"",INDEX('Policy Characteristics'!B:B,MATCH($C449,'Policy Characteristics'!$C:$C,0)))</f>
        <v>Subsidy for Electricity Production</v>
      </c>
      <c r="C449" s="254" t="str">
        <f t="shared" si="26"/>
        <v>Subsidy for Elec Production by Fuel</v>
      </c>
      <c r="D449" s="6" t="s">
        <v>309</v>
      </c>
      <c r="E449" s="45"/>
      <c r="F449" s="6" t="s">
        <v>311</v>
      </c>
      <c r="G449" s="314"/>
      <c r="H449" s="43">
        <v>1594</v>
      </c>
      <c r="I449" s="325" t="s">
        <v>44</v>
      </c>
      <c r="J449" s="255" t="str">
        <f>IF(ISBLANK(INDEX('Policy Characteristics'!D:D,MATCH($C449,'Policy Characteristics'!$C:$C,0))),"",INDEX('Policy Characteristics'!D:D,MATCH($C449,'Policy Characteristics'!$C:$C,0)))</f>
        <v>Subsidy for Electricity Production</v>
      </c>
      <c r="K449" s="254" t="str">
        <f>IF(ISBLANK(INDEX('Policy Characteristics'!E:E,MATCH($C449,'Policy Characteristics'!$C:$C,0))),"",INDEX('Policy Characteristics'!E:E,MATCH($C449,'Policy Characteristics'!$C:$C,0)))</f>
        <v>elec generation subsidy</v>
      </c>
      <c r="L449" s="254">
        <f>IF(ISBLANK(INDEX('Policy Characteristics'!F:F,MATCH($C449,'Policy Characteristics'!$C:$C,0))),"",INDEX('Policy Characteristics'!F:F,MATCH($C449,'Policy Characteristics'!$C:$C,0)))</f>
        <v>0</v>
      </c>
      <c r="M449" s="254">
        <f>IF(ISBLANK(INDEX('Policy Characteristics'!G:G,MATCH($C449,'Policy Characteristics'!$C:$C,0))),"",INDEX('Policy Characteristics'!G:G,MATCH($C449,'Policy Characteristics'!$C:$C,0)))</f>
        <v>60</v>
      </c>
      <c r="N449" s="254">
        <f>IF(ISBLANK(INDEX('Policy Characteristics'!H:H,MATCH($C449,'Policy Characteristics'!$C:$C,0))),"",INDEX('Policy Characteristics'!H:H,MATCH($C449,'Policy Characteristics'!$C:$C,0)))</f>
        <v>1</v>
      </c>
      <c r="O449" s="254" t="str">
        <f>IF(ISBLANK(INDEX('Policy Characteristics'!I:I,MATCH($C449,'Policy Characteristics'!$C:$C,0))),"",INDEX('Policy Characteristics'!I:I,MATCH($C449,'Policy Characteristics'!$C:$C,0)))</f>
        <v>$/MWh</v>
      </c>
      <c r="P449" s="254"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49" s="254" t="str">
        <f>IF(ISBLANK(INDEX('Policy Characteristics'!K:K,MATCH($C449,'Policy Characteristics'!$C:$C,0))),"",INDEX('Policy Characteristics'!K:K,MATCH($C449,'Policy Characteristics'!$C:$C,0)))</f>
        <v>electricity-sector-main.html#subsidies</v>
      </c>
      <c r="R449" s="254" t="str">
        <f>IF(ISBLANK(INDEX('Policy Characteristics'!L:L,MATCH($C449,'Policy Characteristics'!$C:$C,0))),"",INDEX('Policy Characteristics'!L:L,MATCH($C449,'Policy Characteristics'!$C:$C,0)))</f>
        <v>subsidy-for-electricity-production.html</v>
      </c>
      <c r="S449" s="314"/>
    </row>
    <row r="450" spans="1:19">
      <c r="A450" s="254" t="str">
        <f>IF(ISBLANK(INDEX('Policy Characteristics'!A:A,MATCH($C450,'Policy Characteristics'!$C:$C,0))),"",INDEX('Policy Characteristics'!A:A,MATCH($C450,'Policy Characteristics'!$C:$C,0)))</f>
        <v>Electricity Supply</v>
      </c>
      <c r="B450" s="262" t="str">
        <f>IF(ISBLANK(INDEX('Policy Characteristics'!B:B,MATCH($C450,'Policy Characteristics'!$C:$C,0))),"",INDEX('Policy Characteristics'!B:B,MATCH($C450,'Policy Characteristics'!$C:$C,0)))</f>
        <v>Subsidy for Electricity Production</v>
      </c>
      <c r="C450" s="254" t="str">
        <f t="shared" si="26"/>
        <v>Subsidy for Elec Production by Fuel</v>
      </c>
      <c r="D450" s="6" t="s">
        <v>310</v>
      </c>
      <c r="E450" s="45"/>
      <c r="F450" s="6" t="s">
        <v>312</v>
      </c>
      <c r="G450" s="314"/>
      <c r="H450" s="43">
        <v>1597</v>
      </c>
      <c r="I450" s="325" t="s">
        <v>44</v>
      </c>
      <c r="J450" s="255" t="str">
        <f>IF(ISBLANK(INDEX('Policy Characteristics'!D:D,MATCH($C450,'Policy Characteristics'!$C:$C,0))),"",INDEX('Policy Characteristics'!D:D,MATCH($C450,'Policy Characteristics'!$C:$C,0)))</f>
        <v>Subsidy for Electricity Production</v>
      </c>
      <c r="K450" s="254" t="str">
        <f>IF(ISBLANK(INDEX('Policy Characteristics'!E:E,MATCH($C450,'Policy Characteristics'!$C:$C,0))),"",INDEX('Policy Characteristics'!E:E,MATCH($C450,'Policy Characteristics'!$C:$C,0)))</f>
        <v>elec generation subsidy</v>
      </c>
      <c r="L450" s="254">
        <f>IF(ISBLANK(INDEX('Policy Characteristics'!F:F,MATCH($C450,'Policy Characteristics'!$C:$C,0))),"",INDEX('Policy Characteristics'!F:F,MATCH($C450,'Policy Characteristics'!$C:$C,0)))</f>
        <v>0</v>
      </c>
      <c r="M450" s="254">
        <f>IF(ISBLANK(INDEX('Policy Characteristics'!G:G,MATCH($C450,'Policy Characteristics'!$C:$C,0))),"",INDEX('Policy Characteristics'!G:G,MATCH($C450,'Policy Characteristics'!$C:$C,0)))</f>
        <v>60</v>
      </c>
      <c r="N450" s="254">
        <f>IF(ISBLANK(INDEX('Policy Characteristics'!H:H,MATCH($C450,'Policy Characteristics'!$C:$C,0))),"",INDEX('Policy Characteristics'!H:H,MATCH($C450,'Policy Characteristics'!$C:$C,0)))</f>
        <v>1</v>
      </c>
      <c r="O450" s="254" t="str">
        <f>IF(ISBLANK(INDEX('Policy Characteristics'!I:I,MATCH($C450,'Policy Characteristics'!$C:$C,0))),"",INDEX('Policy Characteristics'!I:I,MATCH($C450,'Policy Characteristics'!$C:$C,0)))</f>
        <v>$/MWh</v>
      </c>
      <c r="P450" s="254"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50" s="254" t="str">
        <f>IF(ISBLANK(INDEX('Policy Characteristics'!K:K,MATCH($C450,'Policy Characteristics'!$C:$C,0))),"",INDEX('Policy Characteristics'!K:K,MATCH($C450,'Policy Characteristics'!$C:$C,0)))</f>
        <v>electricity-sector-main.html#subsidies</v>
      </c>
      <c r="R450" s="254" t="str">
        <f>IF(ISBLANK(INDEX('Policy Characteristics'!L:L,MATCH($C450,'Policy Characteristics'!$C:$C,0))),"",INDEX('Policy Characteristics'!L:L,MATCH($C450,'Policy Characteristics'!$C:$C,0)))</f>
        <v>subsidy-for-electricity-production.html</v>
      </c>
      <c r="S450" s="314"/>
    </row>
    <row r="451" spans="1:19">
      <c r="A451" s="254" t="str">
        <f>IF(ISBLANK(INDEX('Policy Characteristics'!A:A,MATCH($C451,'Policy Characteristics'!$C:$C,0))),"",INDEX('Policy Characteristics'!A:A,MATCH($C451,'Policy Characteristics'!$C:$C,0)))</f>
        <v>Electricity Supply</v>
      </c>
      <c r="B451" s="262" t="str">
        <f>IF(ISBLANK(INDEX('Policy Characteristics'!B:B,MATCH($C451,'Policy Characteristics'!$C:$C,0))),"",INDEX('Policy Characteristics'!B:B,MATCH($C451,'Policy Characteristics'!$C:$C,0)))</f>
        <v>Subsidy for Electricity Production</v>
      </c>
      <c r="C451" s="254" t="str">
        <f t="shared" si="26"/>
        <v>Subsidy for Elec Production by Fuel</v>
      </c>
      <c r="D451" s="6" t="s">
        <v>445</v>
      </c>
      <c r="E451" s="45"/>
      <c r="F451" s="6" t="s">
        <v>444</v>
      </c>
      <c r="G451" s="314"/>
      <c r="H451" s="43">
        <v>1580</v>
      </c>
      <c r="I451" s="325" t="s">
        <v>44</v>
      </c>
      <c r="J451" s="255" t="str">
        <f>IF(ISBLANK(INDEX('Policy Characteristics'!D:D,MATCH($C451,'Policy Characteristics'!$C:$C,0))),"",INDEX('Policy Characteristics'!D:D,MATCH($C451,'Policy Characteristics'!$C:$C,0)))</f>
        <v>Subsidy for Electricity Production</v>
      </c>
      <c r="K451" s="254" t="str">
        <f>IF(ISBLANK(INDEX('Policy Characteristics'!E:E,MATCH($C451,'Policy Characteristics'!$C:$C,0))),"",INDEX('Policy Characteristics'!E:E,MATCH($C451,'Policy Characteristics'!$C:$C,0)))</f>
        <v>elec generation subsidy</v>
      </c>
      <c r="L451" s="254">
        <f>IF(ISBLANK(INDEX('Policy Characteristics'!F:F,MATCH($C451,'Policy Characteristics'!$C:$C,0))),"",INDEX('Policy Characteristics'!F:F,MATCH($C451,'Policy Characteristics'!$C:$C,0)))</f>
        <v>0</v>
      </c>
      <c r="M451" s="254">
        <f>IF(ISBLANK(INDEX('Policy Characteristics'!G:G,MATCH($C451,'Policy Characteristics'!$C:$C,0))),"",INDEX('Policy Characteristics'!G:G,MATCH($C451,'Policy Characteristics'!$C:$C,0)))</f>
        <v>60</v>
      </c>
      <c r="N451" s="254">
        <f>IF(ISBLANK(INDEX('Policy Characteristics'!H:H,MATCH($C451,'Policy Characteristics'!$C:$C,0))),"",INDEX('Policy Characteristics'!H:H,MATCH($C451,'Policy Characteristics'!$C:$C,0)))</f>
        <v>1</v>
      </c>
      <c r="O451" s="254" t="str">
        <f>IF(ISBLANK(INDEX('Policy Characteristics'!I:I,MATCH($C451,'Policy Characteristics'!$C:$C,0))),"",INDEX('Policy Characteristics'!I:I,MATCH($C451,'Policy Characteristics'!$C:$C,0)))</f>
        <v>$/MWh</v>
      </c>
      <c r="P451" s="254"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51" s="254" t="str">
        <f>IF(ISBLANK(INDEX('Policy Characteristics'!K:K,MATCH($C451,'Policy Characteristics'!$C:$C,0))),"",INDEX('Policy Characteristics'!K:K,MATCH($C451,'Policy Characteristics'!$C:$C,0)))</f>
        <v>electricity-sector-main.html#subsidies</v>
      </c>
      <c r="R451" s="254" t="str">
        <f>IF(ISBLANK(INDEX('Policy Characteristics'!L:L,MATCH($C451,'Policy Characteristics'!$C:$C,0))),"",INDEX('Policy Characteristics'!L:L,MATCH($C451,'Policy Characteristics'!$C:$C,0)))</f>
        <v>subsidy-for-electricity-production.html</v>
      </c>
      <c r="S451" s="314"/>
    </row>
    <row r="452" spans="1:19">
      <c r="A452" s="254" t="str">
        <f>IF(ISBLANK(INDEX('Policy Characteristics'!A:A,MATCH($C452,'Policy Characteristics'!$C:$C,0))),"",INDEX('Policy Characteristics'!A:A,MATCH($C452,'Policy Characteristics'!$C:$C,0)))</f>
        <v>Electricity Supply</v>
      </c>
      <c r="B452" s="262" t="str">
        <f>IF(ISBLANK(INDEX('Policy Characteristics'!B:B,MATCH($C452,'Policy Characteristics'!$C:$C,0))),"",INDEX('Policy Characteristics'!B:B,MATCH($C452,'Policy Characteristics'!$C:$C,0)))</f>
        <v>Subsidy for Electricity Production</v>
      </c>
      <c r="C452" s="254" t="str">
        <f t="shared" si="26"/>
        <v>Subsidy for Elec Production by Fuel</v>
      </c>
      <c r="D452" s="6" t="s">
        <v>454</v>
      </c>
      <c r="E452" s="45"/>
      <c r="F452" s="6" t="s">
        <v>455</v>
      </c>
      <c r="G452" s="314"/>
      <c r="H452" s="43">
        <v>1582</v>
      </c>
      <c r="I452" s="324" t="s">
        <v>43</v>
      </c>
      <c r="J452" s="255" t="str">
        <f>IF(ISBLANK(INDEX('Policy Characteristics'!D:D,MATCH($C452,'Policy Characteristics'!$C:$C,0))),"",INDEX('Policy Characteristics'!D:D,MATCH($C452,'Policy Characteristics'!$C:$C,0)))</f>
        <v>Subsidy for Electricity Production</v>
      </c>
      <c r="K452" s="254" t="str">
        <f>IF(ISBLANK(INDEX('Policy Characteristics'!E:E,MATCH($C452,'Policy Characteristics'!$C:$C,0))),"",INDEX('Policy Characteristics'!E:E,MATCH($C452,'Policy Characteristics'!$C:$C,0)))</f>
        <v>elec generation subsidy</v>
      </c>
      <c r="L452" s="254">
        <f>IF(ISBLANK(INDEX('Policy Characteristics'!F:F,MATCH($C452,'Policy Characteristics'!$C:$C,0))),"",INDEX('Policy Characteristics'!F:F,MATCH($C452,'Policy Characteristics'!$C:$C,0)))</f>
        <v>0</v>
      </c>
      <c r="M452" s="254">
        <f>IF(ISBLANK(INDEX('Policy Characteristics'!G:G,MATCH($C452,'Policy Characteristics'!$C:$C,0))),"",INDEX('Policy Characteristics'!G:G,MATCH($C452,'Policy Characteristics'!$C:$C,0)))</f>
        <v>60</v>
      </c>
      <c r="N452" s="254">
        <f>IF(ISBLANK(INDEX('Policy Characteristics'!H:H,MATCH($C452,'Policy Characteristics'!$C:$C,0))),"",INDEX('Policy Characteristics'!H:H,MATCH($C452,'Policy Characteristics'!$C:$C,0)))</f>
        <v>1</v>
      </c>
      <c r="O452" s="254" t="str">
        <f>IF(ISBLANK(INDEX('Policy Characteristics'!I:I,MATCH($C452,'Policy Characteristics'!$C:$C,0))),"",INDEX('Policy Characteristics'!I:I,MATCH($C452,'Policy Characteristics'!$C:$C,0)))</f>
        <v>$/MWh</v>
      </c>
      <c r="P452" s="254"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52" s="254" t="str">
        <f>IF(ISBLANK(INDEX('Policy Characteristics'!K:K,MATCH($C452,'Policy Characteristics'!$C:$C,0))),"",INDEX('Policy Characteristics'!K:K,MATCH($C452,'Policy Characteristics'!$C:$C,0)))</f>
        <v>electricity-sector-main.html#subsidies</v>
      </c>
      <c r="R452" s="254" t="str">
        <f>IF(ISBLANK(INDEX('Policy Characteristics'!L:L,MATCH($C452,'Policy Characteristics'!$C:$C,0))),"",INDEX('Policy Characteristics'!L:L,MATCH($C452,'Policy Characteristics'!$C:$C,0)))</f>
        <v>subsidy-for-electricity-production.html</v>
      </c>
      <c r="S452" s="314"/>
    </row>
    <row r="453" spans="1:19">
      <c r="A453" s="254" t="str">
        <f>IF(ISBLANK(INDEX('Policy Characteristics'!A:A,MATCH($C453,'Policy Characteristics'!$C:$C,0))),"",INDEX('Policy Characteristics'!A:A,MATCH($C453,'Policy Characteristics'!$C:$C,0)))</f>
        <v>Electricity Supply</v>
      </c>
      <c r="B453" s="262" t="str">
        <f>IF(ISBLANK(INDEX('Policy Characteristics'!B:B,MATCH($C453,'Policy Characteristics'!$C:$C,0))),"",INDEX('Policy Characteristics'!B:B,MATCH($C453,'Policy Characteristics'!$C:$C,0)))</f>
        <v>Subsidy for Electricity Production</v>
      </c>
      <c r="C453" s="254" t="str">
        <f t="shared" si="26"/>
        <v>Subsidy for Elec Production by Fuel</v>
      </c>
      <c r="D453" s="6" t="s">
        <v>2751</v>
      </c>
      <c r="E453" s="45"/>
      <c r="F453" s="6" t="s">
        <v>2470</v>
      </c>
      <c r="G453" s="314"/>
      <c r="H453" s="43">
        <v>1584</v>
      </c>
      <c r="I453" s="325" t="s">
        <v>44</v>
      </c>
      <c r="J453" s="255" t="str">
        <f>IF(ISBLANK(INDEX('Policy Characteristics'!D:D,MATCH($C453,'Policy Characteristics'!$C:$C,0))),"",INDEX('Policy Characteristics'!D:D,MATCH($C453,'Policy Characteristics'!$C:$C,0)))</f>
        <v>Subsidy for Electricity Production</v>
      </c>
      <c r="K453" s="254" t="str">
        <f>IF(ISBLANK(INDEX('Policy Characteristics'!E:E,MATCH($C453,'Policy Characteristics'!$C:$C,0))),"",INDEX('Policy Characteristics'!E:E,MATCH($C453,'Policy Characteristics'!$C:$C,0)))</f>
        <v>elec generation subsidy</v>
      </c>
      <c r="L453" s="254">
        <f>IF(ISBLANK(INDEX('Policy Characteristics'!F:F,MATCH($C453,'Policy Characteristics'!$C:$C,0))),"",INDEX('Policy Characteristics'!F:F,MATCH($C453,'Policy Characteristics'!$C:$C,0)))</f>
        <v>0</v>
      </c>
      <c r="M453" s="254">
        <f>IF(ISBLANK(INDEX('Policy Characteristics'!G:G,MATCH($C453,'Policy Characteristics'!$C:$C,0))),"",INDEX('Policy Characteristics'!G:G,MATCH($C453,'Policy Characteristics'!$C:$C,0)))</f>
        <v>60</v>
      </c>
      <c r="N453" s="254">
        <f>IF(ISBLANK(INDEX('Policy Characteristics'!H:H,MATCH($C453,'Policy Characteristics'!$C:$C,0))),"",INDEX('Policy Characteristics'!H:H,MATCH($C453,'Policy Characteristics'!$C:$C,0)))</f>
        <v>1</v>
      </c>
      <c r="O453" s="254" t="str">
        <f>IF(ISBLANK(INDEX('Policy Characteristics'!I:I,MATCH($C453,'Policy Characteristics'!$C:$C,0))),"",INDEX('Policy Characteristics'!I:I,MATCH($C453,'Policy Characteristics'!$C:$C,0)))</f>
        <v>$/MWh</v>
      </c>
      <c r="P453" s="254"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53" s="254" t="str">
        <f>IF(ISBLANK(INDEX('Policy Characteristics'!K:K,MATCH($C453,'Policy Characteristics'!$C:$C,0))),"",INDEX('Policy Characteristics'!K:K,MATCH($C453,'Policy Characteristics'!$C:$C,0)))</f>
        <v>electricity-sector-main.html#subsidies</v>
      </c>
      <c r="R453" s="254" t="str">
        <f>IF(ISBLANK(INDEX('Policy Characteristics'!L:L,MATCH($C453,'Policy Characteristics'!$C:$C,0))),"",INDEX('Policy Characteristics'!L:L,MATCH($C453,'Policy Characteristics'!$C:$C,0)))</f>
        <v>subsidy-for-electricity-production.html</v>
      </c>
      <c r="S453" s="314"/>
    </row>
    <row r="454" spans="1:19">
      <c r="A454" s="254" t="str">
        <f>IF(ISBLANK(INDEX('Policy Characteristics'!A:A,MATCH($C454,'Policy Characteristics'!$C:$C,0))),"",INDEX('Policy Characteristics'!A:A,MATCH($C454,'Policy Characteristics'!$C:$C,0)))</f>
        <v>Electricity Supply</v>
      </c>
      <c r="B454" s="262" t="str">
        <f>IF(ISBLANK(INDEX('Policy Characteristics'!B:B,MATCH($C454,'Policy Characteristics'!$C:$C,0))),"",INDEX('Policy Characteristics'!B:B,MATCH($C454,'Policy Characteristics'!$C:$C,0)))</f>
        <v>Subsidy for Electricity Production</v>
      </c>
      <c r="C454" s="254" t="str">
        <f t="shared" si="26"/>
        <v>Subsidy for Elec Production by Fuel</v>
      </c>
      <c r="D454" s="6" t="s">
        <v>2752</v>
      </c>
      <c r="E454" s="45"/>
      <c r="F454" s="6" t="s">
        <v>2594</v>
      </c>
      <c r="G454" s="314"/>
      <c r="H454" s="43">
        <v>1586</v>
      </c>
      <c r="I454" s="325" t="s">
        <v>44</v>
      </c>
      <c r="J454" s="255" t="str">
        <f>IF(ISBLANK(INDEX('Policy Characteristics'!D:D,MATCH($C454,'Policy Characteristics'!$C:$C,0))),"",INDEX('Policy Characteristics'!D:D,MATCH($C454,'Policy Characteristics'!$C:$C,0)))</f>
        <v>Subsidy for Electricity Production</v>
      </c>
      <c r="K454" s="254" t="str">
        <f>IF(ISBLANK(INDEX('Policy Characteristics'!E:E,MATCH($C454,'Policy Characteristics'!$C:$C,0))),"",INDEX('Policy Characteristics'!E:E,MATCH($C454,'Policy Characteristics'!$C:$C,0)))</f>
        <v>elec generation subsidy</v>
      </c>
      <c r="L454" s="254">
        <f>IF(ISBLANK(INDEX('Policy Characteristics'!F:F,MATCH($C454,'Policy Characteristics'!$C:$C,0))),"",INDEX('Policy Characteristics'!F:F,MATCH($C454,'Policy Characteristics'!$C:$C,0)))</f>
        <v>0</v>
      </c>
      <c r="M454" s="254">
        <f>IF(ISBLANK(INDEX('Policy Characteristics'!G:G,MATCH($C454,'Policy Characteristics'!$C:$C,0))),"",INDEX('Policy Characteristics'!G:G,MATCH($C454,'Policy Characteristics'!$C:$C,0)))</f>
        <v>60</v>
      </c>
      <c r="N454" s="254">
        <f>IF(ISBLANK(INDEX('Policy Characteristics'!H:H,MATCH($C454,'Policy Characteristics'!$C:$C,0))),"",INDEX('Policy Characteristics'!H:H,MATCH($C454,'Policy Characteristics'!$C:$C,0)))</f>
        <v>1</v>
      </c>
      <c r="O454" s="254" t="str">
        <f>IF(ISBLANK(INDEX('Policy Characteristics'!I:I,MATCH($C454,'Policy Characteristics'!$C:$C,0))),"",INDEX('Policy Characteristics'!I:I,MATCH($C454,'Policy Characteristics'!$C:$C,0)))</f>
        <v>$/MWh</v>
      </c>
      <c r="P454" s="254"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54" s="254" t="str">
        <f>IF(ISBLANK(INDEX('Policy Characteristics'!K:K,MATCH($C454,'Policy Characteristics'!$C:$C,0))),"",INDEX('Policy Characteristics'!K:K,MATCH($C454,'Policy Characteristics'!$C:$C,0)))</f>
        <v>electricity-sector-main.html#subsidies</v>
      </c>
      <c r="R454" s="254" t="str">
        <f>IF(ISBLANK(INDEX('Policy Characteristics'!L:L,MATCH($C454,'Policy Characteristics'!$C:$C,0))),"",INDEX('Policy Characteristics'!L:L,MATCH($C454,'Policy Characteristics'!$C:$C,0)))</f>
        <v>subsidy-for-electricity-production.html</v>
      </c>
      <c r="S454" s="314"/>
    </row>
    <row r="455" spans="1:19">
      <c r="A455" s="254" t="str">
        <f>IF(ISBLANK(INDEX('Policy Characteristics'!A:A,MATCH($C455,'Policy Characteristics'!$C:$C,0))),"",INDEX('Policy Characteristics'!A:A,MATCH($C455,'Policy Characteristics'!$C:$C,0)))</f>
        <v>Electricity Supply</v>
      </c>
      <c r="B455" s="262" t="str">
        <f>IF(ISBLANK(INDEX('Policy Characteristics'!B:B,MATCH($C455,'Policy Characteristics'!$C:$C,0))),"",INDEX('Policy Characteristics'!B:B,MATCH($C455,'Policy Characteristics'!$C:$C,0)))</f>
        <v>Subsidy for Electricity Production</v>
      </c>
      <c r="C455" s="254" t="str">
        <f t="shared" si="26"/>
        <v>Subsidy for Elec Production by Fuel</v>
      </c>
      <c r="D455" s="6" t="s">
        <v>2753</v>
      </c>
      <c r="E455" s="45"/>
      <c r="F455" s="6" t="s">
        <v>2472</v>
      </c>
      <c r="G455" s="314"/>
      <c r="H455" s="43">
        <v>1588</v>
      </c>
      <c r="I455" s="325" t="s">
        <v>43</v>
      </c>
      <c r="J455" s="255" t="str">
        <f>IF(ISBLANK(INDEX('Policy Characteristics'!D:D,MATCH($C455,'Policy Characteristics'!$C:$C,0))),"",INDEX('Policy Characteristics'!D:D,MATCH($C455,'Policy Characteristics'!$C:$C,0)))</f>
        <v>Subsidy for Electricity Production</v>
      </c>
      <c r="K455" s="254" t="str">
        <f>IF(ISBLANK(INDEX('Policy Characteristics'!E:E,MATCH($C455,'Policy Characteristics'!$C:$C,0))),"",INDEX('Policy Characteristics'!E:E,MATCH($C455,'Policy Characteristics'!$C:$C,0)))</f>
        <v>elec generation subsidy</v>
      </c>
      <c r="L455" s="254">
        <f>IF(ISBLANK(INDEX('Policy Characteristics'!F:F,MATCH($C455,'Policy Characteristics'!$C:$C,0))),"",INDEX('Policy Characteristics'!F:F,MATCH($C455,'Policy Characteristics'!$C:$C,0)))</f>
        <v>0</v>
      </c>
      <c r="M455" s="254">
        <f>IF(ISBLANK(INDEX('Policy Characteristics'!G:G,MATCH($C455,'Policy Characteristics'!$C:$C,0))),"",INDEX('Policy Characteristics'!G:G,MATCH($C455,'Policy Characteristics'!$C:$C,0)))</f>
        <v>60</v>
      </c>
      <c r="N455" s="254">
        <f>IF(ISBLANK(INDEX('Policy Characteristics'!H:H,MATCH($C455,'Policy Characteristics'!$C:$C,0))),"",INDEX('Policy Characteristics'!H:H,MATCH($C455,'Policy Characteristics'!$C:$C,0)))</f>
        <v>1</v>
      </c>
      <c r="O455" s="254" t="str">
        <f>IF(ISBLANK(INDEX('Policy Characteristics'!I:I,MATCH($C455,'Policy Characteristics'!$C:$C,0))),"",INDEX('Policy Characteristics'!I:I,MATCH($C455,'Policy Characteristics'!$C:$C,0)))</f>
        <v>$/MWh</v>
      </c>
      <c r="P455" s="254"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55" s="254" t="str">
        <f>IF(ISBLANK(INDEX('Policy Characteristics'!K:K,MATCH($C455,'Policy Characteristics'!$C:$C,0))),"",INDEX('Policy Characteristics'!K:K,MATCH($C455,'Policy Characteristics'!$C:$C,0)))</f>
        <v>electricity-sector-main.html#subsidies</v>
      </c>
      <c r="R455" s="254" t="str">
        <f>IF(ISBLANK(INDEX('Policy Characteristics'!L:L,MATCH($C455,'Policy Characteristics'!$C:$C,0))),"",INDEX('Policy Characteristics'!L:L,MATCH($C455,'Policy Characteristics'!$C:$C,0)))</f>
        <v>subsidy-for-electricity-production.html</v>
      </c>
      <c r="S455" s="314"/>
    </row>
    <row r="456" spans="1:19">
      <c r="A456" s="254" t="str">
        <f>IF(ISBLANK(INDEX('Policy Characteristics'!A:A,MATCH($C456,'Policy Characteristics'!$C:$C,0))),"",INDEX('Policy Characteristics'!A:A,MATCH($C456,'Policy Characteristics'!$C:$C,0)))</f>
        <v>Electricity Supply</v>
      </c>
      <c r="B456" s="262" t="str">
        <f>IF(ISBLANK(INDEX('Policy Characteristics'!B:B,MATCH($C456,'Policy Characteristics'!$C:$C,0))),"",INDEX('Policy Characteristics'!B:B,MATCH($C456,'Policy Characteristics'!$C:$C,0)))</f>
        <v>Subsidy for Electricity Production</v>
      </c>
      <c r="C456" s="254" t="str">
        <f t="shared" si="26"/>
        <v>Subsidy for Elec Production by Fuel</v>
      </c>
      <c r="D456" s="6" t="s">
        <v>3497</v>
      </c>
      <c r="E456" s="45"/>
      <c r="F456" s="6" t="s">
        <v>3504</v>
      </c>
      <c r="G456" s="314"/>
      <c r="H456" s="43">
        <v>1797</v>
      </c>
      <c r="I456" s="325" t="s">
        <v>43</v>
      </c>
      <c r="J456" s="255" t="str">
        <f>IF(ISBLANK(INDEX('Policy Characteristics'!D:D,MATCH($C456,'Policy Characteristics'!$C:$C,0))),"",INDEX('Policy Characteristics'!D:D,MATCH($C456,'Policy Characteristics'!$C:$C,0)))</f>
        <v>Subsidy for Electricity Production</v>
      </c>
      <c r="K456" s="254" t="str">
        <f>IF(ISBLANK(INDEX('Policy Characteristics'!E:E,MATCH($C456,'Policy Characteristics'!$C:$C,0))),"",INDEX('Policy Characteristics'!E:E,MATCH($C456,'Policy Characteristics'!$C:$C,0)))</f>
        <v>elec generation subsidy</v>
      </c>
      <c r="L456" s="254">
        <f>IF(ISBLANK(INDEX('Policy Characteristics'!F:F,MATCH($C456,'Policy Characteristics'!$C:$C,0))),"",INDEX('Policy Characteristics'!F:F,MATCH($C456,'Policy Characteristics'!$C:$C,0)))</f>
        <v>0</v>
      </c>
      <c r="M456" s="254">
        <f>IF(ISBLANK(INDEX('Policy Characteristics'!G:G,MATCH($C456,'Policy Characteristics'!$C:$C,0))),"",INDEX('Policy Characteristics'!G:G,MATCH($C456,'Policy Characteristics'!$C:$C,0)))</f>
        <v>60</v>
      </c>
      <c r="N456" s="254">
        <f>IF(ISBLANK(INDEX('Policy Characteristics'!H:H,MATCH($C456,'Policy Characteristics'!$C:$C,0))),"",INDEX('Policy Characteristics'!H:H,MATCH($C456,'Policy Characteristics'!$C:$C,0)))</f>
        <v>1</v>
      </c>
      <c r="O456" s="254" t="str">
        <f>IF(ISBLANK(INDEX('Policy Characteristics'!I:I,MATCH($C456,'Policy Characteristics'!$C:$C,0))),"",INDEX('Policy Characteristics'!I:I,MATCH($C456,'Policy Characteristics'!$C:$C,0)))</f>
        <v>$/MWh</v>
      </c>
      <c r="P456" s="254"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56" s="254" t="str">
        <f>IF(ISBLANK(INDEX('Policy Characteristics'!K:K,MATCH($C456,'Policy Characteristics'!$C:$C,0))),"",INDEX('Policy Characteristics'!K:K,MATCH($C456,'Policy Characteristics'!$C:$C,0)))</f>
        <v>electricity-sector-main.html#subsidies</v>
      </c>
      <c r="R456" s="254" t="str">
        <f>IF(ISBLANK(INDEX('Policy Characteristics'!L:L,MATCH($C456,'Policy Characteristics'!$C:$C,0))),"",INDEX('Policy Characteristics'!L:L,MATCH($C456,'Policy Characteristics'!$C:$C,0)))</f>
        <v>subsidy-for-electricity-production.html</v>
      </c>
      <c r="S456" s="314"/>
    </row>
    <row r="457" spans="1:19">
      <c r="A457" s="254" t="str">
        <f>IF(ISBLANK(INDEX('Policy Characteristics'!A:A,MATCH($C457,'Policy Characteristics'!$C:$C,0))),"",INDEX('Policy Characteristics'!A:A,MATCH($C457,'Policy Characteristics'!$C:$C,0)))</f>
        <v>Electricity Supply</v>
      </c>
      <c r="B457" s="262" t="str">
        <f>IF(ISBLANK(INDEX('Policy Characteristics'!B:B,MATCH($C457,'Policy Characteristics'!$C:$C,0))),"",INDEX('Policy Characteristics'!B:B,MATCH($C457,'Policy Characteristics'!$C:$C,0)))</f>
        <v>Subsidy for Electricity Production</v>
      </c>
      <c r="C457" s="254" t="str">
        <f t="shared" si="26"/>
        <v>Subsidy for Elec Production by Fuel</v>
      </c>
      <c r="D457" s="6" t="s">
        <v>3500</v>
      </c>
      <c r="E457" s="45"/>
      <c r="F457" s="6" t="s">
        <v>3505</v>
      </c>
      <c r="G457" s="314"/>
      <c r="H457" s="43">
        <v>1798</v>
      </c>
      <c r="I457" s="325" t="s">
        <v>43</v>
      </c>
      <c r="J457" s="255" t="str">
        <f>IF(ISBLANK(INDEX('Policy Characteristics'!D:D,MATCH($C457,'Policy Characteristics'!$C:$C,0))),"",INDEX('Policy Characteristics'!D:D,MATCH($C457,'Policy Characteristics'!$C:$C,0)))</f>
        <v>Subsidy for Electricity Production</v>
      </c>
      <c r="K457" s="254" t="str">
        <f>IF(ISBLANK(INDEX('Policy Characteristics'!E:E,MATCH($C457,'Policy Characteristics'!$C:$C,0))),"",INDEX('Policy Characteristics'!E:E,MATCH($C457,'Policy Characteristics'!$C:$C,0)))</f>
        <v>elec generation subsidy</v>
      </c>
      <c r="L457" s="254">
        <f>IF(ISBLANK(INDEX('Policy Characteristics'!F:F,MATCH($C457,'Policy Characteristics'!$C:$C,0))),"",INDEX('Policy Characteristics'!F:F,MATCH($C457,'Policy Characteristics'!$C:$C,0)))</f>
        <v>0</v>
      </c>
      <c r="M457" s="254">
        <f>IF(ISBLANK(INDEX('Policy Characteristics'!G:G,MATCH($C457,'Policy Characteristics'!$C:$C,0))),"",INDEX('Policy Characteristics'!G:G,MATCH($C457,'Policy Characteristics'!$C:$C,0)))</f>
        <v>60</v>
      </c>
      <c r="N457" s="254">
        <f>IF(ISBLANK(INDEX('Policy Characteristics'!H:H,MATCH($C457,'Policy Characteristics'!$C:$C,0))),"",INDEX('Policy Characteristics'!H:H,MATCH($C457,'Policy Characteristics'!$C:$C,0)))</f>
        <v>1</v>
      </c>
      <c r="O457" s="254" t="str">
        <f>IF(ISBLANK(INDEX('Policy Characteristics'!I:I,MATCH($C457,'Policy Characteristics'!$C:$C,0))),"",INDEX('Policy Characteristics'!I:I,MATCH($C457,'Policy Characteristics'!$C:$C,0)))</f>
        <v>$/MWh</v>
      </c>
      <c r="P457" s="254"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57" s="254" t="str">
        <f>IF(ISBLANK(INDEX('Policy Characteristics'!K:K,MATCH($C457,'Policy Characteristics'!$C:$C,0))),"",INDEX('Policy Characteristics'!K:K,MATCH($C457,'Policy Characteristics'!$C:$C,0)))</f>
        <v>electricity-sector-main.html#subsidies</v>
      </c>
      <c r="R457" s="254" t="str">
        <f>IF(ISBLANK(INDEX('Policy Characteristics'!L:L,MATCH($C457,'Policy Characteristics'!$C:$C,0))),"",INDEX('Policy Characteristics'!L:L,MATCH($C457,'Policy Characteristics'!$C:$C,0)))</f>
        <v>subsidy-for-electricity-production.html</v>
      </c>
      <c r="S457" s="314"/>
    </row>
    <row r="458" spans="1:19">
      <c r="A458" s="254" t="str">
        <f>IF(ISBLANK(INDEX('Policy Characteristics'!A:A,MATCH($C458,'Policy Characteristics'!$C:$C,0))),"",INDEX('Policy Characteristics'!A:A,MATCH($C458,'Policy Characteristics'!$C:$C,0)))</f>
        <v>Electricity Supply</v>
      </c>
      <c r="B458" s="262" t="str">
        <f>IF(ISBLANK(INDEX('Policy Characteristics'!B:B,MATCH($C458,'Policy Characteristics'!$C:$C,0))),"",INDEX('Policy Characteristics'!B:B,MATCH($C458,'Policy Characteristics'!$C:$C,0)))</f>
        <v>Subsidy for Electricity Production</v>
      </c>
      <c r="C458" s="254" t="str">
        <f t="shared" si="26"/>
        <v>Subsidy for Elec Production by Fuel</v>
      </c>
      <c r="D458" s="6" t="s">
        <v>3501</v>
      </c>
      <c r="E458" s="45"/>
      <c r="F458" s="6" t="s">
        <v>3506</v>
      </c>
      <c r="G458" s="314"/>
      <c r="H458" s="43">
        <v>1799</v>
      </c>
      <c r="I458" s="325" t="s">
        <v>43</v>
      </c>
      <c r="J458" s="255" t="str">
        <f>IF(ISBLANK(INDEX('Policy Characteristics'!D:D,MATCH($C458,'Policy Characteristics'!$C:$C,0))),"",INDEX('Policy Characteristics'!D:D,MATCH($C458,'Policy Characteristics'!$C:$C,0)))</f>
        <v>Subsidy for Electricity Production</v>
      </c>
      <c r="K458" s="254" t="str">
        <f>IF(ISBLANK(INDEX('Policy Characteristics'!E:E,MATCH($C458,'Policy Characteristics'!$C:$C,0))),"",INDEX('Policy Characteristics'!E:E,MATCH($C458,'Policy Characteristics'!$C:$C,0)))</f>
        <v>elec generation subsidy</v>
      </c>
      <c r="L458" s="254">
        <f>IF(ISBLANK(INDEX('Policy Characteristics'!F:F,MATCH($C458,'Policy Characteristics'!$C:$C,0))),"",INDEX('Policy Characteristics'!F:F,MATCH($C458,'Policy Characteristics'!$C:$C,0)))</f>
        <v>0</v>
      </c>
      <c r="M458" s="254">
        <f>IF(ISBLANK(INDEX('Policy Characteristics'!G:G,MATCH($C458,'Policy Characteristics'!$C:$C,0))),"",INDEX('Policy Characteristics'!G:G,MATCH($C458,'Policy Characteristics'!$C:$C,0)))</f>
        <v>60</v>
      </c>
      <c r="N458" s="254">
        <f>IF(ISBLANK(INDEX('Policy Characteristics'!H:H,MATCH($C458,'Policy Characteristics'!$C:$C,0))),"",INDEX('Policy Characteristics'!H:H,MATCH($C458,'Policy Characteristics'!$C:$C,0)))</f>
        <v>1</v>
      </c>
      <c r="O458" s="254" t="str">
        <f>IF(ISBLANK(INDEX('Policy Characteristics'!I:I,MATCH($C458,'Policy Characteristics'!$C:$C,0))),"",INDEX('Policy Characteristics'!I:I,MATCH($C458,'Policy Characteristics'!$C:$C,0)))</f>
        <v>$/MWh</v>
      </c>
      <c r="P458" s="254"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58" s="254" t="str">
        <f>IF(ISBLANK(INDEX('Policy Characteristics'!K:K,MATCH($C458,'Policy Characteristics'!$C:$C,0))),"",INDEX('Policy Characteristics'!K:K,MATCH($C458,'Policy Characteristics'!$C:$C,0)))</f>
        <v>electricity-sector-main.html#subsidies</v>
      </c>
      <c r="R458" s="254" t="str">
        <f>IF(ISBLANK(INDEX('Policy Characteristics'!L:L,MATCH($C458,'Policy Characteristics'!$C:$C,0))),"",INDEX('Policy Characteristics'!L:L,MATCH($C458,'Policy Characteristics'!$C:$C,0)))</f>
        <v>subsidy-for-electricity-production.html</v>
      </c>
      <c r="S458" s="314"/>
    </row>
    <row r="459" spans="1:19">
      <c r="A459" s="254" t="str">
        <f>IF(ISBLANK(INDEX('Policy Characteristics'!A:A,MATCH($C459,'Policy Characteristics'!$C:$C,0))),"",INDEX('Policy Characteristics'!A:A,MATCH($C459,'Policy Characteristics'!$C:$C,0)))</f>
        <v>Electricity Supply</v>
      </c>
      <c r="B459" s="262" t="str">
        <f>IF(ISBLANK(INDEX('Policy Characteristics'!B:B,MATCH($C459,'Policy Characteristics'!$C:$C,0))),"",INDEX('Policy Characteristics'!B:B,MATCH($C459,'Policy Characteristics'!$C:$C,0)))</f>
        <v>Subsidy for Electricity Production</v>
      </c>
      <c r="C459" s="254" t="str">
        <f t="shared" si="26"/>
        <v>Subsidy for Elec Production by Fuel</v>
      </c>
      <c r="D459" s="6" t="s">
        <v>3502</v>
      </c>
      <c r="E459" s="45"/>
      <c r="F459" s="6" t="s">
        <v>3507</v>
      </c>
      <c r="G459" s="314"/>
      <c r="H459" s="43">
        <v>1800</v>
      </c>
      <c r="I459" s="325" t="s">
        <v>43</v>
      </c>
      <c r="J459" s="255" t="str">
        <f>IF(ISBLANK(INDEX('Policy Characteristics'!D:D,MATCH($C459,'Policy Characteristics'!$C:$C,0))),"",INDEX('Policy Characteristics'!D:D,MATCH($C459,'Policy Characteristics'!$C:$C,0)))</f>
        <v>Subsidy for Electricity Production</v>
      </c>
      <c r="K459" s="254" t="str">
        <f>IF(ISBLANK(INDEX('Policy Characteristics'!E:E,MATCH($C459,'Policy Characteristics'!$C:$C,0))),"",INDEX('Policy Characteristics'!E:E,MATCH($C459,'Policy Characteristics'!$C:$C,0)))</f>
        <v>elec generation subsidy</v>
      </c>
      <c r="L459" s="254">
        <f>IF(ISBLANK(INDEX('Policy Characteristics'!F:F,MATCH($C459,'Policy Characteristics'!$C:$C,0))),"",INDEX('Policy Characteristics'!F:F,MATCH($C459,'Policy Characteristics'!$C:$C,0)))</f>
        <v>0</v>
      </c>
      <c r="M459" s="254">
        <f>IF(ISBLANK(INDEX('Policy Characteristics'!G:G,MATCH($C459,'Policy Characteristics'!$C:$C,0))),"",INDEX('Policy Characteristics'!G:G,MATCH($C459,'Policy Characteristics'!$C:$C,0)))</f>
        <v>60</v>
      </c>
      <c r="N459" s="254">
        <f>IF(ISBLANK(INDEX('Policy Characteristics'!H:H,MATCH($C459,'Policy Characteristics'!$C:$C,0))),"",INDEX('Policy Characteristics'!H:H,MATCH($C459,'Policy Characteristics'!$C:$C,0)))</f>
        <v>1</v>
      </c>
      <c r="O459" s="254" t="str">
        <f>IF(ISBLANK(INDEX('Policy Characteristics'!I:I,MATCH($C459,'Policy Characteristics'!$C:$C,0))),"",INDEX('Policy Characteristics'!I:I,MATCH($C459,'Policy Characteristics'!$C:$C,0)))</f>
        <v>$/MWh</v>
      </c>
      <c r="P459" s="254"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59" s="254" t="str">
        <f>IF(ISBLANK(INDEX('Policy Characteristics'!K:K,MATCH($C459,'Policy Characteristics'!$C:$C,0))),"",INDEX('Policy Characteristics'!K:K,MATCH($C459,'Policy Characteristics'!$C:$C,0)))</f>
        <v>electricity-sector-main.html#subsidies</v>
      </c>
      <c r="R459" s="254" t="str">
        <f>IF(ISBLANK(INDEX('Policy Characteristics'!L:L,MATCH($C459,'Policy Characteristics'!$C:$C,0))),"",INDEX('Policy Characteristics'!L:L,MATCH($C459,'Policy Characteristics'!$C:$C,0)))</f>
        <v>subsidy-for-electricity-production.html</v>
      </c>
      <c r="S459" s="314"/>
    </row>
    <row r="460" spans="1:19">
      <c r="A460" s="254" t="str">
        <f>IF(ISBLANK(INDEX('Policy Characteristics'!A:A,MATCH($C460,'Policy Characteristics'!$C:$C,0))),"",INDEX('Policy Characteristics'!A:A,MATCH($C460,'Policy Characteristics'!$C:$C,0)))</f>
        <v>Electricity Supply</v>
      </c>
      <c r="B460" s="262" t="str">
        <f>IF(ISBLANK(INDEX('Policy Characteristics'!B:B,MATCH($C460,'Policy Characteristics'!$C:$C,0))),"",INDEX('Policy Characteristics'!B:B,MATCH($C460,'Policy Characteristics'!$C:$C,0)))</f>
        <v>Subsidy for Electricity Production</v>
      </c>
      <c r="C460" s="254" t="str">
        <f t="shared" si="26"/>
        <v>Subsidy for Elec Production by Fuel</v>
      </c>
      <c r="D460" s="6" t="s">
        <v>3503</v>
      </c>
      <c r="E460" s="45"/>
      <c r="F460" s="6" t="s">
        <v>3508</v>
      </c>
      <c r="G460" s="314"/>
      <c r="H460" s="43">
        <v>1801</v>
      </c>
      <c r="I460" s="325" t="s">
        <v>43</v>
      </c>
      <c r="J460" s="255" t="str">
        <f>IF(ISBLANK(INDEX('Policy Characteristics'!D:D,MATCH($C460,'Policy Characteristics'!$C:$C,0))),"",INDEX('Policy Characteristics'!D:D,MATCH($C460,'Policy Characteristics'!$C:$C,0)))</f>
        <v>Subsidy for Electricity Production</v>
      </c>
      <c r="K460" s="254" t="str">
        <f>IF(ISBLANK(INDEX('Policy Characteristics'!E:E,MATCH($C460,'Policy Characteristics'!$C:$C,0))),"",INDEX('Policy Characteristics'!E:E,MATCH($C460,'Policy Characteristics'!$C:$C,0)))</f>
        <v>elec generation subsidy</v>
      </c>
      <c r="L460" s="254">
        <f>IF(ISBLANK(INDEX('Policy Characteristics'!F:F,MATCH($C460,'Policy Characteristics'!$C:$C,0))),"",INDEX('Policy Characteristics'!F:F,MATCH($C460,'Policy Characteristics'!$C:$C,0)))</f>
        <v>0</v>
      </c>
      <c r="M460" s="254">
        <f>IF(ISBLANK(INDEX('Policy Characteristics'!G:G,MATCH($C460,'Policy Characteristics'!$C:$C,0))),"",INDEX('Policy Characteristics'!G:G,MATCH($C460,'Policy Characteristics'!$C:$C,0)))</f>
        <v>60</v>
      </c>
      <c r="N460" s="254">
        <f>IF(ISBLANK(INDEX('Policy Characteristics'!H:H,MATCH($C460,'Policy Characteristics'!$C:$C,0))),"",INDEX('Policy Characteristics'!H:H,MATCH($C460,'Policy Characteristics'!$C:$C,0)))</f>
        <v>1</v>
      </c>
      <c r="O460" s="254" t="str">
        <f>IF(ISBLANK(INDEX('Policy Characteristics'!I:I,MATCH($C460,'Policy Characteristics'!$C:$C,0))),"",INDEX('Policy Characteristics'!I:I,MATCH($C460,'Policy Characteristics'!$C:$C,0)))</f>
        <v>$/MWh</v>
      </c>
      <c r="P460" s="254"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0" s="254" t="str">
        <f>IF(ISBLANK(INDEX('Policy Characteristics'!K:K,MATCH($C460,'Policy Characteristics'!$C:$C,0))),"",INDEX('Policy Characteristics'!K:K,MATCH($C460,'Policy Characteristics'!$C:$C,0)))</f>
        <v>electricity-sector-main.html#subsidies</v>
      </c>
      <c r="R460" s="254" t="str">
        <f>IF(ISBLANK(INDEX('Policy Characteristics'!L:L,MATCH($C460,'Policy Characteristics'!$C:$C,0))),"",INDEX('Policy Characteristics'!L:L,MATCH($C460,'Policy Characteristics'!$C:$C,0)))</f>
        <v>subsidy-for-electricity-production.html</v>
      </c>
      <c r="S460" s="314"/>
    </row>
    <row r="461" spans="1:19">
      <c r="A461" s="254" t="str">
        <f>IF(ISBLANK(INDEX('Policy Characteristics'!A:A,MATCH($C461,'Policy Characteristics'!$C:$C,0))),"",INDEX('Policy Characteristics'!A:A,MATCH($C461,'Policy Characteristics'!$C:$C,0)))</f>
        <v>Electricity Supply</v>
      </c>
      <c r="B461" s="262" t="str">
        <f>IF(ISBLANK(INDEX('Policy Characteristics'!B:B,MATCH($C461,'Policy Characteristics'!$C:$C,0))),"",INDEX('Policy Characteristics'!B:B,MATCH($C461,'Policy Characteristics'!$C:$C,0)))</f>
        <v>Subsidy for Electricity Production</v>
      </c>
      <c r="C461" s="254" t="str">
        <f t="shared" si="26"/>
        <v>Subsidy for Elec Production by Fuel</v>
      </c>
      <c r="D461" s="6" t="s">
        <v>3592</v>
      </c>
      <c r="E461" s="45"/>
      <c r="F461" s="6" t="s">
        <v>3590</v>
      </c>
      <c r="G461" s="314"/>
      <c r="H461" s="43">
        <v>1802</v>
      </c>
      <c r="I461" s="325" t="s">
        <v>43</v>
      </c>
      <c r="J461" s="255" t="str">
        <f>IF(ISBLANK(INDEX('Policy Characteristics'!D:D,MATCH($C461,'Policy Characteristics'!$C:$C,0))),"",INDEX('Policy Characteristics'!D:D,MATCH($C461,'Policy Characteristics'!$C:$C,0)))</f>
        <v>Subsidy for Electricity Production</v>
      </c>
      <c r="K461" s="254" t="str">
        <f>IF(ISBLANK(INDEX('Policy Characteristics'!E:E,MATCH($C461,'Policy Characteristics'!$C:$C,0))),"",INDEX('Policy Characteristics'!E:E,MATCH($C461,'Policy Characteristics'!$C:$C,0)))</f>
        <v>elec generation subsidy</v>
      </c>
      <c r="L461" s="254">
        <f>IF(ISBLANK(INDEX('Policy Characteristics'!F:F,MATCH($C461,'Policy Characteristics'!$C:$C,0))),"",INDEX('Policy Characteristics'!F:F,MATCH($C461,'Policy Characteristics'!$C:$C,0)))</f>
        <v>0</v>
      </c>
      <c r="M461" s="254">
        <f>IF(ISBLANK(INDEX('Policy Characteristics'!G:G,MATCH($C461,'Policy Characteristics'!$C:$C,0))),"",INDEX('Policy Characteristics'!G:G,MATCH($C461,'Policy Characteristics'!$C:$C,0)))</f>
        <v>60</v>
      </c>
      <c r="N461" s="254">
        <f>IF(ISBLANK(INDEX('Policy Characteristics'!H:H,MATCH($C461,'Policy Characteristics'!$C:$C,0))),"",INDEX('Policy Characteristics'!H:H,MATCH($C461,'Policy Characteristics'!$C:$C,0)))</f>
        <v>1</v>
      </c>
      <c r="O461" s="254" t="str">
        <f>IF(ISBLANK(INDEX('Policy Characteristics'!I:I,MATCH($C461,'Policy Characteristics'!$C:$C,0))),"",INDEX('Policy Characteristics'!I:I,MATCH($C461,'Policy Characteristics'!$C:$C,0)))</f>
        <v>$/MWh</v>
      </c>
      <c r="P461" s="254" t="str">
        <f>IF(ISBLANK(INDEX('Policy Characteristics'!J:J,MATCH($C461,'Policy Characteristics'!$C:$C,0))),"",INDEX('Policy Characteristics'!J:J,MATCH($C461,'Policy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1" s="254" t="str">
        <f>IF(ISBLANK(INDEX('Policy Characteristics'!K:K,MATCH($C461,'Policy Characteristics'!$C:$C,0))),"",INDEX('Policy Characteristics'!K:K,MATCH($C461,'Policy Characteristics'!$C:$C,0)))</f>
        <v>electricity-sector-main.html#subsidies</v>
      </c>
      <c r="R461" s="254" t="str">
        <f>IF(ISBLANK(INDEX('Policy Characteristics'!L:L,MATCH($C461,'Policy Characteristics'!$C:$C,0))),"",INDEX('Policy Characteristics'!L:L,MATCH($C461,'Policy Characteristics'!$C:$C,0)))</f>
        <v>subsidy-for-electricity-production.html</v>
      </c>
      <c r="S461" s="314"/>
    </row>
    <row r="462" spans="1:19">
      <c r="A462" s="254" t="str">
        <f>IF(ISBLANK(INDEX('Policy Characteristics'!A:A,MATCH($C462,'Policy Characteristics'!$C:$C,0))),"",INDEX('Policy Characteristics'!A:A,MATCH($C462,'Policy Characteristics'!$C:$C,0)))</f>
        <v>Electricity Supply</v>
      </c>
      <c r="B462" s="262" t="str">
        <f>IF(ISBLANK(INDEX('Policy Characteristics'!B:B,MATCH($C462,'Policy Characteristics'!$C:$C,0))),"",INDEX('Policy Characteristics'!B:B,MATCH($C462,'Policy Characteristics'!$C:$C,0)))</f>
        <v>Subsidy for Electricity Production</v>
      </c>
      <c r="C462" s="254" t="str">
        <f t="shared" si="26"/>
        <v>Subsidy for Elec Production by Fuel</v>
      </c>
      <c r="D462" s="6" t="s">
        <v>3593</v>
      </c>
      <c r="E462" s="45"/>
      <c r="F462" s="6" t="s">
        <v>3591</v>
      </c>
      <c r="G462" s="314"/>
      <c r="H462" s="43">
        <v>2244</v>
      </c>
      <c r="I462" s="325" t="s">
        <v>43</v>
      </c>
      <c r="J462" s="255" t="str">
        <f>IF(ISBLANK(INDEX('Policy Characteristics'!D:D,MATCH($C462,'Policy Characteristics'!$C:$C,0))),"",INDEX('Policy Characteristics'!D:D,MATCH($C462,'Policy Characteristics'!$C:$C,0)))</f>
        <v>Subsidy for Electricity Production</v>
      </c>
      <c r="K462" s="254" t="str">
        <f>IF(ISBLANK(INDEX('Policy Characteristics'!E:E,MATCH($C462,'Policy Characteristics'!$C:$C,0))),"",INDEX('Policy Characteristics'!E:E,MATCH($C462,'Policy Characteristics'!$C:$C,0)))</f>
        <v>elec generation subsidy</v>
      </c>
      <c r="L462" s="254">
        <f>IF(ISBLANK(INDEX('Policy Characteristics'!F:F,MATCH($C462,'Policy Characteristics'!$C:$C,0))),"",INDEX('Policy Characteristics'!F:F,MATCH($C462,'Policy Characteristics'!$C:$C,0)))</f>
        <v>0</v>
      </c>
      <c r="M462" s="254">
        <f>IF(ISBLANK(INDEX('Policy Characteristics'!G:G,MATCH($C462,'Policy Characteristics'!$C:$C,0))),"",INDEX('Policy Characteristics'!G:G,MATCH($C462,'Policy Characteristics'!$C:$C,0)))</f>
        <v>60</v>
      </c>
      <c r="N462" s="254">
        <f>IF(ISBLANK(INDEX('Policy Characteristics'!H:H,MATCH($C462,'Policy Characteristics'!$C:$C,0))),"",INDEX('Policy Characteristics'!H:H,MATCH($C462,'Policy Characteristics'!$C:$C,0)))</f>
        <v>1</v>
      </c>
      <c r="O462" s="254" t="str">
        <f>IF(ISBLANK(INDEX('Policy Characteristics'!I:I,MATCH($C462,'Policy Characteristics'!$C:$C,0))),"",INDEX('Policy Characteristics'!I:I,MATCH($C462,'Policy Characteristics'!$C:$C,0)))</f>
        <v>$/MWh</v>
      </c>
      <c r="P462" s="254"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The U.S. provides clean electricity tax credits as part of the Inflation Reduction Act (IRA). Tax credits are claimed as either the Investment Tax Credit (per unit capacity) or Production Tax Credit (per unit electricity generation), depending on the plant type. The BAU assumes IRA tax credits will begin phasing out after the year 2039, when electricity sector emissions reach the target of 25% below 2022 levels.  // Also note that the Energy Policy Simulator chooses which new power plants to build based on lifetime plant costs, and the PTC is only available for the first 10 years of a project. // **Nuclear:** We assume roughly $10/MWh worth of incentives for nuclear in our BAU as part of the IRA and the Infrastructure Investment and Jobs Act. // **Onshore Wind:** We assume IRA tax credits of roughly $20.50 per MWh, based on assumptions on which share of new plants qualify for various bonus credits. // **Solar PV:**  We assume IRA tax credits of roughly $24.50, based on assumptions on which share of new plants qualify for various bonus credits.</v>
      </c>
      <c r="Q462" s="254" t="str">
        <f>IF(ISBLANK(INDEX('Policy Characteristics'!K:K,MATCH($C462,'Policy Characteristics'!$C:$C,0))),"",INDEX('Policy Characteristics'!K:K,MATCH($C462,'Policy Characteristics'!$C:$C,0)))</f>
        <v>electricity-sector-main.html#subsidies</v>
      </c>
      <c r="R462" s="254"/>
      <c r="S462" s="314"/>
    </row>
    <row r="463" spans="1:19">
      <c r="A463" s="254" t="str">
        <f>IF(ISBLANK(INDEX('Policy Characteristics'!A:A,MATCH($C463,'Policy Characteristics'!$C:$C,0))),"",INDEX('Policy Characteristics'!A:A,MATCH($C463,'Policy Characteristics'!$C:$C,0)))</f>
        <v>Electricity Supply</v>
      </c>
      <c r="B463" s="262" t="str">
        <f>IF(ISBLANK(INDEX('Policy Characteristics'!B:B,MATCH($C463,'Policy Characteristics'!$C:$C,0))),"",INDEX('Policy Characteristics'!B:B,MATCH($C463,'Policy Characteristics'!$C:$C,0)))</f>
        <v>Use EVs for Grid Balancing</v>
      </c>
      <c r="C463" s="1" t="s">
        <v>3585</v>
      </c>
      <c r="D463" s="6"/>
      <c r="E463" s="45"/>
      <c r="F463" s="6"/>
      <c r="G463" s="6"/>
      <c r="H463" s="43">
        <v>2235</v>
      </c>
      <c r="I463" s="325" t="s">
        <v>43</v>
      </c>
      <c r="J463" s="255" t="str">
        <f>IF(ISBLANK(INDEX('Policy Characteristics'!D:D,MATCH($C463,'Policy Characteristics'!$C:$C,0))),"",INDEX('Policy Characteristics'!D:D,MATCH($C463,'Policy Characteristics'!$C:$C,0)))</f>
        <v>EVs for Grid Balancing</v>
      </c>
      <c r="K463" s="254" t="str">
        <f>IF(ISBLANK(INDEX('Policy Characteristics'!E:E,MATCH($C463,'Policy Characteristics'!$C:$C,0))),"",INDEX('Policy Characteristics'!E:E,MATCH($C463,'Policy Characteristics'!$C:$C,0)))</f>
        <v>elec use EVs for grid balancing</v>
      </c>
      <c r="L463" s="368">
        <f>IF(ISBLANK(INDEX('Policy Characteristics'!F:F,MATCH($C463,'Policy Characteristics'!$C:$C,0))),"",INDEX('Policy Characteristics'!F:F,MATCH($C463,'Policy Characteristics'!$C:$C,0)))</f>
        <v>0</v>
      </c>
      <c r="M463" s="368">
        <f>IF(ISBLANK(INDEX('Policy Characteristics'!G:G,MATCH($C463,'Policy Characteristics'!$C:$C,0))),"",INDEX('Policy Characteristics'!G:G,MATCH($C463,'Policy Characteristics'!$C:$C,0)))</f>
        <v>1</v>
      </c>
      <c r="N463" s="368">
        <f>IF(ISBLANK(INDEX('Policy Characteristics'!H:H,MATCH($C463,'Policy Characteristics'!$C:$C,0))),"",INDEX('Policy Characteristics'!H:H,MATCH($C463,'Policy Characteristics'!$C:$C,0)))</f>
        <v>0.01</v>
      </c>
      <c r="O463" s="254" t="str">
        <f>IF(ISBLANK(INDEX('Policy Characteristics'!I:I,MATCH($C463,'Policy Characteristics'!$C:$C,0))),"",INDEX('Policy Characteristics'!I:I,MATCH($C463,'Policy Characteristics'!$C:$C,0)))</f>
        <v>% of EVs used</v>
      </c>
      <c r="P463" s="254" t="str">
        <f>IF(ISBLANK(INDEX('Policy Characteristics'!J:J,MATCH($C463,'Policy Characteristics'!$C:$C,0))),"",INDEX('Policy Characteristics'!J:J,MATCH($C463,'Policy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3" s="254" t="str">
        <f>IF(ISBLANK(INDEX('Policy Characteristics'!K:K,MATCH($C463,'Policy Characteristics'!$C:$C,0))),"",INDEX('Policy Characteristics'!K:K,MATCH($C463,'Policy Characteristics'!$C:$C,0)))</f>
        <v/>
      </c>
      <c r="R463" s="254" t="str">
        <f>IF(ISBLANK(INDEX('Policy Characteristics'!L:L,MATCH($C463,'Policy Characteristics'!$C:$C,0))),"",INDEX('Policy Characteristics'!L:L,MATCH($C463,'Policy Characteristics'!$C:$C,0)))</f>
        <v/>
      </c>
      <c r="S463" s="314"/>
    </row>
    <row r="464" spans="1:19" ht="30">
      <c r="A464" s="254" t="str">
        <f>IF(ISBLANK(INDEX('Policy Characteristics'!A:A,MATCH($C464,'Policy Characteristics'!$C:$C,0))),"",INDEX('Policy Characteristics'!A:A,MATCH($C464,'Policy Characteristics'!$C:$C,0)))</f>
        <v>Electricity Supply</v>
      </c>
      <c r="B464" s="262" t="str">
        <f>IF(ISBLANK(INDEX('Policy Characteristics'!B:B,MATCH($C464,'Policy Characteristics'!$C:$C,0))),"",INDEX('Policy Characteristics'!B:B,MATCH($C464,'Policy Characteristics'!$C:$C,0)))</f>
        <v>Subsidy for Grid Battery Output</v>
      </c>
      <c r="C464" s="1" t="s">
        <v>3645</v>
      </c>
      <c r="D464" s="6"/>
      <c r="E464" s="45"/>
      <c r="F464" s="6"/>
      <c r="G464" s="6"/>
      <c r="H464" s="43">
        <v>2258</v>
      </c>
      <c r="I464" s="325" t="s">
        <v>43</v>
      </c>
      <c r="J464" s="255" t="str">
        <f>IF(ISBLANK(INDEX('Policy Characteristics'!D:D,MATCH($C464,'Policy Characteristics'!$C:$C,0))),"",INDEX('Policy Characteristics'!D:D,MATCH($C464,'Policy Characteristics'!$C:$C,0)))</f>
        <v>Grid Battery Subsidy</v>
      </c>
      <c r="K464" s="254" t="str">
        <f>IF(ISBLANK(INDEX('Policy Characteristics'!E:E,MATCH($C464,'Policy Characteristics'!$C:$C,0))),"",INDEX('Policy Characteristics'!E:E,MATCH($C464,'Policy Characteristics'!$C:$C,0)))</f>
        <v>elec battery subsidy per output</v>
      </c>
      <c r="L464" s="368">
        <f>IF(ISBLANK(INDEX('Policy Characteristics'!F:F,MATCH($C464,'Policy Characteristics'!$C:$C,0))),"",INDEX('Policy Characteristics'!F:F,MATCH($C464,'Policy Characteristics'!$C:$C,0)))</f>
        <v>0</v>
      </c>
      <c r="M464" s="368">
        <f>IF(ISBLANK(INDEX('Policy Characteristics'!G:G,MATCH($C464,'Policy Characteristics'!$C:$C,0))),"",INDEX('Policy Characteristics'!G:G,MATCH($C464,'Policy Characteristics'!$C:$C,0)))</f>
        <v>100</v>
      </c>
      <c r="N464" s="368">
        <f>IF(ISBLANK(INDEX('Policy Characteristics'!H:H,MATCH($C464,'Policy Characteristics'!$C:$C,0))),"",INDEX('Policy Characteristics'!H:H,MATCH($C464,'Policy Characteristics'!$C:$C,0)))</f>
        <v>5</v>
      </c>
      <c r="O464" s="254" t="str">
        <f>IF(ISBLANK(INDEX('Policy Characteristics'!I:I,MATCH($C464,'Policy Characteristics'!$C:$C,0))),"",INDEX('Policy Characteristics'!I:I,MATCH($C464,'Policy Characteristics'!$C:$C,0)))</f>
        <v>$ / MWh</v>
      </c>
      <c r="P464" s="254" t="str">
        <f>IF(ISBLANK(INDEX('Policy Characteristics'!J:J,MATCH($C464,'Policy Characteristics'!$C:$C,0))),"",INDEX('Policy Characteristics'!J:J,MATCH($C464,'Policy Characteristics'!$C:$C,0)))</f>
        <v>**Description:** This policy provides a subsidy in units of dollar per megawatt-hour electricity supplied to the grid, additional to any BAU subsidies.   // **Guidance for setting values:** The BAU case has grid batteries claiming the Subsidy for Grid Battery Capacity, not a subsidy per unit output.</v>
      </c>
      <c r="Q464" s="254" t="str">
        <f>IF(ISBLANK(INDEX('Policy Characteristics'!K:K,MATCH($C464,'Policy Characteristics'!$C:$C,0))),"",INDEX('Policy Characteristics'!K:K,MATCH($C464,'Policy Characteristics'!$C:$C,0)))</f>
        <v/>
      </c>
      <c r="R464" s="254"/>
      <c r="S464" s="314"/>
    </row>
    <row r="465" spans="1:19" ht="30">
      <c r="A465" s="254" t="str">
        <f>IF(ISBLANK(INDEX('Policy Characteristics'!A:A,MATCH($C465,'Policy Characteristics'!$C:$C,0))),"",INDEX('Policy Characteristics'!A:A,MATCH($C465,'Policy Characteristics'!$C:$C,0)))</f>
        <v>Electricity Supply</v>
      </c>
      <c r="B465" s="262" t="str">
        <f>IF(ISBLANK(INDEX('Policy Characteristics'!B:B,MATCH($C465,'Policy Characteristics'!$C:$C,0))),"",INDEX('Policy Characteristics'!B:B,MATCH($C465,'Policy Characteristics'!$C:$C,0)))</f>
        <v>Subsidy for Grid Battery Capacity</v>
      </c>
      <c r="C465" s="1" t="s">
        <v>3649</v>
      </c>
      <c r="D465" s="6"/>
      <c r="E465" s="45"/>
      <c r="F465" s="6"/>
      <c r="G465" s="6"/>
      <c r="H465" s="43">
        <v>2259</v>
      </c>
      <c r="I465" s="325" t="s">
        <v>43</v>
      </c>
      <c r="J465" s="255" t="str">
        <f>IF(ISBLANK(INDEX('Policy Characteristics'!D:D,MATCH($C465,'Policy Characteristics'!$C:$C,0))),"",INDEX('Policy Characteristics'!D:D,MATCH($C465,'Policy Characteristics'!$C:$C,0)))</f>
        <v>Grid Battery Subsidy</v>
      </c>
      <c r="K465" s="254" t="str">
        <f>IF(ISBLANK(INDEX('Policy Characteristics'!E:E,MATCH($C465,'Policy Characteristics'!$C:$C,0))),"",INDEX('Policy Characteristics'!E:E,MATCH($C465,'Policy Characteristics'!$C:$C,0)))</f>
        <v>elec battery construction subsidy</v>
      </c>
      <c r="L465" s="368">
        <f>IF(ISBLANK(INDEX('Policy Characteristics'!F:F,MATCH($C465,'Policy Characteristics'!$C:$C,0))),"",INDEX('Policy Characteristics'!F:F,MATCH($C465,'Policy Characteristics'!$C:$C,0)))</f>
        <v>0</v>
      </c>
      <c r="M465" s="368">
        <f>IF(ISBLANK(INDEX('Policy Characteristics'!G:G,MATCH($C465,'Policy Characteristics'!$C:$C,0))),"",INDEX('Policy Characteristics'!G:G,MATCH($C465,'Policy Characteristics'!$C:$C,0)))</f>
        <v>1</v>
      </c>
      <c r="N465" s="368">
        <f>IF(ISBLANK(INDEX('Policy Characteristics'!H:H,MATCH($C465,'Policy Characteristics'!$C:$C,0))),"",INDEX('Policy Characteristics'!H:H,MATCH($C465,'Policy Characteristics'!$C:$C,0)))</f>
        <v>0.01</v>
      </c>
      <c r="O465" s="254" t="str">
        <f>IF(ISBLANK(INDEX('Policy Characteristics'!I:I,MATCH($C465,'Policy Characteristics'!$C:$C,0))),"",INDEX('Policy Characteristics'!I:I,MATCH($C465,'Policy Characteristics'!$C:$C,0)))</f>
        <v>% of capital costs</v>
      </c>
      <c r="P465" s="254" t="str">
        <f>IF(ISBLANK(INDEX('Policy Characteristics'!J:J,MATCH($C465,'Policy Characteristics'!$C:$C,0))),"",INDEX('Policy Characteristics'!J:J,MATCH($C465,'Policy Characteristics'!$C:$C,0)))</f>
        <v>**Description:** This policy subsidizes a percentage of grid battery capacity costs, additional to any BAU capacity construction subsidies.  // **Guidance for setting values:** We assume IRA tax credits of 41.6%, based on assumptions on which share of new projects qualify for various bonus credits.</v>
      </c>
      <c r="Q465" s="254" t="str">
        <f>IF(ISBLANK(INDEX('Policy Characteristics'!K:K,MATCH($C465,'Policy Characteristics'!$C:$C,0))),"",INDEX('Policy Characteristics'!K:K,MATCH($C465,'Policy Characteristics'!$C:$C,0)))</f>
        <v/>
      </c>
      <c r="R465" s="254"/>
      <c r="S465" s="314"/>
    </row>
    <row r="466" spans="1:19">
      <c r="A466" s="254" t="str">
        <f>IF(ISBLANK(INDEX('Policy Characteristics'!A:A,MATCH($C466,'Policy Characteristics'!$C:$C,0))),"",INDEX('Policy Characteristics'!A:A,MATCH($C466,'Policy Characteristics'!$C:$C,0)))</f>
        <v>Electricity Supply</v>
      </c>
      <c r="B466" s="262" t="str">
        <f>IF(ISBLANK(INDEX('Policy Characteristics'!B:B,MATCH($C466,'Policy Characteristics'!$C:$C,0))),"",INDEX('Policy Characteristics'!B:B,MATCH($C466,'Policy Characteristics'!$C:$C,0)))</f>
        <v>Electricity CCS Subsidy</v>
      </c>
      <c r="C466" s="1" t="s">
        <v>3656</v>
      </c>
      <c r="D466" s="45" t="s">
        <v>448</v>
      </c>
      <c r="F466" s="45" t="s">
        <v>447</v>
      </c>
      <c r="H466" s="43">
        <v>2260</v>
      </c>
      <c r="I466" s="1" t="s">
        <v>44</v>
      </c>
      <c r="J466" s="255" t="str">
        <f>IF(ISBLANK(INDEX('Policy Characteristics'!D:D,MATCH($C466,'Policy Characteristics'!$C:$C,0))),"",INDEX('Policy Characteristics'!D:D,MATCH($C466,'Policy Characteristics'!$C:$C,0)))</f>
        <v>Electricity CCS Subsidy</v>
      </c>
      <c r="K466" s="254" t="str">
        <f>IF(ISBLANK(INDEX('Policy Characteristics'!E:E,MATCH($C466,'Policy Characteristics'!$C:$C,0))),"",INDEX('Policy Characteristics'!E:E,MATCH($C466,'Policy Characteristics'!$C:$C,0)))</f>
        <v>elec CCS subsidy</v>
      </c>
      <c r="L466" s="368">
        <f>IF(ISBLANK(INDEX('Policy Characteristics'!F:F,MATCH($C466,'Policy Characteristics'!$C:$C,0))),"",INDEX('Policy Characteristics'!F:F,MATCH($C466,'Policy Characteristics'!$C:$C,0)))</f>
        <v>0</v>
      </c>
      <c r="M466" s="368">
        <f>IF(ISBLANK(INDEX('Policy Characteristics'!G:G,MATCH($C466,'Policy Characteristics'!$C:$C,0))),"",INDEX('Policy Characteristics'!G:G,MATCH($C466,'Policy Characteristics'!$C:$C,0)))</f>
        <v>100</v>
      </c>
      <c r="N466" s="368">
        <f>IF(ISBLANK(INDEX('Policy Characteristics'!H:H,MATCH($C466,'Policy Characteristics'!$C:$C,0))),"",INDEX('Policy Characteristics'!H:H,MATCH($C466,'Policy Characteristics'!$C:$C,0)))</f>
        <v>5</v>
      </c>
      <c r="O466" s="254" t="str">
        <f>IF(ISBLANK(INDEX('Policy Characteristics'!I:I,MATCH($C466,'Policy Characteristics'!$C:$C,0))),"",INDEX('Policy Characteristics'!I:I,MATCH($C466,'Policy Characteristics'!$C:$C,0)))</f>
        <v>$ / metric ton CO2e</v>
      </c>
      <c r="P466" s="254" t="str">
        <f>IF(ISBLANK(INDEX('Policy Characteristics'!J:J,MATCH($C466,'Policy Characteristics'!$C:$C,0))),"",INDEX('Policy Characteristics'!J:J,MATCH($C466,'Policy Characteristics'!$C:$C,0)))</f>
        <v>**Description:** This policy provides a dollar per metric ton CO2e subsidy, additional to any BAU subsidies.  // **Guidance for setting values:** The 45Q tax credits provide $85 per metric ton CO2e stored, which is included in the BAU case.</v>
      </c>
      <c r="R466" s="1"/>
    </row>
    <row r="467" spans="1:19">
      <c r="A467" s="254" t="str">
        <f>IF(ISBLANK(INDEX('Policy Characteristics'!A:A,MATCH($C467,'Policy Characteristics'!$C:$C,0))),"",INDEX('Policy Characteristics'!A:A,MATCH($C467,'Policy Characteristics'!$C:$C,0)))</f>
        <v>Electricity Supply</v>
      </c>
      <c r="B467" s="262" t="str">
        <f>IF(ISBLANK(INDEX('Policy Characteristics'!B:B,MATCH($C467,'Policy Characteristics'!$C:$C,0))),"",INDEX('Policy Characteristics'!B:B,MATCH($C467,'Policy Characteristics'!$C:$C,0)))</f>
        <v>Electricity CCS Subsidy</v>
      </c>
      <c r="C467" s="254" t="str">
        <f>$C$466</f>
        <v>Additional Subsidy for Elec CCS</v>
      </c>
      <c r="D467" s="6" t="s">
        <v>3498</v>
      </c>
      <c r="F467" s="6" t="s">
        <v>3434</v>
      </c>
      <c r="H467" s="43">
        <v>2261</v>
      </c>
      <c r="I467" s="1" t="s">
        <v>44</v>
      </c>
      <c r="J467" s="255" t="str">
        <f>IF(ISBLANK(INDEX('Policy Characteristics'!D:D,MATCH($C467,'Policy Characteristics'!$C:$C,0))),"",INDEX('Policy Characteristics'!D:D,MATCH($C467,'Policy Characteristics'!$C:$C,0)))</f>
        <v>Electricity CCS Subsidy</v>
      </c>
      <c r="K467" s="254" t="str">
        <f>IF(ISBLANK(INDEX('Policy Characteristics'!E:E,MATCH($C467,'Policy Characteristics'!$C:$C,0))),"",INDEX('Policy Characteristics'!E:E,MATCH($C467,'Policy Characteristics'!$C:$C,0)))</f>
        <v>elec CCS subsidy</v>
      </c>
      <c r="L467" s="368">
        <f>IF(ISBLANK(INDEX('Policy Characteristics'!F:F,MATCH($C467,'Policy Characteristics'!$C:$C,0))),"",INDEX('Policy Characteristics'!F:F,MATCH($C467,'Policy Characteristics'!$C:$C,0)))</f>
        <v>0</v>
      </c>
      <c r="M467" s="368">
        <f>IF(ISBLANK(INDEX('Policy Characteristics'!G:G,MATCH($C467,'Policy Characteristics'!$C:$C,0))),"",INDEX('Policy Characteristics'!G:G,MATCH($C467,'Policy Characteristics'!$C:$C,0)))</f>
        <v>100</v>
      </c>
      <c r="N467" s="368">
        <f>IF(ISBLANK(INDEX('Policy Characteristics'!H:H,MATCH($C467,'Policy Characteristics'!$C:$C,0))),"",INDEX('Policy Characteristics'!H:H,MATCH($C467,'Policy Characteristics'!$C:$C,0)))</f>
        <v>5</v>
      </c>
      <c r="O467" s="254" t="str">
        <f>IF(ISBLANK(INDEX('Policy Characteristics'!I:I,MATCH($C467,'Policy Characteristics'!$C:$C,0))),"",INDEX('Policy Characteristics'!I:I,MATCH($C467,'Policy Characteristics'!$C:$C,0)))</f>
        <v>$ / metric ton CO2e</v>
      </c>
      <c r="P467" s="254" t="str">
        <f>IF(ISBLANK(INDEX('Policy Characteristics'!J:J,MATCH($C467,'Policy Characteristics'!$C:$C,0))),"",INDEX('Policy Characteristics'!J:J,MATCH($C467,'Policy Characteristics'!$C:$C,0)))</f>
        <v>**Description:** This policy provides a dollar per metric ton CO2e subsidy, additional to any BAU subsidies.  // **Guidance for setting values:** The 45Q tax credits provide $85 per metric ton CO2e stored, which is included in the BAU case.</v>
      </c>
      <c r="R467" s="1"/>
    </row>
    <row r="468" spans="1:19">
      <c r="A468" s="254" t="str">
        <f>IF(ISBLANK(INDEX('Policy Characteristics'!A:A,MATCH($C468,'Policy Characteristics'!$C:$C,0))),"",INDEX('Policy Characteristics'!A:A,MATCH($C468,'Policy Characteristics'!$C:$C,0)))</f>
        <v>Electricity Supply</v>
      </c>
      <c r="B468" s="262" t="str">
        <f>IF(ISBLANK(INDEX('Policy Characteristics'!B:B,MATCH($C468,'Policy Characteristics'!$C:$C,0))),"",INDEX('Policy Characteristics'!B:B,MATCH($C468,'Policy Characteristics'!$C:$C,0)))</f>
        <v>Electricity CCS Subsidy</v>
      </c>
      <c r="C468" s="254" t="str">
        <f t="shared" ref="C468:C489" si="27">$C$466</f>
        <v>Additional Subsidy for Elec CCS</v>
      </c>
      <c r="D468" s="6" t="s">
        <v>3499</v>
      </c>
      <c r="F468" s="6" t="s">
        <v>3435</v>
      </c>
      <c r="H468" s="43">
        <v>2262</v>
      </c>
      <c r="I468" s="1" t="s">
        <v>44</v>
      </c>
      <c r="J468" s="255" t="str">
        <f>IF(ISBLANK(INDEX('Policy Characteristics'!D:D,MATCH($C468,'Policy Characteristics'!$C:$C,0))),"",INDEX('Policy Characteristics'!D:D,MATCH($C468,'Policy Characteristics'!$C:$C,0)))</f>
        <v>Electricity CCS Subsidy</v>
      </c>
      <c r="K468" s="254" t="str">
        <f>IF(ISBLANK(INDEX('Policy Characteristics'!E:E,MATCH($C468,'Policy Characteristics'!$C:$C,0))),"",INDEX('Policy Characteristics'!E:E,MATCH($C468,'Policy Characteristics'!$C:$C,0)))</f>
        <v>elec CCS subsidy</v>
      </c>
      <c r="L468" s="368">
        <f>IF(ISBLANK(INDEX('Policy Characteristics'!F:F,MATCH($C468,'Policy Characteristics'!$C:$C,0))),"",INDEX('Policy Characteristics'!F:F,MATCH($C468,'Policy Characteristics'!$C:$C,0)))</f>
        <v>0</v>
      </c>
      <c r="M468" s="368">
        <f>IF(ISBLANK(INDEX('Policy Characteristics'!G:G,MATCH($C468,'Policy Characteristics'!$C:$C,0))),"",INDEX('Policy Characteristics'!G:G,MATCH($C468,'Policy Characteristics'!$C:$C,0)))</f>
        <v>100</v>
      </c>
      <c r="N468" s="368">
        <f>IF(ISBLANK(INDEX('Policy Characteristics'!H:H,MATCH($C468,'Policy Characteristics'!$C:$C,0))),"",INDEX('Policy Characteristics'!H:H,MATCH($C468,'Policy Characteristics'!$C:$C,0)))</f>
        <v>5</v>
      </c>
      <c r="O468" s="254" t="str">
        <f>IF(ISBLANK(INDEX('Policy Characteristics'!I:I,MATCH($C468,'Policy Characteristics'!$C:$C,0))),"",INDEX('Policy Characteristics'!I:I,MATCH($C468,'Policy Characteristics'!$C:$C,0)))</f>
        <v>$ / metric ton CO2e</v>
      </c>
      <c r="P468" s="254" t="str">
        <f>IF(ISBLANK(INDEX('Policy Characteristics'!J:J,MATCH($C468,'Policy Characteristics'!$C:$C,0))),"",INDEX('Policy Characteristics'!J:J,MATCH($C468,'Policy Characteristics'!$C:$C,0)))</f>
        <v>**Description:** This policy provides a dollar per metric ton CO2e subsidy, additional to any BAU subsidies.  // **Guidance for setting values:** The 45Q tax credits provide $85 per metric ton CO2e stored, which is included in the BAU case.</v>
      </c>
      <c r="R468" s="1"/>
    </row>
    <row r="469" spans="1:19">
      <c r="A469" s="254" t="str">
        <f>IF(ISBLANK(INDEX('Policy Characteristics'!A:A,MATCH($C469,'Policy Characteristics'!$C:$C,0))),"",INDEX('Policy Characteristics'!A:A,MATCH($C469,'Policy Characteristics'!$C:$C,0)))</f>
        <v>Electricity Supply</v>
      </c>
      <c r="B469" s="262" t="str">
        <f>IF(ISBLANK(INDEX('Policy Characteristics'!B:B,MATCH($C469,'Policy Characteristics'!$C:$C,0))),"",INDEX('Policy Characteristics'!B:B,MATCH($C469,'Policy Characteristics'!$C:$C,0)))</f>
        <v>Electricity CCS Subsidy</v>
      </c>
      <c r="C469" s="254" t="str">
        <f t="shared" si="27"/>
        <v>Additional Subsidy for Elec CCS</v>
      </c>
      <c r="D469" s="6" t="s">
        <v>76</v>
      </c>
      <c r="F469" s="6" t="s">
        <v>3509</v>
      </c>
      <c r="H469" s="43">
        <v>2263</v>
      </c>
      <c r="I469" s="1" t="s">
        <v>44</v>
      </c>
      <c r="J469" s="255" t="str">
        <f>IF(ISBLANK(INDEX('Policy Characteristics'!D:D,MATCH($C469,'Policy Characteristics'!$C:$C,0))),"",INDEX('Policy Characteristics'!D:D,MATCH($C469,'Policy Characteristics'!$C:$C,0)))</f>
        <v>Electricity CCS Subsidy</v>
      </c>
      <c r="K469" s="254" t="str">
        <f>IF(ISBLANK(INDEX('Policy Characteristics'!E:E,MATCH($C469,'Policy Characteristics'!$C:$C,0))),"",INDEX('Policy Characteristics'!E:E,MATCH($C469,'Policy Characteristics'!$C:$C,0)))</f>
        <v>elec CCS subsidy</v>
      </c>
      <c r="L469" s="368">
        <f>IF(ISBLANK(INDEX('Policy Characteristics'!F:F,MATCH($C469,'Policy Characteristics'!$C:$C,0))),"",INDEX('Policy Characteristics'!F:F,MATCH($C469,'Policy Characteristics'!$C:$C,0)))</f>
        <v>0</v>
      </c>
      <c r="M469" s="368">
        <f>IF(ISBLANK(INDEX('Policy Characteristics'!G:G,MATCH($C469,'Policy Characteristics'!$C:$C,0))),"",INDEX('Policy Characteristics'!G:G,MATCH($C469,'Policy Characteristics'!$C:$C,0)))</f>
        <v>100</v>
      </c>
      <c r="N469" s="368">
        <f>IF(ISBLANK(INDEX('Policy Characteristics'!H:H,MATCH($C469,'Policy Characteristics'!$C:$C,0))),"",INDEX('Policy Characteristics'!H:H,MATCH($C469,'Policy Characteristics'!$C:$C,0)))</f>
        <v>5</v>
      </c>
      <c r="O469" s="254" t="str">
        <f>IF(ISBLANK(INDEX('Policy Characteristics'!I:I,MATCH($C469,'Policy Characteristics'!$C:$C,0))),"",INDEX('Policy Characteristics'!I:I,MATCH($C469,'Policy Characteristics'!$C:$C,0)))</f>
        <v>$ / metric ton CO2e</v>
      </c>
      <c r="P469" s="254" t="str">
        <f>IF(ISBLANK(INDEX('Policy Characteristics'!J:J,MATCH($C469,'Policy Characteristics'!$C:$C,0))),"",INDEX('Policy Characteristics'!J:J,MATCH($C469,'Policy Characteristics'!$C:$C,0)))</f>
        <v>**Description:** This policy provides a dollar per metric ton CO2e subsidy, additional to any BAU subsidies.  // **Guidance for setting values:** The 45Q tax credits provide $85 per metric ton CO2e stored, which is included in the BAU case.</v>
      </c>
      <c r="R469" s="1"/>
    </row>
    <row r="470" spans="1:19">
      <c r="A470" s="254" t="str">
        <f>IF(ISBLANK(INDEX('Policy Characteristics'!A:A,MATCH($C470,'Policy Characteristics'!$C:$C,0))),"",INDEX('Policy Characteristics'!A:A,MATCH($C470,'Policy Characteristics'!$C:$C,0)))</f>
        <v>Electricity Supply</v>
      </c>
      <c r="B470" s="262" t="str">
        <f>IF(ISBLANK(INDEX('Policy Characteristics'!B:B,MATCH($C470,'Policy Characteristics'!$C:$C,0))),"",INDEX('Policy Characteristics'!B:B,MATCH($C470,'Policy Characteristics'!$C:$C,0)))</f>
        <v>Electricity CCS Subsidy</v>
      </c>
      <c r="C470" s="254" t="str">
        <f t="shared" si="27"/>
        <v>Additional Subsidy for Elec CCS</v>
      </c>
      <c r="D470" s="6" t="s">
        <v>77</v>
      </c>
      <c r="F470" s="6" t="s">
        <v>89</v>
      </c>
      <c r="H470" s="43">
        <v>2264</v>
      </c>
      <c r="I470" s="1" t="s">
        <v>44</v>
      </c>
      <c r="J470" s="255" t="str">
        <f>IF(ISBLANK(INDEX('Policy Characteristics'!D:D,MATCH($C470,'Policy Characteristics'!$C:$C,0))),"",INDEX('Policy Characteristics'!D:D,MATCH($C470,'Policy Characteristics'!$C:$C,0)))</f>
        <v>Electricity CCS Subsidy</v>
      </c>
      <c r="K470" s="254" t="str">
        <f>IF(ISBLANK(INDEX('Policy Characteristics'!E:E,MATCH($C470,'Policy Characteristics'!$C:$C,0))),"",INDEX('Policy Characteristics'!E:E,MATCH($C470,'Policy Characteristics'!$C:$C,0)))</f>
        <v>elec CCS subsidy</v>
      </c>
      <c r="L470" s="368">
        <f>IF(ISBLANK(INDEX('Policy Characteristics'!F:F,MATCH($C470,'Policy Characteristics'!$C:$C,0))),"",INDEX('Policy Characteristics'!F:F,MATCH($C470,'Policy Characteristics'!$C:$C,0)))</f>
        <v>0</v>
      </c>
      <c r="M470" s="368">
        <f>IF(ISBLANK(INDEX('Policy Characteristics'!G:G,MATCH($C470,'Policy Characteristics'!$C:$C,0))),"",INDEX('Policy Characteristics'!G:G,MATCH($C470,'Policy Characteristics'!$C:$C,0)))</f>
        <v>100</v>
      </c>
      <c r="N470" s="368">
        <f>IF(ISBLANK(INDEX('Policy Characteristics'!H:H,MATCH($C470,'Policy Characteristics'!$C:$C,0))),"",INDEX('Policy Characteristics'!H:H,MATCH($C470,'Policy Characteristics'!$C:$C,0)))</f>
        <v>5</v>
      </c>
      <c r="O470" s="254" t="str">
        <f>IF(ISBLANK(INDEX('Policy Characteristics'!I:I,MATCH($C470,'Policy Characteristics'!$C:$C,0))),"",INDEX('Policy Characteristics'!I:I,MATCH($C470,'Policy Characteristics'!$C:$C,0)))</f>
        <v>$ / metric ton CO2e</v>
      </c>
      <c r="P470" s="254" t="str">
        <f>IF(ISBLANK(INDEX('Policy Characteristics'!J:J,MATCH($C470,'Policy Characteristics'!$C:$C,0))),"",INDEX('Policy Characteristics'!J:J,MATCH($C470,'Policy Characteristics'!$C:$C,0)))</f>
        <v>**Description:** This policy provides a dollar per metric ton CO2e subsidy, additional to any BAU subsidies.  // **Guidance for setting values:** The 45Q tax credits provide $85 per metric ton CO2e stored, which is included in the BAU case.</v>
      </c>
      <c r="R470" s="1"/>
    </row>
    <row r="471" spans="1:19">
      <c r="A471" s="254" t="str">
        <f>IF(ISBLANK(INDEX('Policy Characteristics'!A:A,MATCH($C471,'Policy Characteristics'!$C:$C,0))),"",INDEX('Policy Characteristics'!A:A,MATCH($C471,'Policy Characteristics'!$C:$C,0)))</f>
        <v>Electricity Supply</v>
      </c>
      <c r="B471" s="262" t="str">
        <f>IF(ISBLANK(INDEX('Policy Characteristics'!B:B,MATCH($C471,'Policy Characteristics'!$C:$C,0))),"",INDEX('Policy Characteristics'!B:B,MATCH($C471,'Policy Characteristics'!$C:$C,0)))</f>
        <v>Electricity CCS Subsidy</v>
      </c>
      <c r="C471" s="254" t="str">
        <f t="shared" si="27"/>
        <v>Additional Subsidy for Elec CCS</v>
      </c>
      <c r="D471" s="6" t="s">
        <v>449</v>
      </c>
      <c r="F471" s="6" t="s">
        <v>452</v>
      </c>
      <c r="H471" s="43">
        <v>2265</v>
      </c>
      <c r="I471" s="1" t="s">
        <v>44</v>
      </c>
      <c r="J471" s="255" t="str">
        <f>IF(ISBLANK(INDEX('Policy Characteristics'!D:D,MATCH($C471,'Policy Characteristics'!$C:$C,0))),"",INDEX('Policy Characteristics'!D:D,MATCH($C471,'Policy Characteristics'!$C:$C,0)))</f>
        <v>Electricity CCS Subsidy</v>
      </c>
      <c r="K471" s="254" t="str">
        <f>IF(ISBLANK(INDEX('Policy Characteristics'!E:E,MATCH($C471,'Policy Characteristics'!$C:$C,0))),"",INDEX('Policy Characteristics'!E:E,MATCH($C471,'Policy Characteristics'!$C:$C,0)))</f>
        <v>elec CCS subsidy</v>
      </c>
      <c r="L471" s="368">
        <f>IF(ISBLANK(INDEX('Policy Characteristics'!F:F,MATCH($C471,'Policy Characteristics'!$C:$C,0))),"",INDEX('Policy Characteristics'!F:F,MATCH($C471,'Policy Characteristics'!$C:$C,0)))</f>
        <v>0</v>
      </c>
      <c r="M471" s="368">
        <f>IF(ISBLANK(INDEX('Policy Characteristics'!G:G,MATCH($C471,'Policy Characteristics'!$C:$C,0))),"",INDEX('Policy Characteristics'!G:G,MATCH($C471,'Policy Characteristics'!$C:$C,0)))</f>
        <v>100</v>
      </c>
      <c r="N471" s="368">
        <f>IF(ISBLANK(INDEX('Policy Characteristics'!H:H,MATCH($C471,'Policy Characteristics'!$C:$C,0))),"",INDEX('Policy Characteristics'!H:H,MATCH($C471,'Policy Characteristics'!$C:$C,0)))</f>
        <v>5</v>
      </c>
      <c r="O471" s="254" t="str">
        <f>IF(ISBLANK(INDEX('Policy Characteristics'!I:I,MATCH($C471,'Policy Characteristics'!$C:$C,0))),"",INDEX('Policy Characteristics'!I:I,MATCH($C471,'Policy Characteristics'!$C:$C,0)))</f>
        <v>$ / metric ton CO2e</v>
      </c>
      <c r="P471" s="254" t="str">
        <f>IF(ISBLANK(INDEX('Policy Characteristics'!J:J,MATCH($C471,'Policy Characteristics'!$C:$C,0))),"",INDEX('Policy Characteristics'!J:J,MATCH($C471,'Policy Characteristics'!$C:$C,0)))</f>
        <v>**Description:** This policy provides a dollar per metric ton CO2e subsidy, additional to any BAU subsidies.  // **Guidance for setting values:** The 45Q tax credits provide $85 per metric ton CO2e stored, which is included in the BAU case.</v>
      </c>
      <c r="R471" s="1"/>
    </row>
    <row r="472" spans="1:19">
      <c r="A472" s="254" t="str">
        <f>IF(ISBLANK(INDEX('Policy Characteristics'!A:A,MATCH($C472,'Policy Characteristics'!$C:$C,0))),"",INDEX('Policy Characteristics'!A:A,MATCH($C472,'Policy Characteristics'!$C:$C,0)))</f>
        <v>Electricity Supply</v>
      </c>
      <c r="B472" s="262" t="str">
        <f>IF(ISBLANK(INDEX('Policy Characteristics'!B:B,MATCH($C472,'Policy Characteristics'!$C:$C,0))),"",INDEX('Policy Characteristics'!B:B,MATCH($C472,'Policy Characteristics'!$C:$C,0)))</f>
        <v>Electricity CCS Subsidy</v>
      </c>
      <c r="C472" s="254" t="str">
        <f t="shared" si="27"/>
        <v>Additional Subsidy for Elec CCS</v>
      </c>
      <c r="D472" s="6" t="s">
        <v>78</v>
      </c>
      <c r="F472" s="6" t="s">
        <v>90</v>
      </c>
      <c r="H472" s="43">
        <v>2266</v>
      </c>
      <c r="I472" s="1" t="s">
        <v>44</v>
      </c>
      <c r="J472" s="255" t="str">
        <f>IF(ISBLANK(INDEX('Policy Characteristics'!D:D,MATCH($C472,'Policy Characteristics'!$C:$C,0))),"",INDEX('Policy Characteristics'!D:D,MATCH($C472,'Policy Characteristics'!$C:$C,0)))</f>
        <v>Electricity CCS Subsidy</v>
      </c>
      <c r="K472" s="254" t="str">
        <f>IF(ISBLANK(INDEX('Policy Characteristics'!E:E,MATCH($C472,'Policy Characteristics'!$C:$C,0))),"",INDEX('Policy Characteristics'!E:E,MATCH($C472,'Policy Characteristics'!$C:$C,0)))</f>
        <v>elec CCS subsidy</v>
      </c>
      <c r="L472" s="368">
        <f>IF(ISBLANK(INDEX('Policy Characteristics'!F:F,MATCH($C472,'Policy Characteristics'!$C:$C,0))),"",INDEX('Policy Characteristics'!F:F,MATCH($C472,'Policy Characteristics'!$C:$C,0)))</f>
        <v>0</v>
      </c>
      <c r="M472" s="368">
        <f>IF(ISBLANK(INDEX('Policy Characteristics'!G:G,MATCH($C472,'Policy Characteristics'!$C:$C,0))),"",INDEX('Policy Characteristics'!G:G,MATCH($C472,'Policy Characteristics'!$C:$C,0)))</f>
        <v>100</v>
      </c>
      <c r="N472" s="368">
        <f>IF(ISBLANK(INDEX('Policy Characteristics'!H:H,MATCH($C472,'Policy Characteristics'!$C:$C,0))),"",INDEX('Policy Characteristics'!H:H,MATCH($C472,'Policy Characteristics'!$C:$C,0)))</f>
        <v>5</v>
      </c>
      <c r="O472" s="254" t="str">
        <f>IF(ISBLANK(INDEX('Policy Characteristics'!I:I,MATCH($C472,'Policy Characteristics'!$C:$C,0))),"",INDEX('Policy Characteristics'!I:I,MATCH($C472,'Policy Characteristics'!$C:$C,0)))</f>
        <v>$ / metric ton CO2e</v>
      </c>
      <c r="P472" s="254" t="str">
        <f>IF(ISBLANK(INDEX('Policy Characteristics'!J:J,MATCH($C472,'Policy Characteristics'!$C:$C,0))),"",INDEX('Policy Characteristics'!J:J,MATCH($C472,'Policy Characteristics'!$C:$C,0)))</f>
        <v>**Description:** This policy provides a dollar per metric ton CO2e subsidy, additional to any BAU subsidies.  // **Guidance for setting values:** The 45Q tax credits provide $85 per metric ton CO2e stored, which is included in the BAU case.</v>
      </c>
      <c r="R472" s="1"/>
    </row>
    <row r="473" spans="1:19">
      <c r="A473" s="254" t="str">
        <f>IF(ISBLANK(INDEX('Policy Characteristics'!A:A,MATCH($C473,'Policy Characteristics'!$C:$C,0))),"",INDEX('Policy Characteristics'!A:A,MATCH($C473,'Policy Characteristics'!$C:$C,0)))</f>
        <v>Electricity Supply</v>
      </c>
      <c r="B473" s="262" t="str">
        <f>IF(ISBLANK(INDEX('Policy Characteristics'!B:B,MATCH($C473,'Policy Characteristics'!$C:$C,0))),"",INDEX('Policy Characteristics'!B:B,MATCH($C473,'Policy Characteristics'!$C:$C,0)))</f>
        <v>Electricity CCS Subsidy</v>
      </c>
      <c r="C473" s="254" t="str">
        <f t="shared" si="27"/>
        <v>Additional Subsidy for Elec CCS</v>
      </c>
      <c r="D473" s="6" t="s">
        <v>79</v>
      </c>
      <c r="F473" s="6" t="s">
        <v>91</v>
      </c>
      <c r="H473" s="43">
        <v>2267</v>
      </c>
      <c r="I473" s="1" t="s">
        <v>44</v>
      </c>
      <c r="J473" s="255" t="str">
        <f>IF(ISBLANK(INDEX('Policy Characteristics'!D:D,MATCH($C473,'Policy Characteristics'!$C:$C,0))),"",INDEX('Policy Characteristics'!D:D,MATCH($C473,'Policy Characteristics'!$C:$C,0)))</f>
        <v>Electricity CCS Subsidy</v>
      </c>
      <c r="K473" s="254" t="str">
        <f>IF(ISBLANK(INDEX('Policy Characteristics'!E:E,MATCH($C473,'Policy Characteristics'!$C:$C,0))),"",INDEX('Policy Characteristics'!E:E,MATCH($C473,'Policy Characteristics'!$C:$C,0)))</f>
        <v>elec CCS subsidy</v>
      </c>
      <c r="L473" s="368">
        <f>IF(ISBLANK(INDEX('Policy Characteristics'!F:F,MATCH($C473,'Policy Characteristics'!$C:$C,0))),"",INDEX('Policy Characteristics'!F:F,MATCH($C473,'Policy Characteristics'!$C:$C,0)))</f>
        <v>0</v>
      </c>
      <c r="M473" s="368">
        <f>IF(ISBLANK(INDEX('Policy Characteristics'!G:G,MATCH($C473,'Policy Characteristics'!$C:$C,0))),"",INDEX('Policy Characteristics'!G:G,MATCH($C473,'Policy Characteristics'!$C:$C,0)))</f>
        <v>100</v>
      </c>
      <c r="N473" s="368">
        <f>IF(ISBLANK(INDEX('Policy Characteristics'!H:H,MATCH($C473,'Policy Characteristics'!$C:$C,0))),"",INDEX('Policy Characteristics'!H:H,MATCH($C473,'Policy Characteristics'!$C:$C,0)))</f>
        <v>5</v>
      </c>
      <c r="O473" s="254" t="str">
        <f>IF(ISBLANK(INDEX('Policy Characteristics'!I:I,MATCH($C473,'Policy Characteristics'!$C:$C,0))),"",INDEX('Policy Characteristics'!I:I,MATCH($C473,'Policy Characteristics'!$C:$C,0)))</f>
        <v>$ / metric ton CO2e</v>
      </c>
      <c r="P473" s="254" t="str">
        <f>IF(ISBLANK(INDEX('Policy Characteristics'!J:J,MATCH($C473,'Policy Characteristics'!$C:$C,0))),"",INDEX('Policy Characteristics'!J:J,MATCH($C473,'Policy Characteristics'!$C:$C,0)))</f>
        <v>**Description:** This policy provides a dollar per metric ton CO2e subsidy, additional to any BAU subsidies.  // **Guidance for setting values:** The 45Q tax credits provide $85 per metric ton CO2e stored, which is included in the BAU case.</v>
      </c>
      <c r="R473" s="1"/>
    </row>
    <row r="474" spans="1:19">
      <c r="A474" s="254" t="str">
        <f>IF(ISBLANK(INDEX('Policy Characteristics'!A:A,MATCH($C474,'Policy Characteristics'!$C:$C,0))),"",INDEX('Policy Characteristics'!A:A,MATCH($C474,'Policy Characteristics'!$C:$C,0)))</f>
        <v>Electricity Supply</v>
      </c>
      <c r="B474" s="262" t="str">
        <f>IF(ISBLANK(INDEX('Policy Characteristics'!B:B,MATCH($C474,'Policy Characteristics'!$C:$C,0))),"",INDEX('Policy Characteristics'!B:B,MATCH($C474,'Policy Characteristics'!$C:$C,0)))</f>
        <v>Electricity CCS Subsidy</v>
      </c>
      <c r="C474" s="254" t="str">
        <f t="shared" si="27"/>
        <v>Additional Subsidy for Elec CCS</v>
      </c>
      <c r="D474" s="6" t="s">
        <v>80</v>
      </c>
      <c r="F474" s="6" t="s">
        <v>92</v>
      </c>
      <c r="H474" s="43">
        <v>2268</v>
      </c>
      <c r="I474" s="1" t="s">
        <v>44</v>
      </c>
      <c r="J474" s="255" t="str">
        <f>IF(ISBLANK(INDEX('Policy Characteristics'!D:D,MATCH($C474,'Policy Characteristics'!$C:$C,0))),"",INDEX('Policy Characteristics'!D:D,MATCH($C474,'Policy Characteristics'!$C:$C,0)))</f>
        <v>Electricity CCS Subsidy</v>
      </c>
      <c r="K474" s="254" t="str">
        <f>IF(ISBLANK(INDEX('Policy Characteristics'!E:E,MATCH($C474,'Policy Characteristics'!$C:$C,0))),"",INDEX('Policy Characteristics'!E:E,MATCH($C474,'Policy Characteristics'!$C:$C,0)))</f>
        <v>elec CCS subsidy</v>
      </c>
      <c r="L474" s="368">
        <f>IF(ISBLANK(INDEX('Policy Characteristics'!F:F,MATCH($C474,'Policy Characteristics'!$C:$C,0))),"",INDEX('Policy Characteristics'!F:F,MATCH($C474,'Policy Characteristics'!$C:$C,0)))</f>
        <v>0</v>
      </c>
      <c r="M474" s="368">
        <f>IF(ISBLANK(INDEX('Policy Characteristics'!G:G,MATCH($C474,'Policy Characteristics'!$C:$C,0))),"",INDEX('Policy Characteristics'!G:G,MATCH($C474,'Policy Characteristics'!$C:$C,0)))</f>
        <v>100</v>
      </c>
      <c r="N474" s="368">
        <f>IF(ISBLANK(INDEX('Policy Characteristics'!H:H,MATCH($C474,'Policy Characteristics'!$C:$C,0))),"",INDEX('Policy Characteristics'!H:H,MATCH($C474,'Policy Characteristics'!$C:$C,0)))</f>
        <v>5</v>
      </c>
      <c r="O474" s="254" t="str">
        <f>IF(ISBLANK(INDEX('Policy Characteristics'!I:I,MATCH($C474,'Policy Characteristics'!$C:$C,0))),"",INDEX('Policy Characteristics'!I:I,MATCH($C474,'Policy Characteristics'!$C:$C,0)))</f>
        <v>$ / metric ton CO2e</v>
      </c>
      <c r="P474" s="254" t="str">
        <f>IF(ISBLANK(INDEX('Policy Characteristics'!J:J,MATCH($C474,'Policy Characteristics'!$C:$C,0))),"",INDEX('Policy Characteristics'!J:J,MATCH($C474,'Policy Characteristics'!$C:$C,0)))</f>
        <v>**Description:** This policy provides a dollar per metric ton CO2e subsidy, additional to any BAU subsidies.  // **Guidance for setting values:** The 45Q tax credits provide $85 per metric ton CO2e stored, which is included in the BAU case.</v>
      </c>
      <c r="R474" s="1"/>
    </row>
    <row r="475" spans="1:19">
      <c r="A475" s="254" t="str">
        <f>IF(ISBLANK(INDEX('Policy Characteristics'!A:A,MATCH($C475,'Policy Characteristics'!$C:$C,0))),"",INDEX('Policy Characteristics'!A:A,MATCH($C475,'Policy Characteristics'!$C:$C,0)))</f>
        <v>Electricity Supply</v>
      </c>
      <c r="B475" s="262" t="str">
        <f>IF(ISBLANK(INDEX('Policy Characteristics'!B:B,MATCH($C475,'Policy Characteristics'!$C:$C,0))),"",INDEX('Policy Characteristics'!B:B,MATCH($C475,'Policy Characteristics'!$C:$C,0)))</f>
        <v>Electricity CCS Subsidy</v>
      </c>
      <c r="C475" s="254" t="str">
        <f t="shared" si="27"/>
        <v>Additional Subsidy for Elec CCS</v>
      </c>
      <c r="D475" s="6" t="s">
        <v>2426</v>
      </c>
      <c r="F475" s="6" t="s">
        <v>437</v>
      </c>
      <c r="H475" s="43">
        <v>2269</v>
      </c>
      <c r="I475" s="1" t="s">
        <v>44</v>
      </c>
      <c r="J475" s="255" t="str">
        <f>IF(ISBLANK(INDEX('Policy Characteristics'!D:D,MATCH($C475,'Policy Characteristics'!$C:$C,0))),"",INDEX('Policy Characteristics'!D:D,MATCH($C475,'Policy Characteristics'!$C:$C,0)))</f>
        <v>Electricity CCS Subsidy</v>
      </c>
      <c r="K475" s="254" t="str">
        <f>IF(ISBLANK(INDEX('Policy Characteristics'!E:E,MATCH($C475,'Policy Characteristics'!$C:$C,0))),"",INDEX('Policy Characteristics'!E:E,MATCH($C475,'Policy Characteristics'!$C:$C,0)))</f>
        <v>elec CCS subsidy</v>
      </c>
      <c r="L475" s="368">
        <f>IF(ISBLANK(INDEX('Policy Characteristics'!F:F,MATCH($C475,'Policy Characteristics'!$C:$C,0))),"",INDEX('Policy Characteristics'!F:F,MATCH($C475,'Policy Characteristics'!$C:$C,0)))</f>
        <v>0</v>
      </c>
      <c r="M475" s="368">
        <f>IF(ISBLANK(INDEX('Policy Characteristics'!G:G,MATCH($C475,'Policy Characteristics'!$C:$C,0))),"",INDEX('Policy Characteristics'!G:G,MATCH($C475,'Policy Characteristics'!$C:$C,0)))</f>
        <v>100</v>
      </c>
      <c r="N475" s="368">
        <f>IF(ISBLANK(INDEX('Policy Characteristics'!H:H,MATCH($C475,'Policy Characteristics'!$C:$C,0))),"",INDEX('Policy Characteristics'!H:H,MATCH($C475,'Policy Characteristics'!$C:$C,0)))</f>
        <v>5</v>
      </c>
      <c r="O475" s="254" t="str">
        <f>IF(ISBLANK(INDEX('Policy Characteristics'!I:I,MATCH($C475,'Policy Characteristics'!$C:$C,0))),"",INDEX('Policy Characteristics'!I:I,MATCH($C475,'Policy Characteristics'!$C:$C,0)))</f>
        <v>$ / metric ton CO2e</v>
      </c>
      <c r="P475" s="254" t="str">
        <f>IF(ISBLANK(INDEX('Policy Characteristics'!J:J,MATCH($C475,'Policy Characteristics'!$C:$C,0))),"",INDEX('Policy Characteristics'!J:J,MATCH($C475,'Policy Characteristics'!$C:$C,0)))</f>
        <v>**Description:** This policy provides a dollar per metric ton CO2e subsidy, additional to any BAU subsidies.  // **Guidance for setting values:** The 45Q tax credits provide $85 per metric ton CO2e stored, which is included in the BAU case.</v>
      </c>
      <c r="R475" s="1"/>
    </row>
    <row r="476" spans="1:19">
      <c r="A476" s="254" t="str">
        <f>IF(ISBLANK(INDEX('Policy Characteristics'!A:A,MATCH($C476,'Policy Characteristics'!$C:$C,0))),"",INDEX('Policy Characteristics'!A:A,MATCH($C476,'Policy Characteristics'!$C:$C,0)))</f>
        <v>Electricity Supply</v>
      </c>
      <c r="B476" s="262" t="str">
        <f>IF(ISBLANK(INDEX('Policy Characteristics'!B:B,MATCH($C476,'Policy Characteristics'!$C:$C,0))),"",INDEX('Policy Characteristics'!B:B,MATCH($C476,'Policy Characteristics'!$C:$C,0)))</f>
        <v>Electricity CCS Subsidy</v>
      </c>
      <c r="C476" s="254" t="str">
        <f t="shared" si="27"/>
        <v>Additional Subsidy for Elec CCS</v>
      </c>
      <c r="D476" s="6" t="s">
        <v>309</v>
      </c>
      <c r="F476" s="6" t="s">
        <v>311</v>
      </c>
      <c r="H476" s="43">
        <v>2270</v>
      </c>
      <c r="I476" s="1" t="s">
        <v>44</v>
      </c>
      <c r="J476" s="255" t="str">
        <f>IF(ISBLANK(INDEX('Policy Characteristics'!D:D,MATCH($C476,'Policy Characteristics'!$C:$C,0))),"",INDEX('Policy Characteristics'!D:D,MATCH($C476,'Policy Characteristics'!$C:$C,0)))</f>
        <v>Electricity CCS Subsidy</v>
      </c>
      <c r="K476" s="254" t="str">
        <f>IF(ISBLANK(INDEX('Policy Characteristics'!E:E,MATCH($C476,'Policy Characteristics'!$C:$C,0))),"",INDEX('Policy Characteristics'!E:E,MATCH($C476,'Policy Characteristics'!$C:$C,0)))</f>
        <v>elec CCS subsidy</v>
      </c>
      <c r="L476" s="368">
        <f>IF(ISBLANK(INDEX('Policy Characteristics'!F:F,MATCH($C476,'Policy Characteristics'!$C:$C,0))),"",INDEX('Policy Characteristics'!F:F,MATCH($C476,'Policy Characteristics'!$C:$C,0)))</f>
        <v>0</v>
      </c>
      <c r="M476" s="368">
        <f>IF(ISBLANK(INDEX('Policy Characteristics'!G:G,MATCH($C476,'Policy Characteristics'!$C:$C,0))),"",INDEX('Policy Characteristics'!G:G,MATCH($C476,'Policy Characteristics'!$C:$C,0)))</f>
        <v>100</v>
      </c>
      <c r="N476" s="368">
        <f>IF(ISBLANK(INDEX('Policy Characteristics'!H:H,MATCH($C476,'Policy Characteristics'!$C:$C,0))),"",INDEX('Policy Characteristics'!H:H,MATCH($C476,'Policy Characteristics'!$C:$C,0)))</f>
        <v>5</v>
      </c>
      <c r="O476" s="254" t="str">
        <f>IF(ISBLANK(INDEX('Policy Characteristics'!I:I,MATCH($C476,'Policy Characteristics'!$C:$C,0))),"",INDEX('Policy Characteristics'!I:I,MATCH($C476,'Policy Characteristics'!$C:$C,0)))</f>
        <v>$ / metric ton CO2e</v>
      </c>
      <c r="P476" s="254" t="str">
        <f>IF(ISBLANK(INDEX('Policy Characteristics'!J:J,MATCH($C476,'Policy Characteristics'!$C:$C,0))),"",INDEX('Policy Characteristics'!J:J,MATCH($C476,'Policy Characteristics'!$C:$C,0)))</f>
        <v>**Description:** This policy provides a dollar per metric ton CO2e subsidy, additional to any BAU subsidies.  // **Guidance for setting values:** The 45Q tax credits provide $85 per metric ton CO2e stored, which is included in the BAU case.</v>
      </c>
      <c r="R476" s="1"/>
    </row>
    <row r="477" spans="1:19">
      <c r="A477" s="254" t="str">
        <f>IF(ISBLANK(INDEX('Policy Characteristics'!A:A,MATCH($C477,'Policy Characteristics'!$C:$C,0))),"",INDEX('Policy Characteristics'!A:A,MATCH($C477,'Policy Characteristics'!$C:$C,0)))</f>
        <v>Electricity Supply</v>
      </c>
      <c r="B477" s="262" t="str">
        <f>IF(ISBLANK(INDEX('Policy Characteristics'!B:B,MATCH($C477,'Policy Characteristics'!$C:$C,0))),"",INDEX('Policy Characteristics'!B:B,MATCH($C477,'Policy Characteristics'!$C:$C,0)))</f>
        <v>Electricity CCS Subsidy</v>
      </c>
      <c r="C477" s="254" t="str">
        <f t="shared" si="27"/>
        <v>Additional Subsidy for Elec CCS</v>
      </c>
      <c r="D477" s="6" t="s">
        <v>310</v>
      </c>
      <c r="F477" s="6" t="s">
        <v>312</v>
      </c>
      <c r="H477" s="43">
        <v>2271</v>
      </c>
      <c r="I477" s="1" t="s">
        <v>44</v>
      </c>
      <c r="J477" s="255" t="str">
        <f>IF(ISBLANK(INDEX('Policy Characteristics'!D:D,MATCH($C477,'Policy Characteristics'!$C:$C,0))),"",INDEX('Policy Characteristics'!D:D,MATCH($C477,'Policy Characteristics'!$C:$C,0)))</f>
        <v>Electricity CCS Subsidy</v>
      </c>
      <c r="K477" s="254" t="str">
        <f>IF(ISBLANK(INDEX('Policy Characteristics'!E:E,MATCH($C477,'Policy Characteristics'!$C:$C,0))),"",INDEX('Policy Characteristics'!E:E,MATCH($C477,'Policy Characteristics'!$C:$C,0)))</f>
        <v>elec CCS subsidy</v>
      </c>
      <c r="L477" s="368">
        <f>IF(ISBLANK(INDEX('Policy Characteristics'!F:F,MATCH($C477,'Policy Characteristics'!$C:$C,0))),"",INDEX('Policy Characteristics'!F:F,MATCH($C477,'Policy Characteristics'!$C:$C,0)))</f>
        <v>0</v>
      </c>
      <c r="M477" s="368">
        <f>IF(ISBLANK(INDEX('Policy Characteristics'!G:G,MATCH($C477,'Policy Characteristics'!$C:$C,0))),"",INDEX('Policy Characteristics'!G:G,MATCH($C477,'Policy Characteristics'!$C:$C,0)))</f>
        <v>100</v>
      </c>
      <c r="N477" s="368">
        <f>IF(ISBLANK(INDEX('Policy Characteristics'!H:H,MATCH($C477,'Policy Characteristics'!$C:$C,0))),"",INDEX('Policy Characteristics'!H:H,MATCH($C477,'Policy Characteristics'!$C:$C,0)))</f>
        <v>5</v>
      </c>
      <c r="O477" s="254" t="str">
        <f>IF(ISBLANK(INDEX('Policy Characteristics'!I:I,MATCH($C477,'Policy Characteristics'!$C:$C,0))),"",INDEX('Policy Characteristics'!I:I,MATCH($C477,'Policy Characteristics'!$C:$C,0)))</f>
        <v>$ / metric ton CO2e</v>
      </c>
      <c r="P477" s="254" t="str">
        <f>IF(ISBLANK(INDEX('Policy Characteristics'!J:J,MATCH($C477,'Policy Characteristics'!$C:$C,0))),"",INDEX('Policy Characteristics'!J:J,MATCH($C477,'Policy Characteristics'!$C:$C,0)))</f>
        <v>**Description:** This policy provides a dollar per metric ton CO2e subsidy, additional to any BAU subsidies.  // **Guidance for setting values:** The 45Q tax credits provide $85 per metric ton CO2e stored, which is included in the BAU case.</v>
      </c>
      <c r="R477" s="1"/>
    </row>
    <row r="478" spans="1:19">
      <c r="A478" s="254" t="str">
        <f>IF(ISBLANK(INDEX('Policy Characteristics'!A:A,MATCH($C478,'Policy Characteristics'!$C:$C,0))),"",INDEX('Policy Characteristics'!A:A,MATCH($C478,'Policy Characteristics'!$C:$C,0)))</f>
        <v>Electricity Supply</v>
      </c>
      <c r="B478" s="262" t="str">
        <f>IF(ISBLANK(INDEX('Policy Characteristics'!B:B,MATCH($C478,'Policy Characteristics'!$C:$C,0))),"",INDEX('Policy Characteristics'!B:B,MATCH($C478,'Policy Characteristics'!$C:$C,0)))</f>
        <v>Electricity CCS Subsidy</v>
      </c>
      <c r="C478" s="254" t="str">
        <f t="shared" si="27"/>
        <v>Additional Subsidy for Elec CCS</v>
      </c>
      <c r="D478" s="6" t="s">
        <v>445</v>
      </c>
      <c r="F478" s="6" t="s">
        <v>444</v>
      </c>
      <c r="H478" s="43">
        <v>2272</v>
      </c>
      <c r="I478" s="1" t="s">
        <v>44</v>
      </c>
      <c r="J478" s="255" t="str">
        <f>IF(ISBLANK(INDEX('Policy Characteristics'!D:D,MATCH($C478,'Policy Characteristics'!$C:$C,0))),"",INDEX('Policy Characteristics'!D:D,MATCH($C478,'Policy Characteristics'!$C:$C,0)))</f>
        <v>Electricity CCS Subsidy</v>
      </c>
      <c r="K478" s="254" t="str">
        <f>IF(ISBLANK(INDEX('Policy Characteristics'!E:E,MATCH($C478,'Policy Characteristics'!$C:$C,0))),"",INDEX('Policy Characteristics'!E:E,MATCH($C478,'Policy Characteristics'!$C:$C,0)))</f>
        <v>elec CCS subsidy</v>
      </c>
      <c r="L478" s="368">
        <f>IF(ISBLANK(INDEX('Policy Characteristics'!F:F,MATCH($C478,'Policy Characteristics'!$C:$C,0))),"",INDEX('Policy Characteristics'!F:F,MATCH($C478,'Policy Characteristics'!$C:$C,0)))</f>
        <v>0</v>
      </c>
      <c r="M478" s="368">
        <f>IF(ISBLANK(INDEX('Policy Characteristics'!G:G,MATCH($C478,'Policy Characteristics'!$C:$C,0))),"",INDEX('Policy Characteristics'!G:G,MATCH($C478,'Policy Characteristics'!$C:$C,0)))</f>
        <v>100</v>
      </c>
      <c r="N478" s="368">
        <f>IF(ISBLANK(INDEX('Policy Characteristics'!H:H,MATCH($C478,'Policy Characteristics'!$C:$C,0))),"",INDEX('Policy Characteristics'!H:H,MATCH($C478,'Policy Characteristics'!$C:$C,0)))</f>
        <v>5</v>
      </c>
      <c r="O478" s="254" t="str">
        <f>IF(ISBLANK(INDEX('Policy Characteristics'!I:I,MATCH($C478,'Policy Characteristics'!$C:$C,0))),"",INDEX('Policy Characteristics'!I:I,MATCH($C478,'Policy Characteristics'!$C:$C,0)))</f>
        <v>$ / metric ton CO2e</v>
      </c>
      <c r="P478" s="254" t="str">
        <f>IF(ISBLANK(INDEX('Policy Characteristics'!J:J,MATCH($C478,'Policy Characteristics'!$C:$C,0))),"",INDEX('Policy Characteristics'!J:J,MATCH($C478,'Policy Characteristics'!$C:$C,0)))</f>
        <v>**Description:** This policy provides a dollar per metric ton CO2e subsidy, additional to any BAU subsidies.  // **Guidance for setting values:** The 45Q tax credits provide $85 per metric ton CO2e stored, which is included in the BAU case.</v>
      </c>
      <c r="R478" s="1"/>
    </row>
    <row r="479" spans="1:19">
      <c r="A479" s="254" t="str">
        <f>IF(ISBLANK(INDEX('Policy Characteristics'!A:A,MATCH($C479,'Policy Characteristics'!$C:$C,0))),"",INDEX('Policy Characteristics'!A:A,MATCH($C479,'Policy Characteristics'!$C:$C,0)))</f>
        <v>Electricity Supply</v>
      </c>
      <c r="B479" s="262" t="str">
        <f>IF(ISBLANK(INDEX('Policy Characteristics'!B:B,MATCH($C479,'Policy Characteristics'!$C:$C,0))),"",INDEX('Policy Characteristics'!B:B,MATCH($C479,'Policy Characteristics'!$C:$C,0)))</f>
        <v>Electricity CCS Subsidy</v>
      </c>
      <c r="C479" s="254" t="str">
        <f t="shared" si="27"/>
        <v>Additional Subsidy for Elec CCS</v>
      </c>
      <c r="D479" s="6" t="s">
        <v>454</v>
      </c>
      <c r="F479" s="6" t="s">
        <v>455</v>
      </c>
      <c r="H479" s="43">
        <v>2273</v>
      </c>
      <c r="I479" s="1" t="s">
        <v>44</v>
      </c>
      <c r="J479" s="255" t="str">
        <f>IF(ISBLANK(INDEX('Policy Characteristics'!D:D,MATCH($C479,'Policy Characteristics'!$C:$C,0))),"",INDEX('Policy Characteristics'!D:D,MATCH($C479,'Policy Characteristics'!$C:$C,0)))</f>
        <v>Electricity CCS Subsidy</v>
      </c>
      <c r="K479" s="254" t="str">
        <f>IF(ISBLANK(INDEX('Policy Characteristics'!E:E,MATCH($C479,'Policy Characteristics'!$C:$C,0))),"",INDEX('Policy Characteristics'!E:E,MATCH($C479,'Policy Characteristics'!$C:$C,0)))</f>
        <v>elec CCS subsidy</v>
      </c>
      <c r="L479" s="368">
        <f>IF(ISBLANK(INDEX('Policy Characteristics'!F:F,MATCH($C479,'Policy Characteristics'!$C:$C,0))),"",INDEX('Policy Characteristics'!F:F,MATCH($C479,'Policy Characteristics'!$C:$C,0)))</f>
        <v>0</v>
      </c>
      <c r="M479" s="368">
        <f>IF(ISBLANK(INDEX('Policy Characteristics'!G:G,MATCH($C479,'Policy Characteristics'!$C:$C,0))),"",INDEX('Policy Characteristics'!G:G,MATCH($C479,'Policy Characteristics'!$C:$C,0)))</f>
        <v>100</v>
      </c>
      <c r="N479" s="368">
        <f>IF(ISBLANK(INDEX('Policy Characteristics'!H:H,MATCH($C479,'Policy Characteristics'!$C:$C,0))),"",INDEX('Policy Characteristics'!H:H,MATCH($C479,'Policy Characteristics'!$C:$C,0)))</f>
        <v>5</v>
      </c>
      <c r="O479" s="254" t="str">
        <f>IF(ISBLANK(INDEX('Policy Characteristics'!I:I,MATCH($C479,'Policy Characteristics'!$C:$C,0))),"",INDEX('Policy Characteristics'!I:I,MATCH($C479,'Policy Characteristics'!$C:$C,0)))</f>
        <v>$ / metric ton CO2e</v>
      </c>
      <c r="P479" s="254" t="str">
        <f>IF(ISBLANK(INDEX('Policy Characteristics'!J:J,MATCH($C479,'Policy Characteristics'!$C:$C,0))),"",INDEX('Policy Characteristics'!J:J,MATCH($C479,'Policy Characteristics'!$C:$C,0)))</f>
        <v>**Description:** This policy provides a dollar per metric ton CO2e subsidy, additional to any BAU subsidies.  // **Guidance for setting values:** The 45Q tax credits provide $85 per metric ton CO2e stored, which is included in the BAU case.</v>
      </c>
      <c r="R479" s="1"/>
    </row>
    <row r="480" spans="1:19">
      <c r="A480" s="254" t="str">
        <f>IF(ISBLANK(INDEX('Policy Characteristics'!A:A,MATCH($C480,'Policy Characteristics'!$C:$C,0))),"",INDEX('Policy Characteristics'!A:A,MATCH($C480,'Policy Characteristics'!$C:$C,0)))</f>
        <v>Electricity Supply</v>
      </c>
      <c r="B480" s="262" t="str">
        <f>IF(ISBLANK(INDEX('Policy Characteristics'!B:B,MATCH($C480,'Policy Characteristics'!$C:$C,0))),"",INDEX('Policy Characteristics'!B:B,MATCH($C480,'Policy Characteristics'!$C:$C,0)))</f>
        <v>Electricity CCS Subsidy</v>
      </c>
      <c r="C480" s="254" t="str">
        <f t="shared" si="27"/>
        <v>Additional Subsidy for Elec CCS</v>
      </c>
      <c r="D480" s="6" t="s">
        <v>2751</v>
      </c>
      <c r="F480" s="6" t="s">
        <v>2470</v>
      </c>
      <c r="H480" s="43">
        <v>2274</v>
      </c>
      <c r="I480" s="1" t="s">
        <v>44</v>
      </c>
      <c r="J480" s="255" t="str">
        <f>IF(ISBLANK(INDEX('Policy Characteristics'!D:D,MATCH($C480,'Policy Characteristics'!$C:$C,0))),"",INDEX('Policy Characteristics'!D:D,MATCH($C480,'Policy Characteristics'!$C:$C,0)))</f>
        <v>Electricity CCS Subsidy</v>
      </c>
      <c r="K480" s="254" t="str">
        <f>IF(ISBLANK(INDEX('Policy Characteristics'!E:E,MATCH($C480,'Policy Characteristics'!$C:$C,0))),"",INDEX('Policy Characteristics'!E:E,MATCH($C480,'Policy Characteristics'!$C:$C,0)))</f>
        <v>elec CCS subsidy</v>
      </c>
      <c r="L480" s="368">
        <f>IF(ISBLANK(INDEX('Policy Characteristics'!F:F,MATCH($C480,'Policy Characteristics'!$C:$C,0))),"",INDEX('Policy Characteristics'!F:F,MATCH($C480,'Policy Characteristics'!$C:$C,0)))</f>
        <v>0</v>
      </c>
      <c r="M480" s="368">
        <f>IF(ISBLANK(INDEX('Policy Characteristics'!G:G,MATCH($C480,'Policy Characteristics'!$C:$C,0))),"",INDEX('Policy Characteristics'!G:G,MATCH($C480,'Policy Characteristics'!$C:$C,0)))</f>
        <v>100</v>
      </c>
      <c r="N480" s="368">
        <f>IF(ISBLANK(INDEX('Policy Characteristics'!H:H,MATCH($C480,'Policy Characteristics'!$C:$C,0))),"",INDEX('Policy Characteristics'!H:H,MATCH($C480,'Policy Characteristics'!$C:$C,0)))</f>
        <v>5</v>
      </c>
      <c r="O480" s="254" t="str">
        <f>IF(ISBLANK(INDEX('Policy Characteristics'!I:I,MATCH($C480,'Policy Characteristics'!$C:$C,0))),"",INDEX('Policy Characteristics'!I:I,MATCH($C480,'Policy Characteristics'!$C:$C,0)))</f>
        <v>$ / metric ton CO2e</v>
      </c>
      <c r="P480" s="254" t="str">
        <f>IF(ISBLANK(INDEX('Policy Characteristics'!J:J,MATCH($C480,'Policy Characteristics'!$C:$C,0))),"",INDEX('Policy Characteristics'!J:J,MATCH($C480,'Policy Characteristics'!$C:$C,0)))</f>
        <v>**Description:** This policy provides a dollar per metric ton CO2e subsidy, additional to any BAU subsidies.  // **Guidance for setting values:** The 45Q tax credits provide $85 per metric ton CO2e stored, which is included in the BAU case.</v>
      </c>
      <c r="R480" s="1"/>
    </row>
    <row r="481" spans="1:18">
      <c r="A481" s="254" t="str">
        <f>IF(ISBLANK(INDEX('Policy Characteristics'!A:A,MATCH($C481,'Policy Characteristics'!$C:$C,0))),"",INDEX('Policy Characteristics'!A:A,MATCH($C481,'Policy Characteristics'!$C:$C,0)))</f>
        <v>Electricity Supply</v>
      </c>
      <c r="B481" s="262" t="str">
        <f>IF(ISBLANK(INDEX('Policy Characteristics'!B:B,MATCH($C481,'Policy Characteristics'!$C:$C,0))),"",INDEX('Policy Characteristics'!B:B,MATCH($C481,'Policy Characteristics'!$C:$C,0)))</f>
        <v>Electricity CCS Subsidy</v>
      </c>
      <c r="C481" s="254" t="str">
        <f t="shared" si="27"/>
        <v>Additional Subsidy for Elec CCS</v>
      </c>
      <c r="D481" s="6" t="s">
        <v>2752</v>
      </c>
      <c r="F481" s="6" t="s">
        <v>2594</v>
      </c>
      <c r="H481" s="43">
        <v>2275</v>
      </c>
      <c r="I481" s="1" t="s">
        <v>44</v>
      </c>
      <c r="J481" s="255" t="str">
        <f>IF(ISBLANK(INDEX('Policy Characteristics'!D:D,MATCH($C481,'Policy Characteristics'!$C:$C,0))),"",INDEX('Policy Characteristics'!D:D,MATCH($C481,'Policy Characteristics'!$C:$C,0)))</f>
        <v>Electricity CCS Subsidy</v>
      </c>
      <c r="K481" s="254" t="str">
        <f>IF(ISBLANK(INDEX('Policy Characteristics'!E:E,MATCH($C481,'Policy Characteristics'!$C:$C,0))),"",INDEX('Policy Characteristics'!E:E,MATCH($C481,'Policy Characteristics'!$C:$C,0)))</f>
        <v>elec CCS subsidy</v>
      </c>
      <c r="L481" s="368">
        <f>IF(ISBLANK(INDEX('Policy Characteristics'!F:F,MATCH($C481,'Policy Characteristics'!$C:$C,0))),"",INDEX('Policy Characteristics'!F:F,MATCH($C481,'Policy Characteristics'!$C:$C,0)))</f>
        <v>0</v>
      </c>
      <c r="M481" s="368">
        <f>IF(ISBLANK(INDEX('Policy Characteristics'!G:G,MATCH($C481,'Policy Characteristics'!$C:$C,0))),"",INDEX('Policy Characteristics'!G:G,MATCH($C481,'Policy Characteristics'!$C:$C,0)))</f>
        <v>100</v>
      </c>
      <c r="N481" s="368">
        <f>IF(ISBLANK(INDEX('Policy Characteristics'!H:H,MATCH($C481,'Policy Characteristics'!$C:$C,0))),"",INDEX('Policy Characteristics'!H:H,MATCH($C481,'Policy Characteristics'!$C:$C,0)))</f>
        <v>5</v>
      </c>
      <c r="O481" s="254" t="str">
        <f>IF(ISBLANK(INDEX('Policy Characteristics'!I:I,MATCH($C481,'Policy Characteristics'!$C:$C,0))),"",INDEX('Policy Characteristics'!I:I,MATCH($C481,'Policy Characteristics'!$C:$C,0)))</f>
        <v>$ / metric ton CO2e</v>
      </c>
      <c r="P481" s="254" t="str">
        <f>IF(ISBLANK(INDEX('Policy Characteristics'!J:J,MATCH($C481,'Policy Characteristics'!$C:$C,0))),"",INDEX('Policy Characteristics'!J:J,MATCH($C481,'Policy Characteristics'!$C:$C,0)))</f>
        <v>**Description:** This policy provides a dollar per metric ton CO2e subsidy, additional to any BAU subsidies.  // **Guidance for setting values:** The 45Q tax credits provide $85 per metric ton CO2e stored, which is included in the BAU case.</v>
      </c>
      <c r="R481" s="1"/>
    </row>
    <row r="482" spans="1:18">
      <c r="A482" s="254" t="str">
        <f>IF(ISBLANK(INDEX('Policy Characteristics'!A:A,MATCH($C482,'Policy Characteristics'!$C:$C,0))),"",INDEX('Policy Characteristics'!A:A,MATCH($C482,'Policy Characteristics'!$C:$C,0)))</f>
        <v>Electricity Supply</v>
      </c>
      <c r="B482" s="262" t="str">
        <f>IF(ISBLANK(INDEX('Policy Characteristics'!B:B,MATCH($C482,'Policy Characteristics'!$C:$C,0))),"",INDEX('Policy Characteristics'!B:B,MATCH($C482,'Policy Characteristics'!$C:$C,0)))</f>
        <v>Electricity CCS Subsidy</v>
      </c>
      <c r="C482" s="254" t="str">
        <f t="shared" si="27"/>
        <v>Additional Subsidy for Elec CCS</v>
      </c>
      <c r="D482" s="6" t="s">
        <v>2753</v>
      </c>
      <c r="F482" s="6" t="s">
        <v>2472</v>
      </c>
      <c r="H482" s="43">
        <v>2276</v>
      </c>
      <c r="I482" s="1" t="s">
        <v>44</v>
      </c>
      <c r="J482" s="255" t="str">
        <f>IF(ISBLANK(INDEX('Policy Characteristics'!D:D,MATCH($C482,'Policy Characteristics'!$C:$C,0))),"",INDEX('Policy Characteristics'!D:D,MATCH($C482,'Policy Characteristics'!$C:$C,0)))</f>
        <v>Electricity CCS Subsidy</v>
      </c>
      <c r="K482" s="254" t="str">
        <f>IF(ISBLANK(INDEX('Policy Characteristics'!E:E,MATCH($C482,'Policy Characteristics'!$C:$C,0))),"",INDEX('Policy Characteristics'!E:E,MATCH($C482,'Policy Characteristics'!$C:$C,0)))</f>
        <v>elec CCS subsidy</v>
      </c>
      <c r="L482" s="368">
        <f>IF(ISBLANK(INDEX('Policy Characteristics'!F:F,MATCH($C482,'Policy Characteristics'!$C:$C,0))),"",INDEX('Policy Characteristics'!F:F,MATCH($C482,'Policy Characteristics'!$C:$C,0)))</f>
        <v>0</v>
      </c>
      <c r="M482" s="368">
        <f>IF(ISBLANK(INDEX('Policy Characteristics'!G:G,MATCH($C482,'Policy Characteristics'!$C:$C,0))),"",INDEX('Policy Characteristics'!G:G,MATCH($C482,'Policy Characteristics'!$C:$C,0)))</f>
        <v>100</v>
      </c>
      <c r="N482" s="368">
        <f>IF(ISBLANK(INDEX('Policy Characteristics'!H:H,MATCH($C482,'Policy Characteristics'!$C:$C,0))),"",INDEX('Policy Characteristics'!H:H,MATCH($C482,'Policy Characteristics'!$C:$C,0)))</f>
        <v>5</v>
      </c>
      <c r="O482" s="254" t="str">
        <f>IF(ISBLANK(INDEX('Policy Characteristics'!I:I,MATCH($C482,'Policy Characteristics'!$C:$C,0))),"",INDEX('Policy Characteristics'!I:I,MATCH($C482,'Policy Characteristics'!$C:$C,0)))</f>
        <v>$ / metric ton CO2e</v>
      </c>
      <c r="P482" s="254" t="str">
        <f>IF(ISBLANK(INDEX('Policy Characteristics'!J:J,MATCH($C482,'Policy Characteristics'!$C:$C,0))),"",INDEX('Policy Characteristics'!J:J,MATCH($C482,'Policy Characteristics'!$C:$C,0)))</f>
        <v>**Description:** This policy provides a dollar per metric ton CO2e subsidy, additional to any BAU subsidies.  // **Guidance for setting values:** The 45Q tax credits provide $85 per metric ton CO2e stored, which is included in the BAU case.</v>
      </c>
      <c r="R482" s="1"/>
    </row>
    <row r="483" spans="1:18">
      <c r="A483" s="254" t="str">
        <f>IF(ISBLANK(INDEX('Policy Characteristics'!A:A,MATCH($C483,'Policy Characteristics'!$C:$C,0))),"",INDEX('Policy Characteristics'!A:A,MATCH($C483,'Policy Characteristics'!$C:$C,0)))</f>
        <v>Electricity Supply</v>
      </c>
      <c r="B483" s="262" t="str">
        <f>IF(ISBLANK(INDEX('Policy Characteristics'!B:B,MATCH($C483,'Policy Characteristics'!$C:$C,0))),"",INDEX('Policy Characteristics'!B:B,MATCH($C483,'Policy Characteristics'!$C:$C,0)))</f>
        <v>Electricity CCS Subsidy</v>
      </c>
      <c r="C483" s="254" t="str">
        <f t="shared" si="27"/>
        <v>Additional Subsidy for Elec CCS</v>
      </c>
      <c r="D483" s="6" t="s">
        <v>3497</v>
      </c>
      <c r="F483" s="6" t="s">
        <v>3504</v>
      </c>
      <c r="H483" s="43">
        <v>2277</v>
      </c>
      <c r="I483" s="1" t="s">
        <v>43</v>
      </c>
      <c r="J483" s="255" t="str">
        <f>IF(ISBLANK(INDEX('Policy Characteristics'!D:D,MATCH($C483,'Policy Characteristics'!$C:$C,0))),"",INDEX('Policy Characteristics'!D:D,MATCH($C483,'Policy Characteristics'!$C:$C,0)))</f>
        <v>Electricity CCS Subsidy</v>
      </c>
      <c r="K483" s="254" t="str">
        <f>IF(ISBLANK(INDEX('Policy Characteristics'!E:E,MATCH($C483,'Policy Characteristics'!$C:$C,0))),"",INDEX('Policy Characteristics'!E:E,MATCH($C483,'Policy Characteristics'!$C:$C,0)))</f>
        <v>elec CCS subsidy</v>
      </c>
      <c r="L483" s="368">
        <f>IF(ISBLANK(INDEX('Policy Characteristics'!F:F,MATCH($C483,'Policy Characteristics'!$C:$C,0))),"",INDEX('Policy Characteristics'!F:F,MATCH($C483,'Policy Characteristics'!$C:$C,0)))</f>
        <v>0</v>
      </c>
      <c r="M483" s="368">
        <f>IF(ISBLANK(INDEX('Policy Characteristics'!G:G,MATCH($C483,'Policy Characteristics'!$C:$C,0))),"",INDEX('Policy Characteristics'!G:G,MATCH($C483,'Policy Characteristics'!$C:$C,0)))</f>
        <v>100</v>
      </c>
      <c r="N483" s="368">
        <f>IF(ISBLANK(INDEX('Policy Characteristics'!H:H,MATCH($C483,'Policy Characteristics'!$C:$C,0))),"",INDEX('Policy Characteristics'!H:H,MATCH($C483,'Policy Characteristics'!$C:$C,0)))</f>
        <v>5</v>
      </c>
      <c r="O483" s="254" t="str">
        <f>IF(ISBLANK(INDEX('Policy Characteristics'!I:I,MATCH($C483,'Policy Characteristics'!$C:$C,0))),"",INDEX('Policy Characteristics'!I:I,MATCH($C483,'Policy Characteristics'!$C:$C,0)))</f>
        <v>$ / metric ton CO2e</v>
      </c>
      <c r="P483" s="254" t="str">
        <f>IF(ISBLANK(INDEX('Policy Characteristics'!J:J,MATCH($C483,'Policy Characteristics'!$C:$C,0))),"",INDEX('Policy Characteristics'!J:J,MATCH($C483,'Policy Characteristics'!$C:$C,0)))</f>
        <v>**Description:** This policy provides a dollar per metric ton CO2e subsidy, additional to any BAU subsidies.  // **Guidance for setting values:** The 45Q tax credits provide $85 per metric ton CO2e stored, which is included in the BAU case.</v>
      </c>
      <c r="R483" s="1"/>
    </row>
    <row r="484" spans="1:18">
      <c r="A484" s="254" t="str">
        <f>IF(ISBLANK(INDEX('Policy Characteristics'!A:A,MATCH($C484,'Policy Characteristics'!$C:$C,0))),"",INDEX('Policy Characteristics'!A:A,MATCH($C484,'Policy Characteristics'!$C:$C,0)))</f>
        <v>Electricity Supply</v>
      </c>
      <c r="B484" s="262" t="str">
        <f>IF(ISBLANK(INDEX('Policy Characteristics'!B:B,MATCH($C484,'Policy Characteristics'!$C:$C,0))),"",INDEX('Policy Characteristics'!B:B,MATCH($C484,'Policy Characteristics'!$C:$C,0)))</f>
        <v>Electricity CCS Subsidy</v>
      </c>
      <c r="C484" s="254" t="str">
        <f t="shared" si="27"/>
        <v>Additional Subsidy for Elec CCS</v>
      </c>
      <c r="D484" s="6" t="s">
        <v>3500</v>
      </c>
      <c r="F484" s="6" t="s">
        <v>3505</v>
      </c>
      <c r="H484" s="43">
        <v>2278</v>
      </c>
      <c r="I484" s="1" t="s">
        <v>43</v>
      </c>
      <c r="J484" s="255" t="str">
        <f>IF(ISBLANK(INDEX('Policy Characteristics'!D:D,MATCH($C484,'Policy Characteristics'!$C:$C,0))),"",INDEX('Policy Characteristics'!D:D,MATCH($C484,'Policy Characteristics'!$C:$C,0)))</f>
        <v>Electricity CCS Subsidy</v>
      </c>
      <c r="K484" s="254" t="str">
        <f>IF(ISBLANK(INDEX('Policy Characteristics'!E:E,MATCH($C484,'Policy Characteristics'!$C:$C,0))),"",INDEX('Policy Characteristics'!E:E,MATCH($C484,'Policy Characteristics'!$C:$C,0)))</f>
        <v>elec CCS subsidy</v>
      </c>
      <c r="L484" s="368">
        <f>IF(ISBLANK(INDEX('Policy Characteristics'!F:F,MATCH($C484,'Policy Characteristics'!$C:$C,0))),"",INDEX('Policy Characteristics'!F:F,MATCH($C484,'Policy Characteristics'!$C:$C,0)))</f>
        <v>0</v>
      </c>
      <c r="M484" s="368">
        <f>IF(ISBLANK(INDEX('Policy Characteristics'!G:G,MATCH($C484,'Policy Characteristics'!$C:$C,0))),"",INDEX('Policy Characteristics'!G:G,MATCH($C484,'Policy Characteristics'!$C:$C,0)))</f>
        <v>100</v>
      </c>
      <c r="N484" s="368">
        <f>IF(ISBLANK(INDEX('Policy Characteristics'!H:H,MATCH($C484,'Policy Characteristics'!$C:$C,0))),"",INDEX('Policy Characteristics'!H:H,MATCH($C484,'Policy Characteristics'!$C:$C,0)))</f>
        <v>5</v>
      </c>
      <c r="O484" s="254" t="str">
        <f>IF(ISBLANK(INDEX('Policy Characteristics'!I:I,MATCH($C484,'Policy Characteristics'!$C:$C,0))),"",INDEX('Policy Characteristics'!I:I,MATCH($C484,'Policy Characteristics'!$C:$C,0)))</f>
        <v>$ / metric ton CO2e</v>
      </c>
      <c r="P484" s="254" t="str">
        <f>IF(ISBLANK(INDEX('Policy Characteristics'!J:J,MATCH($C484,'Policy Characteristics'!$C:$C,0))),"",INDEX('Policy Characteristics'!J:J,MATCH($C484,'Policy Characteristics'!$C:$C,0)))</f>
        <v>**Description:** This policy provides a dollar per metric ton CO2e subsidy, additional to any BAU subsidies.  // **Guidance for setting values:** The 45Q tax credits provide $85 per metric ton CO2e stored, which is included in the BAU case.</v>
      </c>
      <c r="R484" s="1"/>
    </row>
    <row r="485" spans="1:18">
      <c r="A485" s="254" t="str">
        <f>IF(ISBLANK(INDEX('Policy Characteristics'!A:A,MATCH($C485,'Policy Characteristics'!$C:$C,0))),"",INDEX('Policy Characteristics'!A:A,MATCH($C485,'Policy Characteristics'!$C:$C,0)))</f>
        <v>Electricity Supply</v>
      </c>
      <c r="B485" s="262" t="str">
        <f>IF(ISBLANK(INDEX('Policy Characteristics'!B:B,MATCH($C485,'Policy Characteristics'!$C:$C,0))),"",INDEX('Policy Characteristics'!B:B,MATCH($C485,'Policy Characteristics'!$C:$C,0)))</f>
        <v>Electricity CCS Subsidy</v>
      </c>
      <c r="C485" s="254" t="str">
        <f t="shared" si="27"/>
        <v>Additional Subsidy for Elec CCS</v>
      </c>
      <c r="D485" s="6" t="s">
        <v>3501</v>
      </c>
      <c r="F485" s="6" t="s">
        <v>3506</v>
      </c>
      <c r="H485" s="43">
        <v>2279</v>
      </c>
      <c r="I485" s="1" t="s">
        <v>43</v>
      </c>
      <c r="J485" s="255" t="str">
        <f>IF(ISBLANK(INDEX('Policy Characteristics'!D:D,MATCH($C485,'Policy Characteristics'!$C:$C,0))),"",INDEX('Policy Characteristics'!D:D,MATCH($C485,'Policy Characteristics'!$C:$C,0)))</f>
        <v>Electricity CCS Subsidy</v>
      </c>
      <c r="K485" s="254" t="str">
        <f>IF(ISBLANK(INDEX('Policy Characteristics'!E:E,MATCH($C485,'Policy Characteristics'!$C:$C,0))),"",INDEX('Policy Characteristics'!E:E,MATCH($C485,'Policy Characteristics'!$C:$C,0)))</f>
        <v>elec CCS subsidy</v>
      </c>
      <c r="L485" s="368">
        <f>IF(ISBLANK(INDEX('Policy Characteristics'!F:F,MATCH($C485,'Policy Characteristics'!$C:$C,0))),"",INDEX('Policy Characteristics'!F:F,MATCH($C485,'Policy Characteristics'!$C:$C,0)))</f>
        <v>0</v>
      </c>
      <c r="M485" s="368">
        <f>IF(ISBLANK(INDEX('Policy Characteristics'!G:G,MATCH($C485,'Policy Characteristics'!$C:$C,0))),"",INDEX('Policy Characteristics'!G:G,MATCH($C485,'Policy Characteristics'!$C:$C,0)))</f>
        <v>100</v>
      </c>
      <c r="N485" s="368">
        <f>IF(ISBLANK(INDEX('Policy Characteristics'!H:H,MATCH($C485,'Policy Characteristics'!$C:$C,0))),"",INDEX('Policy Characteristics'!H:H,MATCH($C485,'Policy Characteristics'!$C:$C,0)))</f>
        <v>5</v>
      </c>
      <c r="O485" s="254" t="str">
        <f>IF(ISBLANK(INDEX('Policy Characteristics'!I:I,MATCH($C485,'Policy Characteristics'!$C:$C,0))),"",INDEX('Policy Characteristics'!I:I,MATCH($C485,'Policy Characteristics'!$C:$C,0)))</f>
        <v>$ / metric ton CO2e</v>
      </c>
      <c r="P485" s="254" t="str">
        <f>IF(ISBLANK(INDEX('Policy Characteristics'!J:J,MATCH($C485,'Policy Characteristics'!$C:$C,0))),"",INDEX('Policy Characteristics'!J:J,MATCH($C485,'Policy Characteristics'!$C:$C,0)))</f>
        <v>**Description:** This policy provides a dollar per metric ton CO2e subsidy, additional to any BAU subsidies.  // **Guidance for setting values:** The 45Q tax credits provide $85 per metric ton CO2e stored, which is included in the BAU case.</v>
      </c>
      <c r="R485" s="1"/>
    </row>
    <row r="486" spans="1:18">
      <c r="A486" s="254" t="str">
        <f>IF(ISBLANK(INDEX('Policy Characteristics'!A:A,MATCH($C486,'Policy Characteristics'!$C:$C,0))),"",INDEX('Policy Characteristics'!A:A,MATCH($C486,'Policy Characteristics'!$C:$C,0)))</f>
        <v>Electricity Supply</v>
      </c>
      <c r="B486" s="262" t="str">
        <f>IF(ISBLANK(INDEX('Policy Characteristics'!B:B,MATCH($C486,'Policy Characteristics'!$C:$C,0))),"",INDEX('Policy Characteristics'!B:B,MATCH($C486,'Policy Characteristics'!$C:$C,0)))</f>
        <v>Electricity CCS Subsidy</v>
      </c>
      <c r="C486" s="254" t="str">
        <f t="shared" si="27"/>
        <v>Additional Subsidy for Elec CCS</v>
      </c>
      <c r="D486" s="6" t="s">
        <v>3502</v>
      </c>
      <c r="F486" s="6" t="s">
        <v>3507</v>
      </c>
      <c r="H486" s="43">
        <v>2280</v>
      </c>
      <c r="I486" s="1" t="s">
        <v>43</v>
      </c>
      <c r="J486" s="255" t="str">
        <f>IF(ISBLANK(INDEX('Policy Characteristics'!D:D,MATCH($C486,'Policy Characteristics'!$C:$C,0))),"",INDEX('Policy Characteristics'!D:D,MATCH($C486,'Policy Characteristics'!$C:$C,0)))</f>
        <v>Electricity CCS Subsidy</v>
      </c>
      <c r="K486" s="254" t="str">
        <f>IF(ISBLANK(INDEX('Policy Characteristics'!E:E,MATCH($C486,'Policy Characteristics'!$C:$C,0))),"",INDEX('Policy Characteristics'!E:E,MATCH($C486,'Policy Characteristics'!$C:$C,0)))</f>
        <v>elec CCS subsidy</v>
      </c>
      <c r="L486" s="368">
        <f>IF(ISBLANK(INDEX('Policy Characteristics'!F:F,MATCH($C486,'Policy Characteristics'!$C:$C,0))),"",INDEX('Policy Characteristics'!F:F,MATCH($C486,'Policy Characteristics'!$C:$C,0)))</f>
        <v>0</v>
      </c>
      <c r="M486" s="368">
        <f>IF(ISBLANK(INDEX('Policy Characteristics'!G:G,MATCH($C486,'Policy Characteristics'!$C:$C,0))),"",INDEX('Policy Characteristics'!G:G,MATCH($C486,'Policy Characteristics'!$C:$C,0)))</f>
        <v>100</v>
      </c>
      <c r="N486" s="368">
        <f>IF(ISBLANK(INDEX('Policy Characteristics'!H:H,MATCH($C486,'Policy Characteristics'!$C:$C,0))),"",INDEX('Policy Characteristics'!H:H,MATCH($C486,'Policy Characteristics'!$C:$C,0)))</f>
        <v>5</v>
      </c>
      <c r="O486" s="254" t="str">
        <f>IF(ISBLANK(INDEX('Policy Characteristics'!I:I,MATCH($C486,'Policy Characteristics'!$C:$C,0))),"",INDEX('Policy Characteristics'!I:I,MATCH($C486,'Policy Characteristics'!$C:$C,0)))</f>
        <v>$ / metric ton CO2e</v>
      </c>
      <c r="P486" s="254" t="str">
        <f>IF(ISBLANK(INDEX('Policy Characteristics'!J:J,MATCH($C486,'Policy Characteristics'!$C:$C,0))),"",INDEX('Policy Characteristics'!J:J,MATCH($C486,'Policy Characteristics'!$C:$C,0)))</f>
        <v>**Description:** This policy provides a dollar per metric ton CO2e subsidy, additional to any BAU subsidies.  // **Guidance for setting values:** The 45Q tax credits provide $85 per metric ton CO2e stored, which is included in the BAU case.</v>
      </c>
      <c r="R486" s="1"/>
    </row>
    <row r="487" spans="1:18">
      <c r="A487" s="254" t="str">
        <f>IF(ISBLANK(INDEX('Policy Characteristics'!A:A,MATCH($C487,'Policy Characteristics'!$C:$C,0))),"",INDEX('Policy Characteristics'!A:A,MATCH($C487,'Policy Characteristics'!$C:$C,0)))</f>
        <v>Electricity Supply</v>
      </c>
      <c r="B487" s="262" t="str">
        <f>IF(ISBLANK(INDEX('Policy Characteristics'!B:B,MATCH($C487,'Policy Characteristics'!$C:$C,0))),"",INDEX('Policy Characteristics'!B:B,MATCH($C487,'Policy Characteristics'!$C:$C,0)))</f>
        <v>Electricity CCS Subsidy</v>
      </c>
      <c r="C487" s="254" t="str">
        <f t="shared" si="27"/>
        <v>Additional Subsidy for Elec CCS</v>
      </c>
      <c r="D487" s="6" t="s">
        <v>3503</v>
      </c>
      <c r="F487" s="6" t="s">
        <v>3508</v>
      </c>
      <c r="H487" s="43">
        <v>2281</v>
      </c>
      <c r="I487" s="1" t="s">
        <v>44</v>
      </c>
      <c r="J487" s="255" t="str">
        <f>IF(ISBLANK(INDEX('Policy Characteristics'!D:D,MATCH($C487,'Policy Characteristics'!$C:$C,0))),"",INDEX('Policy Characteristics'!D:D,MATCH($C487,'Policy Characteristics'!$C:$C,0)))</f>
        <v>Electricity CCS Subsidy</v>
      </c>
      <c r="K487" s="254" t="str">
        <f>IF(ISBLANK(INDEX('Policy Characteristics'!E:E,MATCH($C487,'Policy Characteristics'!$C:$C,0))),"",INDEX('Policy Characteristics'!E:E,MATCH($C487,'Policy Characteristics'!$C:$C,0)))</f>
        <v>elec CCS subsidy</v>
      </c>
      <c r="L487" s="368">
        <f>IF(ISBLANK(INDEX('Policy Characteristics'!F:F,MATCH($C487,'Policy Characteristics'!$C:$C,0))),"",INDEX('Policy Characteristics'!F:F,MATCH($C487,'Policy Characteristics'!$C:$C,0)))</f>
        <v>0</v>
      </c>
      <c r="M487" s="368">
        <f>IF(ISBLANK(INDEX('Policy Characteristics'!G:G,MATCH($C487,'Policy Characteristics'!$C:$C,0))),"",INDEX('Policy Characteristics'!G:G,MATCH($C487,'Policy Characteristics'!$C:$C,0)))</f>
        <v>100</v>
      </c>
      <c r="N487" s="368">
        <f>IF(ISBLANK(INDEX('Policy Characteristics'!H:H,MATCH($C487,'Policy Characteristics'!$C:$C,0))),"",INDEX('Policy Characteristics'!H:H,MATCH($C487,'Policy Characteristics'!$C:$C,0)))</f>
        <v>5</v>
      </c>
      <c r="O487" s="254" t="str">
        <f>IF(ISBLANK(INDEX('Policy Characteristics'!I:I,MATCH($C487,'Policy Characteristics'!$C:$C,0))),"",INDEX('Policy Characteristics'!I:I,MATCH($C487,'Policy Characteristics'!$C:$C,0)))</f>
        <v>$ / metric ton CO2e</v>
      </c>
      <c r="P487" s="254" t="str">
        <f>IF(ISBLANK(INDEX('Policy Characteristics'!J:J,MATCH($C487,'Policy Characteristics'!$C:$C,0))),"",INDEX('Policy Characteristics'!J:J,MATCH($C487,'Policy Characteristics'!$C:$C,0)))</f>
        <v>**Description:** This policy provides a dollar per metric ton CO2e subsidy, additional to any BAU subsidies.  // **Guidance for setting values:** The 45Q tax credits provide $85 per metric ton CO2e stored, which is included in the BAU case.</v>
      </c>
      <c r="R487" s="1"/>
    </row>
    <row r="488" spans="1:18">
      <c r="A488" s="254" t="str">
        <f>IF(ISBLANK(INDEX('Policy Characteristics'!A:A,MATCH($C488,'Policy Characteristics'!$C:$C,0))),"",INDEX('Policy Characteristics'!A:A,MATCH($C488,'Policy Characteristics'!$C:$C,0)))</f>
        <v>Electricity Supply</v>
      </c>
      <c r="B488" s="262" t="str">
        <f>IF(ISBLANK(INDEX('Policy Characteristics'!B:B,MATCH($C488,'Policy Characteristics'!$C:$C,0))),"",INDEX('Policy Characteristics'!B:B,MATCH($C488,'Policy Characteristics'!$C:$C,0)))</f>
        <v>Electricity CCS Subsidy</v>
      </c>
      <c r="C488" s="254" t="str">
        <f t="shared" si="27"/>
        <v>Additional Subsidy for Elec CCS</v>
      </c>
      <c r="D488" s="6" t="s">
        <v>3592</v>
      </c>
      <c r="F488" s="6" t="s">
        <v>3590</v>
      </c>
      <c r="H488" s="43">
        <v>2282</v>
      </c>
      <c r="I488" s="1" t="s">
        <v>44</v>
      </c>
      <c r="J488" s="255" t="str">
        <f>IF(ISBLANK(INDEX('Policy Characteristics'!D:D,MATCH($C488,'Policy Characteristics'!$C:$C,0))),"",INDEX('Policy Characteristics'!D:D,MATCH($C488,'Policy Characteristics'!$C:$C,0)))</f>
        <v>Electricity CCS Subsidy</v>
      </c>
      <c r="K488" s="254" t="str">
        <f>IF(ISBLANK(INDEX('Policy Characteristics'!E:E,MATCH($C488,'Policy Characteristics'!$C:$C,0))),"",INDEX('Policy Characteristics'!E:E,MATCH($C488,'Policy Characteristics'!$C:$C,0)))</f>
        <v>elec CCS subsidy</v>
      </c>
      <c r="L488" s="368">
        <f>IF(ISBLANK(INDEX('Policy Characteristics'!F:F,MATCH($C488,'Policy Characteristics'!$C:$C,0))),"",INDEX('Policy Characteristics'!F:F,MATCH($C488,'Policy Characteristics'!$C:$C,0)))</f>
        <v>0</v>
      </c>
      <c r="M488" s="368">
        <f>IF(ISBLANK(INDEX('Policy Characteristics'!G:G,MATCH($C488,'Policy Characteristics'!$C:$C,0))),"",INDEX('Policy Characteristics'!G:G,MATCH($C488,'Policy Characteristics'!$C:$C,0)))</f>
        <v>100</v>
      </c>
      <c r="N488" s="368">
        <f>IF(ISBLANK(INDEX('Policy Characteristics'!H:H,MATCH($C488,'Policy Characteristics'!$C:$C,0))),"",INDEX('Policy Characteristics'!H:H,MATCH($C488,'Policy Characteristics'!$C:$C,0)))</f>
        <v>5</v>
      </c>
      <c r="O488" s="254" t="str">
        <f>IF(ISBLANK(INDEX('Policy Characteristics'!I:I,MATCH($C488,'Policy Characteristics'!$C:$C,0))),"",INDEX('Policy Characteristics'!I:I,MATCH($C488,'Policy Characteristics'!$C:$C,0)))</f>
        <v>$ / metric ton CO2e</v>
      </c>
      <c r="P488" s="254" t="str">
        <f>IF(ISBLANK(INDEX('Policy Characteristics'!J:J,MATCH($C488,'Policy Characteristics'!$C:$C,0))),"",INDEX('Policy Characteristics'!J:J,MATCH($C488,'Policy Characteristics'!$C:$C,0)))</f>
        <v>**Description:** This policy provides a dollar per metric ton CO2e subsidy, additional to any BAU subsidies.  // **Guidance for setting values:** The 45Q tax credits provide $85 per metric ton CO2e stored, which is included in the BAU case.</v>
      </c>
      <c r="R488" s="1"/>
    </row>
    <row r="489" spans="1:18">
      <c r="A489" s="254" t="str">
        <f>IF(ISBLANK(INDEX('Policy Characteristics'!A:A,MATCH($C489,'Policy Characteristics'!$C:$C,0))),"",INDEX('Policy Characteristics'!A:A,MATCH($C489,'Policy Characteristics'!$C:$C,0)))</f>
        <v>Electricity Supply</v>
      </c>
      <c r="B489" s="262" t="str">
        <f>IF(ISBLANK(INDEX('Policy Characteristics'!B:B,MATCH($C489,'Policy Characteristics'!$C:$C,0))),"",INDEX('Policy Characteristics'!B:B,MATCH($C489,'Policy Characteristics'!$C:$C,0)))</f>
        <v>Electricity CCS Subsidy</v>
      </c>
      <c r="C489" s="254" t="str">
        <f t="shared" si="27"/>
        <v>Additional Subsidy for Elec CCS</v>
      </c>
      <c r="D489" s="6" t="s">
        <v>3593</v>
      </c>
      <c r="F489" s="6" t="s">
        <v>3591</v>
      </c>
      <c r="H489" s="43">
        <v>2283</v>
      </c>
      <c r="I489" s="1" t="s">
        <v>44</v>
      </c>
      <c r="J489" s="255" t="str">
        <f>IF(ISBLANK(INDEX('Policy Characteristics'!D:D,MATCH($C489,'Policy Characteristics'!$C:$C,0))),"",INDEX('Policy Characteristics'!D:D,MATCH($C489,'Policy Characteristics'!$C:$C,0)))</f>
        <v>Electricity CCS Subsidy</v>
      </c>
      <c r="K489" s="254" t="str">
        <f>IF(ISBLANK(INDEX('Policy Characteristics'!E:E,MATCH($C489,'Policy Characteristics'!$C:$C,0))),"",INDEX('Policy Characteristics'!E:E,MATCH($C489,'Policy Characteristics'!$C:$C,0)))</f>
        <v>elec CCS subsidy</v>
      </c>
      <c r="L489" s="368">
        <f>IF(ISBLANK(INDEX('Policy Characteristics'!F:F,MATCH($C489,'Policy Characteristics'!$C:$C,0))),"",INDEX('Policy Characteristics'!F:F,MATCH($C489,'Policy Characteristics'!$C:$C,0)))</f>
        <v>0</v>
      </c>
      <c r="M489" s="368">
        <f>IF(ISBLANK(INDEX('Policy Characteristics'!G:G,MATCH($C489,'Policy Characteristics'!$C:$C,0))),"",INDEX('Policy Characteristics'!G:G,MATCH($C489,'Policy Characteristics'!$C:$C,0)))</f>
        <v>100</v>
      </c>
      <c r="N489" s="368">
        <f>IF(ISBLANK(INDEX('Policy Characteristics'!H:H,MATCH($C489,'Policy Characteristics'!$C:$C,0))),"",INDEX('Policy Characteristics'!H:H,MATCH($C489,'Policy Characteristics'!$C:$C,0)))</f>
        <v>5</v>
      </c>
      <c r="O489" s="254" t="str">
        <f>IF(ISBLANK(INDEX('Policy Characteristics'!I:I,MATCH($C489,'Policy Characteristics'!$C:$C,0))),"",INDEX('Policy Characteristics'!I:I,MATCH($C489,'Policy Characteristics'!$C:$C,0)))</f>
        <v>$ / metric ton CO2e</v>
      </c>
      <c r="P489" s="254" t="str">
        <f>IF(ISBLANK(INDEX('Policy Characteristics'!J:J,MATCH($C489,'Policy Characteristics'!$C:$C,0))),"",INDEX('Policy Characteristics'!J:J,MATCH($C489,'Policy Characteristics'!$C:$C,0)))</f>
        <v>**Description:** This policy provides a dollar per metric ton CO2e subsidy, additional to any BAU subsidies.  // **Guidance for setting values:** The 45Q tax credits provide $85 per metric ton CO2e stored, which is included in the BAU case.</v>
      </c>
      <c r="R489" s="1"/>
    </row>
    <row r="490" spans="1:18">
      <c r="A490" s="254" t="str">
        <f>IF(ISBLANK(INDEX('Policy Characteristics'!A:A,MATCH($C490,'Policy Characteristics'!$C:$C,0))),"",INDEX('Policy Characteristics'!A:A,MATCH($C490,'Policy Characteristics'!$C:$C,0)))</f>
        <v>Industry</v>
      </c>
      <c r="B490" s="262" t="str">
        <f>IF(ISBLANK(INDEX('Policy Characteristics'!B:B,MATCH($C490,'Policy Characteristics'!$C:$C,0))),"",INDEX('Policy Characteristics'!B:B,MATCH($C490,'Policy Characteristics'!$C:$C,0)))</f>
        <v>Buy In-Region Products</v>
      </c>
      <c r="C490" t="s">
        <v>3189</v>
      </c>
      <c r="D490" s="45" t="s">
        <v>3066</v>
      </c>
      <c r="E490" s="6"/>
      <c r="F490" t="s">
        <v>3091</v>
      </c>
      <c r="G490" s="45"/>
      <c r="H490" s="43">
        <v>1537</v>
      </c>
      <c r="I490" s="324" t="s">
        <v>43</v>
      </c>
      <c r="J490" s="255" t="str">
        <f>IF(ISBLANK(INDEX('Policy Characteristics'!D:D,MATCH($C490,'Policy Characteristics'!$C:$C,0))),"",INDEX('Policy Characteristics'!D:D,MATCH($C490,'Policy Characteristics'!$C:$C,0)))</f>
        <v>Buy In-Region Products</v>
      </c>
      <c r="K490" s="254" t="str">
        <f>IF(ISBLANK(INDEX('Policy Characteristics'!E:E,MATCH($C490,'Policy Characteristics'!$C:$C,0))),"",INDEX('Policy Characteristics'!E:E,MATCH($C490,'Policy Characteristics'!$C:$C,0)))</f>
        <v>indst buy in region outputs</v>
      </c>
      <c r="L490" s="261">
        <f>IF(ISBLANK(INDEX('Policy Characteristics'!F:F,MATCH($C490,'Policy Characteristics'!$C:$C,0))),"",INDEX('Policy Characteristics'!F:F,MATCH($C490,'Policy Characteristics'!$C:$C,0)))</f>
        <v>0</v>
      </c>
      <c r="M490" s="261">
        <f>IF(ISBLANK(INDEX('Policy Characteristics'!G:G,MATCH($C490,'Policy Characteristics'!$C:$C,0))),"",INDEX('Policy Characteristics'!G:G,MATCH($C490,'Policy Characteristics'!$C:$C,0)))</f>
        <v>0.5</v>
      </c>
      <c r="N490" s="261">
        <f>IF(ISBLANK(INDEX('Policy Characteristics'!H:H,MATCH($C490,'Policy Characteristics'!$C:$C,0))),"",INDEX('Policy Characteristics'!H:H,MATCH($C490,'Policy Characteristics'!$C:$C,0)))</f>
        <v>0.01</v>
      </c>
      <c r="O490" s="254" t="str">
        <f>IF(ISBLANK(INDEX('Policy Characteristics'!I:I,MATCH($C490,'Policy Characteristics'!$C:$C,0))),"",INDEX('Policy Characteristics'!I:I,MATCH($C490,'Policy Characteristics'!$C:$C,0)))</f>
        <v>% of imports shifted</v>
      </c>
      <c r="P490" s="254" t="str">
        <f>IF(ISBLANK(INDEX('Policy Characteristics'!J:J,MATCH($C490,'Policy Characteristics'!$C:$C,0))),"",INDEX('Policy Characteristics'!J:J,MATCH($C490,'Policy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0" s="254" t="str">
        <f>IF(ISBLANK(INDEX('Policy Characteristics'!K:K,MATCH($C490,'Policy Characteristics'!$C:$C,0))),"",INDEX('Policy Characteristics'!K:K,MATCH($C490,'Policy Characteristics'!$C:$C,0)))</f>
        <v/>
      </c>
      <c r="R490" s="254" t="str">
        <f>IF(ISBLANK(INDEX('Policy Characteristics'!L:L,MATCH($C490,'Policy Characteristics'!$C:$C,0))),"",INDEX('Policy Characteristics'!L:L,MATCH($C490,'Policy Characteristics'!$C:$C,0)))</f>
        <v/>
      </c>
    </row>
    <row r="491" spans="1:18">
      <c r="A491" s="254" t="str">
        <f>IF(ISBLANK(INDEX('Policy Characteristics'!A:A,MATCH($C491,'Policy Characteristics'!$C:$C,0))),"",INDEX('Policy Characteristics'!A:A,MATCH($C491,'Policy Characteristics'!$C:$C,0)))</f>
        <v>Industry</v>
      </c>
      <c r="B491" s="262" t="str">
        <f>IF(ISBLANK(INDEX('Policy Characteristics'!B:B,MATCH($C491,'Policy Characteristics'!$C:$C,0))),"",INDEX('Policy Characteristics'!B:B,MATCH($C491,'Policy Characteristics'!$C:$C,0)))</f>
        <v>Buy In-Region Products</v>
      </c>
      <c r="C491" s="254" t="str">
        <f>C$490</f>
        <v>Fraction of Imported Industrial Outputs Shifted to In Region Suppliers</v>
      </c>
      <c r="D491" s="6" t="s">
        <v>3067</v>
      </c>
      <c r="E491" s="6"/>
      <c r="F491" t="s">
        <v>2762</v>
      </c>
      <c r="G491" s="46"/>
      <c r="H491" s="43">
        <v>1538</v>
      </c>
      <c r="I491" s="324" t="s">
        <v>43</v>
      </c>
      <c r="J491" s="255" t="str">
        <f>IF(ISBLANK(INDEX('Policy Characteristics'!D:D,MATCH($C491,'Policy Characteristics'!$C:$C,0))),"",INDEX('Policy Characteristics'!D:D,MATCH($C491,'Policy Characteristics'!$C:$C,0)))</f>
        <v>Buy In-Region Products</v>
      </c>
      <c r="K491" s="254" t="str">
        <f>IF(ISBLANK(INDEX('Policy Characteristics'!E:E,MATCH($C491,'Policy Characteristics'!$C:$C,0))),"",INDEX('Policy Characteristics'!E:E,MATCH($C491,'Policy Characteristics'!$C:$C,0)))</f>
        <v>indst buy in region outputs</v>
      </c>
      <c r="L491" s="261">
        <f>IF(ISBLANK(INDEX('Policy Characteristics'!F:F,MATCH($C491,'Policy Characteristics'!$C:$C,0))),"",INDEX('Policy Characteristics'!F:F,MATCH($C491,'Policy Characteristics'!$C:$C,0)))</f>
        <v>0</v>
      </c>
      <c r="M491" s="261">
        <f>IF(ISBLANK(INDEX('Policy Characteristics'!G:G,MATCH($C491,'Policy Characteristics'!$C:$C,0))),"",INDEX('Policy Characteristics'!G:G,MATCH($C491,'Policy Characteristics'!$C:$C,0)))</f>
        <v>0.5</v>
      </c>
      <c r="N491" s="261">
        <f>IF(ISBLANK(INDEX('Policy Characteristics'!H:H,MATCH($C491,'Policy Characteristics'!$C:$C,0))),"",INDEX('Policy Characteristics'!H:H,MATCH($C491,'Policy Characteristics'!$C:$C,0)))</f>
        <v>0.01</v>
      </c>
      <c r="O491" s="254" t="str">
        <f>IF(ISBLANK(INDEX('Policy Characteristics'!I:I,MATCH($C491,'Policy Characteristics'!$C:$C,0))),"",INDEX('Policy Characteristics'!I:I,MATCH($C491,'Policy Characteristics'!$C:$C,0)))</f>
        <v>% of imports shifted</v>
      </c>
      <c r="P491" s="254" t="str">
        <f>IF(ISBLANK(INDEX('Policy Characteristics'!J:J,MATCH($C491,'Policy Characteristics'!$C:$C,0))),"",INDEX('Policy Characteristics'!J:J,MATCH($C491,'Policy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1" s="254" t="str">
        <f>IF(ISBLANK(INDEX('Policy Characteristics'!K:K,MATCH($C491,'Policy Characteristics'!$C:$C,0))),"",INDEX('Policy Characteristics'!K:K,MATCH($C491,'Policy Characteristics'!$C:$C,0)))</f>
        <v/>
      </c>
      <c r="R491" s="254" t="str">
        <f>IF(ISBLANK(INDEX('Policy Characteristics'!L:L,MATCH($C491,'Policy Characteristics'!$C:$C,0))),"",INDEX('Policy Characteristics'!L:L,MATCH($C491,'Policy Characteristics'!$C:$C,0)))</f>
        <v/>
      </c>
    </row>
    <row r="492" spans="1:18">
      <c r="A492" s="254" t="str">
        <f>IF(ISBLANK(INDEX('Policy Characteristics'!A:A,MATCH($C492,'Policy Characteristics'!$C:$C,0))),"",INDEX('Policy Characteristics'!A:A,MATCH($C492,'Policy Characteristics'!$C:$C,0)))</f>
        <v>Industry</v>
      </c>
      <c r="B492" s="262" t="str">
        <f>IF(ISBLANK(INDEX('Policy Characteristics'!B:B,MATCH($C492,'Policy Characteristics'!$C:$C,0))),"",INDEX('Policy Characteristics'!B:B,MATCH($C492,'Policy Characteristics'!$C:$C,0)))</f>
        <v>Buy In-Region Products</v>
      </c>
      <c r="C492" s="254" t="str">
        <f t="shared" ref="C492:C514" si="28">C$490</f>
        <v>Fraction of Imported Industrial Outputs Shifted to In Region Suppliers</v>
      </c>
      <c r="D492" s="6" t="s">
        <v>3068</v>
      </c>
      <c r="E492" s="6"/>
      <c r="F492" t="s">
        <v>3032</v>
      </c>
      <c r="G492" s="46"/>
      <c r="H492" s="43">
        <v>1539</v>
      </c>
      <c r="I492" s="324" t="s">
        <v>43</v>
      </c>
      <c r="J492" s="255" t="str">
        <f>IF(ISBLANK(INDEX('Policy Characteristics'!D:D,MATCH($C492,'Policy Characteristics'!$C:$C,0))),"",INDEX('Policy Characteristics'!D:D,MATCH($C492,'Policy Characteristics'!$C:$C,0)))</f>
        <v>Buy In-Region Products</v>
      </c>
      <c r="K492" s="254" t="str">
        <f>IF(ISBLANK(INDEX('Policy Characteristics'!E:E,MATCH($C492,'Policy Characteristics'!$C:$C,0))),"",INDEX('Policy Characteristics'!E:E,MATCH($C492,'Policy Characteristics'!$C:$C,0)))</f>
        <v>indst buy in region outputs</v>
      </c>
      <c r="L492" s="261">
        <f>IF(ISBLANK(INDEX('Policy Characteristics'!F:F,MATCH($C492,'Policy Characteristics'!$C:$C,0))),"",INDEX('Policy Characteristics'!F:F,MATCH($C492,'Policy Characteristics'!$C:$C,0)))</f>
        <v>0</v>
      </c>
      <c r="M492" s="261">
        <f>IF(ISBLANK(INDEX('Policy Characteristics'!G:G,MATCH($C492,'Policy Characteristics'!$C:$C,0))),"",INDEX('Policy Characteristics'!G:G,MATCH($C492,'Policy Characteristics'!$C:$C,0)))</f>
        <v>0.5</v>
      </c>
      <c r="N492" s="261">
        <f>IF(ISBLANK(INDEX('Policy Characteristics'!H:H,MATCH($C492,'Policy Characteristics'!$C:$C,0))),"",INDEX('Policy Characteristics'!H:H,MATCH($C492,'Policy Characteristics'!$C:$C,0)))</f>
        <v>0.01</v>
      </c>
      <c r="O492" s="254" t="str">
        <f>IF(ISBLANK(INDEX('Policy Characteristics'!I:I,MATCH($C492,'Policy Characteristics'!$C:$C,0))),"",INDEX('Policy Characteristics'!I:I,MATCH($C492,'Policy Characteristics'!$C:$C,0)))</f>
        <v>% of imports shifted</v>
      </c>
      <c r="P492" s="254" t="str">
        <f>IF(ISBLANK(INDEX('Policy Characteristics'!J:J,MATCH($C492,'Policy Characteristics'!$C:$C,0))),"",INDEX('Policy Characteristics'!J:J,MATCH($C492,'Policy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2" s="254" t="str">
        <f>IF(ISBLANK(INDEX('Policy Characteristics'!K:K,MATCH($C492,'Policy Characteristics'!$C:$C,0))),"",INDEX('Policy Characteristics'!K:K,MATCH($C492,'Policy Characteristics'!$C:$C,0)))</f>
        <v/>
      </c>
      <c r="R492" s="254" t="str">
        <f>IF(ISBLANK(INDEX('Policy Characteristics'!L:L,MATCH($C492,'Policy Characteristics'!$C:$C,0))),"",INDEX('Policy Characteristics'!L:L,MATCH($C492,'Policy Characteristics'!$C:$C,0)))</f>
        <v/>
      </c>
    </row>
    <row r="493" spans="1:18">
      <c r="A493" s="254" t="str">
        <f>IF(ISBLANK(INDEX('Policy Characteristics'!A:A,MATCH($C493,'Policy Characteristics'!$C:$C,0))),"",INDEX('Policy Characteristics'!A:A,MATCH($C493,'Policy Characteristics'!$C:$C,0)))</f>
        <v>Industry</v>
      </c>
      <c r="B493" s="262" t="str">
        <f>IF(ISBLANK(INDEX('Policy Characteristics'!B:B,MATCH($C493,'Policy Characteristics'!$C:$C,0))),"",INDEX('Policy Characteristics'!B:B,MATCH($C493,'Policy Characteristics'!$C:$C,0)))</f>
        <v>Buy In-Region Products</v>
      </c>
      <c r="C493" s="254" t="str">
        <f t="shared" si="28"/>
        <v>Fraction of Imported Industrial Outputs Shifted to In Region Suppliers</v>
      </c>
      <c r="D493" s="6" t="s">
        <v>3069</v>
      </c>
      <c r="E493" s="6"/>
      <c r="F493" t="s">
        <v>3033</v>
      </c>
      <c r="G493" s="46"/>
      <c r="H493" s="43">
        <v>1540</v>
      </c>
      <c r="I493" s="324" t="s">
        <v>43</v>
      </c>
      <c r="J493" s="255" t="str">
        <f>IF(ISBLANK(INDEX('Policy Characteristics'!D:D,MATCH($C493,'Policy Characteristics'!$C:$C,0))),"",INDEX('Policy Characteristics'!D:D,MATCH($C493,'Policy Characteristics'!$C:$C,0)))</f>
        <v>Buy In-Region Products</v>
      </c>
      <c r="K493" s="254" t="str">
        <f>IF(ISBLANK(INDEX('Policy Characteristics'!E:E,MATCH($C493,'Policy Characteristics'!$C:$C,0))),"",INDEX('Policy Characteristics'!E:E,MATCH($C493,'Policy Characteristics'!$C:$C,0)))</f>
        <v>indst buy in region outputs</v>
      </c>
      <c r="L493" s="261">
        <f>IF(ISBLANK(INDEX('Policy Characteristics'!F:F,MATCH($C493,'Policy Characteristics'!$C:$C,0))),"",INDEX('Policy Characteristics'!F:F,MATCH($C493,'Policy Characteristics'!$C:$C,0)))</f>
        <v>0</v>
      </c>
      <c r="M493" s="261">
        <f>IF(ISBLANK(INDEX('Policy Characteristics'!G:G,MATCH($C493,'Policy Characteristics'!$C:$C,0))),"",INDEX('Policy Characteristics'!G:G,MATCH($C493,'Policy Characteristics'!$C:$C,0)))</f>
        <v>0.5</v>
      </c>
      <c r="N493" s="261">
        <f>IF(ISBLANK(INDEX('Policy Characteristics'!H:H,MATCH($C493,'Policy Characteristics'!$C:$C,0))),"",INDEX('Policy Characteristics'!H:H,MATCH($C493,'Policy Characteristics'!$C:$C,0)))</f>
        <v>0.01</v>
      </c>
      <c r="O493" s="254" t="str">
        <f>IF(ISBLANK(INDEX('Policy Characteristics'!I:I,MATCH($C493,'Policy Characteristics'!$C:$C,0))),"",INDEX('Policy Characteristics'!I:I,MATCH($C493,'Policy Characteristics'!$C:$C,0)))</f>
        <v>% of imports shifted</v>
      </c>
      <c r="P493" s="254" t="str">
        <f>IF(ISBLANK(INDEX('Policy Characteristics'!J:J,MATCH($C493,'Policy Characteristics'!$C:$C,0))),"",INDEX('Policy Characteristics'!J:J,MATCH($C493,'Policy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3" s="254" t="str">
        <f>IF(ISBLANK(INDEX('Policy Characteristics'!K:K,MATCH($C493,'Policy Characteristics'!$C:$C,0))),"",INDEX('Policy Characteristics'!K:K,MATCH($C493,'Policy Characteristics'!$C:$C,0)))</f>
        <v/>
      </c>
      <c r="R493" s="254" t="str">
        <f>IF(ISBLANK(INDEX('Policy Characteristics'!L:L,MATCH($C493,'Policy Characteristics'!$C:$C,0))),"",INDEX('Policy Characteristics'!L:L,MATCH($C493,'Policy Characteristics'!$C:$C,0)))</f>
        <v/>
      </c>
    </row>
    <row r="494" spans="1:18">
      <c r="A494" s="254" t="str">
        <f>IF(ISBLANK(INDEX('Policy Characteristics'!A:A,MATCH($C494,'Policy Characteristics'!$C:$C,0))),"",INDEX('Policy Characteristics'!A:A,MATCH($C494,'Policy Characteristics'!$C:$C,0)))</f>
        <v>Industry</v>
      </c>
      <c r="B494" s="262" t="str">
        <f>IF(ISBLANK(INDEX('Policy Characteristics'!B:B,MATCH($C494,'Policy Characteristics'!$C:$C,0))),"",INDEX('Policy Characteristics'!B:B,MATCH($C494,'Policy Characteristics'!$C:$C,0)))</f>
        <v>Buy In-Region Products</v>
      </c>
      <c r="C494" s="254" t="str">
        <f t="shared" si="28"/>
        <v>Fraction of Imported Industrial Outputs Shifted to In Region Suppliers</v>
      </c>
      <c r="D494" s="6" t="s">
        <v>3070</v>
      </c>
      <c r="E494" s="6"/>
      <c r="F494" t="s">
        <v>3034</v>
      </c>
      <c r="G494" s="46"/>
      <c r="H494" s="43">
        <v>1541</v>
      </c>
      <c r="I494" s="324" t="s">
        <v>43</v>
      </c>
      <c r="J494" s="255" t="str">
        <f>IF(ISBLANK(INDEX('Policy Characteristics'!D:D,MATCH($C494,'Policy Characteristics'!$C:$C,0))),"",INDEX('Policy Characteristics'!D:D,MATCH($C494,'Policy Characteristics'!$C:$C,0)))</f>
        <v>Buy In-Region Products</v>
      </c>
      <c r="K494" s="254" t="str">
        <f>IF(ISBLANK(INDEX('Policy Characteristics'!E:E,MATCH($C494,'Policy Characteristics'!$C:$C,0))),"",INDEX('Policy Characteristics'!E:E,MATCH($C494,'Policy Characteristics'!$C:$C,0)))</f>
        <v>indst buy in region outputs</v>
      </c>
      <c r="L494" s="261">
        <f>IF(ISBLANK(INDEX('Policy Characteristics'!F:F,MATCH($C494,'Policy Characteristics'!$C:$C,0))),"",INDEX('Policy Characteristics'!F:F,MATCH($C494,'Policy Characteristics'!$C:$C,0)))</f>
        <v>0</v>
      </c>
      <c r="M494" s="261">
        <f>IF(ISBLANK(INDEX('Policy Characteristics'!G:G,MATCH($C494,'Policy Characteristics'!$C:$C,0))),"",INDEX('Policy Characteristics'!G:G,MATCH($C494,'Policy Characteristics'!$C:$C,0)))</f>
        <v>0.5</v>
      </c>
      <c r="N494" s="261">
        <f>IF(ISBLANK(INDEX('Policy Characteristics'!H:H,MATCH($C494,'Policy Characteristics'!$C:$C,0))),"",INDEX('Policy Characteristics'!H:H,MATCH($C494,'Policy Characteristics'!$C:$C,0)))</f>
        <v>0.01</v>
      </c>
      <c r="O494" s="254" t="str">
        <f>IF(ISBLANK(INDEX('Policy Characteristics'!I:I,MATCH($C494,'Policy Characteristics'!$C:$C,0))),"",INDEX('Policy Characteristics'!I:I,MATCH($C494,'Policy Characteristics'!$C:$C,0)))</f>
        <v>% of imports shifted</v>
      </c>
      <c r="P494" s="254" t="str">
        <f>IF(ISBLANK(INDEX('Policy Characteristics'!J:J,MATCH($C494,'Policy Characteristics'!$C:$C,0))),"",INDEX('Policy Characteristics'!J:J,MATCH($C494,'Policy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4" s="254" t="str">
        <f>IF(ISBLANK(INDEX('Policy Characteristics'!K:K,MATCH($C494,'Policy Characteristics'!$C:$C,0))),"",INDEX('Policy Characteristics'!K:K,MATCH($C494,'Policy Characteristics'!$C:$C,0)))</f>
        <v/>
      </c>
      <c r="R494" s="254" t="str">
        <f>IF(ISBLANK(INDEX('Policy Characteristics'!L:L,MATCH($C494,'Policy Characteristics'!$C:$C,0))),"",INDEX('Policy Characteristics'!L:L,MATCH($C494,'Policy Characteristics'!$C:$C,0)))</f>
        <v/>
      </c>
    </row>
    <row r="495" spans="1:18">
      <c r="A495" s="254" t="str">
        <f>IF(ISBLANK(INDEX('Policy Characteristics'!A:A,MATCH($C495,'Policy Characteristics'!$C:$C,0))),"",INDEX('Policy Characteristics'!A:A,MATCH($C495,'Policy Characteristics'!$C:$C,0)))</f>
        <v>Industry</v>
      </c>
      <c r="B495" s="262" t="str">
        <f>IF(ISBLANK(INDEX('Policy Characteristics'!B:B,MATCH($C495,'Policy Characteristics'!$C:$C,0))),"",INDEX('Policy Characteristics'!B:B,MATCH($C495,'Policy Characteristics'!$C:$C,0)))</f>
        <v>Buy In-Region Products</v>
      </c>
      <c r="C495" s="254" t="str">
        <f t="shared" si="28"/>
        <v>Fraction of Imported Industrial Outputs Shifted to In Region Suppliers</v>
      </c>
      <c r="D495" s="6" t="s">
        <v>3071</v>
      </c>
      <c r="E495" s="6"/>
      <c r="F495" t="s">
        <v>3035</v>
      </c>
      <c r="G495" s="46"/>
      <c r="H495" s="43">
        <v>1542</v>
      </c>
      <c r="I495" s="324" t="s">
        <v>43</v>
      </c>
      <c r="J495" s="255" t="str">
        <f>IF(ISBLANK(INDEX('Policy Characteristics'!D:D,MATCH($C495,'Policy Characteristics'!$C:$C,0))),"",INDEX('Policy Characteristics'!D:D,MATCH($C495,'Policy Characteristics'!$C:$C,0)))</f>
        <v>Buy In-Region Products</v>
      </c>
      <c r="K495" s="254" t="str">
        <f>IF(ISBLANK(INDEX('Policy Characteristics'!E:E,MATCH($C495,'Policy Characteristics'!$C:$C,0))),"",INDEX('Policy Characteristics'!E:E,MATCH($C495,'Policy Characteristics'!$C:$C,0)))</f>
        <v>indst buy in region outputs</v>
      </c>
      <c r="L495" s="261">
        <f>IF(ISBLANK(INDEX('Policy Characteristics'!F:F,MATCH($C495,'Policy Characteristics'!$C:$C,0))),"",INDEX('Policy Characteristics'!F:F,MATCH($C495,'Policy Characteristics'!$C:$C,0)))</f>
        <v>0</v>
      </c>
      <c r="M495" s="261">
        <f>IF(ISBLANK(INDEX('Policy Characteristics'!G:G,MATCH($C495,'Policy Characteristics'!$C:$C,0))),"",INDEX('Policy Characteristics'!G:G,MATCH($C495,'Policy Characteristics'!$C:$C,0)))</f>
        <v>0.5</v>
      </c>
      <c r="N495" s="261">
        <f>IF(ISBLANK(INDEX('Policy Characteristics'!H:H,MATCH($C495,'Policy Characteristics'!$C:$C,0))),"",INDEX('Policy Characteristics'!H:H,MATCH($C495,'Policy Characteristics'!$C:$C,0)))</f>
        <v>0.01</v>
      </c>
      <c r="O495" s="254" t="str">
        <f>IF(ISBLANK(INDEX('Policy Characteristics'!I:I,MATCH($C495,'Policy Characteristics'!$C:$C,0))),"",INDEX('Policy Characteristics'!I:I,MATCH($C495,'Policy Characteristics'!$C:$C,0)))</f>
        <v>% of imports shifted</v>
      </c>
      <c r="P495" s="254" t="str">
        <f>IF(ISBLANK(INDEX('Policy Characteristics'!J:J,MATCH($C495,'Policy Characteristics'!$C:$C,0))),"",INDEX('Policy Characteristics'!J:J,MATCH($C495,'Policy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5" s="254" t="str">
        <f>IF(ISBLANK(INDEX('Policy Characteristics'!K:K,MATCH($C495,'Policy Characteristics'!$C:$C,0))),"",INDEX('Policy Characteristics'!K:K,MATCH($C495,'Policy Characteristics'!$C:$C,0)))</f>
        <v/>
      </c>
      <c r="R495" s="254" t="str">
        <f>IF(ISBLANK(INDEX('Policy Characteristics'!L:L,MATCH($C495,'Policy Characteristics'!$C:$C,0))),"",INDEX('Policy Characteristics'!L:L,MATCH($C495,'Policy Characteristics'!$C:$C,0)))</f>
        <v/>
      </c>
    </row>
    <row r="496" spans="1:18">
      <c r="A496" s="254" t="str">
        <f>IF(ISBLANK(INDEX('Policy Characteristics'!A:A,MATCH($C496,'Policy Characteristics'!$C:$C,0))),"",INDEX('Policy Characteristics'!A:A,MATCH($C496,'Policy Characteristics'!$C:$C,0)))</f>
        <v>Industry</v>
      </c>
      <c r="B496" s="262" t="str">
        <f>IF(ISBLANK(INDEX('Policy Characteristics'!B:B,MATCH($C496,'Policy Characteristics'!$C:$C,0))),"",INDEX('Policy Characteristics'!B:B,MATCH($C496,'Policy Characteristics'!$C:$C,0)))</f>
        <v>Buy In-Region Products</v>
      </c>
      <c r="C496" s="254" t="str">
        <f t="shared" si="28"/>
        <v>Fraction of Imported Industrial Outputs Shifted to In Region Suppliers</v>
      </c>
      <c r="D496" s="6" t="s">
        <v>3072</v>
      </c>
      <c r="E496" s="6"/>
      <c r="F496" t="s">
        <v>3036</v>
      </c>
      <c r="G496" s="46"/>
      <c r="H496" s="43">
        <v>1543</v>
      </c>
      <c r="I496" s="324" t="s">
        <v>43</v>
      </c>
      <c r="J496" s="255" t="str">
        <f>IF(ISBLANK(INDEX('Policy Characteristics'!D:D,MATCH($C496,'Policy Characteristics'!$C:$C,0))),"",INDEX('Policy Characteristics'!D:D,MATCH($C496,'Policy Characteristics'!$C:$C,0)))</f>
        <v>Buy In-Region Products</v>
      </c>
      <c r="K496" s="254" t="str">
        <f>IF(ISBLANK(INDEX('Policy Characteristics'!E:E,MATCH($C496,'Policy Characteristics'!$C:$C,0))),"",INDEX('Policy Characteristics'!E:E,MATCH($C496,'Policy Characteristics'!$C:$C,0)))</f>
        <v>indst buy in region outputs</v>
      </c>
      <c r="L496" s="261">
        <f>IF(ISBLANK(INDEX('Policy Characteristics'!F:F,MATCH($C496,'Policy Characteristics'!$C:$C,0))),"",INDEX('Policy Characteristics'!F:F,MATCH($C496,'Policy Characteristics'!$C:$C,0)))</f>
        <v>0</v>
      </c>
      <c r="M496" s="261">
        <f>IF(ISBLANK(INDEX('Policy Characteristics'!G:G,MATCH($C496,'Policy Characteristics'!$C:$C,0))),"",INDEX('Policy Characteristics'!G:G,MATCH($C496,'Policy Characteristics'!$C:$C,0)))</f>
        <v>0.5</v>
      </c>
      <c r="N496" s="261">
        <f>IF(ISBLANK(INDEX('Policy Characteristics'!H:H,MATCH($C496,'Policy Characteristics'!$C:$C,0))),"",INDEX('Policy Characteristics'!H:H,MATCH($C496,'Policy Characteristics'!$C:$C,0)))</f>
        <v>0.01</v>
      </c>
      <c r="O496" s="254" t="str">
        <f>IF(ISBLANK(INDEX('Policy Characteristics'!I:I,MATCH($C496,'Policy Characteristics'!$C:$C,0))),"",INDEX('Policy Characteristics'!I:I,MATCH($C496,'Policy Characteristics'!$C:$C,0)))</f>
        <v>% of imports shifted</v>
      </c>
      <c r="P496" s="254" t="str">
        <f>IF(ISBLANK(INDEX('Policy Characteristics'!J:J,MATCH($C496,'Policy Characteristics'!$C:$C,0))),"",INDEX('Policy Characteristics'!J:J,MATCH($C496,'Policy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6" s="254" t="str">
        <f>IF(ISBLANK(INDEX('Policy Characteristics'!K:K,MATCH($C496,'Policy Characteristics'!$C:$C,0))),"",INDEX('Policy Characteristics'!K:K,MATCH($C496,'Policy Characteristics'!$C:$C,0)))</f>
        <v/>
      </c>
      <c r="R496" s="254" t="str">
        <f>IF(ISBLANK(INDEX('Policy Characteristics'!L:L,MATCH($C496,'Policy Characteristics'!$C:$C,0))),"",INDEX('Policy Characteristics'!L:L,MATCH($C496,'Policy Characteristics'!$C:$C,0)))</f>
        <v/>
      </c>
    </row>
    <row r="497" spans="1:18">
      <c r="A497" s="254" t="str">
        <f>IF(ISBLANK(INDEX('Policy Characteristics'!A:A,MATCH($C497,'Policy Characteristics'!$C:$C,0))),"",INDEX('Policy Characteristics'!A:A,MATCH($C497,'Policy Characteristics'!$C:$C,0)))</f>
        <v>Industry</v>
      </c>
      <c r="B497" s="262" t="str">
        <f>IF(ISBLANK(INDEX('Policy Characteristics'!B:B,MATCH($C497,'Policy Characteristics'!$C:$C,0))),"",INDEX('Policy Characteristics'!B:B,MATCH($C497,'Policy Characteristics'!$C:$C,0)))</f>
        <v>Buy In-Region Products</v>
      </c>
      <c r="C497" s="254" t="str">
        <f t="shared" si="28"/>
        <v>Fraction of Imported Industrial Outputs Shifted to In Region Suppliers</v>
      </c>
      <c r="D497" s="6" t="s">
        <v>3073</v>
      </c>
      <c r="E497" s="6"/>
      <c r="F497" t="s">
        <v>3037</v>
      </c>
      <c r="G497" s="46"/>
      <c r="H497" s="43">
        <v>1544</v>
      </c>
      <c r="I497" s="324" t="s">
        <v>43</v>
      </c>
      <c r="J497" s="255" t="str">
        <f>IF(ISBLANK(INDEX('Policy Characteristics'!D:D,MATCH($C497,'Policy Characteristics'!$C:$C,0))),"",INDEX('Policy Characteristics'!D:D,MATCH($C497,'Policy Characteristics'!$C:$C,0)))</f>
        <v>Buy In-Region Products</v>
      </c>
      <c r="K497" s="254" t="str">
        <f>IF(ISBLANK(INDEX('Policy Characteristics'!E:E,MATCH($C497,'Policy Characteristics'!$C:$C,0))),"",INDEX('Policy Characteristics'!E:E,MATCH($C497,'Policy Characteristics'!$C:$C,0)))</f>
        <v>indst buy in region outputs</v>
      </c>
      <c r="L497" s="261">
        <f>IF(ISBLANK(INDEX('Policy Characteristics'!F:F,MATCH($C497,'Policy Characteristics'!$C:$C,0))),"",INDEX('Policy Characteristics'!F:F,MATCH($C497,'Policy Characteristics'!$C:$C,0)))</f>
        <v>0</v>
      </c>
      <c r="M497" s="261">
        <f>IF(ISBLANK(INDEX('Policy Characteristics'!G:G,MATCH($C497,'Policy Characteristics'!$C:$C,0))),"",INDEX('Policy Characteristics'!G:G,MATCH($C497,'Policy Characteristics'!$C:$C,0)))</f>
        <v>0.5</v>
      </c>
      <c r="N497" s="261">
        <f>IF(ISBLANK(INDEX('Policy Characteristics'!H:H,MATCH($C497,'Policy Characteristics'!$C:$C,0))),"",INDEX('Policy Characteristics'!H:H,MATCH($C497,'Policy Characteristics'!$C:$C,0)))</f>
        <v>0.01</v>
      </c>
      <c r="O497" s="254" t="str">
        <f>IF(ISBLANK(INDEX('Policy Characteristics'!I:I,MATCH($C497,'Policy Characteristics'!$C:$C,0))),"",INDEX('Policy Characteristics'!I:I,MATCH($C497,'Policy Characteristics'!$C:$C,0)))</f>
        <v>% of imports shifted</v>
      </c>
      <c r="P497" s="254" t="str">
        <f>IF(ISBLANK(INDEX('Policy Characteristics'!J:J,MATCH($C497,'Policy Characteristics'!$C:$C,0))),"",INDEX('Policy Characteristics'!J:J,MATCH($C497,'Policy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7" s="254" t="str">
        <f>IF(ISBLANK(INDEX('Policy Characteristics'!K:K,MATCH($C497,'Policy Characteristics'!$C:$C,0))),"",INDEX('Policy Characteristics'!K:K,MATCH($C497,'Policy Characteristics'!$C:$C,0)))</f>
        <v/>
      </c>
      <c r="R497" s="254" t="str">
        <f>IF(ISBLANK(INDEX('Policy Characteristics'!L:L,MATCH($C497,'Policy Characteristics'!$C:$C,0))),"",INDEX('Policy Characteristics'!L:L,MATCH($C497,'Policy Characteristics'!$C:$C,0)))</f>
        <v/>
      </c>
    </row>
    <row r="498" spans="1:18">
      <c r="A498" s="254" t="str">
        <f>IF(ISBLANK(INDEX('Policy Characteristics'!A:A,MATCH($C498,'Policy Characteristics'!$C:$C,0))),"",INDEX('Policy Characteristics'!A:A,MATCH($C498,'Policy Characteristics'!$C:$C,0)))</f>
        <v>Industry</v>
      </c>
      <c r="B498" s="262" t="str">
        <f>IF(ISBLANK(INDEX('Policy Characteristics'!B:B,MATCH($C498,'Policy Characteristics'!$C:$C,0))),"",INDEX('Policy Characteristics'!B:B,MATCH($C498,'Policy Characteristics'!$C:$C,0)))</f>
        <v>Buy In-Region Products</v>
      </c>
      <c r="C498" s="254" t="str">
        <f t="shared" si="28"/>
        <v>Fraction of Imported Industrial Outputs Shifted to In Region Suppliers</v>
      </c>
      <c r="D498" s="6" t="s">
        <v>3074</v>
      </c>
      <c r="E498" s="6"/>
      <c r="F498" t="s">
        <v>3038</v>
      </c>
      <c r="G498" s="46"/>
      <c r="H498" s="43">
        <v>1545</v>
      </c>
      <c r="I498" s="324" t="s">
        <v>43</v>
      </c>
      <c r="J498" s="255" t="str">
        <f>IF(ISBLANK(INDEX('Policy Characteristics'!D:D,MATCH($C498,'Policy Characteristics'!$C:$C,0))),"",INDEX('Policy Characteristics'!D:D,MATCH($C498,'Policy Characteristics'!$C:$C,0)))</f>
        <v>Buy In-Region Products</v>
      </c>
      <c r="K498" s="254" t="str">
        <f>IF(ISBLANK(INDEX('Policy Characteristics'!E:E,MATCH($C498,'Policy Characteristics'!$C:$C,0))),"",INDEX('Policy Characteristics'!E:E,MATCH($C498,'Policy Characteristics'!$C:$C,0)))</f>
        <v>indst buy in region outputs</v>
      </c>
      <c r="L498" s="261">
        <f>IF(ISBLANK(INDEX('Policy Characteristics'!F:F,MATCH($C498,'Policy Characteristics'!$C:$C,0))),"",INDEX('Policy Characteristics'!F:F,MATCH($C498,'Policy Characteristics'!$C:$C,0)))</f>
        <v>0</v>
      </c>
      <c r="M498" s="261">
        <f>IF(ISBLANK(INDEX('Policy Characteristics'!G:G,MATCH($C498,'Policy Characteristics'!$C:$C,0))),"",INDEX('Policy Characteristics'!G:G,MATCH($C498,'Policy Characteristics'!$C:$C,0)))</f>
        <v>0.5</v>
      </c>
      <c r="N498" s="261">
        <f>IF(ISBLANK(INDEX('Policy Characteristics'!H:H,MATCH($C498,'Policy Characteristics'!$C:$C,0))),"",INDEX('Policy Characteristics'!H:H,MATCH($C498,'Policy Characteristics'!$C:$C,0)))</f>
        <v>0.01</v>
      </c>
      <c r="O498" s="254" t="str">
        <f>IF(ISBLANK(INDEX('Policy Characteristics'!I:I,MATCH($C498,'Policy Characteristics'!$C:$C,0))),"",INDEX('Policy Characteristics'!I:I,MATCH($C498,'Policy Characteristics'!$C:$C,0)))</f>
        <v>% of imports shifted</v>
      </c>
      <c r="P498" s="254" t="str">
        <f>IF(ISBLANK(INDEX('Policy Characteristics'!J:J,MATCH($C498,'Policy Characteristics'!$C:$C,0))),"",INDEX('Policy Characteristics'!J:J,MATCH($C498,'Policy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8" s="254" t="str">
        <f>IF(ISBLANK(INDEX('Policy Characteristics'!K:K,MATCH($C498,'Policy Characteristics'!$C:$C,0))),"",INDEX('Policy Characteristics'!K:K,MATCH($C498,'Policy Characteristics'!$C:$C,0)))</f>
        <v/>
      </c>
      <c r="R498" s="254" t="str">
        <f>IF(ISBLANK(INDEX('Policy Characteristics'!L:L,MATCH($C498,'Policy Characteristics'!$C:$C,0))),"",INDEX('Policy Characteristics'!L:L,MATCH($C498,'Policy Characteristics'!$C:$C,0)))</f>
        <v/>
      </c>
    </row>
    <row r="499" spans="1:18">
      <c r="A499" s="254" t="str">
        <f>IF(ISBLANK(INDEX('Policy Characteristics'!A:A,MATCH($C499,'Policy Characteristics'!$C:$C,0))),"",INDEX('Policy Characteristics'!A:A,MATCH($C499,'Policy Characteristics'!$C:$C,0)))</f>
        <v>Industry</v>
      </c>
      <c r="B499" s="262" t="str">
        <f>IF(ISBLANK(INDEX('Policy Characteristics'!B:B,MATCH($C499,'Policy Characteristics'!$C:$C,0))),"",INDEX('Policy Characteristics'!B:B,MATCH($C499,'Policy Characteristics'!$C:$C,0)))</f>
        <v>Buy In-Region Products</v>
      </c>
      <c r="C499" s="254" t="str">
        <f t="shared" si="28"/>
        <v>Fraction of Imported Industrial Outputs Shifted to In Region Suppliers</v>
      </c>
      <c r="D499" s="6" t="s">
        <v>3075</v>
      </c>
      <c r="E499" s="6"/>
      <c r="F499" t="s">
        <v>2581</v>
      </c>
      <c r="G499" s="46"/>
      <c r="H499" s="43">
        <v>1546</v>
      </c>
      <c r="I499" s="324" t="s">
        <v>43</v>
      </c>
      <c r="J499" s="255" t="str">
        <f>IF(ISBLANK(INDEX('Policy Characteristics'!D:D,MATCH($C499,'Policy Characteristics'!$C:$C,0))),"",INDEX('Policy Characteristics'!D:D,MATCH($C499,'Policy Characteristics'!$C:$C,0)))</f>
        <v>Buy In-Region Products</v>
      </c>
      <c r="K499" s="254" t="str">
        <f>IF(ISBLANK(INDEX('Policy Characteristics'!E:E,MATCH($C499,'Policy Characteristics'!$C:$C,0))),"",INDEX('Policy Characteristics'!E:E,MATCH($C499,'Policy Characteristics'!$C:$C,0)))</f>
        <v>indst buy in region outputs</v>
      </c>
      <c r="L499" s="261">
        <f>IF(ISBLANK(INDEX('Policy Characteristics'!F:F,MATCH($C499,'Policy Characteristics'!$C:$C,0))),"",INDEX('Policy Characteristics'!F:F,MATCH($C499,'Policy Characteristics'!$C:$C,0)))</f>
        <v>0</v>
      </c>
      <c r="M499" s="261">
        <f>IF(ISBLANK(INDEX('Policy Characteristics'!G:G,MATCH($C499,'Policy Characteristics'!$C:$C,0))),"",INDEX('Policy Characteristics'!G:G,MATCH($C499,'Policy Characteristics'!$C:$C,0)))</f>
        <v>0.5</v>
      </c>
      <c r="N499" s="261">
        <f>IF(ISBLANK(INDEX('Policy Characteristics'!H:H,MATCH($C499,'Policy Characteristics'!$C:$C,0))),"",INDEX('Policy Characteristics'!H:H,MATCH($C499,'Policy Characteristics'!$C:$C,0)))</f>
        <v>0.01</v>
      </c>
      <c r="O499" s="254" t="str">
        <f>IF(ISBLANK(INDEX('Policy Characteristics'!I:I,MATCH($C499,'Policy Characteristics'!$C:$C,0))),"",INDEX('Policy Characteristics'!I:I,MATCH($C499,'Policy Characteristics'!$C:$C,0)))</f>
        <v>% of imports shifted</v>
      </c>
      <c r="P499" s="254" t="str">
        <f>IF(ISBLANK(INDEX('Policy Characteristics'!J:J,MATCH($C499,'Policy Characteristics'!$C:$C,0))),"",INDEX('Policy Characteristics'!J:J,MATCH($C499,'Policy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99" s="254" t="str">
        <f>IF(ISBLANK(INDEX('Policy Characteristics'!K:K,MATCH($C499,'Policy Characteristics'!$C:$C,0))),"",INDEX('Policy Characteristics'!K:K,MATCH($C499,'Policy Characteristics'!$C:$C,0)))</f>
        <v/>
      </c>
      <c r="R499" s="254" t="str">
        <f>IF(ISBLANK(INDEX('Policy Characteristics'!L:L,MATCH($C499,'Policy Characteristics'!$C:$C,0))),"",INDEX('Policy Characteristics'!L:L,MATCH($C499,'Policy Characteristics'!$C:$C,0)))</f>
        <v/>
      </c>
    </row>
    <row r="500" spans="1:18">
      <c r="A500" s="254" t="str">
        <f>IF(ISBLANK(INDEX('Policy Characteristics'!A:A,MATCH($C500,'Policy Characteristics'!$C:$C,0))),"",INDEX('Policy Characteristics'!A:A,MATCH($C500,'Policy Characteristics'!$C:$C,0)))</f>
        <v>Industry</v>
      </c>
      <c r="B500" s="262" t="str">
        <f>IF(ISBLANK(INDEX('Policy Characteristics'!B:B,MATCH($C500,'Policy Characteristics'!$C:$C,0))),"",INDEX('Policy Characteristics'!B:B,MATCH($C500,'Policy Characteristics'!$C:$C,0)))</f>
        <v>Buy In-Region Products</v>
      </c>
      <c r="C500" s="254" t="str">
        <f t="shared" si="28"/>
        <v>Fraction of Imported Industrial Outputs Shifted to In Region Suppliers</v>
      </c>
      <c r="D500" s="6" t="s">
        <v>3076</v>
      </c>
      <c r="E500" s="6"/>
      <c r="F500" t="s">
        <v>3039</v>
      </c>
      <c r="G500" s="46"/>
      <c r="H500" s="43">
        <v>1547</v>
      </c>
      <c r="I500" s="324" t="s">
        <v>43</v>
      </c>
      <c r="J500" s="255" t="str">
        <f>IF(ISBLANK(INDEX('Policy Characteristics'!D:D,MATCH($C500,'Policy Characteristics'!$C:$C,0))),"",INDEX('Policy Characteristics'!D:D,MATCH($C500,'Policy Characteristics'!$C:$C,0)))</f>
        <v>Buy In-Region Products</v>
      </c>
      <c r="K500" s="254" t="str">
        <f>IF(ISBLANK(INDEX('Policy Characteristics'!E:E,MATCH($C500,'Policy Characteristics'!$C:$C,0))),"",INDEX('Policy Characteristics'!E:E,MATCH($C500,'Policy Characteristics'!$C:$C,0)))</f>
        <v>indst buy in region outputs</v>
      </c>
      <c r="L500" s="261">
        <f>IF(ISBLANK(INDEX('Policy Characteristics'!F:F,MATCH($C500,'Policy Characteristics'!$C:$C,0))),"",INDEX('Policy Characteristics'!F:F,MATCH($C500,'Policy Characteristics'!$C:$C,0)))</f>
        <v>0</v>
      </c>
      <c r="M500" s="261">
        <f>IF(ISBLANK(INDEX('Policy Characteristics'!G:G,MATCH($C500,'Policy Characteristics'!$C:$C,0))),"",INDEX('Policy Characteristics'!G:G,MATCH($C500,'Policy Characteristics'!$C:$C,0)))</f>
        <v>0.5</v>
      </c>
      <c r="N500" s="261">
        <f>IF(ISBLANK(INDEX('Policy Characteristics'!H:H,MATCH($C500,'Policy Characteristics'!$C:$C,0))),"",INDEX('Policy Characteristics'!H:H,MATCH($C500,'Policy Characteristics'!$C:$C,0)))</f>
        <v>0.01</v>
      </c>
      <c r="O500" s="254" t="str">
        <f>IF(ISBLANK(INDEX('Policy Characteristics'!I:I,MATCH($C500,'Policy Characteristics'!$C:$C,0))),"",INDEX('Policy Characteristics'!I:I,MATCH($C500,'Policy Characteristics'!$C:$C,0)))</f>
        <v>% of imports shifted</v>
      </c>
      <c r="P500" s="254" t="str">
        <f>IF(ISBLANK(INDEX('Policy Characteristics'!J:J,MATCH($C500,'Policy Characteristics'!$C:$C,0))),"",INDEX('Policy Characteristics'!J:J,MATCH($C500,'Policy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0" s="254" t="str">
        <f>IF(ISBLANK(INDEX('Policy Characteristics'!K:K,MATCH($C500,'Policy Characteristics'!$C:$C,0))),"",INDEX('Policy Characteristics'!K:K,MATCH($C500,'Policy Characteristics'!$C:$C,0)))</f>
        <v/>
      </c>
      <c r="R500" s="254" t="str">
        <f>IF(ISBLANK(INDEX('Policy Characteristics'!L:L,MATCH($C500,'Policy Characteristics'!$C:$C,0))),"",INDEX('Policy Characteristics'!L:L,MATCH($C500,'Policy Characteristics'!$C:$C,0)))</f>
        <v/>
      </c>
    </row>
    <row r="501" spans="1:18">
      <c r="A501" s="254" t="str">
        <f>IF(ISBLANK(INDEX('Policy Characteristics'!A:A,MATCH($C501,'Policy Characteristics'!$C:$C,0))),"",INDEX('Policy Characteristics'!A:A,MATCH($C501,'Policy Characteristics'!$C:$C,0)))</f>
        <v>Industry</v>
      </c>
      <c r="B501" s="262" t="str">
        <f>IF(ISBLANK(INDEX('Policy Characteristics'!B:B,MATCH($C501,'Policy Characteristics'!$C:$C,0))),"",INDEX('Policy Characteristics'!B:B,MATCH($C501,'Policy Characteristics'!$C:$C,0)))</f>
        <v>Buy In-Region Products</v>
      </c>
      <c r="C501" s="254" t="str">
        <f t="shared" si="28"/>
        <v>Fraction of Imported Industrial Outputs Shifted to In Region Suppliers</v>
      </c>
      <c r="D501" s="6" t="s">
        <v>3077</v>
      </c>
      <c r="E501" s="6"/>
      <c r="F501" t="s">
        <v>3040</v>
      </c>
      <c r="G501" s="46"/>
      <c r="H501" s="43">
        <v>1548</v>
      </c>
      <c r="I501" s="324" t="s">
        <v>43</v>
      </c>
      <c r="J501" s="255" t="str">
        <f>IF(ISBLANK(INDEX('Policy Characteristics'!D:D,MATCH($C501,'Policy Characteristics'!$C:$C,0))),"",INDEX('Policy Characteristics'!D:D,MATCH($C501,'Policy Characteristics'!$C:$C,0)))</f>
        <v>Buy In-Region Products</v>
      </c>
      <c r="K501" s="254" t="str">
        <f>IF(ISBLANK(INDEX('Policy Characteristics'!E:E,MATCH($C501,'Policy Characteristics'!$C:$C,0))),"",INDEX('Policy Characteristics'!E:E,MATCH($C501,'Policy Characteristics'!$C:$C,0)))</f>
        <v>indst buy in region outputs</v>
      </c>
      <c r="L501" s="261">
        <f>IF(ISBLANK(INDEX('Policy Characteristics'!F:F,MATCH($C501,'Policy Characteristics'!$C:$C,0))),"",INDEX('Policy Characteristics'!F:F,MATCH($C501,'Policy Characteristics'!$C:$C,0)))</f>
        <v>0</v>
      </c>
      <c r="M501" s="261">
        <f>IF(ISBLANK(INDEX('Policy Characteristics'!G:G,MATCH($C501,'Policy Characteristics'!$C:$C,0))),"",INDEX('Policy Characteristics'!G:G,MATCH($C501,'Policy Characteristics'!$C:$C,0)))</f>
        <v>0.5</v>
      </c>
      <c r="N501" s="261">
        <f>IF(ISBLANK(INDEX('Policy Characteristics'!H:H,MATCH($C501,'Policy Characteristics'!$C:$C,0))),"",INDEX('Policy Characteristics'!H:H,MATCH($C501,'Policy Characteristics'!$C:$C,0)))</f>
        <v>0.01</v>
      </c>
      <c r="O501" s="254" t="str">
        <f>IF(ISBLANK(INDEX('Policy Characteristics'!I:I,MATCH($C501,'Policy Characteristics'!$C:$C,0))),"",INDEX('Policy Characteristics'!I:I,MATCH($C501,'Policy Characteristics'!$C:$C,0)))</f>
        <v>% of imports shifted</v>
      </c>
      <c r="P501" s="254" t="str">
        <f>IF(ISBLANK(INDEX('Policy Characteristics'!J:J,MATCH($C501,'Policy Characteristics'!$C:$C,0))),"",INDEX('Policy Characteristics'!J:J,MATCH($C501,'Policy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1" s="254" t="str">
        <f>IF(ISBLANK(INDEX('Policy Characteristics'!K:K,MATCH($C501,'Policy Characteristics'!$C:$C,0))),"",INDEX('Policy Characteristics'!K:K,MATCH($C501,'Policy Characteristics'!$C:$C,0)))</f>
        <v/>
      </c>
      <c r="R501" s="254" t="str">
        <f>IF(ISBLANK(INDEX('Policy Characteristics'!L:L,MATCH($C501,'Policy Characteristics'!$C:$C,0))),"",INDEX('Policy Characteristics'!L:L,MATCH($C501,'Policy Characteristics'!$C:$C,0)))</f>
        <v/>
      </c>
    </row>
    <row r="502" spans="1:18">
      <c r="A502" s="254" t="str">
        <f>IF(ISBLANK(INDEX('Policy Characteristics'!A:A,MATCH($C502,'Policy Characteristics'!$C:$C,0))),"",INDEX('Policy Characteristics'!A:A,MATCH($C502,'Policy Characteristics'!$C:$C,0)))</f>
        <v>Industry</v>
      </c>
      <c r="B502" s="262" t="str">
        <f>IF(ISBLANK(INDEX('Policy Characteristics'!B:B,MATCH($C502,'Policy Characteristics'!$C:$C,0))),"",INDEX('Policy Characteristics'!B:B,MATCH($C502,'Policy Characteristics'!$C:$C,0)))</f>
        <v>Buy In-Region Products</v>
      </c>
      <c r="C502" s="254" t="str">
        <f t="shared" si="28"/>
        <v>Fraction of Imported Industrial Outputs Shifted to In Region Suppliers</v>
      </c>
      <c r="D502" s="6" t="s">
        <v>3078</v>
      </c>
      <c r="E502" s="6"/>
      <c r="F502" t="s">
        <v>3041</v>
      </c>
      <c r="G502" s="46"/>
      <c r="H502" s="43">
        <v>1549</v>
      </c>
      <c r="I502" s="324" t="s">
        <v>43</v>
      </c>
      <c r="J502" s="255" t="str">
        <f>IF(ISBLANK(INDEX('Policy Characteristics'!D:D,MATCH($C502,'Policy Characteristics'!$C:$C,0))),"",INDEX('Policy Characteristics'!D:D,MATCH($C502,'Policy Characteristics'!$C:$C,0)))</f>
        <v>Buy In-Region Products</v>
      </c>
      <c r="K502" s="254" t="str">
        <f>IF(ISBLANK(INDEX('Policy Characteristics'!E:E,MATCH($C502,'Policy Characteristics'!$C:$C,0))),"",INDEX('Policy Characteristics'!E:E,MATCH($C502,'Policy Characteristics'!$C:$C,0)))</f>
        <v>indst buy in region outputs</v>
      </c>
      <c r="L502" s="261">
        <f>IF(ISBLANK(INDEX('Policy Characteristics'!F:F,MATCH($C502,'Policy Characteristics'!$C:$C,0))),"",INDEX('Policy Characteristics'!F:F,MATCH($C502,'Policy Characteristics'!$C:$C,0)))</f>
        <v>0</v>
      </c>
      <c r="M502" s="261">
        <f>IF(ISBLANK(INDEX('Policy Characteristics'!G:G,MATCH($C502,'Policy Characteristics'!$C:$C,0))),"",INDEX('Policy Characteristics'!G:G,MATCH($C502,'Policy Characteristics'!$C:$C,0)))</f>
        <v>0.5</v>
      </c>
      <c r="N502" s="261">
        <f>IF(ISBLANK(INDEX('Policy Characteristics'!H:H,MATCH($C502,'Policy Characteristics'!$C:$C,0))),"",INDEX('Policy Characteristics'!H:H,MATCH($C502,'Policy Characteristics'!$C:$C,0)))</f>
        <v>0.01</v>
      </c>
      <c r="O502" s="254" t="str">
        <f>IF(ISBLANK(INDEX('Policy Characteristics'!I:I,MATCH($C502,'Policy Characteristics'!$C:$C,0))),"",INDEX('Policy Characteristics'!I:I,MATCH($C502,'Policy Characteristics'!$C:$C,0)))</f>
        <v>% of imports shifted</v>
      </c>
      <c r="P502" s="254" t="str">
        <f>IF(ISBLANK(INDEX('Policy Characteristics'!J:J,MATCH($C502,'Policy Characteristics'!$C:$C,0))),"",INDEX('Policy Characteristics'!J:J,MATCH($C502,'Policy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2" s="254" t="str">
        <f>IF(ISBLANK(INDEX('Policy Characteristics'!K:K,MATCH($C502,'Policy Characteristics'!$C:$C,0))),"",INDEX('Policy Characteristics'!K:K,MATCH($C502,'Policy Characteristics'!$C:$C,0)))</f>
        <v/>
      </c>
      <c r="R502" s="254" t="str">
        <f>IF(ISBLANK(INDEX('Policy Characteristics'!L:L,MATCH($C502,'Policy Characteristics'!$C:$C,0))),"",INDEX('Policy Characteristics'!L:L,MATCH($C502,'Policy Characteristics'!$C:$C,0)))</f>
        <v/>
      </c>
    </row>
    <row r="503" spans="1:18">
      <c r="A503" s="254" t="str">
        <f>IF(ISBLANK(INDEX('Policy Characteristics'!A:A,MATCH($C503,'Policy Characteristics'!$C:$C,0))),"",INDEX('Policy Characteristics'!A:A,MATCH($C503,'Policy Characteristics'!$C:$C,0)))</f>
        <v>Industry</v>
      </c>
      <c r="B503" s="262" t="str">
        <f>IF(ISBLANK(INDEX('Policy Characteristics'!B:B,MATCH($C503,'Policy Characteristics'!$C:$C,0))),"",INDEX('Policy Characteristics'!B:B,MATCH($C503,'Policy Characteristics'!$C:$C,0)))</f>
        <v>Buy In-Region Products</v>
      </c>
      <c r="C503" s="254" t="str">
        <f t="shared" si="28"/>
        <v>Fraction of Imported Industrial Outputs Shifted to In Region Suppliers</v>
      </c>
      <c r="D503" s="6" t="s">
        <v>3079</v>
      </c>
      <c r="E503" s="6"/>
      <c r="F503" t="s">
        <v>2582</v>
      </c>
      <c r="G503" s="46"/>
      <c r="H503" s="43">
        <v>1550</v>
      </c>
      <c r="I503" s="324" t="s">
        <v>43</v>
      </c>
      <c r="J503" s="255" t="str">
        <f>IF(ISBLANK(INDEX('Policy Characteristics'!D:D,MATCH($C503,'Policy Characteristics'!$C:$C,0))),"",INDEX('Policy Characteristics'!D:D,MATCH($C503,'Policy Characteristics'!$C:$C,0)))</f>
        <v>Buy In-Region Products</v>
      </c>
      <c r="K503" s="254" t="str">
        <f>IF(ISBLANK(INDEX('Policy Characteristics'!E:E,MATCH($C503,'Policy Characteristics'!$C:$C,0))),"",INDEX('Policy Characteristics'!E:E,MATCH($C503,'Policy Characteristics'!$C:$C,0)))</f>
        <v>indst buy in region outputs</v>
      </c>
      <c r="L503" s="261">
        <f>IF(ISBLANK(INDEX('Policy Characteristics'!F:F,MATCH($C503,'Policy Characteristics'!$C:$C,0))),"",INDEX('Policy Characteristics'!F:F,MATCH($C503,'Policy Characteristics'!$C:$C,0)))</f>
        <v>0</v>
      </c>
      <c r="M503" s="261">
        <f>IF(ISBLANK(INDEX('Policy Characteristics'!G:G,MATCH($C503,'Policy Characteristics'!$C:$C,0))),"",INDEX('Policy Characteristics'!G:G,MATCH($C503,'Policy Characteristics'!$C:$C,0)))</f>
        <v>0.5</v>
      </c>
      <c r="N503" s="261">
        <f>IF(ISBLANK(INDEX('Policy Characteristics'!H:H,MATCH($C503,'Policy Characteristics'!$C:$C,0))),"",INDEX('Policy Characteristics'!H:H,MATCH($C503,'Policy Characteristics'!$C:$C,0)))</f>
        <v>0.01</v>
      </c>
      <c r="O503" s="254" t="str">
        <f>IF(ISBLANK(INDEX('Policy Characteristics'!I:I,MATCH($C503,'Policy Characteristics'!$C:$C,0))),"",INDEX('Policy Characteristics'!I:I,MATCH($C503,'Policy Characteristics'!$C:$C,0)))</f>
        <v>% of imports shifted</v>
      </c>
      <c r="P503" s="254" t="str">
        <f>IF(ISBLANK(INDEX('Policy Characteristics'!J:J,MATCH($C503,'Policy Characteristics'!$C:$C,0))),"",INDEX('Policy Characteristics'!J:J,MATCH($C503,'Policy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3" s="254" t="str">
        <f>IF(ISBLANK(INDEX('Policy Characteristics'!K:K,MATCH($C503,'Policy Characteristics'!$C:$C,0))),"",INDEX('Policy Characteristics'!K:K,MATCH($C503,'Policy Characteristics'!$C:$C,0)))</f>
        <v/>
      </c>
      <c r="R503" s="254" t="str">
        <f>IF(ISBLANK(INDEX('Policy Characteristics'!L:L,MATCH($C503,'Policy Characteristics'!$C:$C,0))),"",INDEX('Policy Characteristics'!L:L,MATCH($C503,'Policy Characteristics'!$C:$C,0)))</f>
        <v/>
      </c>
    </row>
    <row r="504" spans="1:18">
      <c r="A504" s="254" t="str">
        <f>IF(ISBLANK(INDEX('Policy Characteristics'!A:A,MATCH($C504,'Policy Characteristics'!$C:$C,0))),"",INDEX('Policy Characteristics'!A:A,MATCH($C504,'Policy Characteristics'!$C:$C,0)))</f>
        <v>Industry</v>
      </c>
      <c r="B504" s="262" t="str">
        <f>IF(ISBLANK(INDEX('Policy Characteristics'!B:B,MATCH($C504,'Policy Characteristics'!$C:$C,0))),"",INDEX('Policy Characteristics'!B:B,MATCH($C504,'Policy Characteristics'!$C:$C,0)))</f>
        <v>Buy In-Region Products</v>
      </c>
      <c r="C504" s="254" t="str">
        <f t="shared" si="28"/>
        <v>Fraction of Imported Industrial Outputs Shifted to In Region Suppliers</v>
      </c>
      <c r="D504" s="6" t="s">
        <v>3080</v>
      </c>
      <c r="E504" s="6"/>
      <c r="F504" t="s">
        <v>3042</v>
      </c>
      <c r="G504" s="46"/>
      <c r="H504" s="43">
        <v>1551</v>
      </c>
      <c r="I504" s="324" t="s">
        <v>43</v>
      </c>
      <c r="J504" s="255" t="str">
        <f>IF(ISBLANK(INDEX('Policy Characteristics'!D:D,MATCH($C504,'Policy Characteristics'!$C:$C,0))),"",INDEX('Policy Characteristics'!D:D,MATCH($C504,'Policy Characteristics'!$C:$C,0)))</f>
        <v>Buy In-Region Products</v>
      </c>
      <c r="K504" s="254" t="str">
        <f>IF(ISBLANK(INDEX('Policy Characteristics'!E:E,MATCH($C504,'Policy Characteristics'!$C:$C,0))),"",INDEX('Policy Characteristics'!E:E,MATCH($C504,'Policy Characteristics'!$C:$C,0)))</f>
        <v>indst buy in region outputs</v>
      </c>
      <c r="L504" s="261">
        <f>IF(ISBLANK(INDEX('Policy Characteristics'!F:F,MATCH($C504,'Policy Characteristics'!$C:$C,0))),"",INDEX('Policy Characteristics'!F:F,MATCH($C504,'Policy Characteristics'!$C:$C,0)))</f>
        <v>0</v>
      </c>
      <c r="M504" s="261">
        <f>IF(ISBLANK(INDEX('Policy Characteristics'!G:G,MATCH($C504,'Policy Characteristics'!$C:$C,0))),"",INDEX('Policy Characteristics'!G:G,MATCH($C504,'Policy Characteristics'!$C:$C,0)))</f>
        <v>0.5</v>
      </c>
      <c r="N504" s="261">
        <f>IF(ISBLANK(INDEX('Policy Characteristics'!H:H,MATCH($C504,'Policy Characteristics'!$C:$C,0))),"",INDEX('Policy Characteristics'!H:H,MATCH($C504,'Policy Characteristics'!$C:$C,0)))</f>
        <v>0.01</v>
      </c>
      <c r="O504" s="254" t="str">
        <f>IF(ISBLANK(INDEX('Policy Characteristics'!I:I,MATCH($C504,'Policy Characteristics'!$C:$C,0))),"",INDEX('Policy Characteristics'!I:I,MATCH($C504,'Policy Characteristics'!$C:$C,0)))</f>
        <v>% of imports shifted</v>
      </c>
      <c r="P504" s="254" t="str">
        <f>IF(ISBLANK(INDEX('Policy Characteristics'!J:J,MATCH($C504,'Policy Characteristics'!$C:$C,0))),"",INDEX('Policy Characteristics'!J:J,MATCH($C504,'Policy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4" s="254" t="str">
        <f>IF(ISBLANK(INDEX('Policy Characteristics'!K:K,MATCH($C504,'Policy Characteristics'!$C:$C,0))),"",INDEX('Policy Characteristics'!K:K,MATCH($C504,'Policy Characteristics'!$C:$C,0)))</f>
        <v/>
      </c>
      <c r="R504" s="254" t="str">
        <f>IF(ISBLANK(INDEX('Policy Characteristics'!L:L,MATCH($C504,'Policy Characteristics'!$C:$C,0))),"",INDEX('Policy Characteristics'!L:L,MATCH($C504,'Policy Characteristics'!$C:$C,0)))</f>
        <v/>
      </c>
    </row>
    <row r="505" spans="1:18">
      <c r="A505" s="254" t="str">
        <f>IF(ISBLANK(INDEX('Policy Characteristics'!A:A,MATCH($C505,'Policy Characteristics'!$C:$C,0))),"",INDEX('Policy Characteristics'!A:A,MATCH($C505,'Policy Characteristics'!$C:$C,0)))</f>
        <v>Industry</v>
      </c>
      <c r="B505" s="262" t="str">
        <f>IF(ISBLANK(INDEX('Policy Characteristics'!B:B,MATCH($C505,'Policy Characteristics'!$C:$C,0))),"",INDEX('Policy Characteristics'!B:B,MATCH($C505,'Policy Characteristics'!$C:$C,0)))</f>
        <v>Buy In-Region Products</v>
      </c>
      <c r="C505" s="254" t="str">
        <f t="shared" si="28"/>
        <v>Fraction of Imported Industrial Outputs Shifted to In Region Suppliers</v>
      </c>
      <c r="D505" s="6" t="s">
        <v>3081</v>
      </c>
      <c r="E505" s="6"/>
      <c r="F505" t="s">
        <v>3043</v>
      </c>
      <c r="G505" s="46"/>
      <c r="H505" s="43">
        <v>1552</v>
      </c>
      <c r="I505" s="324" t="s">
        <v>43</v>
      </c>
      <c r="J505" s="255" t="str">
        <f>IF(ISBLANK(INDEX('Policy Characteristics'!D:D,MATCH($C505,'Policy Characteristics'!$C:$C,0))),"",INDEX('Policy Characteristics'!D:D,MATCH($C505,'Policy Characteristics'!$C:$C,0)))</f>
        <v>Buy In-Region Products</v>
      </c>
      <c r="K505" s="254" t="str">
        <f>IF(ISBLANK(INDEX('Policy Characteristics'!E:E,MATCH($C505,'Policy Characteristics'!$C:$C,0))),"",INDEX('Policy Characteristics'!E:E,MATCH($C505,'Policy Characteristics'!$C:$C,0)))</f>
        <v>indst buy in region outputs</v>
      </c>
      <c r="L505" s="261">
        <f>IF(ISBLANK(INDEX('Policy Characteristics'!F:F,MATCH($C505,'Policy Characteristics'!$C:$C,0))),"",INDEX('Policy Characteristics'!F:F,MATCH($C505,'Policy Characteristics'!$C:$C,0)))</f>
        <v>0</v>
      </c>
      <c r="M505" s="261">
        <f>IF(ISBLANK(INDEX('Policy Characteristics'!G:G,MATCH($C505,'Policy Characteristics'!$C:$C,0))),"",INDEX('Policy Characteristics'!G:G,MATCH($C505,'Policy Characteristics'!$C:$C,0)))</f>
        <v>0.5</v>
      </c>
      <c r="N505" s="261">
        <f>IF(ISBLANK(INDEX('Policy Characteristics'!H:H,MATCH($C505,'Policy Characteristics'!$C:$C,0))),"",INDEX('Policy Characteristics'!H:H,MATCH($C505,'Policy Characteristics'!$C:$C,0)))</f>
        <v>0.01</v>
      </c>
      <c r="O505" s="254" t="str">
        <f>IF(ISBLANK(INDEX('Policy Characteristics'!I:I,MATCH($C505,'Policy Characteristics'!$C:$C,0))),"",INDEX('Policy Characteristics'!I:I,MATCH($C505,'Policy Characteristics'!$C:$C,0)))</f>
        <v>% of imports shifted</v>
      </c>
      <c r="P505" s="254" t="str">
        <f>IF(ISBLANK(INDEX('Policy Characteristics'!J:J,MATCH($C505,'Policy Characteristics'!$C:$C,0))),"",INDEX('Policy Characteristics'!J:J,MATCH($C505,'Policy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5" s="254" t="str">
        <f>IF(ISBLANK(INDEX('Policy Characteristics'!K:K,MATCH($C505,'Policy Characteristics'!$C:$C,0))),"",INDEX('Policy Characteristics'!K:K,MATCH($C505,'Policy Characteristics'!$C:$C,0)))</f>
        <v/>
      </c>
      <c r="R505" s="254" t="str">
        <f>IF(ISBLANK(INDEX('Policy Characteristics'!L:L,MATCH($C505,'Policy Characteristics'!$C:$C,0))),"",INDEX('Policy Characteristics'!L:L,MATCH($C505,'Policy Characteristics'!$C:$C,0)))</f>
        <v/>
      </c>
    </row>
    <row r="506" spans="1:18">
      <c r="A506" s="254" t="str">
        <f>IF(ISBLANK(INDEX('Policy Characteristics'!A:A,MATCH($C506,'Policy Characteristics'!$C:$C,0))),"",INDEX('Policy Characteristics'!A:A,MATCH($C506,'Policy Characteristics'!$C:$C,0)))</f>
        <v>Industry</v>
      </c>
      <c r="B506" s="262" t="str">
        <f>IF(ISBLANK(INDEX('Policy Characteristics'!B:B,MATCH($C506,'Policy Characteristics'!$C:$C,0))),"",INDEX('Policy Characteristics'!B:B,MATCH($C506,'Policy Characteristics'!$C:$C,0)))</f>
        <v>Buy In-Region Products</v>
      </c>
      <c r="C506" s="254" t="str">
        <f t="shared" si="28"/>
        <v>Fraction of Imported Industrial Outputs Shifted to In Region Suppliers</v>
      </c>
      <c r="D506" s="6" t="s">
        <v>3082</v>
      </c>
      <c r="E506" s="6"/>
      <c r="F506" t="s">
        <v>3044</v>
      </c>
      <c r="G506" s="46"/>
      <c r="H506" s="43">
        <v>1553</v>
      </c>
      <c r="I506" s="324" t="s">
        <v>43</v>
      </c>
      <c r="J506" s="255" t="str">
        <f>IF(ISBLANK(INDEX('Policy Characteristics'!D:D,MATCH($C506,'Policy Characteristics'!$C:$C,0))),"",INDEX('Policy Characteristics'!D:D,MATCH($C506,'Policy Characteristics'!$C:$C,0)))</f>
        <v>Buy In-Region Products</v>
      </c>
      <c r="K506" s="254" t="str">
        <f>IF(ISBLANK(INDEX('Policy Characteristics'!E:E,MATCH($C506,'Policy Characteristics'!$C:$C,0))),"",INDEX('Policy Characteristics'!E:E,MATCH($C506,'Policy Characteristics'!$C:$C,0)))</f>
        <v>indst buy in region outputs</v>
      </c>
      <c r="L506" s="261">
        <f>IF(ISBLANK(INDEX('Policy Characteristics'!F:F,MATCH($C506,'Policy Characteristics'!$C:$C,0))),"",INDEX('Policy Characteristics'!F:F,MATCH($C506,'Policy Characteristics'!$C:$C,0)))</f>
        <v>0</v>
      </c>
      <c r="M506" s="261">
        <f>IF(ISBLANK(INDEX('Policy Characteristics'!G:G,MATCH($C506,'Policy Characteristics'!$C:$C,0))),"",INDEX('Policy Characteristics'!G:G,MATCH($C506,'Policy Characteristics'!$C:$C,0)))</f>
        <v>0.5</v>
      </c>
      <c r="N506" s="261">
        <f>IF(ISBLANK(INDEX('Policy Characteristics'!H:H,MATCH($C506,'Policy Characteristics'!$C:$C,0))),"",INDEX('Policy Characteristics'!H:H,MATCH($C506,'Policy Characteristics'!$C:$C,0)))</f>
        <v>0.01</v>
      </c>
      <c r="O506" s="254" t="str">
        <f>IF(ISBLANK(INDEX('Policy Characteristics'!I:I,MATCH($C506,'Policy Characteristics'!$C:$C,0))),"",INDEX('Policy Characteristics'!I:I,MATCH($C506,'Policy Characteristics'!$C:$C,0)))</f>
        <v>% of imports shifted</v>
      </c>
      <c r="P506" s="254" t="str">
        <f>IF(ISBLANK(INDEX('Policy Characteristics'!J:J,MATCH($C506,'Policy Characteristics'!$C:$C,0))),"",INDEX('Policy Characteristics'!J:J,MATCH($C506,'Policy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6" s="254" t="str">
        <f>IF(ISBLANK(INDEX('Policy Characteristics'!K:K,MATCH($C506,'Policy Characteristics'!$C:$C,0))),"",INDEX('Policy Characteristics'!K:K,MATCH($C506,'Policy Characteristics'!$C:$C,0)))</f>
        <v/>
      </c>
      <c r="R506" s="254" t="str">
        <f>IF(ISBLANK(INDEX('Policy Characteristics'!L:L,MATCH($C506,'Policy Characteristics'!$C:$C,0))),"",INDEX('Policy Characteristics'!L:L,MATCH($C506,'Policy Characteristics'!$C:$C,0)))</f>
        <v/>
      </c>
    </row>
    <row r="507" spans="1:18">
      <c r="A507" s="254" t="str">
        <f>IF(ISBLANK(INDEX('Policy Characteristics'!A:A,MATCH($C507,'Policy Characteristics'!$C:$C,0))),"",INDEX('Policy Characteristics'!A:A,MATCH($C507,'Policy Characteristics'!$C:$C,0)))</f>
        <v>Industry</v>
      </c>
      <c r="B507" s="262" t="str">
        <f>IF(ISBLANK(INDEX('Policy Characteristics'!B:B,MATCH($C507,'Policy Characteristics'!$C:$C,0))),"",INDEX('Policy Characteristics'!B:B,MATCH($C507,'Policy Characteristics'!$C:$C,0)))</f>
        <v>Buy In-Region Products</v>
      </c>
      <c r="C507" s="254" t="str">
        <f t="shared" si="28"/>
        <v>Fraction of Imported Industrial Outputs Shifted to In Region Suppliers</v>
      </c>
      <c r="D507" s="6" t="s">
        <v>3083</v>
      </c>
      <c r="E507" s="6"/>
      <c r="F507" t="s">
        <v>3045</v>
      </c>
      <c r="G507" s="46"/>
      <c r="H507" s="43">
        <v>1554</v>
      </c>
      <c r="I507" s="324" t="s">
        <v>43</v>
      </c>
      <c r="J507" s="255" t="str">
        <f>IF(ISBLANK(INDEX('Policy Characteristics'!D:D,MATCH($C507,'Policy Characteristics'!$C:$C,0))),"",INDEX('Policy Characteristics'!D:D,MATCH($C507,'Policy Characteristics'!$C:$C,0)))</f>
        <v>Buy In-Region Products</v>
      </c>
      <c r="K507" s="254" t="str">
        <f>IF(ISBLANK(INDEX('Policy Characteristics'!E:E,MATCH($C507,'Policy Characteristics'!$C:$C,0))),"",INDEX('Policy Characteristics'!E:E,MATCH($C507,'Policy Characteristics'!$C:$C,0)))</f>
        <v>indst buy in region outputs</v>
      </c>
      <c r="L507" s="261">
        <f>IF(ISBLANK(INDEX('Policy Characteristics'!F:F,MATCH($C507,'Policy Characteristics'!$C:$C,0))),"",INDEX('Policy Characteristics'!F:F,MATCH($C507,'Policy Characteristics'!$C:$C,0)))</f>
        <v>0</v>
      </c>
      <c r="M507" s="261">
        <f>IF(ISBLANK(INDEX('Policy Characteristics'!G:G,MATCH($C507,'Policy Characteristics'!$C:$C,0))),"",INDEX('Policy Characteristics'!G:G,MATCH($C507,'Policy Characteristics'!$C:$C,0)))</f>
        <v>0.5</v>
      </c>
      <c r="N507" s="261">
        <f>IF(ISBLANK(INDEX('Policy Characteristics'!H:H,MATCH($C507,'Policy Characteristics'!$C:$C,0))),"",INDEX('Policy Characteristics'!H:H,MATCH($C507,'Policy Characteristics'!$C:$C,0)))</f>
        <v>0.01</v>
      </c>
      <c r="O507" s="254" t="str">
        <f>IF(ISBLANK(INDEX('Policy Characteristics'!I:I,MATCH($C507,'Policy Characteristics'!$C:$C,0))),"",INDEX('Policy Characteristics'!I:I,MATCH($C507,'Policy Characteristics'!$C:$C,0)))</f>
        <v>% of imports shifted</v>
      </c>
      <c r="P507" s="254" t="str">
        <f>IF(ISBLANK(INDEX('Policy Characteristics'!J:J,MATCH($C507,'Policy Characteristics'!$C:$C,0))),"",INDEX('Policy Characteristics'!J:J,MATCH($C507,'Policy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7" s="254" t="str">
        <f>IF(ISBLANK(INDEX('Policy Characteristics'!K:K,MATCH($C507,'Policy Characteristics'!$C:$C,0))),"",INDEX('Policy Characteristics'!K:K,MATCH($C507,'Policy Characteristics'!$C:$C,0)))</f>
        <v/>
      </c>
      <c r="R507" s="254" t="str">
        <f>IF(ISBLANK(INDEX('Policy Characteristics'!L:L,MATCH($C507,'Policy Characteristics'!$C:$C,0))),"",INDEX('Policy Characteristics'!L:L,MATCH($C507,'Policy Characteristics'!$C:$C,0)))</f>
        <v/>
      </c>
    </row>
    <row r="508" spans="1:18">
      <c r="A508" s="254" t="str">
        <f>IF(ISBLANK(INDEX('Policy Characteristics'!A:A,MATCH($C508,'Policy Characteristics'!$C:$C,0))),"",INDEX('Policy Characteristics'!A:A,MATCH($C508,'Policy Characteristics'!$C:$C,0)))</f>
        <v>Industry</v>
      </c>
      <c r="B508" s="262" t="str">
        <f>IF(ISBLANK(INDEX('Policy Characteristics'!B:B,MATCH($C508,'Policy Characteristics'!$C:$C,0))),"",INDEX('Policy Characteristics'!B:B,MATCH($C508,'Policy Characteristics'!$C:$C,0)))</f>
        <v>Buy In-Region Products</v>
      </c>
      <c r="C508" s="254" t="str">
        <f t="shared" si="28"/>
        <v>Fraction of Imported Industrial Outputs Shifted to In Region Suppliers</v>
      </c>
      <c r="D508" s="6" t="s">
        <v>3084</v>
      </c>
      <c r="E508" s="6"/>
      <c r="F508" t="s">
        <v>3046</v>
      </c>
      <c r="G508" s="46"/>
      <c r="H508" s="43">
        <v>1555</v>
      </c>
      <c r="I508" s="324" t="s">
        <v>43</v>
      </c>
      <c r="J508" s="255" t="str">
        <f>IF(ISBLANK(INDEX('Policy Characteristics'!D:D,MATCH($C508,'Policy Characteristics'!$C:$C,0))),"",INDEX('Policy Characteristics'!D:D,MATCH($C508,'Policy Characteristics'!$C:$C,0)))</f>
        <v>Buy In-Region Products</v>
      </c>
      <c r="K508" s="254" t="str">
        <f>IF(ISBLANK(INDEX('Policy Characteristics'!E:E,MATCH($C508,'Policy Characteristics'!$C:$C,0))),"",INDEX('Policy Characteristics'!E:E,MATCH($C508,'Policy Characteristics'!$C:$C,0)))</f>
        <v>indst buy in region outputs</v>
      </c>
      <c r="L508" s="261">
        <f>IF(ISBLANK(INDEX('Policy Characteristics'!F:F,MATCH($C508,'Policy Characteristics'!$C:$C,0))),"",INDEX('Policy Characteristics'!F:F,MATCH($C508,'Policy Characteristics'!$C:$C,0)))</f>
        <v>0</v>
      </c>
      <c r="M508" s="261">
        <f>IF(ISBLANK(INDEX('Policy Characteristics'!G:G,MATCH($C508,'Policy Characteristics'!$C:$C,0))),"",INDEX('Policy Characteristics'!G:G,MATCH($C508,'Policy Characteristics'!$C:$C,0)))</f>
        <v>0.5</v>
      </c>
      <c r="N508" s="261">
        <f>IF(ISBLANK(INDEX('Policy Characteristics'!H:H,MATCH($C508,'Policy Characteristics'!$C:$C,0))),"",INDEX('Policy Characteristics'!H:H,MATCH($C508,'Policy Characteristics'!$C:$C,0)))</f>
        <v>0.01</v>
      </c>
      <c r="O508" s="254" t="str">
        <f>IF(ISBLANK(INDEX('Policy Characteristics'!I:I,MATCH($C508,'Policy Characteristics'!$C:$C,0))),"",INDEX('Policy Characteristics'!I:I,MATCH($C508,'Policy Characteristics'!$C:$C,0)))</f>
        <v>% of imports shifted</v>
      </c>
      <c r="P508" s="254" t="str">
        <f>IF(ISBLANK(INDEX('Policy Characteristics'!J:J,MATCH($C508,'Policy Characteristics'!$C:$C,0))),"",INDEX('Policy Characteristics'!J:J,MATCH($C508,'Policy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8" s="254" t="str">
        <f>IF(ISBLANK(INDEX('Policy Characteristics'!K:K,MATCH($C508,'Policy Characteristics'!$C:$C,0))),"",INDEX('Policy Characteristics'!K:K,MATCH($C508,'Policy Characteristics'!$C:$C,0)))</f>
        <v/>
      </c>
      <c r="R508" s="254" t="str">
        <f>IF(ISBLANK(INDEX('Policy Characteristics'!L:L,MATCH($C508,'Policy Characteristics'!$C:$C,0))),"",INDEX('Policy Characteristics'!L:L,MATCH($C508,'Policy Characteristics'!$C:$C,0)))</f>
        <v/>
      </c>
    </row>
    <row r="509" spans="1:18">
      <c r="A509" s="254" t="str">
        <f>IF(ISBLANK(INDEX('Policy Characteristics'!A:A,MATCH($C509,'Policy Characteristics'!$C:$C,0))),"",INDEX('Policy Characteristics'!A:A,MATCH($C509,'Policy Characteristics'!$C:$C,0)))</f>
        <v>Industry</v>
      </c>
      <c r="B509" s="262" t="str">
        <f>IF(ISBLANK(INDEX('Policy Characteristics'!B:B,MATCH($C509,'Policy Characteristics'!$C:$C,0))),"",INDEX('Policy Characteristics'!B:B,MATCH($C509,'Policy Characteristics'!$C:$C,0)))</f>
        <v>Buy In-Region Products</v>
      </c>
      <c r="C509" s="254" t="str">
        <f t="shared" si="28"/>
        <v>Fraction of Imported Industrial Outputs Shifted to In Region Suppliers</v>
      </c>
      <c r="D509" s="6" t="s">
        <v>3085</v>
      </c>
      <c r="E509" s="6"/>
      <c r="F509" t="s">
        <v>3047</v>
      </c>
      <c r="G509" s="46"/>
      <c r="H509" s="43">
        <v>1556</v>
      </c>
      <c r="I509" s="324" t="s">
        <v>43</v>
      </c>
      <c r="J509" s="255" t="str">
        <f>IF(ISBLANK(INDEX('Policy Characteristics'!D:D,MATCH($C509,'Policy Characteristics'!$C:$C,0))),"",INDEX('Policy Characteristics'!D:D,MATCH($C509,'Policy Characteristics'!$C:$C,0)))</f>
        <v>Buy In-Region Products</v>
      </c>
      <c r="K509" s="254" t="str">
        <f>IF(ISBLANK(INDEX('Policy Characteristics'!E:E,MATCH($C509,'Policy Characteristics'!$C:$C,0))),"",INDEX('Policy Characteristics'!E:E,MATCH($C509,'Policy Characteristics'!$C:$C,0)))</f>
        <v>indst buy in region outputs</v>
      </c>
      <c r="L509" s="261">
        <f>IF(ISBLANK(INDEX('Policy Characteristics'!F:F,MATCH($C509,'Policy Characteristics'!$C:$C,0))),"",INDEX('Policy Characteristics'!F:F,MATCH($C509,'Policy Characteristics'!$C:$C,0)))</f>
        <v>0</v>
      </c>
      <c r="M509" s="261">
        <f>IF(ISBLANK(INDEX('Policy Characteristics'!G:G,MATCH($C509,'Policy Characteristics'!$C:$C,0))),"",INDEX('Policy Characteristics'!G:G,MATCH($C509,'Policy Characteristics'!$C:$C,0)))</f>
        <v>0.5</v>
      </c>
      <c r="N509" s="261">
        <f>IF(ISBLANK(INDEX('Policy Characteristics'!H:H,MATCH($C509,'Policy Characteristics'!$C:$C,0))),"",INDEX('Policy Characteristics'!H:H,MATCH($C509,'Policy Characteristics'!$C:$C,0)))</f>
        <v>0.01</v>
      </c>
      <c r="O509" s="254" t="str">
        <f>IF(ISBLANK(INDEX('Policy Characteristics'!I:I,MATCH($C509,'Policy Characteristics'!$C:$C,0))),"",INDEX('Policy Characteristics'!I:I,MATCH($C509,'Policy Characteristics'!$C:$C,0)))</f>
        <v>% of imports shifted</v>
      </c>
      <c r="P509" s="254" t="str">
        <f>IF(ISBLANK(INDEX('Policy Characteristics'!J:J,MATCH($C509,'Policy Characteristics'!$C:$C,0))),"",INDEX('Policy Characteristics'!J:J,MATCH($C509,'Policy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09" s="254" t="str">
        <f>IF(ISBLANK(INDEX('Policy Characteristics'!K:K,MATCH($C509,'Policy Characteristics'!$C:$C,0))),"",INDEX('Policy Characteristics'!K:K,MATCH($C509,'Policy Characteristics'!$C:$C,0)))</f>
        <v/>
      </c>
      <c r="R509" s="254" t="str">
        <f>IF(ISBLANK(INDEX('Policy Characteristics'!L:L,MATCH($C509,'Policy Characteristics'!$C:$C,0))),"",INDEX('Policy Characteristics'!L:L,MATCH($C509,'Policy Characteristics'!$C:$C,0)))</f>
        <v/>
      </c>
    </row>
    <row r="510" spans="1:18">
      <c r="A510" s="254" t="str">
        <f>IF(ISBLANK(INDEX('Policy Characteristics'!A:A,MATCH($C510,'Policy Characteristics'!$C:$C,0))),"",INDEX('Policy Characteristics'!A:A,MATCH($C510,'Policy Characteristics'!$C:$C,0)))</f>
        <v>Industry</v>
      </c>
      <c r="B510" s="262" t="str">
        <f>IF(ISBLANK(INDEX('Policy Characteristics'!B:B,MATCH($C510,'Policy Characteristics'!$C:$C,0))),"",INDEX('Policy Characteristics'!B:B,MATCH($C510,'Policy Characteristics'!$C:$C,0)))</f>
        <v>Buy In-Region Products</v>
      </c>
      <c r="C510" s="254" t="str">
        <f t="shared" si="28"/>
        <v>Fraction of Imported Industrial Outputs Shifted to In Region Suppliers</v>
      </c>
      <c r="D510" s="6" t="s">
        <v>3086</v>
      </c>
      <c r="E510" s="6"/>
      <c r="F510" t="s">
        <v>3048</v>
      </c>
      <c r="G510" s="46"/>
      <c r="H510" s="43">
        <v>1557</v>
      </c>
      <c r="I510" s="324" t="s">
        <v>43</v>
      </c>
      <c r="J510" s="255" t="str">
        <f>IF(ISBLANK(INDEX('Policy Characteristics'!D:D,MATCH($C510,'Policy Characteristics'!$C:$C,0))),"",INDEX('Policy Characteristics'!D:D,MATCH($C510,'Policy Characteristics'!$C:$C,0)))</f>
        <v>Buy In-Region Products</v>
      </c>
      <c r="K510" s="254" t="str">
        <f>IF(ISBLANK(INDEX('Policy Characteristics'!E:E,MATCH($C510,'Policy Characteristics'!$C:$C,0))),"",INDEX('Policy Characteristics'!E:E,MATCH($C510,'Policy Characteristics'!$C:$C,0)))</f>
        <v>indst buy in region outputs</v>
      </c>
      <c r="L510" s="261">
        <f>IF(ISBLANK(INDEX('Policy Characteristics'!F:F,MATCH($C510,'Policy Characteristics'!$C:$C,0))),"",INDEX('Policy Characteristics'!F:F,MATCH($C510,'Policy Characteristics'!$C:$C,0)))</f>
        <v>0</v>
      </c>
      <c r="M510" s="261">
        <f>IF(ISBLANK(INDEX('Policy Characteristics'!G:G,MATCH($C510,'Policy Characteristics'!$C:$C,0))),"",INDEX('Policy Characteristics'!G:G,MATCH($C510,'Policy Characteristics'!$C:$C,0)))</f>
        <v>0.5</v>
      </c>
      <c r="N510" s="261">
        <f>IF(ISBLANK(INDEX('Policy Characteristics'!H:H,MATCH($C510,'Policy Characteristics'!$C:$C,0))),"",INDEX('Policy Characteristics'!H:H,MATCH($C510,'Policy Characteristics'!$C:$C,0)))</f>
        <v>0.01</v>
      </c>
      <c r="O510" s="254" t="str">
        <f>IF(ISBLANK(INDEX('Policy Characteristics'!I:I,MATCH($C510,'Policy Characteristics'!$C:$C,0))),"",INDEX('Policy Characteristics'!I:I,MATCH($C510,'Policy Characteristics'!$C:$C,0)))</f>
        <v>% of imports shifted</v>
      </c>
      <c r="P510" s="254" t="str">
        <f>IF(ISBLANK(INDEX('Policy Characteristics'!J:J,MATCH($C510,'Policy Characteristics'!$C:$C,0))),"",INDEX('Policy Characteristics'!J:J,MATCH($C510,'Policy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0" s="254" t="str">
        <f>IF(ISBLANK(INDEX('Policy Characteristics'!K:K,MATCH($C510,'Policy Characteristics'!$C:$C,0))),"",INDEX('Policy Characteristics'!K:K,MATCH($C510,'Policy Characteristics'!$C:$C,0)))</f>
        <v/>
      </c>
      <c r="R510" s="254" t="str">
        <f>IF(ISBLANK(INDEX('Policy Characteristics'!L:L,MATCH($C510,'Policy Characteristics'!$C:$C,0))),"",INDEX('Policy Characteristics'!L:L,MATCH($C510,'Policy Characteristics'!$C:$C,0)))</f>
        <v/>
      </c>
    </row>
    <row r="511" spans="1:18">
      <c r="A511" s="254" t="str">
        <f>IF(ISBLANK(INDEX('Policy Characteristics'!A:A,MATCH($C511,'Policy Characteristics'!$C:$C,0))),"",INDEX('Policy Characteristics'!A:A,MATCH($C511,'Policy Characteristics'!$C:$C,0)))</f>
        <v>Industry</v>
      </c>
      <c r="B511" s="262" t="str">
        <f>IF(ISBLANK(INDEX('Policy Characteristics'!B:B,MATCH($C511,'Policy Characteristics'!$C:$C,0))),"",INDEX('Policy Characteristics'!B:B,MATCH($C511,'Policy Characteristics'!$C:$C,0)))</f>
        <v>Buy In-Region Products</v>
      </c>
      <c r="C511" s="254" t="str">
        <f t="shared" si="28"/>
        <v>Fraction of Imported Industrial Outputs Shifted to In Region Suppliers</v>
      </c>
      <c r="D511" s="6" t="s">
        <v>3087</v>
      </c>
      <c r="E511" s="6"/>
      <c r="F511" t="s">
        <v>3049</v>
      </c>
      <c r="G511" s="46"/>
      <c r="H511" s="43">
        <v>1558</v>
      </c>
      <c r="I511" s="324" t="s">
        <v>43</v>
      </c>
      <c r="J511" s="255" t="str">
        <f>IF(ISBLANK(INDEX('Policy Characteristics'!D:D,MATCH($C511,'Policy Characteristics'!$C:$C,0))),"",INDEX('Policy Characteristics'!D:D,MATCH($C511,'Policy Characteristics'!$C:$C,0)))</f>
        <v>Buy In-Region Products</v>
      </c>
      <c r="K511" s="254" t="str">
        <f>IF(ISBLANK(INDEX('Policy Characteristics'!E:E,MATCH($C511,'Policy Characteristics'!$C:$C,0))),"",INDEX('Policy Characteristics'!E:E,MATCH($C511,'Policy Characteristics'!$C:$C,0)))</f>
        <v>indst buy in region outputs</v>
      </c>
      <c r="L511" s="261">
        <f>IF(ISBLANK(INDEX('Policy Characteristics'!F:F,MATCH($C511,'Policy Characteristics'!$C:$C,0))),"",INDEX('Policy Characteristics'!F:F,MATCH($C511,'Policy Characteristics'!$C:$C,0)))</f>
        <v>0</v>
      </c>
      <c r="M511" s="261">
        <f>IF(ISBLANK(INDEX('Policy Characteristics'!G:G,MATCH($C511,'Policy Characteristics'!$C:$C,0))),"",INDEX('Policy Characteristics'!G:G,MATCH($C511,'Policy Characteristics'!$C:$C,0)))</f>
        <v>0.5</v>
      </c>
      <c r="N511" s="261">
        <f>IF(ISBLANK(INDEX('Policy Characteristics'!H:H,MATCH($C511,'Policy Characteristics'!$C:$C,0))),"",INDEX('Policy Characteristics'!H:H,MATCH($C511,'Policy Characteristics'!$C:$C,0)))</f>
        <v>0.01</v>
      </c>
      <c r="O511" s="254" t="str">
        <f>IF(ISBLANK(INDEX('Policy Characteristics'!I:I,MATCH($C511,'Policy Characteristics'!$C:$C,0))),"",INDEX('Policy Characteristics'!I:I,MATCH($C511,'Policy Characteristics'!$C:$C,0)))</f>
        <v>% of imports shifted</v>
      </c>
      <c r="P511" s="254" t="str">
        <f>IF(ISBLANK(INDEX('Policy Characteristics'!J:J,MATCH($C511,'Policy Characteristics'!$C:$C,0))),"",INDEX('Policy Characteristics'!J:J,MATCH($C511,'Policy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1" s="254" t="str">
        <f>IF(ISBLANK(INDEX('Policy Characteristics'!K:K,MATCH($C511,'Policy Characteristics'!$C:$C,0))),"",INDEX('Policy Characteristics'!K:K,MATCH($C511,'Policy Characteristics'!$C:$C,0)))</f>
        <v/>
      </c>
      <c r="R511" s="254" t="str">
        <f>IF(ISBLANK(INDEX('Policy Characteristics'!L:L,MATCH($C511,'Policy Characteristics'!$C:$C,0))),"",INDEX('Policy Characteristics'!L:L,MATCH($C511,'Policy Characteristics'!$C:$C,0)))</f>
        <v/>
      </c>
    </row>
    <row r="512" spans="1:18">
      <c r="A512" s="254" t="str">
        <f>IF(ISBLANK(INDEX('Policy Characteristics'!A:A,MATCH($C512,'Policy Characteristics'!$C:$C,0))),"",INDEX('Policy Characteristics'!A:A,MATCH($C512,'Policy Characteristics'!$C:$C,0)))</f>
        <v>Industry</v>
      </c>
      <c r="B512" s="262" t="str">
        <f>IF(ISBLANK(INDEX('Policy Characteristics'!B:B,MATCH($C512,'Policy Characteristics'!$C:$C,0))),"",INDEX('Policy Characteristics'!B:B,MATCH($C512,'Policy Characteristics'!$C:$C,0)))</f>
        <v>Buy In-Region Products</v>
      </c>
      <c r="C512" s="254" t="str">
        <f t="shared" si="28"/>
        <v>Fraction of Imported Industrial Outputs Shifted to In Region Suppliers</v>
      </c>
      <c r="D512" s="6" t="s">
        <v>3088</v>
      </c>
      <c r="E512" s="6"/>
      <c r="F512" t="s">
        <v>3050</v>
      </c>
      <c r="G512" s="46"/>
      <c r="H512" s="43">
        <v>1559</v>
      </c>
      <c r="I512" s="324" t="s">
        <v>43</v>
      </c>
      <c r="J512" s="255" t="str">
        <f>IF(ISBLANK(INDEX('Policy Characteristics'!D:D,MATCH($C512,'Policy Characteristics'!$C:$C,0))),"",INDEX('Policy Characteristics'!D:D,MATCH($C512,'Policy Characteristics'!$C:$C,0)))</f>
        <v>Buy In-Region Products</v>
      </c>
      <c r="K512" s="254" t="str">
        <f>IF(ISBLANK(INDEX('Policy Characteristics'!E:E,MATCH($C512,'Policy Characteristics'!$C:$C,0))),"",INDEX('Policy Characteristics'!E:E,MATCH($C512,'Policy Characteristics'!$C:$C,0)))</f>
        <v>indst buy in region outputs</v>
      </c>
      <c r="L512" s="261">
        <f>IF(ISBLANK(INDEX('Policy Characteristics'!F:F,MATCH($C512,'Policy Characteristics'!$C:$C,0))),"",INDEX('Policy Characteristics'!F:F,MATCH($C512,'Policy Characteristics'!$C:$C,0)))</f>
        <v>0</v>
      </c>
      <c r="M512" s="261">
        <f>IF(ISBLANK(INDEX('Policy Characteristics'!G:G,MATCH($C512,'Policy Characteristics'!$C:$C,0))),"",INDEX('Policy Characteristics'!G:G,MATCH($C512,'Policy Characteristics'!$C:$C,0)))</f>
        <v>0.5</v>
      </c>
      <c r="N512" s="261">
        <f>IF(ISBLANK(INDEX('Policy Characteristics'!H:H,MATCH($C512,'Policy Characteristics'!$C:$C,0))),"",INDEX('Policy Characteristics'!H:H,MATCH($C512,'Policy Characteristics'!$C:$C,0)))</f>
        <v>0.01</v>
      </c>
      <c r="O512" s="254" t="str">
        <f>IF(ISBLANK(INDEX('Policy Characteristics'!I:I,MATCH($C512,'Policy Characteristics'!$C:$C,0))),"",INDEX('Policy Characteristics'!I:I,MATCH($C512,'Policy Characteristics'!$C:$C,0)))</f>
        <v>% of imports shifted</v>
      </c>
      <c r="P512" s="254" t="str">
        <f>IF(ISBLANK(INDEX('Policy Characteristics'!J:J,MATCH($C512,'Policy Characteristics'!$C:$C,0))),"",INDEX('Policy Characteristics'!J:J,MATCH($C512,'Policy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2" s="254" t="str">
        <f>IF(ISBLANK(INDEX('Policy Characteristics'!K:K,MATCH($C512,'Policy Characteristics'!$C:$C,0))),"",INDEX('Policy Characteristics'!K:K,MATCH($C512,'Policy Characteristics'!$C:$C,0)))</f>
        <v/>
      </c>
      <c r="R512" s="254" t="str">
        <f>IF(ISBLANK(INDEX('Policy Characteristics'!L:L,MATCH($C512,'Policy Characteristics'!$C:$C,0))),"",INDEX('Policy Characteristics'!L:L,MATCH($C512,'Policy Characteristics'!$C:$C,0)))</f>
        <v/>
      </c>
    </row>
    <row r="513" spans="1:18">
      <c r="A513" s="254" t="str">
        <f>IF(ISBLANK(INDEX('Policy Characteristics'!A:A,MATCH($C513,'Policy Characteristics'!$C:$C,0))),"",INDEX('Policy Characteristics'!A:A,MATCH($C513,'Policy Characteristics'!$C:$C,0)))</f>
        <v>Industry</v>
      </c>
      <c r="B513" s="262" t="str">
        <f>IF(ISBLANK(INDEX('Policy Characteristics'!B:B,MATCH($C513,'Policy Characteristics'!$C:$C,0))),"",INDEX('Policy Characteristics'!B:B,MATCH($C513,'Policy Characteristics'!$C:$C,0)))</f>
        <v>Buy In-Region Products</v>
      </c>
      <c r="C513" s="254" t="str">
        <f t="shared" si="28"/>
        <v>Fraction of Imported Industrial Outputs Shifted to In Region Suppliers</v>
      </c>
      <c r="D513" s="6" t="s">
        <v>3089</v>
      </c>
      <c r="E513" s="6"/>
      <c r="F513" t="s">
        <v>3092</v>
      </c>
      <c r="G513" s="46"/>
      <c r="H513" s="43">
        <v>1560</v>
      </c>
      <c r="I513" s="324" t="s">
        <v>43</v>
      </c>
      <c r="J513" s="255" t="str">
        <f>IF(ISBLANK(INDEX('Policy Characteristics'!D:D,MATCH($C513,'Policy Characteristics'!$C:$C,0))),"",INDEX('Policy Characteristics'!D:D,MATCH($C513,'Policy Characteristics'!$C:$C,0)))</f>
        <v>Buy In-Region Products</v>
      </c>
      <c r="K513" s="254" t="str">
        <f>IF(ISBLANK(INDEX('Policy Characteristics'!E:E,MATCH($C513,'Policy Characteristics'!$C:$C,0))),"",INDEX('Policy Characteristics'!E:E,MATCH($C513,'Policy Characteristics'!$C:$C,0)))</f>
        <v>indst buy in region outputs</v>
      </c>
      <c r="L513" s="261">
        <f>IF(ISBLANK(INDEX('Policy Characteristics'!F:F,MATCH($C513,'Policy Characteristics'!$C:$C,0))),"",INDEX('Policy Characteristics'!F:F,MATCH($C513,'Policy Characteristics'!$C:$C,0)))</f>
        <v>0</v>
      </c>
      <c r="M513" s="261">
        <f>IF(ISBLANK(INDEX('Policy Characteristics'!G:G,MATCH($C513,'Policy Characteristics'!$C:$C,0))),"",INDEX('Policy Characteristics'!G:G,MATCH($C513,'Policy Characteristics'!$C:$C,0)))</f>
        <v>0.5</v>
      </c>
      <c r="N513" s="261">
        <f>IF(ISBLANK(INDEX('Policy Characteristics'!H:H,MATCH($C513,'Policy Characteristics'!$C:$C,0))),"",INDEX('Policy Characteristics'!H:H,MATCH($C513,'Policy Characteristics'!$C:$C,0)))</f>
        <v>0.01</v>
      </c>
      <c r="O513" s="254" t="str">
        <f>IF(ISBLANK(INDEX('Policy Characteristics'!I:I,MATCH($C513,'Policy Characteristics'!$C:$C,0))),"",INDEX('Policy Characteristics'!I:I,MATCH($C513,'Policy Characteristics'!$C:$C,0)))</f>
        <v>% of imports shifted</v>
      </c>
      <c r="P513" s="254" t="str">
        <f>IF(ISBLANK(INDEX('Policy Characteristics'!J:J,MATCH($C513,'Policy Characteristics'!$C:$C,0))),"",INDEX('Policy Characteristics'!J:J,MATCH($C513,'Policy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3" s="254" t="str">
        <f>IF(ISBLANK(INDEX('Policy Characteristics'!K:K,MATCH($C513,'Policy Characteristics'!$C:$C,0))),"",INDEX('Policy Characteristics'!K:K,MATCH($C513,'Policy Characteristics'!$C:$C,0)))</f>
        <v/>
      </c>
      <c r="R513" s="254" t="str">
        <f>IF(ISBLANK(INDEX('Policy Characteristics'!L:L,MATCH($C513,'Policy Characteristics'!$C:$C,0))),"",INDEX('Policy Characteristics'!L:L,MATCH($C513,'Policy Characteristics'!$C:$C,0)))</f>
        <v/>
      </c>
    </row>
    <row r="514" spans="1:18">
      <c r="A514" s="254" t="str">
        <f>IF(ISBLANK(INDEX('Policy Characteristics'!A:A,MATCH($C514,'Policy Characteristics'!$C:$C,0))),"",INDEX('Policy Characteristics'!A:A,MATCH($C514,'Policy Characteristics'!$C:$C,0)))</f>
        <v>Industry</v>
      </c>
      <c r="B514" s="262" t="str">
        <f>IF(ISBLANK(INDEX('Policy Characteristics'!B:B,MATCH($C514,'Policy Characteristics'!$C:$C,0))),"",INDEX('Policy Characteristics'!B:B,MATCH($C514,'Policy Characteristics'!$C:$C,0)))</f>
        <v>Buy In-Region Products</v>
      </c>
      <c r="C514" s="254" t="str">
        <f t="shared" si="28"/>
        <v>Fraction of Imported Industrial Outputs Shifted to In Region Suppliers</v>
      </c>
      <c r="D514" s="6" t="s">
        <v>3090</v>
      </c>
      <c r="E514" s="6"/>
      <c r="F514" t="s">
        <v>3051</v>
      </c>
      <c r="G514" s="46"/>
      <c r="H514" s="43">
        <v>1561</v>
      </c>
      <c r="I514" s="324" t="s">
        <v>43</v>
      </c>
      <c r="J514" s="255" t="str">
        <f>IF(ISBLANK(INDEX('Policy Characteristics'!D:D,MATCH($C514,'Policy Characteristics'!$C:$C,0))),"",INDEX('Policy Characteristics'!D:D,MATCH($C514,'Policy Characteristics'!$C:$C,0)))</f>
        <v>Buy In-Region Products</v>
      </c>
      <c r="K514" s="254" t="str">
        <f>IF(ISBLANK(INDEX('Policy Characteristics'!E:E,MATCH($C514,'Policy Characteristics'!$C:$C,0))),"",INDEX('Policy Characteristics'!E:E,MATCH($C514,'Policy Characteristics'!$C:$C,0)))</f>
        <v>indst buy in region outputs</v>
      </c>
      <c r="L514" s="261">
        <f>IF(ISBLANK(INDEX('Policy Characteristics'!F:F,MATCH($C514,'Policy Characteristics'!$C:$C,0))),"",INDEX('Policy Characteristics'!F:F,MATCH($C514,'Policy Characteristics'!$C:$C,0)))</f>
        <v>0</v>
      </c>
      <c r="M514" s="261">
        <f>IF(ISBLANK(INDEX('Policy Characteristics'!G:G,MATCH($C514,'Policy Characteristics'!$C:$C,0))),"",INDEX('Policy Characteristics'!G:G,MATCH($C514,'Policy Characteristics'!$C:$C,0)))</f>
        <v>0.5</v>
      </c>
      <c r="N514" s="261">
        <f>IF(ISBLANK(INDEX('Policy Characteristics'!H:H,MATCH($C514,'Policy Characteristics'!$C:$C,0))),"",INDEX('Policy Characteristics'!H:H,MATCH($C514,'Policy Characteristics'!$C:$C,0)))</f>
        <v>0.01</v>
      </c>
      <c r="O514" s="254" t="str">
        <f>IF(ISBLANK(INDEX('Policy Characteristics'!I:I,MATCH($C514,'Policy Characteristics'!$C:$C,0))),"",INDEX('Policy Characteristics'!I:I,MATCH($C514,'Policy Characteristics'!$C:$C,0)))</f>
        <v>% of imports shifted</v>
      </c>
      <c r="P514" s="254" t="str">
        <f>IF(ISBLANK(INDEX('Policy Characteristics'!J:J,MATCH($C514,'Policy Characteristics'!$C:$C,0))),"",INDEX('Policy Characteristics'!J:J,MATCH($C514,'Policy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514" s="254" t="str">
        <f>IF(ISBLANK(INDEX('Policy Characteristics'!K:K,MATCH($C514,'Policy Characteristics'!$C:$C,0))),"",INDEX('Policy Characteristics'!K:K,MATCH($C514,'Policy Characteristics'!$C:$C,0)))</f>
        <v/>
      </c>
      <c r="R514" s="254" t="str">
        <f>IF(ISBLANK(INDEX('Policy Characteristics'!L:L,MATCH($C514,'Policy Characteristics'!$C:$C,0))),"",INDEX('Policy Characteristics'!L:L,MATCH($C514,'Policy Characteristics'!$C:$C,0)))</f>
        <v/>
      </c>
    </row>
    <row r="515" spans="1:18">
      <c r="A515" s="254" t="str">
        <f>IF(ISBLANK(INDEX('Policy Characteristics'!A:A,MATCH($C515,'Policy Characteristics'!$C:$C,0))),"",INDEX('Policy Characteristics'!A:A,MATCH($C515,'Policy Characteristics'!$C:$C,0)))</f>
        <v>Industry</v>
      </c>
      <c r="B515" s="262" t="str">
        <f>IF(ISBLANK(INDEX('Policy Characteristics'!B:B,MATCH($C515,'Policy Characteristics'!$C:$C,0))),"",INDEX('Policy Characteristics'!B:B,MATCH($C515,'Policy Characteristics'!$C:$C,0)))</f>
        <v>Carbon Capture and Sequestration</v>
      </c>
      <c r="C515" t="s">
        <v>3025</v>
      </c>
      <c r="D515" s="45" t="s">
        <v>3066</v>
      </c>
      <c r="E515" s="6" t="s">
        <v>3028</v>
      </c>
      <c r="F515" t="s">
        <v>3091</v>
      </c>
      <c r="G515" s="45" t="s">
        <v>3029</v>
      </c>
      <c r="H515" s="43">
        <v>908</v>
      </c>
      <c r="I515" s="325" t="s">
        <v>44</v>
      </c>
      <c r="J515" s="255" t="str">
        <f>IF(ISBLANK(INDEX('Policy Characteristics'!D:D,MATCH($C515,'Policy Characteristics'!$C:$C,0))),"",INDEX('Policy Characteristics'!D:D,MATCH($C515,'Policy Characteristics'!$C:$C,0)))</f>
        <v>Industry CCS</v>
      </c>
      <c r="K515" s="254" t="str">
        <f>IF(ISBLANK(INDEX('Policy Characteristics'!E:E,MATCH($C515,'Policy Characteristics'!$C:$C,0))),"",INDEX('Policy Characteristics'!E:E,MATCH($C515,'Policy Characteristics'!$C:$C,0)))</f>
        <v>indst CCS</v>
      </c>
      <c r="L515" s="261">
        <f>IF(ISBLANK(INDEX('Policy Characteristics'!F:F,MATCH($C515,'Policy Characteristics'!$C:$C,0))),"",INDEX('Policy Characteristics'!F:F,MATCH($C515,'Policy Characteristics'!$C:$C,0)))</f>
        <v>0</v>
      </c>
      <c r="M515" s="261">
        <f>IF(ISBLANK(INDEX('Policy Characteristics'!G:G,MATCH($C515,'Policy Characteristics'!$C:$C,0))),"",INDEX('Policy Characteristics'!G:G,MATCH($C515,'Policy Characteristics'!$C:$C,0)))</f>
        <v>1</v>
      </c>
      <c r="N515" s="261">
        <f>IF(ISBLANK(INDEX('Policy Characteristics'!H:H,MATCH($C515,'Policy Characteristics'!$C:$C,0))),"",INDEX('Policy Characteristics'!H:H,MATCH($C515,'Policy Characteristics'!$C:$C,0)))</f>
        <v>0.01</v>
      </c>
      <c r="O515" s="254" t="str">
        <f>IF(ISBLANK(INDEX('Policy Characteristics'!I:I,MATCH($C515,'Policy Characteristics'!$C:$C,0))),"",INDEX('Policy Characteristics'!I:I,MATCH($C515,'Policy Characteristics'!$C:$C,0)))</f>
        <v>% of CO2 captured</v>
      </c>
      <c r="P515" s="254"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54" t="str">
        <f>IF(ISBLANK(INDEX('Policy Characteristics'!K:K,MATCH($C515,'Policy Characteristics'!$C:$C,0))),"",INDEX('Policy Characteristics'!K:K,MATCH($C515,'Policy Characteristics'!$C:$C,0)))</f>
        <v>ccs.html#ccs</v>
      </c>
      <c r="R515" s="254" t="str">
        <f>IF(ISBLANK(INDEX('Policy Characteristics'!L:L,MATCH($C515,'Policy Characteristics'!$C:$C,0))),"",INDEX('Policy Characteristics'!L:L,MATCH($C515,'Policy Characteristics'!$C:$C,0)))</f>
        <v>carbon-capture-and-sequestration.html</v>
      </c>
    </row>
    <row r="516" spans="1:18">
      <c r="A516" s="254" t="str">
        <f>IF(ISBLANK(INDEX('Policy Characteristics'!A:A,MATCH($C516,'Policy Characteristics'!$C:$C,0))),"",INDEX('Policy Characteristics'!A:A,MATCH($C516,'Policy Characteristics'!$C:$C,0)))</f>
        <v>Industry</v>
      </c>
      <c r="B516" s="262" t="str">
        <f>IF(ISBLANK(INDEX('Policy Characteristics'!B:B,MATCH($C516,'Policy Characteristics'!$C:$C,0))),"",INDEX('Policy Characteristics'!B:B,MATCH($C516,'Policy Characteristics'!$C:$C,0)))</f>
        <v>Carbon Capture and Sequestration</v>
      </c>
      <c r="C516" s="254" t="str">
        <f t="shared" ref="C516:C531" si="29">C$515</f>
        <v>Industry Sector Fraction of Potential Additional CCS Achieved</v>
      </c>
      <c r="D516" s="45" t="s">
        <v>3066</v>
      </c>
      <c r="E516" s="6" t="s">
        <v>2534</v>
      </c>
      <c r="F516" t="s">
        <v>3091</v>
      </c>
      <c r="G516" s="45" t="s">
        <v>3030</v>
      </c>
      <c r="H516" s="43">
        <v>909</v>
      </c>
      <c r="I516" s="325" t="s">
        <v>44</v>
      </c>
      <c r="J516" s="255" t="str">
        <f>IF(ISBLANK(INDEX('Policy Characteristics'!D:D,MATCH($C516,'Policy Characteristics'!$C:$C,0))),"",INDEX('Policy Characteristics'!D:D,MATCH($C516,'Policy Characteristics'!$C:$C,0)))</f>
        <v>Industry CCS</v>
      </c>
      <c r="K516" s="254" t="str">
        <f>IF(ISBLANK(INDEX('Policy Characteristics'!E:E,MATCH($C516,'Policy Characteristics'!$C:$C,0))),"",INDEX('Policy Characteristics'!E:E,MATCH($C516,'Policy Characteristics'!$C:$C,0)))</f>
        <v>indst CCS</v>
      </c>
      <c r="L516" s="261">
        <f>IF(ISBLANK(INDEX('Policy Characteristics'!F:F,MATCH($C516,'Policy Characteristics'!$C:$C,0))),"",INDEX('Policy Characteristics'!F:F,MATCH($C516,'Policy Characteristics'!$C:$C,0)))</f>
        <v>0</v>
      </c>
      <c r="M516" s="261">
        <f>IF(ISBLANK(INDEX('Policy Characteristics'!G:G,MATCH($C516,'Policy Characteristics'!$C:$C,0))),"",INDEX('Policy Characteristics'!G:G,MATCH($C516,'Policy Characteristics'!$C:$C,0)))</f>
        <v>1</v>
      </c>
      <c r="N516" s="261">
        <f>IF(ISBLANK(INDEX('Policy Characteristics'!H:H,MATCH($C516,'Policy Characteristics'!$C:$C,0))),"",INDEX('Policy Characteristics'!H:H,MATCH($C516,'Policy Characteristics'!$C:$C,0)))</f>
        <v>0.01</v>
      </c>
      <c r="O516" s="254" t="str">
        <f>IF(ISBLANK(INDEX('Policy Characteristics'!I:I,MATCH($C516,'Policy Characteristics'!$C:$C,0))),"",INDEX('Policy Characteristics'!I:I,MATCH($C516,'Policy Characteristics'!$C:$C,0)))</f>
        <v>% of CO2 captured</v>
      </c>
      <c r="P516" s="254"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54" t="str">
        <f>IF(ISBLANK(INDEX('Policy Characteristics'!K:K,MATCH($C516,'Policy Characteristics'!$C:$C,0))),"",INDEX('Policy Characteristics'!K:K,MATCH($C516,'Policy Characteristics'!$C:$C,0)))</f>
        <v>ccs.html#ccs</v>
      </c>
      <c r="R516" s="254" t="str">
        <f>IF(ISBLANK(INDEX('Policy Characteristics'!L:L,MATCH($C516,'Policy Characteristics'!$C:$C,0))),"",INDEX('Policy Characteristics'!L:L,MATCH($C516,'Policy Characteristics'!$C:$C,0)))</f>
        <v>carbon-capture-and-sequestration.html</v>
      </c>
    </row>
    <row r="517" spans="1:18">
      <c r="A517" s="254" t="str">
        <f>IF(ISBLANK(INDEX('Policy Characteristics'!A:A,MATCH($C517,'Policy Characteristics'!$C:$C,0))),"",INDEX('Policy Characteristics'!A:A,MATCH($C517,'Policy Characteristics'!$C:$C,0)))</f>
        <v>Industry</v>
      </c>
      <c r="B517" s="262" t="str">
        <f>IF(ISBLANK(INDEX('Policy Characteristics'!B:B,MATCH($C517,'Policy Characteristics'!$C:$C,0))),"",INDEX('Policy Characteristics'!B:B,MATCH($C517,'Policy Characteristics'!$C:$C,0)))</f>
        <v>Carbon Capture and Sequestration</v>
      </c>
      <c r="C517" s="254" t="str">
        <f t="shared" si="29"/>
        <v>Industry Sector Fraction of Potential Additional CCS Achieved</v>
      </c>
      <c r="D517" s="6" t="s">
        <v>3067</v>
      </c>
      <c r="E517" s="6" t="s">
        <v>3028</v>
      </c>
      <c r="F517" t="s">
        <v>2762</v>
      </c>
      <c r="G517" s="45" t="s">
        <v>3029</v>
      </c>
      <c r="H517" s="43">
        <v>910</v>
      </c>
      <c r="I517" s="325" t="s">
        <v>44</v>
      </c>
      <c r="J517" s="255" t="str">
        <f>IF(ISBLANK(INDEX('Policy Characteristics'!D:D,MATCH($C517,'Policy Characteristics'!$C:$C,0))),"",INDEX('Policy Characteristics'!D:D,MATCH($C517,'Policy Characteristics'!$C:$C,0)))</f>
        <v>Industry CCS</v>
      </c>
      <c r="K517" s="254" t="str">
        <f>IF(ISBLANK(INDEX('Policy Characteristics'!E:E,MATCH($C517,'Policy Characteristics'!$C:$C,0))),"",INDEX('Policy Characteristics'!E:E,MATCH($C517,'Policy Characteristics'!$C:$C,0)))</f>
        <v>indst CCS</v>
      </c>
      <c r="L517" s="261">
        <f>IF(ISBLANK(INDEX('Policy Characteristics'!F:F,MATCH($C517,'Policy Characteristics'!$C:$C,0))),"",INDEX('Policy Characteristics'!F:F,MATCH($C517,'Policy Characteristics'!$C:$C,0)))</f>
        <v>0</v>
      </c>
      <c r="M517" s="261">
        <f>IF(ISBLANK(INDEX('Policy Characteristics'!G:G,MATCH($C517,'Policy Characteristics'!$C:$C,0))),"",INDEX('Policy Characteristics'!G:G,MATCH($C517,'Policy Characteristics'!$C:$C,0)))</f>
        <v>1</v>
      </c>
      <c r="N517" s="261">
        <f>IF(ISBLANK(INDEX('Policy Characteristics'!H:H,MATCH($C517,'Policy Characteristics'!$C:$C,0))),"",INDEX('Policy Characteristics'!H:H,MATCH($C517,'Policy Characteristics'!$C:$C,0)))</f>
        <v>0.01</v>
      </c>
      <c r="O517" s="254" t="str">
        <f>IF(ISBLANK(INDEX('Policy Characteristics'!I:I,MATCH($C517,'Policy Characteristics'!$C:$C,0))),"",INDEX('Policy Characteristics'!I:I,MATCH($C517,'Policy Characteristics'!$C:$C,0)))</f>
        <v>% of CO2 captured</v>
      </c>
      <c r="P517" s="254"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54" t="str">
        <f>IF(ISBLANK(INDEX('Policy Characteristics'!K:K,MATCH($C517,'Policy Characteristics'!$C:$C,0))),"",INDEX('Policy Characteristics'!K:K,MATCH($C517,'Policy Characteristics'!$C:$C,0)))</f>
        <v>ccs.html#ccs</v>
      </c>
      <c r="R517" s="254" t="str">
        <f>IF(ISBLANK(INDEX('Policy Characteristics'!L:L,MATCH($C517,'Policy Characteristics'!$C:$C,0))),"",INDEX('Policy Characteristics'!L:L,MATCH($C517,'Policy Characteristics'!$C:$C,0)))</f>
        <v>carbon-capture-and-sequestration.html</v>
      </c>
    </row>
    <row r="518" spans="1:18">
      <c r="A518" s="254" t="str">
        <f>IF(ISBLANK(INDEX('Policy Characteristics'!A:A,MATCH($C518,'Policy Characteristics'!$C:$C,0))),"",INDEX('Policy Characteristics'!A:A,MATCH($C518,'Policy Characteristics'!$C:$C,0)))</f>
        <v>Industry</v>
      </c>
      <c r="B518" s="262" t="str">
        <f>IF(ISBLANK(INDEX('Policy Characteristics'!B:B,MATCH($C518,'Policy Characteristics'!$C:$C,0))),"",INDEX('Policy Characteristics'!B:B,MATCH($C518,'Policy Characteristics'!$C:$C,0)))</f>
        <v>Carbon Capture and Sequestration</v>
      </c>
      <c r="C518" s="254" t="str">
        <f t="shared" si="29"/>
        <v>Industry Sector Fraction of Potential Additional CCS Achieved</v>
      </c>
      <c r="D518" s="6" t="s">
        <v>3067</v>
      </c>
      <c r="E518" s="6" t="s">
        <v>2534</v>
      </c>
      <c r="F518" t="s">
        <v>2762</v>
      </c>
      <c r="G518" s="45" t="s">
        <v>3030</v>
      </c>
      <c r="H518" s="43">
        <v>911</v>
      </c>
      <c r="I518" s="325" t="s">
        <v>44</v>
      </c>
      <c r="J518" s="255" t="str">
        <f>IF(ISBLANK(INDEX('Policy Characteristics'!D:D,MATCH($C518,'Policy Characteristics'!$C:$C,0))),"",INDEX('Policy Characteristics'!D:D,MATCH($C518,'Policy Characteristics'!$C:$C,0)))</f>
        <v>Industry CCS</v>
      </c>
      <c r="K518" s="254" t="str">
        <f>IF(ISBLANK(INDEX('Policy Characteristics'!E:E,MATCH($C518,'Policy Characteristics'!$C:$C,0))),"",INDEX('Policy Characteristics'!E:E,MATCH($C518,'Policy Characteristics'!$C:$C,0)))</f>
        <v>indst CCS</v>
      </c>
      <c r="L518" s="261">
        <f>IF(ISBLANK(INDEX('Policy Characteristics'!F:F,MATCH($C518,'Policy Characteristics'!$C:$C,0))),"",INDEX('Policy Characteristics'!F:F,MATCH($C518,'Policy Characteristics'!$C:$C,0)))</f>
        <v>0</v>
      </c>
      <c r="M518" s="261">
        <f>IF(ISBLANK(INDEX('Policy Characteristics'!G:G,MATCH($C518,'Policy Characteristics'!$C:$C,0))),"",INDEX('Policy Characteristics'!G:G,MATCH($C518,'Policy Characteristics'!$C:$C,0)))</f>
        <v>1</v>
      </c>
      <c r="N518" s="261">
        <f>IF(ISBLANK(INDEX('Policy Characteristics'!H:H,MATCH($C518,'Policy Characteristics'!$C:$C,0))),"",INDEX('Policy Characteristics'!H:H,MATCH($C518,'Policy Characteristics'!$C:$C,0)))</f>
        <v>0.01</v>
      </c>
      <c r="O518" s="254" t="str">
        <f>IF(ISBLANK(INDEX('Policy Characteristics'!I:I,MATCH($C518,'Policy Characteristics'!$C:$C,0))),"",INDEX('Policy Characteristics'!I:I,MATCH($C518,'Policy Characteristics'!$C:$C,0)))</f>
        <v>% of CO2 captured</v>
      </c>
      <c r="P518" s="254"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54" t="str">
        <f>IF(ISBLANK(INDEX('Policy Characteristics'!K:K,MATCH($C518,'Policy Characteristics'!$C:$C,0))),"",INDEX('Policy Characteristics'!K:K,MATCH($C518,'Policy Characteristics'!$C:$C,0)))</f>
        <v>ccs.html#ccs</v>
      </c>
      <c r="R518" s="254" t="str">
        <f>IF(ISBLANK(INDEX('Policy Characteristics'!L:L,MATCH($C518,'Policy Characteristics'!$C:$C,0))),"",INDEX('Policy Characteristics'!L:L,MATCH($C518,'Policy Characteristics'!$C:$C,0)))</f>
        <v>carbon-capture-and-sequestration.html</v>
      </c>
    </row>
    <row r="519" spans="1:18">
      <c r="A519" s="254" t="str">
        <f>IF(ISBLANK(INDEX('Policy Characteristics'!A:A,MATCH($C519,'Policy Characteristics'!$C:$C,0))),"",INDEX('Policy Characteristics'!A:A,MATCH($C519,'Policy Characteristics'!$C:$C,0)))</f>
        <v>Industry</v>
      </c>
      <c r="B519" s="262" t="str">
        <f>IF(ISBLANK(INDEX('Policy Characteristics'!B:B,MATCH($C519,'Policy Characteristics'!$C:$C,0))),"",INDEX('Policy Characteristics'!B:B,MATCH($C519,'Policy Characteristics'!$C:$C,0)))</f>
        <v>Carbon Capture and Sequestration</v>
      </c>
      <c r="C519" s="254" t="str">
        <f t="shared" si="29"/>
        <v>Industry Sector Fraction of Potential Additional CCS Achieved</v>
      </c>
      <c r="D519" s="6" t="s">
        <v>3068</v>
      </c>
      <c r="E519" s="6" t="s">
        <v>3028</v>
      </c>
      <c r="F519" t="s">
        <v>3032</v>
      </c>
      <c r="G519" s="45" t="s">
        <v>3029</v>
      </c>
      <c r="H519" s="43">
        <v>912</v>
      </c>
      <c r="I519" s="325" t="s">
        <v>44</v>
      </c>
      <c r="J519" s="255" t="str">
        <f>IF(ISBLANK(INDEX('Policy Characteristics'!D:D,MATCH($C519,'Policy Characteristics'!$C:$C,0))),"",INDEX('Policy Characteristics'!D:D,MATCH($C519,'Policy Characteristics'!$C:$C,0)))</f>
        <v>Industry CCS</v>
      </c>
      <c r="K519" s="254" t="str">
        <f>IF(ISBLANK(INDEX('Policy Characteristics'!E:E,MATCH($C519,'Policy Characteristics'!$C:$C,0))),"",INDEX('Policy Characteristics'!E:E,MATCH($C519,'Policy Characteristics'!$C:$C,0)))</f>
        <v>indst CCS</v>
      </c>
      <c r="L519" s="261">
        <f>IF(ISBLANK(INDEX('Policy Characteristics'!F:F,MATCH($C519,'Policy Characteristics'!$C:$C,0))),"",INDEX('Policy Characteristics'!F:F,MATCH($C519,'Policy Characteristics'!$C:$C,0)))</f>
        <v>0</v>
      </c>
      <c r="M519" s="261">
        <f>IF(ISBLANK(INDEX('Policy Characteristics'!G:G,MATCH($C519,'Policy Characteristics'!$C:$C,0))),"",INDEX('Policy Characteristics'!G:G,MATCH($C519,'Policy Characteristics'!$C:$C,0)))</f>
        <v>1</v>
      </c>
      <c r="N519" s="261">
        <f>IF(ISBLANK(INDEX('Policy Characteristics'!H:H,MATCH($C519,'Policy Characteristics'!$C:$C,0))),"",INDEX('Policy Characteristics'!H:H,MATCH($C519,'Policy Characteristics'!$C:$C,0)))</f>
        <v>0.01</v>
      </c>
      <c r="O519" s="254" t="str">
        <f>IF(ISBLANK(INDEX('Policy Characteristics'!I:I,MATCH($C519,'Policy Characteristics'!$C:$C,0))),"",INDEX('Policy Characteristics'!I:I,MATCH($C519,'Policy Characteristics'!$C:$C,0)))</f>
        <v>% of CO2 captured</v>
      </c>
      <c r="P519" s="254"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54" t="str">
        <f>IF(ISBLANK(INDEX('Policy Characteristics'!K:K,MATCH($C519,'Policy Characteristics'!$C:$C,0))),"",INDEX('Policy Characteristics'!K:K,MATCH($C519,'Policy Characteristics'!$C:$C,0)))</f>
        <v>ccs.html#ccs</v>
      </c>
      <c r="R519" s="254" t="str">
        <f>IF(ISBLANK(INDEX('Policy Characteristics'!L:L,MATCH($C519,'Policy Characteristics'!$C:$C,0))),"",INDEX('Policy Characteristics'!L:L,MATCH($C519,'Policy Characteristics'!$C:$C,0)))</f>
        <v>carbon-capture-and-sequestration.html</v>
      </c>
    </row>
    <row r="520" spans="1:18">
      <c r="A520" s="254" t="str">
        <f>IF(ISBLANK(INDEX('Policy Characteristics'!A:A,MATCH($C520,'Policy Characteristics'!$C:$C,0))),"",INDEX('Policy Characteristics'!A:A,MATCH($C520,'Policy Characteristics'!$C:$C,0)))</f>
        <v>Industry</v>
      </c>
      <c r="B520" s="262" t="str">
        <f>IF(ISBLANK(INDEX('Policy Characteristics'!B:B,MATCH($C520,'Policy Characteristics'!$C:$C,0))),"",INDEX('Policy Characteristics'!B:B,MATCH($C520,'Policy Characteristics'!$C:$C,0)))</f>
        <v>Carbon Capture and Sequestration</v>
      </c>
      <c r="C520" s="254" t="str">
        <f t="shared" si="29"/>
        <v>Industry Sector Fraction of Potential Additional CCS Achieved</v>
      </c>
      <c r="D520" s="6" t="s">
        <v>3068</v>
      </c>
      <c r="E520" s="6" t="s">
        <v>2534</v>
      </c>
      <c r="F520" t="s">
        <v>3032</v>
      </c>
      <c r="G520" s="45" t="s">
        <v>3030</v>
      </c>
      <c r="H520" s="43">
        <v>913</v>
      </c>
      <c r="I520" s="325" t="s">
        <v>44</v>
      </c>
      <c r="J520" s="255" t="str">
        <f>IF(ISBLANK(INDEX('Policy Characteristics'!D:D,MATCH($C520,'Policy Characteristics'!$C:$C,0))),"",INDEX('Policy Characteristics'!D:D,MATCH($C520,'Policy Characteristics'!$C:$C,0)))</f>
        <v>Industry CCS</v>
      </c>
      <c r="K520" s="254" t="str">
        <f>IF(ISBLANK(INDEX('Policy Characteristics'!E:E,MATCH($C520,'Policy Characteristics'!$C:$C,0))),"",INDEX('Policy Characteristics'!E:E,MATCH($C520,'Policy Characteristics'!$C:$C,0)))</f>
        <v>indst CCS</v>
      </c>
      <c r="L520" s="261">
        <f>IF(ISBLANK(INDEX('Policy Characteristics'!F:F,MATCH($C520,'Policy Characteristics'!$C:$C,0))),"",INDEX('Policy Characteristics'!F:F,MATCH($C520,'Policy Characteristics'!$C:$C,0)))</f>
        <v>0</v>
      </c>
      <c r="M520" s="261">
        <f>IF(ISBLANK(INDEX('Policy Characteristics'!G:G,MATCH($C520,'Policy Characteristics'!$C:$C,0))),"",INDEX('Policy Characteristics'!G:G,MATCH($C520,'Policy Characteristics'!$C:$C,0)))</f>
        <v>1</v>
      </c>
      <c r="N520" s="261">
        <f>IF(ISBLANK(INDEX('Policy Characteristics'!H:H,MATCH($C520,'Policy Characteristics'!$C:$C,0))),"",INDEX('Policy Characteristics'!H:H,MATCH($C520,'Policy Characteristics'!$C:$C,0)))</f>
        <v>0.01</v>
      </c>
      <c r="O520" s="254" t="str">
        <f>IF(ISBLANK(INDEX('Policy Characteristics'!I:I,MATCH($C520,'Policy Characteristics'!$C:$C,0))),"",INDEX('Policy Characteristics'!I:I,MATCH($C520,'Policy Characteristics'!$C:$C,0)))</f>
        <v>% of CO2 captured</v>
      </c>
      <c r="P520" s="254"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54" t="str">
        <f>IF(ISBLANK(INDEX('Policy Characteristics'!K:K,MATCH($C520,'Policy Characteristics'!$C:$C,0))),"",INDEX('Policy Characteristics'!K:K,MATCH($C520,'Policy Characteristics'!$C:$C,0)))</f>
        <v>ccs.html#ccs</v>
      </c>
      <c r="R520" s="254" t="str">
        <f>IF(ISBLANK(INDEX('Policy Characteristics'!L:L,MATCH($C520,'Policy Characteristics'!$C:$C,0))),"",INDEX('Policy Characteristics'!L:L,MATCH($C520,'Policy Characteristics'!$C:$C,0)))</f>
        <v>carbon-capture-and-sequestration.html</v>
      </c>
    </row>
    <row r="521" spans="1:18">
      <c r="A521" s="254" t="str">
        <f>IF(ISBLANK(INDEX('Policy Characteristics'!A:A,MATCH($C521,'Policy Characteristics'!$C:$C,0))),"",INDEX('Policy Characteristics'!A:A,MATCH($C521,'Policy Characteristics'!$C:$C,0)))</f>
        <v>Industry</v>
      </c>
      <c r="B521" s="262" t="str">
        <f>IF(ISBLANK(INDEX('Policy Characteristics'!B:B,MATCH($C521,'Policy Characteristics'!$C:$C,0))),"",INDEX('Policy Characteristics'!B:B,MATCH($C521,'Policy Characteristics'!$C:$C,0)))</f>
        <v>Carbon Capture and Sequestration</v>
      </c>
      <c r="C521" s="254" t="str">
        <f t="shared" si="29"/>
        <v>Industry Sector Fraction of Potential Additional CCS Achieved</v>
      </c>
      <c r="D521" s="6" t="s">
        <v>3069</v>
      </c>
      <c r="E521" s="6" t="s">
        <v>3028</v>
      </c>
      <c r="F521" t="s">
        <v>3033</v>
      </c>
      <c r="G521" s="45" t="s">
        <v>3029</v>
      </c>
      <c r="H521" s="43">
        <v>914</v>
      </c>
      <c r="I521" s="325" t="s">
        <v>44</v>
      </c>
      <c r="J521" s="255" t="str">
        <f>IF(ISBLANK(INDEX('Policy Characteristics'!D:D,MATCH($C521,'Policy Characteristics'!$C:$C,0))),"",INDEX('Policy Characteristics'!D:D,MATCH($C521,'Policy Characteristics'!$C:$C,0)))</f>
        <v>Industry CCS</v>
      </c>
      <c r="K521" s="254" t="str">
        <f>IF(ISBLANK(INDEX('Policy Characteristics'!E:E,MATCH($C521,'Policy Characteristics'!$C:$C,0))),"",INDEX('Policy Characteristics'!E:E,MATCH($C521,'Policy Characteristics'!$C:$C,0)))</f>
        <v>indst CCS</v>
      </c>
      <c r="L521" s="261">
        <f>IF(ISBLANK(INDEX('Policy Characteristics'!F:F,MATCH($C521,'Policy Characteristics'!$C:$C,0))),"",INDEX('Policy Characteristics'!F:F,MATCH($C521,'Policy Characteristics'!$C:$C,0)))</f>
        <v>0</v>
      </c>
      <c r="M521" s="261">
        <f>IF(ISBLANK(INDEX('Policy Characteristics'!G:G,MATCH($C521,'Policy Characteristics'!$C:$C,0))),"",INDEX('Policy Characteristics'!G:G,MATCH($C521,'Policy Characteristics'!$C:$C,0)))</f>
        <v>1</v>
      </c>
      <c r="N521" s="261">
        <f>IF(ISBLANK(INDEX('Policy Characteristics'!H:H,MATCH($C521,'Policy Characteristics'!$C:$C,0))),"",INDEX('Policy Characteristics'!H:H,MATCH($C521,'Policy Characteristics'!$C:$C,0)))</f>
        <v>0.01</v>
      </c>
      <c r="O521" s="254" t="str">
        <f>IF(ISBLANK(INDEX('Policy Characteristics'!I:I,MATCH($C521,'Policy Characteristics'!$C:$C,0))),"",INDEX('Policy Characteristics'!I:I,MATCH($C521,'Policy Characteristics'!$C:$C,0)))</f>
        <v>% of CO2 captured</v>
      </c>
      <c r="P521" s="254"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54" t="str">
        <f>IF(ISBLANK(INDEX('Policy Characteristics'!K:K,MATCH($C521,'Policy Characteristics'!$C:$C,0))),"",INDEX('Policy Characteristics'!K:K,MATCH($C521,'Policy Characteristics'!$C:$C,0)))</f>
        <v>ccs.html#ccs</v>
      </c>
      <c r="R521" s="254" t="str">
        <f>IF(ISBLANK(INDEX('Policy Characteristics'!L:L,MATCH($C521,'Policy Characteristics'!$C:$C,0))),"",INDEX('Policy Characteristics'!L:L,MATCH($C521,'Policy Characteristics'!$C:$C,0)))</f>
        <v>carbon-capture-and-sequestration.html</v>
      </c>
    </row>
    <row r="522" spans="1:18">
      <c r="A522" s="254" t="str">
        <f>IF(ISBLANK(INDEX('Policy Characteristics'!A:A,MATCH($C522,'Policy Characteristics'!$C:$C,0))),"",INDEX('Policy Characteristics'!A:A,MATCH($C522,'Policy Characteristics'!$C:$C,0)))</f>
        <v>Industry</v>
      </c>
      <c r="B522" s="262" t="str">
        <f>IF(ISBLANK(INDEX('Policy Characteristics'!B:B,MATCH($C522,'Policy Characteristics'!$C:$C,0))),"",INDEX('Policy Characteristics'!B:B,MATCH($C522,'Policy Characteristics'!$C:$C,0)))</f>
        <v>Carbon Capture and Sequestration</v>
      </c>
      <c r="C522" s="254" t="str">
        <f t="shared" si="29"/>
        <v>Industry Sector Fraction of Potential Additional CCS Achieved</v>
      </c>
      <c r="D522" s="6" t="s">
        <v>3069</v>
      </c>
      <c r="E522" s="6" t="s">
        <v>2534</v>
      </c>
      <c r="F522" t="s">
        <v>3033</v>
      </c>
      <c r="G522" s="45" t="s">
        <v>3030</v>
      </c>
      <c r="H522" s="43">
        <v>915</v>
      </c>
      <c r="I522" s="325" t="s">
        <v>44</v>
      </c>
      <c r="J522" s="255" t="str">
        <f>IF(ISBLANK(INDEX('Policy Characteristics'!D:D,MATCH($C522,'Policy Characteristics'!$C:$C,0))),"",INDEX('Policy Characteristics'!D:D,MATCH($C522,'Policy Characteristics'!$C:$C,0)))</f>
        <v>Industry CCS</v>
      </c>
      <c r="K522" s="254" t="str">
        <f>IF(ISBLANK(INDEX('Policy Characteristics'!E:E,MATCH($C522,'Policy Characteristics'!$C:$C,0))),"",INDEX('Policy Characteristics'!E:E,MATCH($C522,'Policy Characteristics'!$C:$C,0)))</f>
        <v>indst CCS</v>
      </c>
      <c r="L522" s="261">
        <f>IF(ISBLANK(INDEX('Policy Characteristics'!F:F,MATCH($C522,'Policy Characteristics'!$C:$C,0))),"",INDEX('Policy Characteristics'!F:F,MATCH($C522,'Policy Characteristics'!$C:$C,0)))</f>
        <v>0</v>
      </c>
      <c r="M522" s="261">
        <f>IF(ISBLANK(INDEX('Policy Characteristics'!G:G,MATCH($C522,'Policy Characteristics'!$C:$C,0))),"",INDEX('Policy Characteristics'!G:G,MATCH($C522,'Policy Characteristics'!$C:$C,0)))</f>
        <v>1</v>
      </c>
      <c r="N522" s="261">
        <f>IF(ISBLANK(INDEX('Policy Characteristics'!H:H,MATCH($C522,'Policy Characteristics'!$C:$C,0))),"",INDEX('Policy Characteristics'!H:H,MATCH($C522,'Policy Characteristics'!$C:$C,0)))</f>
        <v>0.01</v>
      </c>
      <c r="O522" s="254" t="str">
        <f>IF(ISBLANK(INDEX('Policy Characteristics'!I:I,MATCH($C522,'Policy Characteristics'!$C:$C,0))),"",INDEX('Policy Characteristics'!I:I,MATCH($C522,'Policy Characteristics'!$C:$C,0)))</f>
        <v>% of CO2 captured</v>
      </c>
      <c r="P522" s="254"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54" t="str">
        <f>IF(ISBLANK(INDEX('Policy Characteristics'!K:K,MATCH($C522,'Policy Characteristics'!$C:$C,0))),"",INDEX('Policy Characteristics'!K:K,MATCH($C522,'Policy Characteristics'!$C:$C,0)))</f>
        <v>ccs.html#ccs</v>
      </c>
      <c r="R522" s="254" t="str">
        <f>IF(ISBLANK(INDEX('Policy Characteristics'!L:L,MATCH($C522,'Policy Characteristics'!$C:$C,0))),"",INDEX('Policy Characteristics'!L:L,MATCH($C522,'Policy Characteristics'!$C:$C,0)))</f>
        <v>carbon-capture-and-sequestration.html</v>
      </c>
    </row>
    <row r="523" spans="1:18">
      <c r="A523" s="254" t="str">
        <f>IF(ISBLANK(INDEX('Policy Characteristics'!A:A,MATCH($C523,'Policy Characteristics'!$C:$C,0))),"",INDEX('Policy Characteristics'!A:A,MATCH($C523,'Policy Characteristics'!$C:$C,0)))</f>
        <v>Industry</v>
      </c>
      <c r="B523" s="262" t="str">
        <f>IF(ISBLANK(INDEX('Policy Characteristics'!B:B,MATCH($C523,'Policy Characteristics'!$C:$C,0))),"",INDEX('Policy Characteristics'!B:B,MATCH($C523,'Policy Characteristics'!$C:$C,0)))</f>
        <v>Carbon Capture and Sequestration</v>
      </c>
      <c r="C523" s="254" t="str">
        <f t="shared" si="29"/>
        <v>Industry Sector Fraction of Potential Additional CCS Achieved</v>
      </c>
      <c r="D523" s="6" t="s">
        <v>3070</v>
      </c>
      <c r="E523" s="6" t="s">
        <v>3028</v>
      </c>
      <c r="F523" t="s">
        <v>3034</v>
      </c>
      <c r="G523" s="45" t="s">
        <v>3029</v>
      </c>
      <c r="H523" s="43">
        <v>916</v>
      </c>
      <c r="I523" s="324" t="s">
        <v>43</v>
      </c>
      <c r="J523" s="255" t="str">
        <f>IF(ISBLANK(INDEX('Policy Characteristics'!D:D,MATCH($C523,'Policy Characteristics'!$C:$C,0))),"",INDEX('Policy Characteristics'!D:D,MATCH($C523,'Policy Characteristics'!$C:$C,0)))</f>
        <v>Industry CCS</v>
      </c>
      <c r="K523" s="254" t="str">
        <f>IF(ISBLANK(INDEX('Policy Characteristics'!E:E,MATCH($C523,'Policy Characteristics'!$C:$C,0))),"",INDEX('Policy Characteristics'!E:E,MATCH($C523,'Policy Characteristics'!$C:$C,0)))</f>
        <v>indst CCS</v>
      </c>
      <c r="L523" s="261">
        <f>IF(ISBLANK(INDEX('Policy Characteristics'!F:F,MATCH($C523,'Policy Characteristics'!$C:$C,0))),"",INDEX('Policy Characteristics'!F:F,MATCH($C523,'Policy Characteristics'!$C:$C,0)))</f>
        <v>0</v>
      </c>
      <c r="M523" s="261">
        <f>IF(ISBLANK(INDEX('Policy Characteristics'!G:G,MATCH($C523,'Policy Characteristics'!$C:$C,0))),"",INDEX('Policy Characteristics'!G:G,MATCH($C523,'Policy Characteristics'!$C:$C,0)))</f>
        <v>1</v>
      </c>
      <c r="N523" s="261">
        <f>IF(ISBLANK(INDEX('Policy Characteristics'!H:H,MATCH($C523,'Policy Characteristics'!$C:$C,0))),"",INDEX('Policy Characteristics'!H:H,MATCH($C523,'Policy Characteristics'!$C:$C,0)))</f>
        <v>0.01</v>
      </c>
      <c r="O523" s="254" t="str">
        <f>IF(ISBLANK(INDEX('Policy Characteristics'!I:I,MATCH($C523,'Policy Characteristics'!$C:$C,0))),"",INDEX('Policy Characteristics'!I:I,MATCH($C523,'Policy Characteristics'!$C:$C,0)))</f>
        <v>% of CO2 captured</v>
      </c>
      <c r="P523" s="254"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54" t="str">
        <f>IF(ISBLANK(INDEX('Policy Characteristics'!K:K,MATCH($C523,'Policy Characteristics'!$C:$C,0))),"",INDEX('Policy Characteristics'!K:K,MATCH($C523,'Policy Characteristics'!$C:$C,0)))</f>
        <v>ccs.html#ccs</v>
      </c>
      <c r="R523" s="254" t="str">
        <f>IF(ISBLANK(INDEX('Policy Characteristics'!L:L,MATCH($C523,'Policy Characteristics'!$C:$C,0))),"",INDEX('Policy Characteristics'!L:L,MATCH($C523,'Policy Characteristics'!$C:$C,0)))</f>
        <v>carbon-capture-and-sequestration.html</v>
      </c>
    </row>
    <row r="524" spans="1:18">
      <c r="A524" s="254" t="str">
        <f>IF(ISBLANK(INDEX('Policy Characteristics'!A:A,MATCH($C524,'Policy Characteristics'!$C:$C,0))),"",INDEX('Policy Characteristics'!A:A,MATCH($C524,'Policy Characteristics'!$C:$C,0)))</f>
        <v>Industry</v>
      </c>
      <c r="B524" s="262" t="str">
        <f>IF(ISBLANK(INDEX('Policy Characteristics'!B:B,MATCH($C524,'Policy Characteristics'!$C:$C,0))),"",INDEX('Policy Characteristics'!B:B,MATCH($C524,'Policy Characteristics'!$C:$C,0)))</f>
        <v>Carbon Capture and Sequestration</v>
      </c>
      <c r="C524" s="254" t="str">
        <f t="shared" si="29"/>
        <v>Industry Sector Fraction of Potential Additional CCS Achieved</v>
      </c>
      <c r="D524" s="6" t="s">
        <v>3070</v>
      </c>
      <c r="E524" s="6" t="s">
        <v>2534</v>
      </c>
      <c r="F524" t="s">
        <v>3034</v>
      </c>
      <c r="G524" s="45" t="s">
        <v>3030</v>
      </c>
      <c r="H524" s="43">
        <v>917</v>
      </c>
      <c r="I524" s="325" t="s">
        <v>44</v>
      </c>
      <c r="J524" s="255" t="str">
        <f>IF(ISBLANK(INDEX('Policy Characteristics'!D:D,MATCH($C524,'Policy Characteristics'!$C:$C,0))),"",INDEX('Policy Characteristics'!D:D,MATCH($C524,'Policy Characteristics'!$C:$C,0)))</f>
        <v>Industry CCS</v>
      </c>
      <c r="K524" s="254" t="str">
        <f>IF(ISBLANK(INDEX('Policy Characteristics'!E:E,MATCH($C524,'Policy Characteristics'!$C:$C,0))),"",INDEX('Policy Characteristics'!E:E,MATCH($C524,'Policy Characteristics'!$C:$C,0)))</f>
        <v>indst CCS</v>
      </c>
      <c r="L524" s="261">
        <f>IF(ISBLANK(INDEX('Policy Characteristics'!F:F,MATCH($C524,'Policy Characteristics'!$C:$C,0))),"",INDEX('Policy Characteristics'!F:F,MATCH($C524,'Policy Characteristics'!$C:$C,0)))</f>
        <v>0</v>
      </c>
      <c r="M524" s="261">
        <f>IF(ISBLANK(INDEX('Policy Characteristics'!G:G,MATCH($C524,'Policy Characteristics'!$C:$C,0))),"",INDEX('Policy Characteristics'!G:G,MATCH($C524,'Policy Characteristics'!$C:$C,0)))</f>
        <v>1</v>
      </c>
      <c r="N524" s="261">
        <f>IF(ISBLANK(INDEX('Policy Characteristics'!H:H,MATCH($C524,'Policy Characteristics'!$C:$C,0))),"",INDEX('Policy Characteristics'!H:H,MATCH($C524,'Policy Characteristics'!$C:$C,0)))</f>
        <v>0.01</v>
      </c>
      <c r="O524" s="254" t="str">
        <f>IF(ISBLANK(INDEX('Policy Characteristics'!I:I,MATCH($C524,'Policy Characteristics'!$C:$C,0))),"",INDEX('Policy Characteristics'!I:I,MATCH($C524,'Policy Characteristics'!$C:$C,0)))</f>
        <v>% of CO2 captured</v>
      </c>
      <c r="P524" s="254"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54" t="str">
        <f>IF(ISBLANK(INDEX('Policy Characteristics'!K:K,MATCH($C524,'Policy Characteristics'!$C:$C,0))),"",INDEX('Policy Characteristics'!K:K,MATCH($C524,'Policy Characteristics'!$C:$C,0)))</f>
        <v>ccs.html#ccs</v>
      </c>
      <c r="R524" s="254" t="str">
        <f>IF(ISBLANK(INDEX('Policy Characteristics'!L:L,MATCH($C524,'Policy Characteristics'!$C:$C,0))),"",INDEX('Policy Characteristics'!L:L,MATCH($C524,'Policy Characteristics'!$C:$C,0)))</f>
        <v>carbon-capture-and-sequestration.html</v>
      </c>
    </row>
    <row r="525" spans="1:18">
      <c r="A525" s="254" t="str">
        <f>IF(ISBLANK(INDEX('Policy Characteristics'!A:A,MATCH($C525,'Policy Characteristics'!$C:$C,0))),"",INDEX('Policy Characteristics'!A:A,MATCH($C525,'Policy Characteristics'!$C:$C,0)))</f>
        <v>Industry</v>
      </c>
      <c r="B525" s="262" t="str">
        <f>IF(ISBLANK(INDEX('Policy Characteristics'!B:B,MATCH($C525,'Policy Characteristics'!$C:$C,0))),"",INDEX('Policy Characteristics'!B:B,MATCH($C525,'Policy Characteristics'!$C:$C,0)))</f>
        <v>Carbon Capture and Sequestration</v>
      </c>
      <c r="C525" s="254" t="str">
        <f t="shared" si="29"/>
        <v>Industry Sector Fraction of Potential Additional CCS Achieved</v>
      </c>
      <c r="D525" s="6" t="s">
        <v>3071</v>
      </c>
      <c r="E525" s="6" t="s">
        <v>3028</v>
      </c>
      <c r="F525" t="s">
        <v>3035</v>
      </c>
      <c r="G525" s="45" t="s">
        <v>3029</v>
      </c>
      <c r="H525" s="43">
        <v>918</v>
      </c>
      <c r="I525" s="324" t="s">
        <v>43</v>
      </c>
      <c r="J525" s="255" t="str">
        <f>IF(ISBLANK(INDEX('Policy Characteristics'!D:D,MATCH($C525,'Policy Characteristics'!$C:$C,0))),"",INDEX('Policy Characteristics'!D:D,MATCH($C525,'Policy Characteristics'!$C:$C,0)))</f>
        <v>Industry CCS</v>
      </c>
      <c r="K525" s="254" t="str">
        <f>IF(ISBLANK(INDEX('Policy Characteristics'!E:E,MATCH($C525,'Policy Characteristics'!$C:$C,0))),"",INDEX('Policy Characteristics'!E:E,MATCH($C525,'Policy Characteristics'!$C:$C,0)))</f>
        <v>indst CCS</v>
      </c>
      <c r="L525" s="261">
        <f>IF(ISBLANK(INDEX('Policy Characteristics'!F:F,MATCH($C525,'Policy Characteristics'!$C:$C,0))),"",INDEX('Policy Characteristics'!F:F,MATCH($C525,'Policy Characteristics'!$C:$C,0)))</f>
        <v>0</v>
      </c>
      <c r="M525" s="261">
        <f>IF(ISBLANK(INDEX('Policy Characteristics'!G:G,MATCH($C525,'Policy Characteristics'!$C:$C,0))),"",INDEX('Policy Characteristics'!G:G,MATCH($C525,'Policy Characteristics'!$C:$C,0)))</f>
        <v>1</v>
      </c>
      <c r="N525" s="261">
        <f>IF(ISBLANK(INDEX('Policy Characteristics'!H:H,MATCH($C525,'Policy Characteristics'!$C:$C,0))),"",INDEX('Policy Characteristics'!H:H,MATCH($C525,'Policy Characteristics'!$C:$C,0)))</f>
        <v>0.01</v>
      </c>
      <c r="O525" s="254" t="str">
        <f>IF(ISBLANK(INDEX('Policy Characteristics'!I:I,MATCH($C525,'Policy Characteristics'!$C:$C,0))),"",INDEX('Policy Characteristics'!I:I,MATCH($C525,'Policy Characteristics'!$C:$C,0)))</f>
        <v>% of CO2 captured</v>
      </c>
      <c r="P525" s="254"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54" t="str">
        <f>IF(ISBLANK(INDEX('Policy Characteristics'!K:K,MATCH($C525,'Policy Characteristics'!$C:$C,0))),"",INDEX('Policy Characteristics'!K:K,MATCH($C525,'Policy Characteristics'!$C:$C,0)))</f>
        <v>ccs.html#ccs</v>
      </c>
      <c r="R525" s="254" t="str">
        <f>IF(ISBLANK(INDEX('Policy Characteristics'!L:L,MATCH($C525,'Policy Characteristics'!$C:$C,0))),"",INDEX('Policy Characteristics'!L:L,MATCH($C525,'Policy Characteristics'!$C:$C,0)))</f>
        <v>carbon-capture-and-sequestration.html</v>
      </c>
    </row>
    <row r="526" spans="1:18">
      <c r="A526" s="254" t="str">
        <f>IF(ISBLANK(INDEX('Policy Characteristics'!A:A,MATCH($C526,'Policy Characteristics'!$C:$C,0))),"",INDEX('Policy Characteristics'!A:A,MATCH($C526,'Policy Characteristics'!$C:$C,0)))</f>
        <v>Industry</v>
      </c>
      <c r="B526" s="262" t="str">
        <f>IF(ISBLANK(INDEX('Policy Characteristics'!B:B,MATCH($C526,'Policy Characteristics'!$C:$C,0))),"",INDEX('Policy Characteristics'!B:B,MATCH($C526,'Policy Characteristics'!$C:$C,0)))</f>
        <v>Carbon Capture and Sequestration</v>
      </c>
      <c r="C526" s="254" t="str">
        <f t="shared" si="29"/>
        <v>Industry Sector Fraction of Potential Additional CCS Achieved</v>
      </c>
      <c r="D526" s="6" t="s">
        <v>3071</v>
      </c>
      <c r="E526" s="6" t="s">
        <v>2534</v>
      </c>
      <c r="F526" t="s">
        <v>3035</v>
      </c>
      <c r="G526" s="45" t="s">
        <v>3030</v>
      </c>
      <c r="H526" s="43">
        <v>919</v>
      </c>
      <c r="I526" s="325" t="s">
        <v>44</v>
      </c>
      <c r="J526" s="255" t="str">
        <f>IF(ISBLANK(INDEX('Policy Characteristics'!D:D,MATCH($C526,'Policy Characteristics'!$C:$C,0))),"",INDEX('Policy Characteristics'!D:D,MATCH($C526,'Policy Characteristics'!$C:$C,0)))</f>
        <v>Industry CCS</v>
      </c>
      <c r="K526" s="254" t="str">
        <f>IF(ISBLANK(INDEX('Policy Characteristics'!E:E,MATCH($C526,'Policy Characteristics'!$C:$C,0))),"",INDEX('Policy Characteristics'!E:E,MATCH($C526,'Policy Characteristics'!$C:$C,0)))</f>
        <v>indst CCS</v>
      </c>
      <c r="L526" s="261">
        <f>IF(ISBLANK(INDEX('Policy Characteristics'!F:F,MATCH($C526,'Policy Characteristics'!$C:$C,0))),"",INDEX('Policy Characteristics'!F:F,MATCH($C526,'Policy Characteristics'!$C:$C,0)))</f>
        <v>0</v>
      </c>
      <c r="M526" s="261">
        <f>IF(ISBLANK(INDEX('Policy Characteristics'!G:G,MATCH($C526,'Policy Characteristics'!$C:$C,0))),"",INDEX('Policy Characteristics'!G:G,MATCH($C526,'Policy Characteristics'!$C:$C,0)))</f>
        <v>1</v>
      </c>
      <c r="N526" s="261">
        <f>IF(ISBLANK(INDEX('Policy Characteristics'!H:H,MATCH($C526,'Policy Characteristics'!$C:$C,0))),"",INDEX('Policy Characteristics'!H:H,MATCH($C526,'Policy Characteristics'!$C:$C,0)))</f>
        <v>0.01</v>
      </c>
      <c r="O526" s="254" t="str">
        <f>IF(ISBLANK(INDEX('Policy Characteristics'!I:I,MATCH($C526,'Policy Characteristics'!$C:$C,0))),"",INDEX('Policy Characteristics'!I:I,MATCH($C526,'Policy Characteristics'!$C:$C,0)))</f>
        <v>% of CO2 captured</v>
      </c>
      <c r="P526" s="254"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54" t="str">
        <f>IF(ISBLANK(INDEX('Policy Characteristics'!K:K,MATCH($C526,'Policy Characteristics'!$C:$C,0))),"",INDEX('Policy Characteristics'!K:K,MATCH($C526,'Policy Characteristics'!$C:$C,0)))</f>
        <v>ccs.html#ccs</v>
      </c>
      <c r="R526" s="254" t="str">
        <f>IF(ISBLANK(INDEX('Policy Characteristics'!L:L,MATCH($C526,'Policy Characteristics'!$C:$C,0))),"",INDEX('Policy Characteristics'!L:L,MATCH($C526,'Policy Characteristics'!$C:$C,0)))</f>
        <v>carbon-capture-and-sequestration.html</v>
      </c>
    </row>
    <row r="527" spans="1:18">
      <c r="A527" s="254" t="str">
        <f>IF(ISBLANK(INDEX('Policy Characteristics'!A:A,MATCH($C527,'Policy Characteristics'!$C:$C,0))),"",INDEX('Policy Characteristics'!A:A,MATCH($C527,'Policy Characteristics'!$C:$C,0)))</f>
        <v>Industry</v>
      </c>
      <c r="B527" s="262" t="str">
        <f>IF(ISBLANK(INDEX('Policy Characteristics'!B:B,MATCH($C527,'Policy Characteristics'!$C:$C,0))),"",INDEX('Policy Characteristics'!B:B,MATCH($C527,'Policy Characteristics'!$C:$C,0)))</f>
        <v>Carbon Capture and Sequestration</v>
      </c>
      <c r="C527" s="254" t="str">
        <f t="shared" si="29"/>
        <v>Industry Sector Fraction of Potential Additional CCS Achieved</v>
      </c>
      <c r="D527" s="6" t="s">
        <v>3072</v>
      </c>
      <c r="E527" s="6" t="s">
        <v>3028</v>
      </c>
      <c r="F527" t="s">
        <v>3036</v>
      </c>
      <c r="G527" s="45" t="s">
        <v>3029</v>
      </c>
      <c r="H527" s="43">
        <v>920</v>
      </c>
      <c r="I527" s="324" t="s">
        <v>43</v>
      </c>
      <c r="J527" s="255" t="str">
        <f>IF(ISBLANK(INDEX('Policy Characteristics'!D:D,MATCH($C527,'Policy Characteristics'!$C:$C,0))),"",INDEX('Policy Characteristics'!D:D,MATCH($C527,'Policy Characteristics'!$C:$C,0)))</f>
        <v>Industry CCS</v>
      </c>
      <c r="K527" s="254" t="str">
        <f>IF(ISBLANK(INDEX('Policy Characteristics'!E:E,MATCH($C527,'Policy Characteristics'!$C:$C,0))),"",INDEX('Policy Characteristics'!E:E,MATCH($C527,'Policy Characteristics'!$C:$C,0)))</f>
        <v>indst CCS</v>
      </c>
      <c r="L527" s="261">
        <f>IF(ISBLANK(INDEX('Policy Characteristics'!F:F,MATCH($C527,'Policy Characteristics'!$C:$C,0))),"",INDEX('Policy Characteristics'!F:F,MATCH($C527,'Policy Characteristics'!$C:$C,0)))</f>
        <v>0</v>
      </c>
      <c r="M527" s="261">
        <f>IF(ISBLANK(INDEX('Policy Characteristics'!G:G,MATCH($C527,'Policy Characteristics'!$C:$C,0))),"",INDEX('Policy Characteristics'!G:G,MATCH($C527,'Policy Characteristics'!$C:$C,0)))</f>
        <v>1</v>
      </c>
      <c r="N527" s="261">
        <f>IF(ISBLANK(INDEX('Policy Characteristics'!H:H,MATCH($C527,'Policy Characteristics'!$C:$C,0))),"",INDEX('Policy Characteristics'!H:H,MATCH($C527,'Policy Characteristics'!$C:$C,0)))</f>
        <v>0.01</v>
      </c>
      <c r="O527" s="254" t="str">
        <f>IF(ISBLANK(INDEX('Policy Characteristics'!I:I,MATCH($C527,'Policy Characteristics'!$C:$C,0))),"",INDEX('Policy Characteristics'!I:I,MATCH($C527,'Policy Characteristics'!$C:$C,0)))</f>
        <v>% of CO2 captured</v>
      </c>
      <c r="P527" s="254"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54" t="str">
        <f>IF(ISBLANK(INDEX('Policy Characteristics'!K:K,MATCH($C527,'Policy Characteristics'!$C:$C,0))),"",INDEX('Policy Characteristics'!K:K,MATCH($C527,'Policy Characteristics'!$C:$C,0)))</f>
        <v>ccs.html#ccs</v>
      </c>
      <c r="R527" s="254" t="str">
        <f>IF(ISBLANK(INDEX('Policy Characteristics'!L:L,MATCH($C527,'Policy Characteristics'!$C:$C,0))),"",INDEX('Policy Characteristics'!L:L,MATCH($C527,'Policy Characteristics'!$C:$C,0)))</f>
        <v>carbon-capture-and-sequestration.html</v>
      </c>
    </row>
    <row r="528" spans="1:18">
      <c r="A528" s="254" t="str">
        <f>IF(ISBLANK(INDEX('Policy Characteristics'!A:A,MATCH($C528,'Policy Characteristics'!$C:$C,0))),"",INDEX('Policy Characteristics'!A:A,MATCH($C528,'Policy Characteristics'!$C:$C,0)))</f>
        <v>Industry</v>
      </c>
      <c r="B528" s="262" t="str">
        <f>IF(ISBLANK(INDEX('Policy Characteristics'!B:B,MATCH($C528,'Policy Characteristics'!$C:$C,0))),"",INDEX('Policy Characteristics'!B:B,MATCH($C528,'Policy Characteristics'!$C:$C,0)))</f>
        <v>Carbon Capture and Sequestration</v>
      </c>
      <c r="C528" s="254" t="str">
        <f t="shared" si="29"/>
        <v>Industry Sector Fraction of Potential Additional CCS Achieved</v>
      </c>
      <c r="D528" s="6" t="s">
        <v>3072</v>
      </c>
      <c r="E528" s="6" t="s">
        <v>2534</v>
      </c>
      <c r="F528" t="s">
        <v>3036</v>
      </c>
      <c r="G528" s="45" t="s">
        <v>3030</v>
      </c>
      <c r="H528" s="43">
        <v>921</v>
      </c>
      <c r="I528" s="325" t="s">
        <v>44</v>
      </c>
      <c r="J528" s="255" t="str">
        <f>IF(ISBLANK(INDEX('Policy Characteristics'!D:D,MATCH($C528,'Policy Characteristics'!$C:$C,0))),"",INDEX('Policy Characteristics'!D:D,MATCH($C528,'Policy Characteristics'!$C:$C,0)))</f>
        <v>Industry CCS</v>
      </c>
      <c r="K528" s="254" t="str">
        <f>IF(ISBLANK(INDEX('Policy Characteristics'!E:E,MATCH($C528,'Policy Characteristics'!$C:$C,0))),"",INDEX('Policy Characteristics'!E:E,MATCH($C528,'Policy Characteristics'!$C:$C,0)))</f>
        <v>indst CCS</v>
      </c>
      <c r="L528" s="261">
        <f>IF(ISBLANK(INDEX('Policy Characteristics'!F:F,MATCH($C528,'Policy Characteristics'!$C:$C,0))),"",INDEX('Policy Characteristics'!F:F,MATCH($C528,'Policy Characteristics'!$C:$C,0)))</f>
        <v>0</v>
      </c>
      <c r="M528" s="261">
        <f>IF(ISBLANK(INDEX('Policy Characteristics'!G:G,MATCH($C528,'Policy Characteristics'!$C:$C,0))),"",INDEX('Policy Characteristics'!G:G,MATCH($C528,'Policy Characteristics'!$C:$C,0)))</f>
        <v>1</v>
      </c>
      <c r="N528" s="261">
        <f>IF(ISBLANK(INDEX('Policy Characteristics'!H:H,MATCH($C528,'Policy Characteristics'!$C:$C,0))),"",INDEX('Policy Characteristics'!H:H,MATCH($C528,'Policy Characteristics'!$C:$C,0)))</f>
        <v>0.01</v>
      </c>
      <c r="O528" s="254" t="str">
        <f>IF(ISBLANK(INDEX('Policy Characteristics'!I:I,MATCH($C528,'Policy Characteristics'!$C:$C,0))),"",INDEX('Policy Characteristics'!I:I,MATCH($C528,'Policy Characteristics'!$C:$C,0)))</f>
        <v>% of CO2 captured</v>
      </c>
      <c r="P528" s="254"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54" t="str">
        <f>IF(ISBLANK(INDEX('Policy Characteristics'!K:K,MATCH($C528,'Policy Characteristics'!$C:$C,0))),"",INDEX('Policy Characteristics'!K:K,MATCH($C528,'Policy Characteristics'!$C:$C,0)))</f>
        <v>ccs.html#ccs</v>
      </c>
      <c r="R528" s="254" t="str">
        <f>IF(ISBLANK(INDEX('Policy Characteristics'!L:L,MATCH($C528,'Policy Characteristics'!$C:$C,0))),"",INDEX('Policy Characteristics'!L:L,MATCH($C528,'Policy Characteristics'!$C:$C,0)))</f>
        <v>carbon-capture-and-sequestration.html</v>
      </c>
    </row>
    <row r="529" spans="1:18">
      <c r="A529" s="254" t="str">
        <f>IF(ISBLANK(INDEX('Policy Characteristics'!A:A,MATCH($C529,'Policy Characteristics'!$C:$C,0))),"",INDEX('Policy Characteristics'!A:A,MATCH($C529,'Policy Characteristics'!$C:$C,0)))</f>
        <v>Industry</v>
      </c>
      <c r="B529" s="262" t="str">
        <f>IF(ISBLANK(INDEX('Policy Characteristics'!B:B,MATCH($C529,'Policy Characteristics'!$C:$C,0))),"",INDEX('Policy Characteristics'!B:B,MATCH($C529,'Policy Characteristics'!$C:$C,0)))</f>
        <v>Carbon Capture and Sequestration</v>
      </c>
      <c r="C529" s="254" t="str">
        <f t="shared" si="29"/>
        <v>Industry Sector Fraction of Potential Additional CCS Achieved</v>
      </c>
      <c r="D529" s="6" t="s">
        <v>3073</v>
      </c>
      <c r="E529" s="6" t="s">
        <v>3028</v>
      </c>
      <c r="F529" t="s">
        <v>3037</v>
      </c>
      <c r="G529" s="45" t="s">
        <v>3029</v>
      </c>
      <c r="H529" s="43">
        <v>922</v>
      </c>
      <c r="I529" s="324" t="s">
        <v>43</v>
      </c>
      <c r="J529" s="255" t="str">
        <f>IF(ISBLANK(INDEX('Policy Characteristics'!D:D,MATCH($C529,'Policy Characteristics'!$C:$C,0))),"",INDEX('Policy Characteristics'!D:D,MATCH($C529,'Policy Characteristics'!$C:$C,0)))</f>
        <v>Industry CCS</v>
      </c>
      <c r="K529" s="254" t="str">
        <f>IF(ISBLANK(INDEX('Policy Characteristics'!E:E,MATCH($C529,'Policy Characteristics'!$C:$C,0))),"",INDEX('Policy Characteristics'!E:E,MATCH($C529,'Policy Characteristics'!$C:$C,0)))</f>
        <v>indst CCS</v>
      </c>
      <c r="L529" s="261">
        <f>IF(ISBLANK(INDEX('Policy Characteristics'!F:F,MATCH($C529,'Policy Characteristics'!$C:$C,0))),"",INDEX('Policy Characteristics'!F:F,MATCH($C529,'Policy Characteristics'!$C:$C,0)))</f>
        <v>0</v>
      </c>
      <c r="M529" s="261">
        <f>IF(ISBLANK(INDEX('Policy Characteristics'!G:G,MATCH($C529,'Policy Characteristics'!$C:$C,0))),"",INDEX('Policy Characteristics'!G:G,MATCH($C529,'Policy Characteristics'!$C:$C,0)))</f>
        <v>1</v>
      </c>
      <c r="N529" s="261">
        <f>IF(ISBLANK(INDEX('Policy Characteristics'!H:H,MATCH($C529,'Policy Characteristics'!$C:$C,0))),"",INDEX('Policy Characteristics'!H:H,MATCH($C529,'Policy Characteristics'!$C:$C,0)))</f>
        <v>0.01</v>
      </c>
      <c r="O529" s="254" t="str">
        <f>IF(ISBLANK(INDEX('Policy Characteristics'!I:I,MATCH($C529,'Policy Characteristics'!$C:$C,0))),"",INDEX('Policy Characteristics'!I:I,MATCH($C529,'Policy Characteristics'!$C:$C,0)))</f>
        <v>% of CO2 captured</v>
      </c>
      <c r="P529" s="254"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254" t="str">
        <f>IF(ISBLANK(INDEX('Policy Characteristics'!K:K,MATCH($C529,'Policy Characteristics'!$C:$C,0))),"",INDEX('Policy Characteristics'!K:K,MATCH($C529,'Policy Characteristics'!$C:$C,0)))</f>
        <v>ccs.html#ccs</v>
      </c>
      <c r="R529" s="254" t="str">
        <f>IF(ISBLANK(INDEX('Policy Characteristics'!L:L,MATCH($C529,'Policy Characteristics'!$C:$C,0))),"",INDEX('Policy Characteristics'!L:L,MATCH($C529,'Policy Characteristics'!$C:$C,0)))</f>
        <v>carbon-capture-and-sequestration.html</v>
      </c>
    </row>
    <row r="530" spans="1:18">
      <c r="A530" s="254" t="str">
        <f>IF(ISBLANK(INDEX('Policy Characteristics'!A:A,MATCH($C530,'Policy Characteristics'!$C:$C,0))),"",INDEX('Policy Characteristics'!A:A,MATCH($C530,'Policy Characteristics'!$C:$C,0)))</f>
        <v>Industry</v>
      </c>
      <c r="B530" s="262" t="str">
        <f>IF(ISBLANK(INDEX('Policy Characteristics'!B:B,MATCH($C530,'Policy Characteristics'!$C:$C,0))),"",INDEX('Policy Characteristics'!B:B,MATCH($C530,'Policy Characteristics'!$C:$C,0)))</f>
        <v>Carbon Capture and Sequestration</v>
      </c>
      <c r="C530" s="254" t="str">
        <f t="shared" si="29"/>
        <v>Industry Sector Fraction of Potential Additional CCS Achieved</v>
      </c>
      <c r="D530" s="6" t="s">
        <v>3073</v>
      </c>
      <c r="E530" s="6" t="s">
        <v>2534</v>
      </c>
      <c r="F530" t="s">
        <v>3037</v>
      </c>
      <c r="G530" s="45" t="s">
        <v>3030</v>
      </c>
      <c r="H530" s="43">
        <v>923</v>
      </c>
      <c r="I530" s="325" t="s">
        <v>44</v>
      </c>
      <c r="J530" s="255" t="str">
        <f>IF(ISBLANK(INDEX('Policy Characteristics'!D:D,MATCH($C530,'Policy Characteristics'!$C:$C,0))),"",INDEX('Policy Characteristics'!D:D,MATCH($C530,'Policy Characteristics'!$C:$C,0)))</f>
        <v>Industry CCS</v>
      </c>
      <c r="K530" s="254" t="str">
        <f>IF(ISBLANK(INDEX('Policy Characteristics'!E:E,MATCH($C530,'Policy Characteristics'!$C:$C,0))),"",INDEX('Policy Characteristics'!E:E,MATCH($C530,'Policy Characteristics'!$C:$C,0)))</f>
        <v>indst CCS</v>
      </c>
      <c r="L530" s="261">
        <f>IF(ISBLANK(INDEX('Policy Characteristics'!F:F,MATCH($C530,'Policy Characteristics'!$C:$C,0))),"",INDEX('Policy Characteristics'!F:F,MATCH($C530,'Policy Characteristics'!$C:$C,0)))</f>
        <v>0</v>
      </c>
      <c r="M530" s="261">
        <f>IF(ISBLANK(INDEX('Policy Characteristics'!G:G,MATCH($C530,'Policy Characteristics'!$C:$C,0))),"",INDEX('Policy Characteristics'!G:G,MATCH($C530,'Policy Characteristics'!$C:$C,0)))</f>
        <v>1</v>
      </c>
      <c r="N530" s="261">
        <f>IF(ISBLANK(INDEX('Policy Characteristics'!H:H,MATCH($C530,'Policy Characteristics'!$C:$C,0))),"",INDEX('Policy Characteristics'!H:H,MATCH($C530,'Policy Characteristics'!$C:$C,0)))</f>
        <v>0.01</v>
      </c>
      <c r="O530" s="254" t="str">
        <f>IF(ISBLANK(INDEX('Policy Characteristics'!I:I,MATCH($C530,'Policy Characteristics'!$C:$C,0))),"",INDEX('Policy Characteristics'!I:I,MATCH($C530,'Policy Characteristics'!$C:$C,0)))</f>
        <v>% of CO2 captured</v>
      </c>
      <c r="P530" s="254"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254" t="str">
        <f>IF(ISBLANK(INDEX('Policy Characteristics'!K:K,MATCH($C530,'Policy Characteristics'!$C:$C,0))),"",INDEX('Policy Characteristics'!K:K,MATCH($C530,'Policy Characteristics'!$C:$C,0)))</f>
        <v>ccs.html#ccs</v>
      </c>
      <c r="R530" s="254" t="str">
        <f>IF(ISBLANK(INDEX('Policy Characteristics'!L:L,MATCH($C530,'Policy Characteristics'!$C:$C,0))),"",INDEX('Policy Characteristics'!L:L,MATCH($C530,'Policy Characteristics'!$C:$C,0)))</f>
        <v>carbon-capture-and-sequestration.html</v>
      </c>
    </row>
    <row r="531" spans="1:18">
      <c r="A531" s="254" t="str">
        <f>IF(ISBLANK(INDEX('Policy Characteristics'!A:A,MATCH($C531,'Policy Characteristics'!$C:$C,0))),"",INDEX('Policy Characteristics'!A:A,MATCH($C531,'Policy Characteristics'!$C:$C,0)))</f>
        <v>Industry</v>
      </c>
      <c r="B531" s="262" t="str">
        <f>IF(ISBLANK(INDEX('Policy Characteristics'!B:B,MATCH($C531,'Policy Characteristics'!$C:$C,0))),"",INDEX('Policy Characteristics'!B:B,MATCH($C531,'Policy Characteristics'!$C:$C,0)))</f>
        <v>Carbon Capture and Sequestration</v>
      </c>
      <c r="C531" s="254" t="str">
        <f t="shared" si="29"/>
        <v>Industry Sector Fraction of Potential Additional CCS Achieved</v>
      </c>
      <c r="D531" s="6" t="s">
        <v>3074</v>
      </c>
      <c r="E531" s="6" t="s">
        <v>3028</v>
      </c>
      <c r="F531" t="s">
        <v>3038</v>
      </c>
      <c r="G531" s="45" t="s">
        <v>3029</v>
      </c>
      <c r="H531" s="43">
        <v>924</v>
      </c>
      <c r="I531" s="324" t="s">
        <v>43</v>
      </c>
      <c r="J531" s="255" t="str">
        <f>IF(ISBLANK(INDEX('Policy Characteristics'!D:D,MATCH($C531,'Policy Characteristics'!$C:$C,0))),"",INDEX('Policy Characteristics'!D:D,MATCH($C531,'Policy Characteristics'!$C:$C,0)))</f>
        <v>Industry CCS</v>
      </c>
      <c r="K531" s="254" t="str">
        <f>IF(ISBLANK(INDEX('Policy Characteristics'!E:E,MATCH($C531,'Policy Characteristics'!$C:$C,0))),"",INDEX('Policy Characteristics'!E:E,MATCH($C531,'Policy Characteristics'!$C:$C,0)))</f>
        <v>indst CCS</v>
      </c>
      <c r="L531" s="261">
        <f>IF(ISBLANK(INDEX('Policy Characteristics'!F:F,MATCH($C531,'Policy Characteristics'!$C:$C,0))),"",INDEX('Policy Characteristics'!F:F,MATCH($C531,'Policy Characteristics'!$C:$C,0)))</f>
        <v>0</v>
      </c>
      <c r="M531" s="261">
        <f>IF(ISBLANK(INDEX('Policy Characteristics'!G:G,MATCH($C531,'Policy Characteristics'!$C:$C,0))),"",INDEX('Policy Characteristics'!G:G,MATCH($C531,'Policy Characteristics'!$C:$C,0)))</f>
        <v>1</v>
      </c>
      <c r="N531" s="261">
        <f>IF(ISBLANK(INDEX('Policy Characteristics'!H:H,MATCH($C531,'Policy Characteristics'!$C:$C,0))),"",INDEX('Policy Characteristics'!H:H,MATCH($C531,'Policy Characteristics'!$C:$C,0)))</f>
        <v>0.01</v>
      </c>
      <c r="O531" s="254" t="str">
        <f>IF(ISBLANK(INDEX('Policy Characteristics'!I:I,MATCH($C531,'Policy Characteristics'!$C:$C,0))),"",INDEX('Policy Characteristics'!I:I,MATCH($C531,'Policy Characteristics'!$C:$C,0)))</f>
        <v>% of CO2 captured</v>
      </c>
      <c r="P531" s="254"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254" t="str">
        <f>IF(ISBLANK(INDEX('Policy Characteristics'!K:K,MATCH($C531,'Policy Characteristics'!$C:$C,0))),"",INDEX('Policy Characteristics'!K:K,MATCH($C531,'Policy Characteristics'!$C:$C,0)))</f>
        <v>ccs.html#ccs</v>
      </c>
      <c r="R531" s="254" t="str">
        <f>IF(ISBLANK(INDEX('Policy Characteristics'!L:L,MATCH($C531,'Policy Characteristics'!$C:$C,0))),"",INDEX('Policy Characteristics'!L:L,MATCH($C531,'Policy Characteristics'!$C:$C,0)))</f>
        <v>carbon-capture-and-sequestration.html</v>
      </c>
    </row>
    <row r="532" spans="1:18">
      <c r="A532" s="254" t="str">
        <f>IF(ISBLANK(INDEX('Policy Characteristics'!A:A,MATCH($C532,'Policy Characteristics'!$C:$C,0))),"",INDEX('Policy Characteristics'!A:A,MATCH($C532,'Policy Characteristics'!$C:$C,0)))</f>
        <v>Industry</v>
      </c>
      <c r="B532" s="262" t="str">
        <f>IF(ISBLANK(INDEX('Policy Characteristics'!B:B,MATCH($C532,'Policy Characteristics'!$C:$C,0))),"",INDEX('Policy Characteristics'!B:B,MATCH($C532,'Policy Characteristics'!$C:$C,0)))</f>
        <v>Carbon Capture and Sequestration</v>
      </c>
      <c r="C532" s="254" t="str">
        <f t="shared" ref="C532:C564" si="30">C$515</f>
        <v>Industry Sector Fraction of Potential Additional CCS Achieved</v>
      </c>
      <c r="D532" s="6" t="s">
        <v>3074</v>
      </c>
      <c r="E532" s="6" t="s">
        <v>2534</v>
      </c>
      <c r="F532" t="s">
        <v>3038</v>
      </c>
      <c r="G532" s="45" t="s">
        <v>3030</v>
      </c>
      <c r="H532" s="43">
        <v>925</v>
      </c>
      <c r="I532" s="325" t="s">
        <v>43</v>
      </c>
      <c r="J532" s="255" t="str">
        <f>IF(ISBLANK(INDEX('Policy Characteristics'!D:D,MATCH($C532,'Policy Characteristics'!$C:$C,0))),"",INDEX('Policy Characteristics'!D:D,MATCH($C532,'Policy Characteristics'!$C:$C,0)))</f>
        <v>Industry CCS</v>
      </c>
      <c r="K532" s="254" t="str">
        <f>IF(ISBLANK(INDEX('Policy Characteristics'!E:E,MATCH($C532,'Policy Characteristics'!$C:$C,0))),"",INDEX('Policy Characteristics'!E:E,MATCH($C532,'Policy Characteristics'!$C:$C,0)))</f>
        <v>indst CCS</v>
      </c>
      <c r="L532" s="261">
        <f>IF(ISBLANK(INDEX('Policy Characteristics'!F:F,MATCH($C532,'Policy Characteristics'!$C:$C,0))),"",INDEX('Policy Characteristics'!F:F,MATCH($C532,'Policy Characteristics'!$C:$C,0)))</f>
        <v>0</v>
      </c>
      <c r="M532" s="261">
        <f>IF(ISBLANK(INDEX('Policy Characteristics'!G:G,MATCH($C532,'Policy Characteristics'!$C:$C,0))),"",INDEX('Policy Characteristics'!G:G,MATCH($C532,'Policy Characteristics'!$C:$C,0)))</f>
        <v>1</v>
      </c>
      <c r="N532" s="261">
        <f>IF(ISBLANK(INDEX('Policy Characteristics'!H:H,MATCH($C532,'Policy Characteristics'!$C:$C,0))),"",INDEX('Policy Characteristics'!H:H,MATCH($C532,'Policy Characteristics'!$C:$C,0)))</f>
        <v>0.01</v>
      </c>
      <c r="O532" s="254" t="str">
        <f>IF(ISBLANK(INDEX('Policy Characteristics'!I:I,MATCH($C532,'Policy Characteristics'!$C:$C,0))),"",INDEX('Policy Characteristics'!I:I,MATCH($C532,'Policy Characteristics'!$C:$C,0)))</f>
        <v>% of CO2 captured</v>
      </c>
      <c r="P532" s="254"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254" t="str">
        <f>IF(ISBLANK(INDEX('Policy Characteristics'!K:K,MATCH($C532,'Policy Characteristics'!$C:$C,0))),"",INDEX('Policy Characteristics'!K:K,MATCH($C532,'Policy Characteristics'!$C:$C,0)))</f>
        <v>ccs.html#ccs</v>
      </c>
      <c r="R532" s="254" t="str">
        <f>IF(ISBLANK(INDEX('Policy Characteristics'!L:L,MATCH($C532,'Policy Characteristics'!$C:$C,0))),"",INDEX('Policy Characteristics'!L:L,MATCH($C532,'Policy Characteristics'!$C:$C,0)))</f>
        <v>carbon-capture-and-sequestration.html</v>
      </c>
    </row>
    <row r="533" spans="1:18">
      <c r="A533" s="254" t="str">
        <f>IF(ISBLANK(INDEX('Policy Characteristics'!A:A,MATCH($C533,'Policy Characteristics'!$C:$C,0))),"",INDEX('Policy Characteristics'!A:A,MATCH($C533,'Policy Characteristics'!$C:$C,0)))</f>
        <v>Industry</v>
      </c>
      <c r="B533" s="262" t="str">
        <f>IF(ISBLANK(INDEX('Policy Characteristics'!B:B,MATCH($C533,'Policy Characteristics'!$C:$C,0))),"",INDEX('Policy Characteristics'!B:B,MATCH($C533,'Policy Characteristics'!$C:$C,0)))</f>
        <v>Carbon Capture and Sequestration</v>
      </c>
      <c r="C533" s="254" t="str">
        <f t="shared" si="30"/>
        <v>Industry Sector Fraction of Potential Additional CCS Achieved</v>
      </c>
      <c r="D533" s="6" t="s">
        <v>3075</v>
      </c>
      <c r="E533" s="6" t="s">
        <v>3028</v>
      </c>
      <c r="F533" t="s">
        <v>2581</v>
      </c>
      <c r="G533" s="45" t="s">
        <v>3029</v>
      </c>
      <c r="H533" s="43">
        <v>926</v>
      </c>
      <c r="I533" s="324" t="s">
        <v>43</v>
      </c>
      <c r="J533" s="255" t="str">
        <f>IF(ISBLANK(INDEX('Policy Characteristics'!D:D,MATCH($C533,'Policy Characteristics'!$C:$C,0))),"",INDEX('Policy Characteristics'!D:D,MATCH($C533,'Policy Characteristics'!$C:$C,0)))</f>
        <v>Industry CCS</v>
      </c>
      <c r="K533" s="254" t="str">
        <f>IF(ISBLANK(INDEX('Policy Characteristics'!E:E,MATCH($C533,'Policy Characteristics'!$C:$C,0))),"",INDEX('Policy Characteristics'!E:E,MATCH($C533,'Policy Characteristics'!$C:$C,0)))</f>
        <v>indst CCS</v>
      </c>
      <c r="L533" s="261">
        <f>IF(ISBLANK(INDEX('Policy Characteristics'!F:F,MATCH($C533,'Policy Characteristics'!$C:$C,0))),"",INDEX('Policy Characteristics'!F:F,MATCH($C533,'Policy Characteristics'!$C:$C,0)))</f>
        <v>0</v>
      </c>
      <c r="M533" s="261">
        <f>IF(ISBLANK(INDEX('Policy Characteristics'!G:G,MATCH($C533,'Policy Characteristics'!$C:$C,0))),"",INDEX('Policy Characteristics'!G:G,MATCH($C533,'Policy Characteristics'!$C:$C,0)))</f>
        <v>1</v>
      </c>
      <c r="N533" s="261">
        <f>IF(ISBLANK(INDEX('Policy Characteristics'!H:H,MATCH($C533,'Policy Characteristics'!$C:$C,0))),"",INDEX('Policy Characteristics'!H:H,MATCH($C533,'Policy Characteristics'!$C:$C,0)))</f>
        <v>0.01</v>
      </c>
      <c r="O533" s="254" t="str">
        <f>IF(ISBLANK(INDEX('Policy Characteristics'!I:I,MATCH($C533,'Policy Characteristics'!$C:$C,0))),"",INDEX('Policy Characteristics'!I:I,MATCH($C533,'Policy Characteristics'!$C:$C,0)))</f>
        <v>% of CO2 captured</v>
      </c>
      <c r="P533" s="254"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254" t="str">
        <f>IF(ISBLANK(INDEX('Policy Characteristics'!K:K,MATCH($C533,'Policy Characteristics'!$C:$C,0))),"",INDEX('Policy Characteristics'!K:K,MATCH($C533,'Policy Characteristics'!$C:$C,0)))</f>
        <v>ccs.html#ccs</v>
      </c>
      <c r="R533" s="254" t="str">
        <f>IF(ISBLANK(INDEX('Policy Characteristics'!L:L,MATCH($C533,'Policy Characteristics'!$C:$C,0))),"",INDEX('Policy Characteristics'!L:L,MATCH($C533,'Policy Characteristics'!$C:$C,0)))</f>
        <v>carbon-capture-and-sequestration.html</v>
      </c>
    </row>
    <row r="534" spans="1:18">
      <c r="A534" s="254" t="str">
        <f>IF(ISBLANK(INDEX('Policy Characteristics'!A:A,MATCH($C534,'Policy Characteristics'!$C:$C,0))),"",INDEX('Policy Characteristics'!A:A,MATCH($C534,'Policy Characteristics'!$C:$C,0)))</f>
        <v>Industry</v>
      </c>
      <c r="B534" s="262" t="str">
        <f>IF(ISBLANK(INDEX('Policy Characteristics'!B:B,MATCH($C534,'Policy Characteristics'!$C:$C,0))),"",INDEX('Policy Characteristics'!B:B,MATCH($C534,'Policy Characteristics'!$C:$C,0)))</f>
        <v>Carbon Capture and Sequestration</v>
      </c>
      <c r="C534" s="254" t="str">
        <f t="shared" si="30"/>
        <v>Industry Sector Fraction of Potential Additional CCS Achieved</v>
      </c>
      <c r="D534" s="6" t="s">
        <v>3075</v>
      </c>
      <c r="E534" s="6" t="s">
        <v>2534</v>
      </c>
      <c r="F534" t="s">
        <v>2581</v>
      </c>
      <c r="G534" s="45" t="s">
        <v>3030</v>
      </c>
      <c r="H534" s="43">
        <v>927</v>
      </c>
      <c r="I534" s="324" t="s">
        <v>43</v>
      </c>
      <c r="J534" s="255" t="str">
        <f>IF(ISBLANK(INDEX('Policy Characteristics'!D:D,MATCH($C534,'Policy Characteristics'!$C:$C,0))),"",INDEX('Policy Characteristics'!D:D,MATCH($C534,'Policy Characteristics'!$C:$C,0)))</f>
        <v>Industry CCS</v>
      </c>
      <c r="K534" s="254" t="str">
        <f>IF(ISBLANK(INDEX('Policy Characteristics'!E:E,MATCH($C534,'Policy Characteristics'!$C:$C,0))),"",INDEX('Policy Characteristics'!E:E,MATCH($C534,'Policy Characteristics'!$C:$C,0)))</f>
        <v>indst CCS</v>
      </c>
      <c r="L534" s="261">
        <f>IF(ISBLANK(INDEX('Policy Characteristics'!F:F,MATCH($C534,'Policy Characteristics'!$C:$C,0))),"",INDEX('Policy Characteristics'!F:F,MATCH($C534,'Policy Characteristics'!$C:$C,0)))</f>
        <v>0</v>
      </c>
      <c r="M534" s="261">
        <f>IF(ISBLANK(INDEX('Policy Characteristics'!G:G,MATCH($C534,'Policy Characteristics'!$C:$C,0))),"",INDEX('Policy Characteristics'!G:G,MATCH($C534,'Policy Characteristics'!$C:$C,0)))</f>
        <v>1</v>
      </c>
      <c r="N534" s="261">
        <f>IF(ISBLANK(INDEX('Policy Characteristics'!H:H,MATCH($C534,'Policy Characteristics'!$C:$C,0))),"",INDEX('Policy Characteristics'!H:H,MATCH($C534,'Policy Characteristics'!$C:$C,0)))</f>
        <v>0.01</v>
      </c>
      <c r="O534" s="254" t="str">
        <f>IF(ISBLANK(INDEX('Policy Characteristics'!I:I,MATCH($C534,'Policy Characteristics'!$C:$C,0))),"",INDEX('Policy Characteristics'!I:I,MATCH($C534,'Policy Characteristics'!$C:$C,0)))</f>
        <v>% of CO2 captured</v>
      </c>
      <c r="P534" s="254"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254" t="str">
        <f>IF(ISBLANK(INDEX('Policy Characteristics'!K:K,MATCH($C534,'Policy Characteristics'!$C:$C,0))),"",INDEX('Policy Characteristics'!K:K,MATCH($C534,'Policy Characteristics'!$C:$C,0)))</f>
        <v>ccs.html#ccs</v>
      </c>
      <c r="R534" s="254" t="str">
        <f>IF(ISBLANK(INDEX('Policy Characteristics'!L:L,MATCH($C534,'Policy Characteristics'!$C:$C,0))),"",INDEX('Policy Characteristics'!L:L,MATCH($C534,'Policy Characteristics'!$C:$C,0)))</f>
        <v>carbon-capture-and-sequestration.html</v>
      </c>
    </row>
    <row r="535" spans="1:18">
      <c r="A535" s="254" t="str">
        <f>IF(ISBLANK(INDEX('Policy Characteristics'!A:A,MATCH($C535,'Policy Characteristics'!$C:$C,0))),"",INDEX('Policy Characteristics'!A:A,MATCH($C535,'Policy Characteristics'!$C:$C,0)))</f>
        <v>Industry</v>
      </c>
      <c r="B535" s="262" t="str">
        <f>IF(ISBLANK(INDEX('Policy Characteristics'!B:B,MATCH($C535,'Policy Characteristics'!$C:$C,0))),"",INDEX('Policy Characteristics'!B:B,MATCH($C535,'Policy Characteristics'!$C:$C,0)))</f>
        <v>Carbon Capture and Sequestration</v>
      </c>
      <c r="C535" s="254" t="str">
        <f t="shared" si="30"/>
        <v>Industry Sector Fraction of Potential Additional CCS Achieved</v>
      </c>
      <c r="D535" s="6" t="s">
        <v>3076</v>
      </c>
      <c r="E535" s="6" t="s">
        <v>3028</v>
      </c>
      <c r="F535" t="s">
        <v>3039</v>
      </c>
      <c r="G535" s="45" t="s">
        <v>3029</v>
      </c>
      <c r="H535" s="43">
        <v>928</v>
      </c>
      <c r="I535" s="324" t="s">
        <v>43</v>
      </c>
      <c r="J535" s="255" t="str">
        <f>IF(ISBLANK(INDEX('Policy Characteristics'!D:D,MATCH($C535,'Policy Characteristics'!$C:$C,0))),"",INDEX('Policy Characteristics'!D:D,MATCH($C535,'Policy Characteristics'!$C:$C,0)))</f>
        <v>Industry CCS</v>
      </c>
      <c r="K535" s="254" t="str">
        <f>IF(ISBLANK(INDEX('Policy Characteristics'!E:E,MATCH($C535,'Policy Characteristics'!$C:$C,0))),"",INDEX('Policy Characteristics'!E:E,MATCH($C535,'Policy Characteristics'!$C:$C,0)))</f>
        <v>indst CCS</v>
      </c>
      <c r="L535" s="261">
        <f>IF(ISBLANK(INDEX('Policy Characteristics'!F:F,MATCH($C535,'Policy Characteristics'!$C:$C,0))),"",INDEX('Policy Characteristics'!F:F,MATCH($C535,'Policy Characteristics'!$C:$C,0)))</f>
        <v>0</v>
      </c>
      <c r="M535" s="261">
        <f>IF(ISBLANK(INDEX('Policy Characteristics'!G:G,MATCH($C535,'Policy Characteristics'!$C:$C,0))),"",INDEX('Policy Characteristics'!G:G,MATCH($C535,'Policy Characteristics'!$C:$C,0)))</f>
        <v>1</v>
      </c>
      <c r="N535" s="261">
        <f>IF(ISBLANK(INDEX('Policy Characteristics'!H:H,MATCH($C535,'Policy Characteristics'!$C:$C,0))),"",INDEX('Policy Characteristics'!H:H,MATCH($C535,'Policy Characteristics'!$C:$C,0)))</f>
        <v>0.01</v>
      </c>
      <c r="O535" s="254" t="str">
        <f>IF(ISBLANK(INDEX('Policy Characteristics'!I:I,MATCH($C535,'Policy Characteristics'!$C:$C,0))),"",INDEX('Policy Characteristics'!I:I,MATCH($C535,'Policy Characteristics'!$C:$C,0)))</f>
        <v>% of CO2 captured</v>
      </c>
      <c r="P535" s="254"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254" t="str">
        <f>IF(ISBLANK(INDEX('Policy Characteristics'!K:K,MATCH($C535,'Policy Characteristics'!$C:$C,0))),"",INDEX('Policy Characteristics'!K:K,MATCH($C535,'Policy Characteristics'!$C:$C,0)))</f>
        <v>ccs.html#ccs</v>
      </c>
      <c r="R535" s="254" t="str">
        <f>IF(ISBLANK(INDEX('Policy Characteristics'!L:L,MATCH($C535,'Policy Characteristics'!$C:$C,0))),"",INDEX('Policy Characteristics'!L:L,MATCH($C535,'Policy Characteristics'!$C:$C,0)))</f>
        <v>carbon-capture-and-sequestration.html</v>
      </c>
    </row>
    <row r="536" spans="1:18">
      <c r="A536" s="254" t="str">
        <f>IF(ISBLANK(INDEX('Policy Characteristics'!A:A,MATCH($C536,'Policy Characteristics'!$C:$C,0))),"",INDEX('Policy Characteristics'!A:A,MATCH($C536,'Policy Characteristics'!$C:$C,0)))</f>
        <v>Industry</v>
      </c>
      <c r="B536" s="262" t="str">
        <f>IF(ISBLANK(INDEX('Policy Characteristics'!B:B,MATCH($C536,'Policy Characteristics'!$C:$C,0))),"",INDEX('Policy Characteristics'!B:B,MATCH($C536,'Policy Characteristics'!$C:$C,0)))</f>
        <v>Carbon Capture and Sequestration</v>
      </c>
      <c r="C536" s="254" t="str">
        <f t="shared" si="30"/>
        <v>Industry Sector Fraction of Potential Additional CCS Achieved</v>
      </c>
      <c r="D536" s="6" t="s">
        <v>3076</v>
      </c>
      <c r="E536" s="6" t="s">
        <v>2534</v>
      </c>
      <c r="F536" t="s">
        <v>3039</v>
      </c>
      <c r="G536" s="45" t="s">
        <v>3030</v>
      </c>
      <c r="H536" s="43">
        <v>929</v>
      </c>
      <c r="I536" s="325" t="s">
        <v>44</v>
      </c>
      <c r="J536" s="255" t="str">
        <f>IF(ISBLANK(INDEX('Policy Characteristics'!D:D,MATCH($C536,'Policy Characteristics'!$C:$C,0))),"",INDEX('Policy Characteristics'!D:D,MATCH($C536,'Policy Characteristics'!$C:$C,0)))</f>
        <v>Industry CCS</v>
      </c>
      <c r="K536" s="254" t="str">
        <f>IF(ISBLANK(INDEX('Policy Characteristics'!E:E,MATCH($C536,'Policy Characteristics'!$C:$C,0))),"",INDEX('Policy Characteristics'!E:E,MATCH($C536,'Policy Characteristics'!$C:$C,0)))</f>
        <v>indst CCS</v>
      </c>
      <c r="L536" s="261">
        <f>IF(ISBLANK(INDEX('Policy Characteristics'!F:F,MATCH($C536,'Policy Characteristics'!$C:$C,0))),"",INDEX('Policy Characteristics'!F:F,MATCH($C536,'Policy Characteristics'!$C:$C,0)))</f>
        <v>0</v>
      </c>
      <c r="M536" s="261">
        <f>IF(ISBLANK(INDEX('Policy Characteristics'!G:G,MATCH($C536,'Policy Characteristics'!$C:$C,0))),"",INDEX('Policy Characteristics'!G:G,MATCH($C536,'Policy Characteristics'!$C:$C,0)))</f>
        <v>1</v>
      </c>
      <c r="N536" s="261">
        <f>IF(ISBLANK(INDEX('Policy Characteristics'!H:H,MATCH($C536,'Policy Characteristics'!$C:$C,0))),"",INDEX('Policy Characteristics'!H:H,MATCH($C536,'Policy Characteristics'!$C:$C,0)))</f>
        <v>0.01</v>
      </c>
      <c r="O536" s="254" t="str">
        <f>IF(ISBLANK(INDEX('Policy Characteristics'!I:I,MATCH($C536,'Policy Characteristics'!$C:$C,0))),"",INDEX('Policy Characteristics'!I:I,MATCH($C536,'Policy Characteristics'!$C:$C,0)))</f>
        <v>% of CO2 captured</v>
      </c>
      <c r="P536" s="254"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254" t="str">
        <f>IF(ISBLANK(INDEX('Policy Characteristics'!K:K,MATCH($C536,'Policy Characteristics'!$C:$C,0))),"",INDEX('Policy Characteristics'!K:K,MATCH($C536,'Policy Characteristics'!$C:$C,0)))</f>
        <v>ccs.html#ccs</v>
      </c>
      <c r="R536" s="254" t="str">
        <f>IF(ISBLANK(INDEX('Policy Characteristics'!L:L,MATCH($C536,'Policy Characteristics'!$C:$C,0))),"",INDEX('Policy Characteristics'!L:L,MATCH($C536,'Policy Characteristics'!$C:$C,0)))</f>
        <v>carbon-capture-and-sequestration.html</v>
      </c>
    </row>
    <row r="537" spans="1:18">
      <c r="A537" s="254" t="str">
        <f>IF(ISBLANK(INDEX('Policy Characteristics'!A:A,MATCH($C537,'Policy Characteristics'!$C:$C,0))),"",INDEX('Policy Characteristics'!A:A,MATCH($C537,'Policy Characteristics'!$C:$C,0)))</f>
        <v>Industry</v>
      </c>
      <c r="B537" s="262" t="str">
        <f>IF(ISBLANK(INDEX('Policy Characteristics'!B:B,MATCH($C537,'Policy Characteristics'!$C:$C,0))),"",INDEX('Policy Characteristics'!B:B,MATCH($C537,'Policy Characteristics'!$C:$C,0)))</f>
        <v>Carbon Capture and Sequestration</v>
      </c>
      <c r="C537" s="254" t="str">
        <f t="shared" si="30"/>
        <v>Industry Sector Fraction of Potential Additional CCS Achieved</v>
      </c>
      <c r="D537" s="6" t="s">
        <v>3077</v>
      </c>
      <c r="E537" s="6" t="s">
        <v>3028</v>
      </c>
      <c r="F537" t="s">
        <v>3040</v>
      </c>
      <c r="G537" s="45" t="s">
        <v>3029</v>
      </c>
      <c r="H537" s="43">
        <v>930</v>
      </c>
      <c r="I537" s="324" t="s">
        <v>43</v>
      </c>
      <c r="J537" s="255" t="str">
        <f>IF(ISBLANK(INDEX('Policy Characteristics'!D:D,MATCH($C537,'Policy Characteristics'!$C:$C,0))),"",INDEX('Policy Characteristics'!D:D,MATCH($C537,'Policy Characteristics'!$C:$C,0)))</f>
        <v>Industry CCS</v>
      </c>
      <c r="K537" s="254" t="str">
        <f>IF(ISBLANK(INDEX('Policy Characteristics'!E:E,MATCH($C537,'Policy Characteristics'!$C:$C,0))),"",INDEX('Policy Characteristics'!E:E,MATCH($C537,'Policy Characteristics'!$C:$C,0)))</f>
        <v>indst CCS</v>
      </c>
      <c r="L537" s="261">
        <f>IF(ISBLANK(INDEX('Policy Characteristics'!F:F,MATCH($C537,'Policy Characteristics'!$C:$C,0))),"",INDEX('Policy Characteristics'!F:F,MATCH($C537,'Policy Characteristics'!$C:$C,0)))</f>
        <v>0</v>
      </c>
      <c r="M537" s="261">
        <f>IF(ISBLANK(INDEX('Policy Characteristics'!G:G,MATCH($C537,'Policy Characteristics'!$C:$C,0))),"",INDEX('Policy Characteristics'!G:G,MATCH($C537,'Policy Characteristics'!$C:$C,0)))</f>
        <v>1</v>
      </c>
      <c r="N537" s="261">
        <f>IF(ISBLANK(INDEX('Policy Characteristics'!H:H,MATCH($C537,'Policy Characteristics'!$C:$C,0))),"",INDEX('Policy Characteristics'!H:H,MATCH($C537,'Policy Characteristics'!$C:$C,0)))</f>
        <v>0.01</v>
      </c>
      <c r="O537" s="254" t="str">
        <f>IF(ISBLANK(INDEX('Policy Characteristics'!I:I,MATCH($C537,'Policy Characteristics'!$C:$C,0))),"",INDEX('Policy Characteristics'!I:I,MATCH($C537,'Policy Characteristics'!$C:$C,0)))</f>
        <v>% of CO2 captured</v>
      </c>
      <c r="P537" s="254"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254" t="str">
        <f>IF(ISBLANK(INDEX('Policy Characteristics'!K:K,MATCH($C537,'Policy Characteristics'!$C:$C,0))),"",INDEX('Policy Characteristics'!K:K,MATCH($C537,'Policy Characteristics'!$C:$C,0)))</f>
        <v>ccs.html#ccs</v>
      </c>
      <c r="R537" s="254" t="str">
        <f>IF(ISBLANK(INDEX('Policy Characteristics'!L:L,MATCH($C537,'Policy Characteristics'!$C:$C,0))),"",INDEX('Policy Characteristics'!L:L,MATCH($C537,'Policy Characteristics'!$C:$C,0)))</f>
        <v>carbon-capture-and-sequestration.html</v>
      </c>
    </row>
    <row r="538" spans="1:18">
      <c r="A538" s="254" t="str">
        <f>IF(ISBLANK(INDEX('Policy Characteristics'!A:A,MATCH($C538,'Policy Characteristics'!$C:$C,0))),"",INDEX('Policy Characteristics'!A:A,MATCH($C538,'Policy Characteristics'!$C:$C,0)))</f>
        <v>Industry</v>
      </c>
      <c r="B538" s="262" t="str">
        <f>IF(ISBLANK(INDEX('Policy Characteristics'!B:B,MATCH($C538,'Policy Characteristics'!$C:$C,0))),"",INDEX('Policy Characteristics'!B:B,MATCH($C538,'Policy Characteristics'!$C:$C,0)))</f>
        <v>Carbon Capture and Sequestration</v>
      </c>
      <c r="C538" s="254" t="str">
        <f t="shared" si="30"/>
        <v>Industry Sector Fraction of Potential Additional CCS Achieved</v>
      </c>
      <c r="D538" s="6" t="s">
        <v>3077</v>
      </c>
      <c r="E538" s="6" t="s">
        <v>2534</v>
      </c>
      <c r="F538" t="s">
        <v>3040</v>
      </c>
      <c r="G538" s="45" t="s">
        <v>3030</v>
      </c>
      <c r="H538" s="43">
        <v>931</v>
      </c>
      <c r="I538" s="325" t="s">
        <v>44</v>
      </c>
      <c r="J538" s="255" t="str">
        <f>IF(ISBLANK(INDEX('Policy Characteristics'!D:D,MATCH($C538,'Policy Characteristics'!$C:$C,0))),"",INDEX('Policy Characteristics'!D:D,MATCH($C538,'Policy Characteristics'!$C:$C,0)))</f>
        <v>Industry CCS</v>
      </c>
      <c r="K538" s="254" t="str">
        <f>IF(ISBLANK(INDEX('Policy Characteristics'!E:E,MATCH($C538,'Policy Characteristics'!$C:$C,0))),"",INDEX('Policy Characteristics'!E:E,MATCH($C538,'Policy Characteristics'!$C:$C,0)))</f>
        <v>indst CCS</v>
      </c>
      <c r="L538" s="261">
        <f>IF(ISBLANK(INDEX('Policy Characteristics'!F:F,MATCH($C538,'Policy Characteristics'!$C:$C,0))),"",INDEX('Policy Characteristics'!F:F,MATCH($C538,'Policy Characteristics'!$C:$C,0)))</f>
        <v>0</v>
      </c>
      <c r="M538" s="261">
        <f>IF(ISBLANK(INDEX('Policy Characteristics'!G:G,MATCH($C538,'Policy Characteristics'!$C:$C,0))),"",INDEX('Policy Characteristics'!G:G,MATCH($C538,'Policy Characteristics'!$C:$C,0)))</f>
        <v>1</v>
      </c>
      <c r="N538" s="261">
        <f>IF(ISBLANK(INDEX('Policy Characteristics'!H:H,MATCH($C538,'Policy Characteristics'!$C:$C,0))),"",INDEX('Policy Characteristics'!H:H,MATCH($C538,'Policy Characteristics'!$C:$C,0)))</f>
        <v>0.01</v>
      </c>
      <c r="O538" s="254" t="str">
        <f>IF(ISBLANK(INDEX('Policy Characteristics'!I:I,MATCH($C538,'Policy Characteristics'!$C:$C,0))),"",INDEX('Policy Characteristics'!I:I,MATCH($C538,'Policy Characteristics'!$C:$C,0)))</f>
        <v>% of CO2 captured</v>
      </c>
      <c r="P538" s="254"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54" t="str">
        <f>IF(ISBLANK(INDEX('Policy Characteristics'!K:K,MATCH($C538,'Policy Characteristics'!$C:$C,0))),"",INDEX('Policy Characteristics'!K:K,MATCH($C538,'Policy Characteristics'!$C:$C,0)))</f>
        <v>ccs.html#ccs</v>
      </c>
      <c r="R538" s="254" t="str">
        <f>IF(ISBLANK(INDEX('Policy Characteristics'!L:L,MATCH($C538,'Policy Characteristics'!$C:$C,0))),"",INDEX('Policy Characteristics'!L:L,MATCH($C538,'Policy Characteristics'!$C:$C,0)))</f>
        <v>carbon-capture-and-sequestration.html</v>
      </c>
    </row>
    <row r="539" spans="1:18">
      <c r="A539" s="254" t="str">
        <f>IF(ISBLANK(INDEX('Policy Characteristics'!A:A,MATCH($C539,'Policy Characteristics'!$C:$C,0))),"",INDEX('Policy Characteristics'!A:A,MATCH($C539,'Policy Characteristics'!$C:$C,0)))</f>
        <v>Industry</v>
      </c>
      <c r="B539" s="262" t="str">
        <f>IF(ISBLANK(INDEX('Policy Characteristics'!B:B,MATCH($C539,'Policy Characteristics'!$C:$C,0))),"",INDEX('Policy Characteristics'!B:B,MATCH($C539,'Policy Characteristics'!$C:$C,0)))</f>
        <v>Carbon Capture and Sequestration</v>
      </c>
      <c r="C539" s="254" t="str">
        <f t="shared" si="30"/>
        <v>Industry Sector Fraction of Potential Additional CCS Achieved</v>
      </c>
      <c r="D539" s="6" t="s">
        <v>3078</v>
      </c>
      <c r="E539" s="6" t="s">
        <v>3028</v>
      </c>
      <c r="F539" t="s">
        <v>3041</v>
      </c>
      <c r="G539" s="45" t="s">
        <v>3029</v>
      </c>
      <c r="H539" s="43">
        <v>932</v>
      </c>
      <c r="I539" s="324" t="s">
        <v>43</v>
      </c>
      <c r="J539" s="255" t="str">
        <f>IF(ISBLANK(INDEX('Policy Characteristics'!D:D,MATCH($C539,'Policy Characteristics'!$C:$C,0))),"",INDEX('Policy Characteristics'!D:D,MATCH($C539,'Policy Characteristics'!$C:$C,0)))</f>
        <v>Industry CCS</v>
      </c>
      <c r="K539" s="254" t="str">
        <f>IF(ISBLANK(INDEX('Policy Characteristics'!E:E,MATCH($C539,'Policy Characteristics'!$C:$C,0))),"",INDEX('Policy Characteristics'!E:E,MATCH($C539,'Policy Characteristics'!$C:$C,0)))</f>
        <v>indst CCS</v>
      </c>
      <c r="L539" s="261">
        <f>IF(ISBLANK(INDEX('Policy Characteristics'!F:F,MATCH($C539,'Policy Characteristics'!$C:$C,0))),"",INDEX('Policy Characteristics'!F:F,MATCH($C539,'Policy Characteristics'!$C:$C,0)))</f>
        <v>0</v>
      </c>
      <c r="M539" s="261">
        <f>IF(ISBLANK(INDEX('Policy Characteristics'!G:G,MATCH($C539,'Policy Characteristics'!$C:$C,0))),"",INDEX('Policy Characteristics'!G:G,MATCH($C539,'Policy Characteristics'!$C:$C,0)))</f>
        <v>1</v>
      </c>
      <c r="N539" s="261">
        <f>IF(ISBLANK(INDEX('Policy Characteristics'!H:H,MATCH($C539,'Policy Characteristics'!$C:$C,0))),"",INDEX('Policy Characteristics'!H:H,MATCH($C539,'Policy Characteristics'!$C:$C,0)))</f>
        <v>0.01</v>
      </c>
      <c r="O539" s="254" t="str">
        <f>IF(ISBLANK(INDEX('Policy Characteristics'!I:I,MATCH($C539,'Policy Characteristics'!$C:$C,0))),"",INDEX('Policy Characteristics'!I:I,MATCH($C539,'Policy Characteristics'!$C:$C,0)))</f>
        <v>% of CO2 captured</v>
      </c>
      <c r="P539" s="254"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54" t="str">
        <f>IF(ISBLANK(INDEX('Policy Characteristics'!K:K,MATCH($C539,'Policy Characteristics'!$C:$C,0))),"",INDEX('Policy Characteristics'!K:K,MATCH($C539,'Policy Characteristics'!$C:$C,0)))</f>
        <v>ccs.html#ccs</v>
      </c>
      <c r="R539" s="254" t="str">
        <f>IF(ISBLANK(INDEX('Policy Characteristics'!L:L,MATCH($C539,'Policy Characteristics'!$C:$C,0))),"",INDEX('Policy Characteristics'!L:L,MATCH($C539,'Policy Characteristics'!$C:$C,0)))</f>
        <v>carbon-capture-and-sequestration.html</v>
      </c>
    </row>
    <row r="540" spans="1:18">
      <c r="A540" s="254" t="str">
        <f>IF(ISBLANK(INDEX('Policy Characteristics'!A:A,MATCH($C540,'Policy Characteristics'!$C:$C,0))),"",INDEX('Policy Characteristics'!A:A,MATCH($C540,'Policy Characteristics'!$C:$C,0)))</f>
        <v>Industry</v>
      </c>
      <c r="B540" s="262" t="str">
        <f>IF(ISBLANK(INDEX('Policy Characteristics'!B:B,MATCH($C540,'Policy Characteristics'!$C:$C,0))),"",INDEX('Policy Characteristics'!B:B,MATCH($C540,'Policy Characteristics'!$C:$C,0)))</f>
        <v>Carbon Capture and Sequestration</v>
      </c>
      <c r="C540" s="254" t="str">
        <f t="shared" si="30"/>
        <v>Industry Sector Fraction of Potential Additional CCS Achieved</v>
      </c>
      <c r="D540" s="6" t="s">
        <v>3078</v>
      </c>
      <c r="E540" s="6" t="s">
        <v>2534</v>
      </c>
      <c r="F540" t="s">
        <v>3041</v>
      </c>
      <c r="G540" s="45" t="s">
        <v>3030</v>
      </c>
      <c r="H540" s="43">
        <v>933</v>
      </c>
      <c r="I540" s="324" t="s">
        <v>43</v>
      </c>
      <c r="J540" s="255" t="str">
        <f>IF(ISBLANK(INDEX('Policy Characteristics'!D:D,MATCH($C540,'Policy Characteristics'!$C:$C,0))),"",INDEX('Policy Characteristics'!D:D,MATCH($C540,'Policy Characteristics'!$C:$C,0)))</f>
        <v>Industry CCS</v>
      </c>
      <c r="K540" s="254" t="str">
        <f>IF(ISBLANK(INDEX('Policy Characteristics'!E:E,MATCH($C540,'Policy Characteristics'!$C:$C,0))),"",INDEX('Policy Characteristics'!E:E,MATCH($C540,'Policy Characteristics'!$C:$C,0)))</f>
        <v>indst CCS</v>
      </c>
      <c r="L540" s="261">
        <f>IF(ISBLANK(INDEX('Policy Characteristics'!F:F,MATCH($C540,'Policy Characteristics'!$C:$C,0))),"",INDEX('Policy Characteristics'!F:F,MATCH($C540,'Policy Characteristics'!$C:$C,0)))</f>
        <v>0</v>
      </c>
      <c r="M540" s="261">
        <f>IF(ISBLANK(INDEX('Policy Characteristics'!G:G,MATCH($C540,'Policy Characteristics'!$C:$C,0))),"",INDEX('Policy Characteristics'!G:G,MATCH($C540,'Policy Characteristics'!$C:$C,0)))</f>
        <v>1</v>
      </c>
      <c r="N540" s="261">
        <f>IF(ISBLANK(INDEX('Policy Characteristics'!H:H,MATCH($C540,'Policy Characteristics'!$C:$C,0))),"",INDEX('Policy Characteristics'!H:H,MATCH($C540,'Policy Characteristics'!$C:$C,0)))</f>
        <v>0.01</v>
      </c>
      <c r="O540" s="254" t="str">
        <f>IF(ISBLANK(INDEX('Policy Characteristics'!I:I,MATCH($C540,'Policy Characteristics'!$C:$C,0))),"",INDEX('Policy Characteristics'!I:I,MATCH($C540,'Policy Characteristics'!$C:$C,0)))</f>
        <v>% of CO2 captured</v>
      </c>
      <c r="P540" s="254" t="str">
        <f>IF(ISBLANK(INDEX('Policy Characteristics'!J:J,MATCH($C540,'Policy Characteristics'!$C:$C,0))),"",INDEX('Policy Characteristics'!J:J,MATCH($C540,'Policy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0" s="254" t="str">
        <f>IF(ISBLANK(INDEX('Policy Characteristics'!K:K,MATCH($C540,'Policy Characteristics'!$C:$C,0))),"",INDEX('Policy Characteristics'!K:K,MATCH($C540,'Policy Characteristics'!$C:$C,0)))</f>
        <v>ccs.html#ccs</v>
      </c>
      <c r="R540" s="254" t="str">
        <f>IF(ISBLANK(INDEX('Policy Characteristics'!L:L,MATCH($C540,'Policy Characteristics'!$C:$C,0))),"",INDEX('Policy Characteristics'!L:L,MATCH($C540,'Policy Characteristics'!$C:$C,0)))</f>
        <v>carbon-capture-and-sequestration.html</v>
      </c>
    </row>
    <row r="541" spans="1:18">
      <c r="A541" s="254" t="str">
        <f>IF(ISBLANK(INDEX('Policy Characteristics'!A:A,MATCH($C541,'Policy Characteristics'!$C:$C,0))),"",INDEX('Policy Characteristics'!A:A,MATCH($C541,'Policy Characteristics'!$C:$C,0)))</f>
        <v>Industry</v>
      </c>
      <c r="B541" s="262" t="str">
        <f>IF(ISBLANK(INDEX('Policy Characteristics'!B:B,MATCH($C541,'Policy Characteristics'!$C:$C,0))),"",INDEX('Policy Characteristics'!B:B,MATCH($C541,'Policy Characteristics'!$C:$C,0)))</f>
        <v>Carbon Capture and Sequestration</v>
      </c>
      <c r="C541" s="254" t="str">
        <f t="shared" si="30"/>
        <v>Industry Sector Fraction of Potential Additional CCS Achieved</v>
      </c>
      <c r="D541" s="6" t="s">
        <v>3079</v>
      </c>
      <c r="E541" s="6" t="s">
        <v>3028</v>
      </c>
      <c r="F541" t="s">
        <v>2582</v>
      </c>
      <c r="G541" s="45" t="s">
        <v>3029</v>
      </c>
      <c r="H541" s="43">
        <v>934</v>
      </c>
      <c r="I541" s="324" t="s">
        <v>43</v>
      </c>
      <c r="J541" s="255" t="str">
        <f>IF(ISBLANK(INDEX('Policy Characteristics'!D:D,MATCH($C541,'Policy Characteristics'!$C:$C,0))),"",INDEX('Policy Characteristics'!D:D,MATCH($C541,'Policy Characteristics'!$C:$C,0)))</f>
        <v>Industry CCS</v>
      </c>
      <c r="K541" s="254" t="str">
        <f>IF(ISBLANK(INDEX('Policy Characteristics'!E:E,MATCH($C541,'Policy Characteristics'!$C:$C,0))),"",INDEX('Policy Characteristics'!E:E,MATCH($C541,'Policy Characteristics'!$C:$C,0)))</f>
        <v>indst CCS</v>
      </c>
      <c r="L541" s="261">
        <f>IF(ISBLANK(INDEX('Policy Characteristics'!F:F,MATCH($C541,'Policy Characteristics'!$C:$C,0))),"",INDEX('Policy Characteristics'!F:F,MATCH($C541,'Policy Characteristics'!$C:$C,0)))</f>
        <v>0</v>
      </c>
      <c r="M541" s="261">
        <f>IF(ISBLANK(INDEX('Policy Characteristics'!G:G,MATCH($C541,'Policy Characteristics'!$C:$C,0))),"",INDEX('Policy Characteristics'!G:G,MATCH($C541,'Policy Characteristics'!$C:$C,0)))</f>
        <v>1</v>
      </c>
      <c r="N541" s="261">
        <f>IF(ISBLANK(INDEX('Policy Characteristics'!H:H,MATCH($C541,'Policy Characteristics'!$C:$C,0))),"",INDEX('Policy Characteristics'!H:H,MATCH($C541,'Policy Characteristics'!$C:$C,0)))</f>
        <v>0.01</v>
      </c>
      <c r="O541" s="254" t="str">
        <f>IF(ISBLANK(INDEX('Policy Characteristics'!I:I,MATCH($C541,'Policy Characteristics'!$C:$C,0))),"",INDEX('Policy Characteristics'!I:I,MATCH($C541,'Policy Characteristics'!$C:$C,0)))</f>
        <v>% of CO2 captured</v>
      </c>
      <c r="P541" s="254" t="str">
        <f>IF(ISBLANK(INDEX('Policy Characteristics'!J:J,MATCH($C541,'Policy Characteristics'!$C:$C,0))),"",INDEX('Policy Characteristics'!J:J,MATCH($C541,'Policy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1" s="254" t="str">
        <f>IF(ISBLANK(INDEX('Policy Characteristics'!K:K,MATCH($C541,'Policy Characteristics'!$C:$C,0))),"",INDEX('Policy Characteristics'!K:K,MATCH($C541,'Policy Characteristics'!$C:$C,0)))</f>
        <v>ccs.html#ccs</v>
      </c>
      <c r="R541" s="254" t="str">
        <f>IF(ISBLANK(INDEX('Policy Characteristics'!L:L,MATCH($C541,'Policy Characteristics'!$C:$C,0))),"",INDEX('Policy Characteristics'!L:L,MATCH($C541,'Policy Characteristics'!$C:$C,0)))</f>
        <v>carbon-capture-and-sequestration.html</v>
      </c>
    </row>
    <row r="542" spans="1:18">
      <c r="A542" s="254" t="str">
        <f>IF(ISBLANK(INDEX('Policy Characteristics'!A:A,MATCH($C542,'Policy Characteristics'!$C:$C,0))),"",INDEX('Policy Characteristics'!A:A,MATCH($C542,'Policy Characteristics'!$C:$C,0)))</f>
        <v>Industry</v>
      </c>
      <c r="B542" s="262" t="str">
        <f>IF(ISBLANK(INDEX('Policy Characteristics'!B:B,MATCH($C542,'Policy Characteristics'!$C:$C,0))),"",INDEX('Policy Characteristics'!B:B,MATCH($C542,'Policy Characteristics'!$C:$C,0)))</f>
        <v>Carbon Capture and Sequestration</v>
      </c>
      <c r="C542" s="254" t="str">
        <f t="shared" si="30"/>
        <v>Industry Sector Fraction of Potential Additional CCS Achieved</v>
      </c>
      <c r="D542" s="6" t="s">
        <v>3079</v>
      </c>
      <c r="E542" s="6" t="s">
        <v>2534</v>
      </c>
      <c r="F542" t="s">
        <v>2582</v>
      </c>
      <c r="G542" s="45" t="s">
        <v>3030</v>
      </c>
      <c r="H542" s="43">
        <v>935</v>
      </c>
      <c r="I542" s="324" t="s">
        <v>43</v>
      </c>
      <c r="J542" s="255" t="str">
        <f>IF(ISBLANK(INDEX('Policy Characteristics'!D:D,MATCH($C542,'Policy Characteristics'!$C:$C,0))),"",INDEX('Policy Characteristics'!D:D,MATCH($C542,'Policy Characteristics'!$C:$C,0)))</f>
        <v>Industry CCS</v>
      </c>
      <c r="K542" s="254" t="str">
        <f>IF(ISBLANK(INDEX('Policy Characteristics'!E:E,MATCH($C542,'Policy Characteristics'!$C:$C,0))),"",INDEX('Policy Characteristics'!E:E,MATCH($C542,'Policy Characteristics'!$C:$C,0)))</f>
        <v>indst CCS</v>
      </c>
      <c r="L542" s="261">
        <f>IF(ISBLANK(INDEX('Policy Characteristics'!F:F,MATCH($C542,'Policy Characteristics'!$C:$C,0))),"",INDEX('Policy Characteristics'!F:F,MATCH($C542,'Policy Characteristics'!$C:$C,0)))</f>
        <v>0</v>
      </c>
      <c r="M542" s="261">
        <f>IF(ISBLANK(INDEX('Policy Characteristics'!G:G,MATCH($C542,'Policy Characteristics'!$C:$C,0))),"",INDEX('Policy Characteristics'!G:G,MATCH($C542,'Policy Characteristics'!$C:$C,0)))</f>
        <v>1</v>
      </c>
      <c r="N542" s="261">
        <f>IF(ISBLANK(INDEX('Policy Characteristics'!H:H,MATCH($C542,'Policy Characteristics'!$C:$C,0))),"",INDEX('Policy Characteristics'!H:H,MATCH($C542,'Policy Characteristics'!$C:$C,0)))</f>
        <v>0.01</v>
      </c>
      <c r="O542" s="254" t="str">
        <f>IF(ISBLANK(INDEX('Policy Characteristics'!I:I,MATCH($C542,'Policy Characteristics'!$C:$C,0))),"",INDEX('Policy Characteristics'!I:I,MATCH($C542,'Policy Characteristics'!$C:$C,0)))</f>
        <v>% of CO2 captured</v>
      </c>
      <c r="P542" s="254" t="str">
        <f>IF(ISBLANK(INDEX('Policy Characteristics'!J:J,MATCH($C542,'Policy Characteristics'!$C:$C,0))),"",INDEX('Policy Characteristics'!J:J,MATCH($C542,'Policy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2" s="254" t="str">
        <f>IF(ISBLANK(INDEX('Policy Characteristics'!K:K,MATCH($C542,'Policy Characteristics'!$C:$C,0))),"",INDEX('Policy Characteristics'!K:K,MATCH($C542,'Policy Characteristics'!$C:$C,0)))</f>
        <v>ccs.html#ccs</v>
      </c>
      <c r="R542" s="254" t="str">
        <f>IF(ISBLANK(INDEX('Policy Characteristics'!L:L,MATCH($C542,'Policy Characteristics'!$C:$C,0))),"",INDEX('Policy Characteristics'!L:L,MATCH($C542,'Policy Characteristics'!$C:$C,0)))</f>
        <v>carbon-capture-and-sequestration.html</v>
      </c>
    </row>
    <row r="543" spans="1:18">
      <c r="A543" s="254" t="str">
        <f>IF(ISBLANK(INDEX('Policy Characteristics'!A:A,MATCH($C543,'Policy Characteristics'!$C:$C,0))),"",INDEX('Policy Characteristics'!A:A,MATCH($C543,'Policy Characteristics'!$C:$C,0)))</f>
        <v>Industry</v>
      </c>
      <c r="B543" s="262" t="str">
        <f>IF(ISBLANK(INDEX('Policy Characteristics'!B:B,MATCH($C543,'Policy Characteristics'!$C:$C,0))),"",INDEX('Policy Characteristics'!B:B,MATCH($C543,'Policy Characteristics'!$C:$C,0)))</f>
        <v>Carbon Capture and Sequestration</v>
      </c>
      <c r="C543" s="254" t="str">
        <f t="shared" si="30"/>
        <v>Industry Sector Fraction of Potential Additional CCS Achieved</v>
      </c>
      <c r="D543" s="6" t="s">
        <v>3080</v>
      </c>
      <c r="E543" s="6" t="s">
        <v>3028</v>
      </c>
      <c r="F543" t="s">
        <v>3042</v>
      </c>
      <c r="G543" s="45" t="s">
        <v>3029</v>
      </c>
      <c r="H543" s="43">
        <v>936</v>
      </c>
      <c r="I543" s="324" t="s">
        <v>43</v>
      </c>
      <c r="J543" s="255" t="str">
        <f>IF(ISBLANK(INDEX('Policy Characteristics'!D:D,MATCH($C543,'Policy Characteristics'!$C:$C,0))),"",INDEX('Policy Characteristics'!D:D,MATCH($C543,'Policy Characteristics'!$C:$C,0)))</f>
        <v>Industry CCS</v>
      </c>
      <c r="K543" s="254" t="str">
        <f>IF(ISBLANK(INDEX('Policy Characteristics'!E:E,MATCH($C543,'Policy Characteristics'!$C:$C,0))),"",INDEX('Policy Characteristics'!E:E,MATCH($C543,'Policy Characteristics'!$C:$C,0)))</f>
        <v>indst CCS</v>
      </c>
      <c r="L543" s="261">
        <f>IF(ISBLANK(INDEX('Policy Characteristics'!F:F,MATCH($C543,'Policy Characteristics'!$C:$C,0))),"",INDEX('Policy Characteristics'!F:F,MATCH($C543,'Policy Characteristics'!$C:$C,0)))</f>
        <v>0</v>
      </c>
      <c r="M543" s="261">
        <f>IF(ISBLANK(INDEX('Policy Characteristics'!G:G,MATCH($C543,'Policy Characteristics'!$C:$C,0))),"",INDEX('Policy Characteristics'!G:G,MATCH($C543,'Policy Characteristics'!$C:$C,0)))</f>
        <v>1</v>
      </c>
      <c r="N543" s="261">
        <f>IF(ISBLANK(INDEX('Policy Characteristics'!H:H,MATCH($C543,'Policy Characteristics'!$C:$C,0))),"",INDEX('Policy Characteristics'!H:H,MATCH($C543,'Policy Characteristics'!$C:$C,0)))</f>
        <v>0.01</v>
      </c>
      <c r="O543" s="254" t="str">
        <f>IF(ISBLANK(INDEX('Policy Characteristics'!I:I,MATCH($C543,'Policy Characteristics'!$C:$C,0))),"",INDEX('Policy Characteristics'!I:I,MATCH($C543,'Policy Characteristics'!$C:$C,0)))</f>
        <v>% of CO2 captured</v>
      </c>
      <c r="P543" s="254" t="str">
        <f>IF(ISBLANK(INDEX('Policy Characteristics'!J:J,MATCH($C543,'Policy Characteristics'!$C:$C,0))),"",INDEX('Policy Characteristics'!J:J,MATCH($C543,'Policy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3" s="254" t="str">
        <f>IF(ISBLANK(INDEX('Policy Characteristics'!K:K,MATCH($C543,'Policy Characteristics'!$C:$C,0))),"",INDEX('Policy Characteristics'!K:K,MATCH($C543,'Policy Characteristics'!$C:$C,0)))</f>
        <v>ccs.html#ccs</v>
      </c>
      <c r="R543" s="254" t="str">
        <f>IF(ISBLANK(INDEX('Policy Characteristics'!L:L,MATCH($C543,'Policy Characteristics'!$C:$C,0))),"",INDEX('Policy Characteristics'!L:L,MATCH($C543,'Policy Characteristics'!$C:$C,0)))</f>
        <v>carbon-capture-and-sequestration.html</v>
      </c>
    </row>
    <row r="544" spans="1:18">
      <c r="A544" s="254" t="str">
        <f>IF(ISBLANK(INDEX('Policy Characteristics'!A:A,MATCH($C544,'Policy Characteristics'!$C:$C,0))),"",INDEX('Policy Characteristics'!A:A,MATCH($C544,'Policy Characteristics'!$C:$C,0)))</f>
        <v>Industry</v>
      </c>
      <c r="B544" s="262" t="str">
        <f>IF(ISBLANK(INDEX('Policy Characteristics'!B:B,MATCH($C544,'Policy Characteristics'!$C:$C,0))),"",INDEX('Policy Characteristics'!B:B,MATCH($C544,'Policy Characteristics'!$C:$C,0)))</f>
        <v>Carbon Capture and Sequestration</v>
      </c>
      <c r="C544" s="254" t="str">
        <f t="shared" si="30"/>
        <v>Industry Sector Fraction of Potential Additional CCS Achieved</v>
      </c>
      <c r="D544" s="6" t="s">
        <v>3080</v>
      </c>
      <c r="E544" s="6" t="s">
        <v>2534</v>
      </c>
      <c r="F544" t="s">
        <v>3042</v>
      </c>
      <c r="G544" s="45" t="s">
        <v>3030</v>
      </c>
      <c r="H544" s="43">
        <v>937</v>
      </c>
      <c r="I544" s="325" t="s">
        <v>44</v>
      </c>
      <c r="J544" s="255" t="str">
        <f>IF(ISBLANK(INDEX('Policy Characteristics'!D:D,MATCH($C544,'Policy Characteristics'!$C:$C,0))),"",INDEX('Policy Characteristics'!D:D,MATCH($C544,'Policy Characteristics'!$C:$C,0)))</f>
        <v>Industry CCS</v>
      </c>
      <c r="K544" s="254" t="str">
        <f>IF(ISBLANK(INDEX('Policy Characteristics'!E:E,MATCH($C544,'Policy Characteristics'!$C:$C,0))),"",INDEX('Policy Characteristics'!E:E,MATCH($C544,'Policy Characteristics'!$C:$C,0)))</f>
        <v>indst CCS</v>
      </c>
      <c r="L544" s="261">
        <f>IF(ISBLANK(INDEX('Policy Characteristics'!F:F,MATCH($C544,'Policy Characteristics'!$C:$C,0))),"",INDEX('Policy Characteristics'!F:F,MATCH($C544,'Policy Characteristics'!$C:$C,0)))</f>
        <v>0</v>
      </c>
      <c r="M544" s="261">
        <f>IF(ISBLANK(INDEX('Policy Characteristics'!G:G,MATCH($C544,'Policy Characteristics'!$C:$C,0))),"",INDEX('Policy Characteristics'!G:G,MATCH($C544,'Policy Characteristics'!$C:$C,0)))</f>
        <v>1</v>
      </c>
      <c r="N544" s="261">
        <f>IF(ISBLANK(INDEX('Policy Characteristics'!H:H,MATCH($C544,'Policy Characteristics'!$C:$C,0))),"",INDEX('Policy Characteristics'!H:H,MATCH($C544,'Policy Characteristics'!$C:$C,0)))</f>
        <v>0.01</v>
      </c>
      <c r="O544" s="254" t="str">
        <f>IF(ISBLANK(INDEX('Policy Characteristics'!I:I,MATCH($C544,'Policy Characteristics'!$C:$C,0))),"",INDEX('Policy Characteristics'!I:I,MATCH($C544,'Policy Characteristics'!$C:$C,0)))</f>
        <v>% of CO2 captured</v>
      </c>
      <c r="P544" s="254" t="str">
        <f>IF(ISBLANK(INDEX('Policy Characteristics'!J:J,MATCH($C544,'Policy Characteristics'!$C:$C,0))),"",INDEX('Policy Characteristics'!J:J,MATCH($C544,'Policy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4" s="254" t="str">
        <f>IF(ISBLANK(INDEX('Policy Characteristics'!K:K,MATCH($C544,'Policy Characteristics'!$C:$C,0))),"",INDEX('Policy Characteristics'!K:K,MATCH($C544,'Policy Characteristics'!$C:$C,0)))</f>
        <v>ccs.html#ccs</v>
      </c>
      <c r="R544" s="254" t="str">
        <f>IF(ISBLANK(INDEX('Policy Characteristics'!L:L,MATCH($C544,'Policy Characteristics'!$C:$C,0))),"",INDEX('Policy Characteristics'!L:L,MATCH($C544,'Policy Characteristics'!$C:$C,0)))</f>
        <v>carbon-capture-and-sequestration.html</v>
      </c>
    </row>
    <row r="545" spans="1:18">
      <c r="A545" s="254" t="str">
        <f>IF(ISBLANK(INDEX('Policy Characteristics'!A:A,MATCH($C545,'Policy Characteristics'!$C:$C,0))),"",INDEX('Policy Characteristics'!A:A,MATCH($C545,'Policy Characteristics'!$C:$C,0)))</f>
        <v>Industry</v>
      </c>
      <c r="B545" s="262" t="str">
        <f>IF(ISBLANK(INDEX('Policy Characteristics'!B:B,MATCH($C545,'Policy Characteristics'!$C:$C,0))),"",INDEX('Policy Characteristics'!B:B,MATCH($C545,'Policy Characteristics'!$C:$C,0)))</f>
        <v>Carbon Capture and Sequestration</v>
      </c>
      <c r="C545" s="254" t="str">
        <f t="shared" si="30"/>
        <v>Industry Sector Fraction of Potential Additional CCS Achieved</v>
      </c>
      <c r="D545" s="6" t="s">
        <v>3081</v>
      </c>
      <c r="E545" s="6" t="s">
        <v>3028</v>
      </c>
      <c r="F545" t="s">
        <v>3043</v>
      </c>
      <c r="G545" s="45" t="s">
        <v>3029</v>
      </c>
      <c r="H545" s="43">
        <v>938</v>
      </c>
      <c r="I545" s="324" t="s">
        <v>43</v>
      </c>
      <c r="J545" s="255" t="str">
        <f>IF(ISBLANK(INDEX('Policy Characteristics'!D:D,MATCH($C545,'Policy Characteristics'!$C:$C,0))),"",INDEX('Policy Characteristics'!D:D,MATCH($C545,'Policy Characteristics'!$C:$C,0)))</f>
        <v>Industry CCS</v>
      </c>
      <c r="K545" s="254" t="str">
        <f>IF(ISBLANK(INDEX('Policy Characteristics'!E:E,MATCH($C545,'Policy Characteristics'!$C:$C,0))),"",INDEX('Policy Characteristics'!E:E,MATCH($C545,'Policy Characteristics'!$C:$C,0)))</f>
        <v>indst CCS</v>
      </c>
      <c r="L545" s="261">
        <f>IF(ISBLANK(INDEX('Policy Characteristics'!F:F,MATCH($C545,'Policy Characteristics'!$C:$C,0))),"",INDEX('Policy Characteristics'!F:F,MATCH($C545,'Policy Characteristics'!$C:$C,0)))</f>
        <v>0</v>
      </c>
      <c r="M545" s="261">
        <f>IF(ISBLANK(INDEX('Policy Characteristics'!G:G,MATCH($C545,'Policy Characteristics'!$C:$C,0))),"",INDEX('Policy Characteristics'!G:G,MATCH($C545,'Policy Characteristics'!$C:$C,0)))</f>
        <v>1</v>
      </c>
      <c r="N545" s="261">
        <f>IF(ISBLANK(INDEX('Policy Characteristics'!H:H,MATCH($C545,'Policy Characteristics'!$C:$C,0))),"",INDEX('Policy Characteristics'!H:H,MATCH($C545,'Policy Characteristics'!$C:$C,0)))</f>
        <v>0.01</v>
      </c>
      <c r="O545" s="254" t="str">
        <f>IF(ISBLANK(INDEX('Policy Characteristics'!I:I,MATCH($C545,'Policy Characteristics'!$C:$C,0))),"",INDEX('Policy Characteristics'!I:I,MATCH($C545,'Policy Characteristics'!$C:$C,0)))</f>
        <v>% of CO2 captured</v>
      </c>
      <c r="P545" s="254" t="str">
        <f>IF(ISBLANK(INDEX('Policy Characteristics'!J:J,MATCH($C545,'Policy Characteristics'!$C:$C,0))),"",INDEX('Policy Characteristics'!J:J,MATCH($C545,'Policy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5" s="254" t="str">
        <f>IF(ISBLANK(INDEX('Policy Characteristics'!K:K,MATCH($C545,'Policy Characteristics'!$C:$C,0))),"",INDEX('Policy Characteristics'!K:K,MATCH($C545,'Policy Characteristics'!$C:$C,0)))</f>
        <v>ccs.html#ccs</v>
      </c>
      <c r="R545" s="254" t="str">
        <f>IF(ISBLANK(INDEX('Policy Characteristics'!L:L,MATCH($C545,'Policy Characteristics'!$C:$C,0))),"",INDEX('Policy Characteristics'!L:L,MATCH($C545,'Policy Characteristics'!$C:$C,0)))</f>
        <v>carbon-capture-and-sequestration.html</v>
      </c>
    </row>
    <row r="546" spans="1:18">
      <c r="A546" s="254" t="str">
        <f>IF(ISBLANK(INDEX('Policy Characteristics'!A:A,MATCH($C546,'Policy Characteristics'!$C:$C,0))),"",INDEX('Policy Characteristics'!A:A,MATCH($C546,'Policy Characteristics'!$C:$C,0)))</f>
        <v>Industry</v>
      </c>
      <c r="B546" s="262" t="str">
        <f>IF(ISBLANK(INDEX('Policy Characteristics'!B:B,MATCH($C546,'Policy Characteristics'!$C:$C,0))),"",INDEX('Policy Characteristics'!B:B,MATCH($C546,'Policy Characteristics'!$C:$C,0)))</f>
        <v>Carbon Capture and Sequestration</v>
      </c>
      <c r="C546" s="254" t="str">
        <f t="shared" si="30"/>
        <v>Industry Sector Fraction of Potential Additional CCS Achieved</v>
      </c>
      <c r="D546" s="6" t="s">
        <v>3081</v>
      </c>
      <c r="E546" s="6" t="s">
        <v>2534</v>
      </c>
      <c r="F546" t="s">
        <v>3043</v>
      </c>
      <c r="G546" s="45" t="s">
        <v>3030</v>
      </c>
      <c r="H546" s="43">
        <v>939</v>
      </c>
      <c r="I546" s="325" t="s">
        <v>44</v>
      </c>
      <c r="J546" s="255" t="str">
        <f>IF(ISBLANK(INDEX('Policy Characteristics'!D:D,MATCH($C546,'Policy Characteristics'!$C:$C,0))),"",INDEX('Policy Characteristics'!D:D,MATCH($C546,'Policy Characteristics'!$C:$C,0)))</f>
        <v>Industry CCS</v>
      </c>
      <c r="K546" s="254" t="str">
        <f>IF(ISBLANK(INDEX('Policy Characteristics'!E:E,MATCH($C546,'Policy Characteristics'!$C:$C,0))),"",INDEX('Policy Characteristics'!E:E,MATCH($C546,'Policy Characteristics'!$C:$C,0)))</f>
        <v>indst CCS</v>
      </c>
      <c r="L546" s="261">
        <f>IF(ISBLANK(INDEX('Policy Characteristics'!F:F,MATCH($C546,'Policy Characteristics'!$C:$C,0))),"",INDEX('Policy Characteristics'!F:F,MATCH($C546,'Policy Characteristics'!$C:$C,0)))</f>
        <v>0</v>
      </c>
      <c r="M546" s="261">
        <f>IF(ISBLANK(INDEX('Policy Characteristics'!G:G,MATCH($C546,'Policy Characteristics'!$C:$C,0))),"",INDEX('Policy Characteristics'!G:G,MATCH($C546,'Policy Characteristics'!$C:$C,0)))</f>
        <v>1</v>
      </c>
      <c r="N546" s="261">
        <f>IF(ISBLANK(INDEX('Policy Characteristics'!H:H,MATCH($C546,'Policy Characteristics'!$C:$C,0))),"",INDEX('Policy Characteristics'!H:H,MATCH($C546,'Policy Characteristics'!$C:$C,0)))</f>
        <v>0.01</v>
      </c>
      <c r="O546" s="254" t="str">
        <f>IF(ISBLANK(INDEX('Policy Characteristics'!I:I,MATCH($C546,'Policy Characteristics'!$C:$C,0))),"",INDEX('Policy Characteristics'!I:I,MATCH($C546,'Policy Characteristics'!$C:$C,0)))</f>
        <v>% of CO2 captured</v>
      </c>
      <c r="P546" s="254" t="str">
        <f>IF(ISBLANK(INDEX('Policy Characteristics'!J:J,MATCH($C546,'Policy Characteristics'!$C:$C,0))),"",INDEX('Policy Characteristics'!J:J,MATCH($C546,'Policy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6" s="254" t="str">
        <f>IF(ISBLANK(INDEX('Policy Characteristics'!K:K,MATCH($C546,'Policy Characteristics'!$C:$C,0))),"",INDEX('Policy Characteristics'!K:K,MATCH($C546,'Policy Characteristics'!$C:$C,0)))</f>
        <v>ccs.html#ccs</v>
      </c>
      <c r="R546" s="254" t="str">
        <f>IF(ISBLANK(INDEX('Policy Characteristics'!L:L,MATCH($C546,'Policy Characteristics'!$C:$C,0))),"",INDEX('Policy Characteristics'!L:L,MATCH($C546,'Policy Characteristics'!$C:$C,0)))</f>
        <v>carbon-capture-and-sequestration.html</v>
      </c>
    </row>
    <row r="547" spans="1:18">
      <c r="A547" s="254" t="str">
        <f>IF(ISBLANK(INDEX('Policy Characteristics'!A:A,MATCH($C547,'Policy Characteristics'!$C:$C,0))),"",INDEX('Policy Characteristics'!A:A,MATCH($C547,'Policy Characteristics'!$C:$C,0)))</f>
        <v>Industry</v>
      </c>
      <c r="B547" s="262" t="str">
        <f>IF(ISBLANK(INDEX('Policy Characteristics'!B:B,MATCH($C547,'Policy Characteristics'!$C:$C,0))),"",INDEX('Policy Characteristics'!B:B,MATCH($C547,'Policy Characteristics'!$C:$C,0)))</f>
        <v>Carbon Capture and Sequestration</v>
      </c>
      <c r="C547" s="254" t="str">
        <f t="shared" si="30"/>
        <v>Industry Sector Fraction of Potential Additional CCS Achieved</v>
      </c>
      <c r="D547" s="6" t="s">
        <v>3082</v>
      </c>
      <c r="E547" s="6" t="s">
        <v>3028</v>
      </c>
      <c r="F547" t="s">
        <v>3044</v>
      </c>
      <c r="G547" s="45" t="s">
        <v>3029</v>
      </c>
      <c r="H547" s="43">
        <v>940</v>
      </c>
      <c r="I547" s="324" t="s">
        <v>43</v>
      </c>
      <c r="J547" s="255" t="str">
        <f>IF(ISBLANK(INDEX('Policy Characteristics'!D:D,MATCH($C547,'Policy Characteristics'!$C:$C,0))),"",INDEX('Policy Characteristics'!D:D,MATCH($C547,'Policy Characteristics'!$C:$C,0)))</f>
        <v>Industry CCS</v>
      </c>
      <c r="K547" s="254" t="str">
        <f>IF(ISBLANK(INDEX('Policy Characteristics'!E:E,MATCH($C547,'Policy Characteristics'!$C:$C,0))),"",INDEX('Policy Characteristics'!E:E,MATCH($C547,'Policy Characteristics'!$C:$C,0)))</f>
        <v>indst CCS</v>
      </c>
      <c r="L547" s="261">
        <f>IF(ISBLANK(INDEX('Policy Characteristics'!F:F,MATCH($C547,'Policy Characteristics'!$C:$C,0))),"",INDEX('Policy Characteristics'!F:F,MATCH($C547,'Policy Characteristics'!$C:$C,0)))</f>
        <v>0</v>
      </c>
      <c r="M547" s="261">
        <f>IF(ISBLANK(INDEX('Policy Characteristics'!G:G,MATCH($C547,'Policy Characteristics'!$C:$C,0))),"",INDEX('Policy Characteristics'!G:G,MATCH($C547,'Policy Characteristics'!$C:$C,0)))</f>
        <v>1</v>
      </c>
      <c r="N547" s="261">
        <f>IF(ISBLANK(INDEX('Policy Characteristics'!H:H,MATCH($C547,'Policy Characteristics'!$C:$C,0))),"",INDEX('Policy Characteristics'!H:H,MATCH($C547,'Policy Characteristics'!$C:$C,0)))</f>
        <v>0.01</v>
      </c>
      <c r="O547" s="254" t="str">
        <f>IF(ISBLANK(INDEX('Policy Characteristics'!I:I,MATCH($C547,'Policy Characteristics'!$C:$C,0))),"",INDEX('Policy Characteristics'!I:I,MATCH($C547,'Policy Characteristics'!$C:$C,0)))</f>
        <v>% of CO2 captured</v>
      </c>
      <c r="P547" s="254" t="str">
        <f>IF(ISBLANK(INDEX('Policy Characteristics'!J:J,MATCH($C547,'Policy Characteristics'!$C:$C,0))),"",INDEX('Policy Characteristics'!J:J,MATCH($C547,'Policy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7" s="254" t="str">
        <f>IF(ISBLANK(INDEX('Policy Characteristics'!K:K,MATCH($C547,'Policy Characteristics'!$C:$C,0))),"",INDEX('Policy Characteristics'!K:K,MATCH($C547,'Policy Characteristics'!$C:$C,0)))</f>
        <v>ccs.html#ccs</v>
      </c>
      <c r="R547" s="254" t="str">
        <f>IF(ISBLANK(INDEX('Policy Characteristics'!L:L,MATCH($C547,'Policy Characteristics'!$C:$C,0))),"",INDEX('Policy Characteristics'!L:L,MATCH($C547,'Policy Characteristics'!$C:$C,0)))</f>
        <v>carbon-capture-and-sequestration.html</v>
      </c>
    </row>
    <row r="548" spans="1:18">
      <c r="A548" s="254" t="str">
        <f>IF(ISBLANK(INDEX('Policy Characteristics'!A:A,MATCH($C548,'Policy Characteristics'!$C:$C,0))),"",INDEX('Policy Characteristics'!A:A,MATCH($C548,'Policy Characteristics'!$C:$C,0)))</f>
        <v>Industry</v>
      </c>
      <c r="B548" s="262" t="str">
        <f>IF(ISBLANK(INDEX('Policy Characteristics'!B:B,MATCH($C548,'Policy Characteristics'!$C:$C,0))),"",INDEX('Policy Characteristics'!B:B,MATCH($C548,'Policy Characteristics'!$C:$C,0)))</f>
        <v>Carbon Capture and Sequestration</v>
      </c>
      <c r="C548" s="254" t="str">
        <f t="shared" si="30"/>
        <v>Industry Sector Fraction of Potential Additional CCS Achieved</v>
      </c>
      <c r="D548" s="6" t="s">
        <v>3082</v>
      </c>
      <c r="E548" s="6" t="s">
        <v>2534</v>
      </c>
      <c r="F548" t="s">
        <v>3044</v>
      </c>
      <c r="G548" s="45" t="s">
        <v>3030</v>
      </c>
      <c r="H548" s="43">
        <v>941</v>
      </c>
      <c r="I548" s="325" t="s">
        <v>44</v>
      </c>
      <c r="J548" s="255" t="str">
        <f>IF(ISBLANK(INDEX('Policy Characteristics'!D:D,MATCH($C548,'Policy Characteristics'!$C:$C,0))),"",INDEX('Policy Characteristics'!D:D,MATCH($C548,'Policy Characteristics'!$C:$C,0)))</f>
        <v>Industry CCS</v>
      </c>
      <c r="K548" s="254" t="str">
        <f>IF(ISBLANK(INDEX('Policy Characteristics'!E:E,MATCH($C548,'Policy Characteristics'!$C:$C,0))),"",INDEX('Policy Characteristics'!E:E,MATCH($C548,'Policy Characteristics'!$C:$C,0)))</f>
        <v>indst CCS</v>
      </c>
      <c r="L548" s="261">
        <f>IF(ISBLANK(INDEX('Policy Characteristics'!F:F,MATCH($C548,'Policy Characteristics'!$C:$C,0))),"",INDEX('Policy Characteristics'!F:F,MATCH($C548,'Policy Characteristics'!$C:$C,0)))</f>
        <v>0</v>
      </c>
      <c r="M548" s="261">
        <f>IF(ISBLANK(INDEX('Policy Characteristics'!G:G,MATCH($C548,'Policy Characteristics'!$C:$C,0))),"",INDEX('Policy Characteristics'!G:G,MATCH($C548,'Policy Characteristics'!$C:$C,0)))</f>
        <v>1</v>
      </c>
      <c r="N548" s="261">
        <f>IF(ISBLANK(INDEX('Policy Characteristics'!H:H,MATCH($C548,'Policy Characteristics'!$C:$C,0))),"",INDEX('Policy Characteristics'!H:H,MATCH($C548,'Policy Characteristics'!$C:$C,0)))</f>
        <v>0.01</v>
      </c>
      <c r="O548" s="254" t="str">
        <f>IF(ISBLANK(INDEX('Policy Characteristics'!I:I,MATCH($C548,'Policy Characteristics'!$C:$C,0))),"",INDEX('Policy Characteristics'!I:I,MATCH($C548,'Policy Characteristics'!$C:$C,0)))</f>
        <v>% of CO2 captured</v>
      </c>
      <c r="P548" s="254" t="str">
        <f>IF(ISBLANK(INDEX('Policy Characteristics'!J:J,MATCH($C548,'Policy Characteristics'!$C:$C,0))),"",INDEX('Policy Characteristics'!J:J,MATCH($C548,'Policy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8" s="254" t="str">
        <f>IF(ISBLANK(INDEX('Policy Characteristics'!K:K,MATCH($C548,'Policy Characteristics'!$C:$C,0))),"",INDEX('Policy Characteristics'!K:K,MATCH($C548,'Policy Characteristics'!$C:$C,0)))</f>
        <v>ccs.html#ccs</v>
      </c>
      <c r="R548" s="254" t="str">
        <f>IF(ISBLANK(INDEX('Policy Characteristics'!L:L,MATCH($C548,'Policy Characteristics'!$C:$C,0))),"",INDEX('Policy Characteristics'!L:L,MATCH($C548,'Policy Characteristics'!$C:$C,0)))</f>
        <v>carbon-capture-and-sequestration.html</v>
      </c>
    </row>
    <row r="549" spans="1:18">
      <c r="A549" s="254" t="str">
        <f>IF(ISBLANK(INDEX('Policy Characteristics'!A:A,MATCH($C549,'Policy Characteristics'!$C:$C,0))),"",INDEX('Policy Characteristics'!A:A,MATCH($C549,'Policy Characteristics'!$C:$C,0)))</f>
        <v>Industry</v>
      </c>
      <c r="B549" s="262" t="str">
        <f>IF(ISBLANK(INDEX('Policy Characteristics'!B:B,MATCH($C549,'Policy Characteristics'!$C:$C,0))),"",INDEX('Policy Characteristics'!B:B,MATCH($C549,'Policy Characteristics'!$C:$C,0)))</f>
        <v>Carbon Capture and Sequestration</v>
      </c>
      <c r="C549" s="254" t="str">
        <f t="shared" si="30"/>
        <v>Industry Sector Fraction of Potential Additional CCS Achieved</v>
      </c>
      <c r="D549" s="6" t="s">
        <v>3083</v>
      </c>
      <c r="E549" s="6" t="s">
        <v>3028</v>
      </c>
      <c r="F549" t="s">
        <v>3045</v>
      </c>
      <c r="G549" s="45" t="s">
        <v>3029</v>
      </c>
      <c r="H549" s="43">
        <v>942</v>
      </c>
      <c r="I549" s="324" t="s">
        <v>43</v>
      </c>
      <c r="J549" s="255" t="str">
        <f>IF(ISBLANK(INDEX('Policy Characteristics'!D:D,MATCH($C549,'Policy Characteristics'!$C:$C,0))),"",INDEX('Policy Characteristics'!D:D,MATCH($C549,'Policy Characteristics'!$C:$C,0)))</f>
        <v>Industry CCS</v>
      </c>
      <c r="K549" s="254" t="str">
        <f>IF(ISBLANK(INDEX('Policy Characteristics'!E:E,MATCH($C549,'Policy Characteristics'!$C:$C,0))),"",INDEX('Policy Characteristics'!E:E,MATCH($C549,'Policy Characteristics'!$C:$C,0)))</f>
        <v>indst CCS</v>
      </c>
      <c r="L549" s="261">
        <f>IF(ISBLANK(INDEX('Policy Characteristics'!F:F,MATCH($C549,'Policy Characteristics'!$C:$C,0))),"",INDEX('Policy Characteristics'!F:F,MATCH($C549,'Policy Characteristics'!$C:$C,0)))</f>
        <v>0</v>
      </c>
      <c r="M549" s="261">
        <f>IF(ISBLANK(INDEX('Policy Characteristics'!G:G,MATCH($C549,'Policy Characteristics'!$C:$C,0))),"",INDEX('Policy Characteristics'!G:G,MATCH($C549,'Policy Characteristics'!$C:$C,0)))</f>
        <v>1</v>
      </c>
      <c r="N549" s="261">
        <f>IF(ISBLANK(INDEX('Policy Characteristics'!H:H,MATCH($C549,'Policy Characteristics'!$C:$C,0))),"",INDEX('Policy Characteristics'!H:H,MATCH($C549,'Policy Characteristics'!$C:$C,0)))</f>
        <v>0.01</v>
      </c>
      <c r="O549" s="254" t="str">
        <f>IF(ISBLANK(INDEX('Policy Characteristics'!I:I,MATCH($C549,'Policy Characteristics'!$C:$C,0))),"",INDEX('Policy Characteristics'!I:I,MATCH($C549,'Policy Characteristics'!$C:$C,0)))</f>
        <v>% of CO2 captured</v>
      </c>
      <c r="P549" s="254" t="str">
        <f>IF(ISBLANK(INDEX('Policy Characteristics'!J:J,MATCH($C549,'Policy Characteristics'!$C:$C,0))),"",INDEX('Policy Characteristics'!J:J,MATCH($C549,'Policy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49" s="254" t="str">
        <f>IF(ISBLANK(INDEX('Policy Characteristics'!K:K,MATCH($C549,'Policy Characteristics'!$C:$C,0))),"",INDEX('Policy Characteristics'!K:K,MATCH($C549,'Policy Characteristics'!$C:$C,0)))</f>
        <v>ccs.html#ccs</v>
      </c>
      <c r="R549" s="254" t="str">
        <f>IF(ISBLANK(INDEX('Policy Characteristics'!L:L,MATCH($C549,'Policy Characteristics'!$C:$C,0))),"",INDEX('Policy Characteristics'!L:L,MATCH($C549,'Policy Characteristics'!$C:$C,0)))</f>
        <v>carbon-capture-and-sequestration.html</v>
      </c>
    </row>
    <row r="550" spans="1:18">
      <c r="A550" s="254" t="str">
        <f>IF(ISBLANK(INDEX('Policy Characteristics'!A:A,MATCH($C550,'Policy Characteristics'!$C:$C,0))),"",INDEX('Policy Characteristics'!A:A,MATCH($C550,'Policy Characteristics'!$C:$C,0)))</f>
        <v>Industry</v>
      </c>
      <c r="B550" s="262" t="str">
        <f>IF(ISBLANK(INDEX('Policy Characteristics'!B:B,MATCH($C550,'Policy Characteristics'!$C:$C,0))),"",INDEX('Policy Characteristics'!B:B,MATCH($C550,'Policy Characteristics'!$C:$C,0)))</f>
        <v>Carbon Capture and Sequestration</v>
      </c>
      <c r="C550" s="254" t="str">
        <f t="shared" si="30"/>
        <v>Industry Sector Fraction of Potential Additional CCS Achieved</v>
      </c>
      <c r="D550" s="6" t="s">
        <v>3083</v>
      </c>
      <c r="E550" s="6" t="s">
        <v>2534</v>
      </c>
      <c r="F550" t="s">
        <v>3045</v>
      </c>
      <c r="G550" s="45" t="s">
        <v>3030</v>
      </c>
      <c r="H550" s="43">
        <v>943</v>
      </c>
      <c r="I550" s="325" t="s">
        <v>44</v>
      </c>
      <c r="J550" s="255" t="str">
        <f>IF(ISBLANK(INDEX('Policy Characteristics'!D:D,MATCH($C550,'Policy Characteristics'!$C:$C,0))),"",INDEX('Policy Characteristics'!D:D,MATCH($C550,'Policy Characteristics'!$C:$C,0)))</f>
        <v>Industry CCS</v>
      </c>
      <c r="K550" s="254" t="str">
        <f>IF(ISBLANK(INDEX('Policy Characteristics'!E:E,MATCH($C550,'Policy Characteristics'!$C:$C,0))),"",INDEX('Policy Characteristics'!E:E,MATCH($C550,'Policy Characteristics'!$C:$C,0)))</f>
        <v>indst CCS</v>
      </c>
      <c r="L550" s="261">
        <f>IF(ISBLANK(INDEX('Policy Characteristics'!F:F,MATCH($C550,'Policy Characteristics'!$C:$C,0))),"",INDEX('Policy Characteristics'!F:F,MATCH($C550,'Policy Characteristics'!$C:$C,0)))</f>
        <v>0</v>
      </c>
      <c r="M550" s="261">
        <f>IF(ISBLANK(INDEX('Policy Characteristics'!G:G,MATCH($C550,'Policy Characteristics'!$C:$C,0))),"",INDEX('Policy Characteristics'!G:G,MATCH($C550,'Policy Characteristics'!$C:$C,0)))</f>
        <v>1</v>
      </c>
      <c r="N550" s="261">
        <f>IF(ISBLANK(INDEX('Policy Characteristics'!H:H,MATCH($C550,'Policy Characteristics'!$C:$C,0))),"",INDEX('Policy Characteristics'!H:H,MATCH($C550,'Policy Characteristics'!$C:$C,0)))</f>
        <v>0.01</v>
      </c>
      <c r="O550" s="254" t="str">
        <f>IF(ISBLANK(INDEX('Policy Characteristics'!I:I,MATCH($C550,'Policy Characteristics'!$C:$C,0))),"",INDEX('Policy Characteristics'!I:I,MATCH($C550,'Policy Characteristics'!$C:$C,0)))</f>
        <v>% of CO2 captured</v>
      </c>
      <c r="P550" s="254" t="str">
        <f>IF(ISBLANK(INDEX('Policy Characteristics'!J:J,MATCH($C550,'Policy Characteristics'!$C:$C,0))),"",INDEX('Policy Characteristics'!J:J,MATCH($C550,'Policy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0" s="254" t="str">
        <f>IF(ISBLANK(INDEX('Policy Characteristics'!K:K,MATCH($C550,'Policy Characteristics'!$C:$C,0))),"",INDEX('Policy Characteristics'!K:K,MATCH($C550,'Policy Characteristics'!$C:$C,0)))</f>
        <v>ccs.html#ccs</v>
      </c>
      <c r="R550" s="254" t="str">
        <f>IF(ISBLANK(INDEX('Policy Characteristics'!L:L,MATCH($C550,'Policy Characteristics'!$C:$C,0))),"",INDEX('Policy Characteristics'!L:L,MATCH($C550,'Policy Characteristics'!$C:$C,0)))</f>
        <v>carbon-capture-and-sequestration.html</v>
      </c>
    </row>
    <row r="551" spans="1:18">
      <c r="A551" s="254" t="str">
        <f>IF(ISBLANK(INDEX('Policy Characteristics'!A:A,MATCH($C551,'Policy Characteristics'!$C:$C,0))),"",INDEX('Policy Characteristics'!A:A,MATCH($C551,'Policy Characteristics'!$C:$C,0)))</f>
        <v>Industry</v>
      </c>
      <c r="B551" s="262" t="str">
        <f>IF(ISBLANK(INDEX('Policy Characteristics'!B:B,MATCH($C551,'Policy Characteristics'!$C:$C,0))),"",INDEX('Policy Characteristics'!B:B,MATCH($C551,'Policy Characteristics'!$C:$C,0)))</f>
        <v>Carbon Capture and Sequestration</v>
      </c>
      <c r="C551" s="254" t="str">
        <f t="shared" si="30"/>
        <v>Industry Sector Fraction of Potential Additional CCS Achieved</v>
      </c>
      <c r="D551" s="6" t="s">
        <v>3084</v>
      </c>
      <c r="E551" s="6" t="s">
        <v>3028</v>
      </c>
      <c r="F551" t="s">
        <v>3046</v>
      </c>
      <c r="G551" s="45" t="s">
        <v>3029</v>
      </c>
      <c r="H551" s="43">
        <v>944</v>
      </c>
      <c r="I551" s="324" t="s">
        <v>43</v>
      </c>
      <c r="J551" s="255" t="str">
        <f>IF(ISBLANK(INDEX('Policy Characteristics'!D:D,MATCH($C551,'Policy Characteristics'!$C:$C,0))),"",INDEX('Policy Characteristics'!D:D,MATCH($C551,'Policy Characteristics'!$C:$C,0)))</f>
        <v>Industry CCS</v>
      </c>
      <c r="K551" s="254" t="str">
        <f>IF(ISBLANK(INDEX('Policy Characteristics'!E:E,MATCH($C551,'Policy Characteristics'!$C:$C,0))),"",INDEX('Policy Characteristics'!E:E,MATCH($C551,'Policy Characteristics'!$C:$C,0)))</f>
        <v>indst CCS</v>
      </c>
      <c r="L551" s="261">
        <f>IF(ISBLANK(INDEX('Policy Characteristics'!F:F,MATCH($C551,'Policy Characteristics'!$C:$C,0))),"",INDEX('Policy Characteristics'!F:F,MATCH($C551,'Policy Characteristics'!$C:$C,0)))</f>
        <v>0</v>
      </c>
      <c r="M551" s="261">
        <f>IF(ISBLANK(INDEX('Policy Characteristics'!G:G,MATCH($C551,'Policy Characteristics'!$C:$C,0))),"",INDEX('Policy Characteristics'!G:G,MATCH($C551,'Policy Characteristics'!$C:$C,0)))</f>
        <v>1</v>
      </c>
      <c r="N551" s="261">
        <f>IF(ISBLANK(INDEX('Policy Characteristics'!H:H,MATCH($C551,'Policy Characteristics'!$C:$C,0))),"",INDEX('Policy Characteristics'!H:H,MATCH($C551,'Policy Characteristics'!$C:$C,0)))</f>
        <v>0.01</v>
      </c>
      <c r="O551" s="254" t="str">
        <f>IF(ISBLANK(INDEX('Policy Characteristics'!I:I,MATCH($C551,'Policy Characteristics'!$C:$C,0))),"",INDEX('Policy Characteristics'!I:I,MATCH($C551,'Policy Characteristics'!$C:$C,0)))</f>
        <v>% of CO2 captured</v>
      </c>
      <c r="P551" s="254" t="str">
        <f>IF(ISBLANK(INDEX('Policy Characteristics'!J:J,MATCH($C551,'Policy Characteristics'!$C:$C,0))),"",INDEX('Policy Characteristics'!J:J,MATCH($C551,'Policy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1" s="254" t="str">
        <f>IF(ISBLANK(INDEX('Policy Characteristics'!K:K,MATCH($C551,'Policy Characteristics'!$C:$C,0))),"",INDEX('Policy Characteristics'!K:K,MATCH($C551,'Policy Characteristics'!$C:$C,0)))</f>
        <v>ccs.html#ccs</v>
      </c>
      <c r="R551" s="254" t="str">
        <f>IF(ISBLANK(INDEX('Policy Characteristics'!L:L,MATCH($C551,'Policy Characteristics'!$C:$C,0))),"",INDEX('Policy Characteristics'!L:L,MATCH($C551,'Policy Characteristics'!$C:$C,0)))</f>
        <v>carbon-capture-and-sequestration.html</v>
      </c>
    </row>
    <row r="552" spans="1:18">
      <c r="A552" s="254" t="str">
        <f>IF(ISBLANK(INDEX('Policy Characteristics'!A:A,MATCH($C552,'Policy Characteristics'!$C:$C,0))),"",INDEX('Policy Characteristics'!A:A,MATCH($C552,'Policy Characteristics'!$C:$C,0)))</f>
        <v>Industry</v>
      </c>
      <c r="B552" s="262" t="str">
        <f>IF(ISBLANK(INDEX('Policy Characteristics'!B:B,MATCH($C552,'Policy Characteristics'!$C:$C,0))),"",INDEX('Policy Characteristics'!B:B,MATCH($C552,'Policy Characteristics'!$C:$C,0)))</f>
        <v>Carbon Capture and Sequestration</v>
      </c>
      <c r="C552" s="254" t="str">
        <f t="shared" si="30"/>
        <v>Industry Sector Fraction of Potential Additional CCS Achieved</v>
      </c>
      <c r="D552" s="6" t="s">
        <v>3084</v>
      </c>
      <c r="E552" s="6" t="s">
        <v>2534</v>
      </c>
      <c r="F552" t="s">
        <v>3046</v>
      </c>
      <c r="G552" s="45" t="s">
        <v>3030</v>
      </c>
      <c r="H552" s="43">
        <v>945</v>
      </c>
      <c r="I552" s="325" t="s">
        <v>44</v>
      </c>
      <c r="J552" s="255" t="str">
        <f>IF(ISBLANK(INDEX('Policy Characteristics'!D:D,MATCH($C552,'Policy Characteristics'!$C:$C,0))),"",INDEX('Policy Characteristics'!D:D,MATCH($C552,'Policy Characteristics'!$C:$C,0)))</f>
        <v>Industry CCS</v>
      </c>
      <c r="K552" s="254" t="str">
        <f>IF(ISBLANK(INDEX('Policy Characteristics'!E:E,MATCH($C552,'Policy Characteristics'!$C:$C,0))),"",INDEX('Policy Characteristics'!E:E,MATCH($C552,'Policy Characteristics'!$C:$C,0)))</f>
        <v>indst CCS</v>
      </c>
      <c r="L552" s="261">
        <f>IF(ISBLANK(INDEX('Policy Characteristics'!F:F,MATCH($C552,'Policy Characteristics'!$C:$C,0))),"",INDEX('Policy Characteristics'!F:F,MATCH($C552,'Policy Characteristics'!$C:$C,0)))</f>
        <v>0</v>
      </c>
      <c r="M552" s="261">
        <f>IF(ISBLANK(INDEX('Policy Characteristics'!G:G,MATCH($C552,'Policy Characteristics'!$C:$C,0))),"",INDEX('Policy Characteristics'!G:G,MATCH($C552,'Policy Characteristics'!$C:$C,0)))</f>
        <v>1</v>
      </c>
      <c r="N552" s="261">
        <f>IF(ISBLANK(INDEX('Policy Characteristics'!H:H,MATCH($C552,'Policy Characteristics'!$C:$C,0))),"",INDEX('Policy Characteristics'!H:H,MATCH($C552,'Policy Characteristics'!$C:$C,0)))</f>
        <v>0.01</v>
      </c>
      <c r="O552" s="254" t="str">
        <f>IF(ISBLANK(INDEX('Policy Characteristics'!I:I,MATCH($C552,'Policy Characteristics'!$C:$C,0))),"",INDEX('Policy Characteristics'!I:I,MATCH($C552,'Policy Characteristics'!$C:$C,0)))</f>
        <v>% of CO2 captured</v>
      </c>
      <c r="P552" s="254" t="str">
        <f>IF(ISBLANK(INDEX('Policy Characteristics'!J:J,MATCH($C552,'Policy Characteristics'!$C:$C,0))),"",INDEX('Policy Characteristics'!J:J,MATCH($C552,'Policy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2" s="254" t="str">
        <f>IF(ISBLANK(INDEX('Policy Characteristics'!K:K,MATCH($C552,'Policy Characteristics'!$C:$C,0))),"",INDEX('Policy Characteristics'!K:K,MATCH($C552,'Policy Characteristics'!$C:$C,0)))</f>
        <v>ccs.html#ccs</v>
      </c>
      <c r="R552" s="254" t="str">
        <f>IF(ISBLANK(INDEX('Policy Characteristics'!L:L,MATCH($C552,'Policy Characteristics'!$C:$C,0))),"",INDEX('Policy Characteristics'!L:L,MATCH($C552,'Policy Characteristics'!$C:$C,0)))</f>
        <v>carbon-capture-and-sequestration.html</v>
      </c>
    </row>
    <row r="553" spans="1:18">
      <c r="A553" s="254" t="str">
        <f>IF(ISBLANK(INDEX('Policy Characteristics'!A:A,MATCH($C553,'Policy Characteristics'!$C:$C,0))),"",INDEX('Policy Characteristics'!A:A,MATCH($C553,'Policy Characteristics'!$C:$C,0)))</f>
        <v>Industry</v>
      </c>
      <c r="B553" s="262" t="str">
        <f>IF(ISBLANK(INDEX('Policy Characteristics'!B:B,MATCH($C553,'Policy Characteristics'!$C:$C,0))),"",INDEX('Policy Characteristics'!B:B,MATCH($C553,'Policy Characteristics'!$C:$C,0)))</f>
        <v>Carbon Capture and Sequestration</v>
      </c>
      <c r="C553" s="254" t="str">
        <f t="shared" si="30"/>
        <v>Industry Sector Fraction of Potential Additional CCS Achieved</v>
      </c>
      <c r="D553" s="6" t="s">
        <v>3085</v>
      </c>
      <c r="E553" s="6" t="s">
        <v>3028</v>
      </c>
      <c r="F553" t="s">
        <v>3047</v>
      </c>
      <c r="G553" s="45" t="s">
        <v>3029</v>
      </c>
      <c r="H553" s="43">
        <v>946</v>
      </c>
      <c r="I553" s="324" t="s">
        <v>43</v>
      </c>
      <c r="J553" s="255" t="str">
        <f>IF(ISBLANK(INDEX('Policy Characteristics'!D:D,MATCH($C553,'Policy Characteristics'!$C:$C,0))),"",INDEX('Policy Characteristics'!D:D,MATCH($C553,'Policy Characteristics'!$C:$C,0)))</f>
        <v>Industry CCS</v>
      </c>
      <c r="K553" s="254" t="str">
        <f>IF(ISBLANK(INDEX('Policy Characteristics'!E:E,MATCH($C553,'Policy Characteristics'!$C:$C,0))),"",INDEX('Policy Characteristics'!E:E,MATCH($C553,'Policy Characteristics'!$C:$C,0)))</f>
        <v>indst CCS</v>
      </c>
      <c r="L553" s="261">
        <f>IF(ISBLANK(INDEX('Policy Characteristics'!F:F,MATCH($C553,'Policy Characteristics'!$C:$C,0))),"",INDEX('Policy Characteristics'!F:F,MATCH($C553,'Policy Characteristics'!$C:$C,0)))</f>
        <v>0</v>
      </c>
      <c r="M553" s="261">
        <f>IF(ISBLANK(INDEX('Policy Characteristics'!G:G,MATCH($C553,'Policy Characteristics'!$C:$C,0))),"",INDEX('Policy Characteristics'!G:G,MATCH($C553,'Policy Characteristics'!$C:$C,0)))</f>
        <v>1</v>
      </c>
      <c r="N553" s="261">
        <f>IF(ISBLANK(INDEX('Policy Characteristics'!H:H,MATCH($C553,'Policy Characteristics'!$C:$C,0))),"",INDEX('Policy Characteristics'!H:H,MATCH($C553,'Policy Characteristics'!$C:$C,0)))</f>
        <v>0.01</v>
      </c>
      <c r="O553" s="254" t="str">
        <f>IF(ISBLANK(INDEX('Policy Characteristics'!I:I,MATCH($C553,'Policy Characteristics'!$C:$C,0))),"",INDEX('Policy Characteristics'!I:I,MATCH($C553,'Policy Characteristics'!$C:$C,0)))</f>
        <v>% of CO2 captured</v>
      </c>
      <c r="P553" s="254" t="str">
        <f>IF(ISBLANK(INDEX('Policy Characteristics'!J:J,MATCH($C553,'Policy Characteristics'!$C:$C,0))),"",INDEX('Policy Characteristics'!J:J,MATCH($C553,'Policy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3" s="254" t="str">
        <f>IF(ISBLANK(INDEX('Policy Characteristics'!K:K,MATCH($C553,'Policy Characteristics'!$C:$C,0))),"",INDEX('Policy Characteristics'!K:K,MATCH($C553,'Policy Characteristics'!$C:$C,0)))</f>
        <v>ccs.html#ccs</v>
      </c>
      <c r="R553" s="254" t="str">
        <f>IF(ISBLANK(INDEX('Policy Characteristics'!L:L,MATCH($C553,'Policy Characteristics'!$C:$C,0))),"",INDEX('Policy Characteristics'!L:L,MATCH($C553,'Policy Characteristics'!$C:$C,0)))</f>
        <v>carbon-capture-and-sequestration.html</v>
      </c>
    </row>
    <row r="554" spans="1:18">
      <c r="A554" s="254" t="str">
        <f>IF(ISBLANK(INDEX('Policy Characteristics'!A:A,MATCH($C554,'Policy Characteristics'!$C:$C,0))),"",INDEX('Policy Characteristics'!A:A,MATCH($C554,'Policy Characteristics'!$C:$C,0)))</f>
        <v>Industry</v>
      </c>
      <c r="B554" s="262" t="str">
        <f>IF(ISBLANK(INDEX('Policy Characteristics'!B:B,MATCH($C554,'Policy Characteristics'!$C:$C,0))),"",INDEX('Policy Characteristics'!B:B,MATCH($C554,'Policy Characteristics'!$C:$C,0)))</f>
        <v>Carbon Capture and Sequestration</v>
      </c>
      <c r="C554" s="254" t="str">
        <f t="shared" si="30"/>
        <v>Industry Sector Fraction of Potential Additional CCS Achieved</v>
      </c>
      <c r="D554" s="6" t="s">
        <v>3085</v>
      </c>
      <c r="E554" s="6" t="s">
        <v>2534</v>
      </c>
      <c r="F554" t="s">
        <v>3047</v>
      </c>
      <c r="G554" s="45" t="s">
        <v>3030</v>
      </c>
      <c r="H554" s="43">
        <v>947</v>
      </c>
      <c r="I554" s="325" t="s">
        <v>44</v>
      </c>
      <c r="J554" s="255" t="str">
        <f>IF(ISBLANK(INDEX('Policy Characteristics'!D:D,MATCH($C554,'Policy Characteristics'!$C:$C,0))),"",INDEX('Policy Characteristics'!D:D,MATCH($C554,'Policy Characteristics'!$C:$C,0)))</f>
        <v>Industry CCS</v>
      </c>
      <c r="K554" s="254" t="str">
        <f>IF(ISBLANK(INDEX('Policy Characteristics'!E:E,MATCH($C554,'Policy Characteristics'!$C:$C,0))),"",INDEX('Policy Characteristics'!E:E,MATCH($C554,'Policy Characteristics'!$C:$C,0)))</f>
        <v>indst CCS</v>
      </c>
      <c r="L554" s="261">
        <f>IF(ISBLANK(INDEX('Policy Characteristics'!F:F,MATCH($C554,'Policy Characteristics'!$C:$C,0))),"",INDEX('Policy Characteristics'!F:F,MATCH($C554,'Policy Characteristics'!$C:$C,0)))</f>
        <v>0</v>
      </c>
      <c r="M554" s="261">
        <f>IF(ISBLANK(INDEX('Policy Characteristics'!G:G,MATCH($C554,'Policy Characteristics'!$C:$C,0))),"",INDEX('Policy Characteristics'!G:G,MATCH($C554,'Policy Characteristics'!$C:$C,0)))</f>
        <v>1</v>
      </c>
      <c r="N554" s="261">
        <f>IF(ISBLANK(INDEX('Policy Characteristics'!H:H,MATCH($C554,'Policy Characteristics'!$C:$C,0))),"",INDEX('Policy Characteristics'!H:H,MATCH($C554,'Policy Characteristics'!$C:$C,0)))</f>
        <v>0.01</v>
      </c>
      <c r="O554" s="254" t="str">
        <f>IF(ISBLANK(INDEX('Policy Characteristics'!I:I,MATCH($C554,'Policy Characteristics'!$C:$C,0))),"",INDEX('Policy Characteristics'!I:I,MATCH($C554,'Policy Characteristics'!$C:$C,0)))</f>
        <v>% of CO2 captured</v>
      </c>
      <c r="P554" s="254" t="str">
        <f>IF(ISBLANK(INDEX('Policy Characteristics'!J:J,MATCH($C554,'Policy Characteristics'!$C:$C,0))),"",INDEX('Policy Characteristics'!J:J,MATCH($C554,'Policy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4" s="254" t="str">
        <f>IF(ISBLANK(INDEX('Policy Characteristics'!K:K,MATCH($C554,'Policy Characteristics'!$C:$C,0))),"",INDEX('Policy Characteristics'!K:K,MATCH($C554,'Policy Characteristics'!$C:$C,0)))</f>
        <v>ccs.html#ccs</v>
      </c>
      <c r="R554" s="254" t="str">
        <f>IF(ISBLANK(INDEX('Policy Characteristics'!L:L,MATCH($C554,'Policy Characteristics'!$C:$C,0))),"",INDEX('Policy Characteristics'!L:L,MATCH($C554,'Policy Characteristics'!$C:$C,0)))</f>
        <v>carbon-capture-and-sequestration.html</v>
      </c>
    </row>
    <row r="555" spans="1:18">
      <c r="A555" s="254" t="str">
        <f>IF(ISBLANK(INDEX('Policy Characteristics'!A:A,MATCH($C555,'Policy Characteristics'!$C:$C,0))),"",INDEX('Policy Characteristics'!A:A,MATCH($C555,'Policy Characteristics'!$C:$C,0)))</f>
        <v>Industry</v>
      </c>
      <c r="B555" s="262" t="str">
        <f>IF(ISBLANK(INDEX('Policy Characteristics'!B:B,MATCH($C555,'Policy Characteristics'!$C:$C,0))),"",INDEX('Policy Characteristics'!B:B,MATCH($C555,'Policy Characteristics'!$C:$C,0)))</f>
        <v>Carbon Capture and Sequestration</v>
      </c>
      <c r="C555" s="254" t="str">
        <f t="shared" si="30"/>
        <v>Industry Sector Fraction of Potential Additional CCS Achieved</v>
      </c>
      <c r="D555" s="6" t="s">
        <v>3086</v>
      </c>
      <c r="E555" s="6" t="s">
        <v>3028</v>
      </c>
      <c r="F555" t="s">
        <v>3048</v>
      </c>
      <c r="G555" s="45" t="s">
        <v>3029</v>
      </c>
      <c r="H555" s="43">
        <v>948</v>
      </c>
      <c r="I555" s="324" t="s">
        <v>43</v>
      </c>
      <c r="J555" s="255" t="str">
        <f>IF(ISBLANK(INDEX('Policy Characteristics'!D:D,MATCH($C555,'Policy Characteristics'!$C:$C,0))),"",INDEX('Policy Characteristics'!D:D,MATCH($C555,'Policy Characteristics'!$C:$C,0)))</f>
        <v>Industry CCS</v>
      </c>
      <c r="K555" s="254" t="str">
        <f>IF(ISBLANK(INDEX('Policy Characteristics'!E:E,MATCH($C555,'Policy Characteristics'!$C:$C,0))),"",INDEX('Policy Characteristics'!E:E,MATCH($C555,'Policy Characteristics'!$C:$C,0)))</f>
        <v>indst CCS</v>
      </c>
      <c r="L555" s="261">
        <f>IF(ISBLANK(INDEX('Policy Characteristics'!F:F,MATCH($C555,'Policy Characteristics'!$C:$C,0))),"",INDEX('Policy Characteristics'!F:F,MATCH($C555,'Policy Characteristics'!$C:$C,0)))</f>
        <v>0</v>
      </c>
      <c r="M555" s="261">
        <f>IF(ISBLANK(INDEX('Policy Characteristics'!G:G,MATCH($C555,'Policy Characteristics'!$C:$C,0))),"",INDEX('Policy Characteristics'!G:G,MATCH($C555,'Policy Characteristics'!$C:$C,0)))</f>
        <v>1</v>
      </c>
      <c r="N555" s="261">
        <f>IF(ISBLANK(INDEX('Policy Characteristics'!H:H,MATCH($C555,'Policy Characteristics'!$C:$C,0))),"",INDEX('Policy Characteristics'!H:H,MATCH($C555,'Policy Characteristics'!$C:$C,0)))</f>
        <v>0.01</v>
      </c>
      <c r="O555" s="254" t="str">
        <f>IF(ISBLANK(INDEX('Policy Characteristics'!I:I,MATCH($C555,'Policy Characteristics'!$C:$C,0))),"",INDEX('Policy Characteristics'!I:I,MATCH($C555,'Policy Characteristics'!$C:$C,0)))</f>
        <v>% of CO2 captured</v>
      </c>
      <c r="P555" s="254" t="str">
        <f>IF(ISBLANK(INDEX('Policy Characteristics'!J:J,MATCH($C555,'Policy Characteristics'!$C:$C,0))),"",INDEX('Policy Characteristics'!J:J,MATCH($C555,'Policy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5" s="254" t="str">
        <f>IF(ISBLANK(INDEX('Policy Characteristics'!K:K,MATCH($C555,'Policy Characteristics'!$C:$C,0))),"",INDEX('Policy Characteristics'!K:K,MATCH($C555,'Policy Characteristics'!$C:$C,0)))</f>
        <v>ccs.html#ccs</v>
      </c>
      <c r="R555" s="254" t="str">
        <f>IF(ISBLANK(INDEX('Policy Characteristics'!L:L,MATCH($C555,'Policy Characteristics'!$C:$C,0))),"",INDEX('Policy Characteristics'!L:L,MATCH($C555,'Policy Characteristics'!$C:$C,0)))</f>
        <v>carbon-capture-and-sequestration.html</v>
      </c>
    </row>
    <row r="556" spans="1:18">
      <c r="A556" s="254" t="str">
        <f>IF(ISBLANK(INDEX('Policy Characteristics'!A:A,MATCH($C556,'Policy Characteristics'!$C:$C,0))),"",INDEX('Policy Characteristics'!A:A,MATCH($C556,'Policy Characteristics'!$C:$C,0)))</f>
        <v>Industry</v>
      </c>
      <c r="B556" s="262" t="str">
        <f>IF(ISBLANK(INDEX('Policy Characteristics'!B:B,MATCH($C556,'Policy Characteristics'!$C:$C,0))),"",INDEX('Policy Characteristics'!B:B,MATCH($C556,'Policy Characteristics'!$C:$C,0)))</f>
        <v>Carbon Capture and Sequestration</v>
      </c>
      <c r="C556" s="254" t="str">
        <f t="shared" si="30"/>
        <v>Industry Sector Fraction of Potential Additional CCS Achieved</v>
      </c>
      <c r="D556" s="6" t="s">
        <v>3086</v>
      </c>
      <c r="E556" s="6" t="s">
        <v>2534</v>
      </c>
      <c r="F556" t="s">
        <v>3048</v>
      </c>
      <c r="G556" s="45" t="s">
        <v>3030</v>
      </c>
      <c r="H556" s="43">
        <v>949</v>
      </c>
      <c r="I556" s="325" t="s">
        <v>44</v>
      </c>
      <c r="J556" s="255" t="str">
        <f>IF(ISBLANK(INDEX('Policy Characteristics'!D:D,MATCH($C556,'Policy Characteristics'!$C:$C,0))),"",INDEX('Policy Characteristics'!D:D,MATCH($C556,'Policy Characteristics'!$C:$C,0)))</f>
        <v>Industry CCS</v>
      </c>
      <c r="K556" s="254" t="str">
        <f>IF(ISBLANK(INDEX('Policy Characteristics'!E:E,MATCH($C556,'Policy Characteristics'!$C:$C,0))),"",INDEX('Policy Characteristics'!E:E,MATCH($C556,'Policy Characteristics'!$C:$C,0)))</f>
        <v>indst CCS</v>
      </c>
      <c r="L556" s="261">
        <f>IF(ISBLANK(INDEX('Policy Characteristics'!F:F,MATCH($C556,'Policy Characteristics'!$C:$C,0))),"",INDEX('Policy Characteristics'!F:F,MATCH($C556,'Policy Characteristics'!$C:$C,0)))</f>
        <v>0</v>
      </c>
      <c r="M556" s="261">
        <f>IF(ISBLANK(INDEX('Policy Characteristics'!G:G,MATCH($C556,'Policy Characteristics'!$C:$C,0))),"",INDEX('Policy Characteristics'!G:G,MATCH($C556,'Policy Characteristics'!$C:$C,0)))</f>
        <v>1</v>
      </c>
      <c r="N556" s="261">
        <f>IF(ISBLANK(INDEX('Policy Characteristics'!H:H,MATCH($C556,'Policy Characteristics'!$C:$C,0))),"",INDEX('Policy Characteristics'!H:H,MATCH($C556,'Policy Characteristics'!$C:$C,0)))</f>
        <v>0.01</v>
      </c>
      <c r="O556" s="254" t="str">
        <f>IF(ISBLANK(INDEX('Policy Characteristics'!I:I,MATCH($C556,'Policy Characteristics'!$C:$C,0))),"",INDEX('Policy Characteristics'!I:I,MATCH($C556,'Policy Characteristics'!$C:$C,0)))</f>
        <v>% of CO2 captured</v>
      </c>
      <c r="P556" s="254" t="str">
        <f>IF(ISBLANK(INDEX('Policy Characteristics'!J:J,MATCH($C556,'Policy Characteristics'!$C:$C,0))),"",INDEX('Policy Characteristics'!J:J,MATCH($C556,'Policy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6" s="254" t="str">
        <f>IF(ISBLANK(INDEX('Policy Characteristics'!K:K,MATCH($C556,'Policy Characteristics'!$C:$C,0))),"",INDEX('Policy Characteristics'!K:K,MATCH($C556,'Policy Characteristics'!$C:$C,0)))</f>
        <v>ccs.html#ccs</v>
      </c>
      <c r="R556" s="254" t="str">
        <f>IF(ISBLANK(INDEX('Policy Characteristics'!L:L,MATCH($C556,'Policy Characteristics'!$C:$C,0))),"",INDEX('Policy Characteristics'!L:L,MATCH($C556,'Policy Characteristics'!$C:$C,0)))</f>
        <v>carbon-capture-and-sequestration.html</v>
      </c>
    </row>
    <row r="557" spans="1:18">
      <c r="A557" s="254" t="str">
        <f>IF(ISBLANK(INDEX('Policy Characteristics'!A:A,MATCH($C557,'Policy Characteristics'!$C:$C,0))),"",INDEX('Policy Characteristics'!A:A,MATCH($C557,'Policy Characteristics'!$C:$C,0)))</f>
        <v>Industry</v>
      </c>
      <c r="B557" s="262" t="str">
        <f>IF(ISBLANK(INDEX('Policy Characteristics'!B:B,MATCH($C557,'Policy Characteristics'!$C:$C,0))),"",INDEX('Policy Characteristics'!B:B,MATCH($C557,'Policy Characteristics'!$C:$C,0)))</f>
        <v>Carbon Capture and Sequestration</v>
      </c>
      <c r="C557" s="254" t="str">
        <f t="shared" si="30"/>
        <v>Industry Sector Fraction of Potential Additional CCS Achieved</v>
      </c>
      <c r="D557" s="6" t="s">
        <v>3087</v>
      </c>
      <c r="E557" s="6" t="s">
        <v>3028</v>
      </c>
      <c r="F557" t="s">
        <v>3049</v>
      </c>
      <c r="G557" s="45" t="s">
        <v>3029</v>
      </c>
      <c r="H557" s="43">
        <v>950</v>
      </c>
      <c r="I557" s="324" t="s">
        <v>43</v>
      </c>
      <c r="J557" s="255" t="str">
        <f>IF(ISBLANK(INDEX('Policy Characteristics'!D:D,MATCH($C557,'Policy Characteristics'!$C:$C,0))),"",INDEX('Policy Characteristics'!D:D,MATCH($C557,'Policy Characteristics'!$C:$C,0)))</f>
        <v>Industry CCS</v>
      </c>
      <c r="K557" s="254" t="str">
        <f>IF(ISBLANK(INDEX('Policy Characteristics'!E:E,MATCH($C557,'Policy Characteristics'!$C:$C,0))),"",INDEX('Policy Characteristics'!E:E,MATCH($C557,'Policy Characteristics'!$C:$C,0)))</f>
        <v>indst CCS</v>
      </c>
      <c r="L557" s="261">
        <f>IF(ISBLANK(INDEX('Policy Characteristics'!F:F,MATCH($C557,'Policy Characteristics'!$C:$C,0))),"",INDEX('Policy Characteristics'!F:F,MATCH($C557,'Policy Characteristics'!$C:$C,0)))</f>
        <v>0</v>
      </c>
      <c r="M557" s="261">
        <f>IF(ISBLANK(INDEX('Policy Characteristics'!G:G,MATCH($C557,'Policy Characteristics'!$C:$C,0))),"",INDEX('Policy Characteristics'!G:G,MATCH($C557,'Policy Characteristics'!$C:$C,0)))</f>
        <v>1</v>
      </c>
      <c r="N557" s="261">
        <f>IF(ISBLANK(INDEX('Policy Characteristics'!H:H,MATCH($C557,'Policy Characteristics'!$C:$C,0))),"",INDEX('Policy Characteristics'!H:H,MATCH($C557,'Policy Characteristics'!$C:$C,0)))</f>
        <v>0.01</v>
      </c>
      <c r="O557" s="254" t="str">
        <f>IF(ISBLANK(INDEX('Policy Characteristics'!I:I,MATCH($C557,'Policy Characteristics'!$C:$C,0))),"",INDEX('Policy Characteristics'!I:I,MATCH($C557,'Policy Characteristics'!$C:$C,0)))</f>
        <v>% of CO2 captured</v>
      </c>
      <c r="P557" s="254" t="str">
        <f>IF(ISBLANK(INDEX('Policy Characteristics'!J:J,MATCH($C557,'Policy Characteristics'!$C:$C,0))),"",INDEX('Policy Characteristics'!J:J,MATCH($C557,'Policy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7" s="254" t="str">
        <f>IF(ISBLANK(INDEX('Policy Characteristics'!K:K,MATCH($C557,'Policy Characteristics'!$C:$C,0))),"",INDEX('Policy Characteristics'!K:K,MATCH($C557,'Policy Characteristics'!$C:$C,0)))</f>
        <v>ccs.html#ccs</v>
      </c>
      <c r="R557" s="254" t="str">
        <f>IF(ISBLANK(INDEX('Policy Characteristics'!L:L,MATCH($C557,'Policy Characteristics'!$C:$C,0))),"",INDEX('Policy Characteristics'!L:L,MATCH($C557,'Policy Characteristics'!$C:$C,0)))</f>
        <v>carbon-capture-and-sequestration.html</v>
      </c>
    </row>
    <row r="558" spans="1:18">
      <c r="A558" s="254" t="str">
        <f>IF(ISBLANK(INDEX('Policy Characteristics'!A:A,MATCH($C558,'Policy Characteristics'!$C:$C,0))),"",INDEX('Policy Characteristics'!A:A,MATCH($C558,'Policy Characteristics'!$C:$C,0)))</f>
        <v>Industry</v>
      </c>
      <c r="B558" s="262" t="str">
        <f>IF(ISBLANK(INDEX('Policy Characteristics'!B:B,MATCH($C558,'Policy Characteristics'!$C:$C,0))),"",INDEX('Policy Characteristics'!B:B,MATCH($C558,'Policy Characteristics'!$C:$C,0)))</f>
        <v>Carbon Capture and Sequestration</v>
      </c>
      <c r="C558" s="254" t="str">
        <f t="shared" si="30"/>
        <v>Industry Sector Fraction of Potential Additional CCS Achieved</v>
      </c>
      <c r="D558" s="6" t="s">
        <v>3087</v>
      </c>
      <c r="E558" s="6" t="s">
        <v>2534</v>
      </c>
      <c r="F558" t="s">
        <v>3049</v>
      </c>
      <c r="G558" s="45" t="s">
        <v>3030</v>
      </c>
      <c r="H558" s="43">
        <v>951</v>
      </c>
      <c r="I558" s="325" t="s">
        <v>44</v>
      </c>
      <c r="J558" s="255" t="str">
        <f>IF(ISBLANK(INDEX('Policy Characteristics'!D:D,MATCH($C558,'Policy Characteristics'!$C:$C,0))),"",INDEX('Policy Characteristics'!D:D,MATCH($C558,'Policy Characteristics'!$C:$C,0)))</f>
        <v>Industry CCS</v>
      </c>
      <c r="K558" s="254" t="str">
        <f>IF(ISBLANK(INDEX('Policy Characteristics'!E:E,MATCH($C558,'Policy Characteristics'!$C:$C,0))),"",INDEX('Policy Characteristics'!E:E,MATCH($C558,'Policy Characteristics'!$C:$C,0)))</f>
        <v>indst CCS</v>
      </c>
      <c r="L558" s="261">
        <f>IF(ISBLANK(INDEX('Policy Characteristics'!F:F,MATCH($C558,'Policy Characteristics'!$C:$C,0))),"",INDEX('Policy Characteristics'!F:F,MATCH($C558,'Policy Characteristics'!$C:$C,0)))</f>
        <v>0</v>
      </c>
      <c r="M558" s="261">
        <f>IF(ISBLANK(INDEX('Policy Characteristics'!G:G,MATCH($C558,'Policy Characteristics'!$C:$C,0))),"",INDEX('Policy Characteristics'!G:G,MATCH($C558,'Policy Characteristics'!$C:$C,0)))</f>
        <v>1</v>
      </c>
      <c r="N558" s="261">
        <f>IF(ISBLANK(INDEX('Policy Characteristics'!H:H,MATCH($C558,'Policy Characteristics'!$C:$C,0))),"",INDEX('Policy Characteristics'!H:H,MATCH($C558,'Policy Characteristics'!$C:$C,0)))</f>
        <v>0.01</v>
      </c>
      <c r="O558" s="254" t="str">
        <f>IF(ISBLANK(INDEX('Policy Characteristics'!I:I,MATCH($C558,'Policy Characteristics'!$C:$C,0))),"",INDEX('Policy Characteristics'!I:I,MATCH($C558,'Policy Characteristics'!$C:$C,0)))</f>
        <v>% of CO2 captured</v>
      </c>
      <c r="P558" s="254" t="str">
        <f>IF(ISBLANK(INDEX('Policy Characteristics'!J:J,MATCH($C558,'Policy Characteristics'!$C:$C,0))),"",INDEX('Policy Characteristics'!J:J,MATCH($C558,'Policy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8" s="254" t="str">
        <f>IF(ISBLANK(INDEX('Policy Characteristics'!K:K,MATCH($C558,'Policy Characteristics'!$C:$C,0))),"",INDEX('Policy Characteristics'!K:K,MATCH($C558,'Policy Characteristics'!$C:$C,0)))</f>
        <v>ccs.html#ccs</v>
      </c>
      <c r="R558" s="254" t="str">
        <f>IF(ISBLANK(INDEX('Policy Characteristics'!L:L,MATCH($C558,'Policy Characteristics'!$C:$C,0))),"",INDEX('Policy Characteristics'!L:L,MATCH($C558,'Policy Characteristics'!$C:$C,0)))</f>
        <v>carbon-capture-and-sequestration.html</v>
      </c>
    </row>
    <row r="559" spans="1:18">
      <c r="A559" s="254" t="str">
        <f>IF(ISBLANK(INDEX('Policy Characteristics'!A:A,MATCH($C559,'Policy Characteristics'!$C:$C,0))),"",INDEX('Policy Characteristics'!A:A,MATCH($C559,'Policy Characteristics'!$C:$C,0)))</f>
        <v>Industry</v>
      </c>
      <c r="B559" s="262" t="str">
        <f>IF(ISBLANK(INDEX('Policy Characteristics'!B:B,MATCH($C559,'Policy Characteristics'!$C:$C,0))),"",INDEX('Policy Characteristics'!B:B,MATCH($C559,'Policy Characteristics'!$C:$C,0)))</f>
        <v>Carbon Capture and Sequestration</v>
      </c>
      <c r="C559" s="254" t="str">
        <f t="shared" si="30"/>
        <v>Industry Sector Fraction of Potential Additional CCS Achieved</v>
      </c>
      <c r="D559" s="6" t="s">
        <v>3088</v>
      </c>
      <c r="E559" s="6" t="s">
        <v>3028</v>
      </c>
      <c r="F559" t="s">
        <v>3050</v>
      </c>
      <c r="G559" s="45" t="s">
        <v>3029</v>
      </c>
      <c r="H559" s="43">
        <v>952</v>
      </c>
      <c r="I559" s="324" t="s">
        <v>43</v>
      </c>
      <c r="J559" s="255" t="str">
        <f>IF(ISBLANK(INDEX('Policy Characteristics'!D:D,MATCH($C559,'Policy Characteristics'!$C:$C,0))),"",INDEX('Policy Characteristics'!D:D,MATCH($C559,'Policy Characteristics'!$C:$C,0)))</f>
        <v>Industry CCS</v>
      </c>
      <c r="K559" s="254" t="str">
        <f>IF(ISBLANK(INDEX('Policy Characteristics'!E:E,MATCH($C559,'Policy Characteristics'!$C:$C,0))),"",INDEX('Policy Characteristics'!E:E,MATCH($C559,'Policy Characteristics'!$C:$C,0)))</f>
        <v>indst CCS</v>
      </c>
      <c r="L559" s="261">
        <f>IF(ISBLANK(INDEX('Policy Characteristics'!F:F,MATCH($C559,'Policy Characteristics'!$C:$C,0))),"",INDEX('Policy Characteristics'!F:F,MATCH($C559,'Policy Characteristics'!$C:$C,0)))</f>
        <v>0</v>
      </c>
      <c r="M559" s="261">
        <f>IF(ISBLANK(INDEX('Policy Characteristics'!G:G,MATCH($C559,'Policy Characteristics'!$C:$C,0))),"",INDEX('Policy Characteristics'!G:G,MATCH($C559,'Policy Characteristics'!$C:$C,0)))</f>
        <v>1</v>
      </c>
      <c r="N559" s="261">
        <f>IF(ISBLANK(INDEX('Policy Characteristics'!H:H,MATCH($C559,'Policy Characteristics'!$C:$C,0))),"",INDEX('Policy Characteristics'!H:H,MATCH($C559,'Policy Characteristics'!$C:$C,0)))</f>
        <v>0.01</v>
      </c>
      <c r="O559" s="254" t="str">
        <f>IF(ISBLANK(INDEX('Policy Characteristics'!I:I,MATCH($C559,'Policy Characteristics'!$C:$C,0))),"",INDEX('Policy Characteristics'!I:I,MATCH($C559,'Policy Characteristics'!$C:$C,0)))</f>
        <v>% of CO2 captured</v>
      </c>
      <c r="P559" s="254" t="str">
        <f>IF(ISBLANK(INDEX('Policy Characteristics'!J:J,MATCH($C559,'Policy Characteristics'!$C:$C,0))),"",INDEX('Policy Characteristics'!J:J,MATCH($C559,'Policy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59" s="254" t="str">
        <f>IF(ISBLANK(INDEX('Policy Characteristics'!K:K,MATCH($C559,'Policy Characteristics'!$C:$C,0))),"",INDEX('Policy Characteristics'!K:K,MATCH($C559,'Policy Characteristics'!$C:$C,0)))</f>
        <v>ccs.html#ccs</v>
      </c>
      <c r="R559" s="254" t="str">
        <f>IF(ISBLANK(INDEX('Policy Characteristics'!L:L,MATCH($C559,'Policy Characteristics'!$C:$C,0))),"",INDEX('Policy Characteristics'!L:L,MATCH($C559,'Policy Characteristics'!$C:$C,0)))</f>
        <v>carbon-capture-and-sequestration.html</v>
      </c>
    </row>
    <row r="560" spans="1:18">
      <c r="A560" s="254" t="str">
        <f>IF(ISBLANK(INDEX('Policy Characteristics'!A:A,MATCH($C560,'Policy Characteristics'!$C:$C,0))),"",INDEX('Policy Characteristics'!A:A,MATCH($C560,'Policy Characteristics'!$C:$C,0)))</f>
        <v>Industry</v>
      </c>
      <c r="B560" s="262" t="str">
        <f>IF(ISBLANK(INDEX('Policy Characteristics'!B:B,MATCH($C560,'Policy Characteristics'!$C:$C,0))),"",INDEX('Policy Characteristics'!B:B,MATCH($C560,'Policy Characteristics'!$C:$C,0)))</f>
        <v>Carbon Capture and Sequestration</v>
      </c>
      <c r="C560" s="254" t="str">
        <f t="shared" si="30"/>
        <v>Industry Sector Fraction of Potential Additional CCS Achieved</v>
      </c>
      <c r="D560" s="6" t="s">
        <v>3088</v>
      </c>
      <c r="E560" s="6" t="s">
        <v>2534</v>
      </c>
      <c r="F560" t="s">
        <v>3050</v>
      </c>
      <c r="G560" s="45" t="s">
        <v>3030</v>
      </c>
      <c r="H560" s="43">
        <v>953</v>
      </c>
      <c r="I560" s="325" t="s">
        <v>43</v>
      </c>
      <c r="J560" s="255" t="str">
        <f>IF(ISBLANK(INDEX('Policy Characteristics'!D:D,MATCH($C560,'Policy Characteristics'!$C:$C,0))),"",INDEX('Policy Characteristics'!D:D,MATCH($C560,'Policy Characteristics'!$C:$C,0)))</f>
        <v>Industry CCS</v>
      </c>
      <c r="K560" s="254" t="str">
        <f>IF(ISBLANK(INDEX('Policy Characteristics'!E:E,MATCH($C560,'Policy Characteristics'!$C:$C,0))),"",INDEX('Policy Characteristics'!E:E,MATCH($C560,'Policy Characteristics'!$C:$C,0)))</f>
        <v>indst CCS</v>
      </c>
      <c r="L560" s="261">
        <f>IF(ISBLANK(INDEX('Policy Characteristics'!F:F,MATCH($C560,'Policy Characteristics'!$C:$C,0))),"",INDEX('Policy Characteristics'!F:F,MATCH($C560,'Policy Characteristics'!$C:$C,0)))</f>
        <v>0</v>
      </c>
      <c r="M560" s="261">
        <f>IF(ISBLANK(INDEX('Policy Characteristics'!G:G,MATCH($C560,'Policy Characteristics'!$C:$C,0))),"",INDEX('Policy Characteristics'!G:G,MATCH($C560,'Policy Characteristics'!$C:$C,0)))</f>
        <v>1</v>
      </c>
      <c r="N560" s="261">
        <f>IF(ISBLANK(INDEX('Policy Characteristics'!H:H,MATCH($C560,'Policy Characteristics'!$C:$C,0))),"",INDEX('Policy Characteristics'!H:H,MATCH($C560,'Policy Characteristics'!$C:$C,0)))</f>
        <v>0.01</v>
      </c>
      <c r="O560" s="254" t="str">
        <f>IF(ISBLANK(INDEX('Policy Characteristics'!I:I,MATCH($C560,'Policy Characteristics'!$C:$C,0))),"",INDEX('Policy Characteristics'!I:I,MATCH($C560,'Policy Characteristics'!$C:$C,0)))</f>
        <v>% of CO2 captured</v>
      </c>
      <c r="P560" s="254" t="str">
        <f>IF(ISBLANK(INDEX('Policy Characteristics'!J:J,MATCH($C560,'Policy Characteristics'!$C:$C,0))),"",INDEX('Policy Characteristics'!J:J,MATCH($C560,'Policy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0" s="254" t="str">
        <f>IF(ISBLANK(INDEX('Policy Characteristics'!K:K,MATCH($C560,'Policy Characteristics'!$C:$C,0))),"",INDEX('Policy Characteristics'!K:K,MATCH($C560,'Policy Characteristics'!$C:$C,0)))</f>
        <v>ccs.html#ccs</v>
      </c>
      <c r="R560" s="254" t="str">
        <f>IF(ISBLANK(INDEX('Policy Characteristics'!L:L,MATCH($C560,'Policy Characteristics'!$C:$C,0))),"",INDEX('Policy Characteristics'!L:L,MATCH($C560,'Policy Characteristics'!$C:$C,0)))</f>
        <v>carbon-capture-and-sequestration.html</v>
      </c>
    </row>
    <row r="561" spans="1:18">
      <c r="A561" s="254" t="str">
        <f>IF(ISBLANK(INDEX('Policy Characteristics'!A:A,MATCH($C561,'Policy Characteristics'!$C:$C,0))),"",INDEX('Policy Characteristics'!A:A,MATCH($C561,'Policy Characteristics'!$C:$C,0)))</f>
        <v>Industry</v>
      </c>
      <c r="B561" s="262" t="str">
        <f>IF(ISBLANK(INDEX('Policy Characteristics'!B:B,MATCH($C561,'Policy Characteristics'!$C:$C,0))),"",INDEX('Policy Characteristics'!B:B,MATCH($C561,'Policy Characteristics'!$C:$C,0)))</f>
        <v>Carbon Capture and Sequestration</v>
      </c>
      <c r="C561" s="254" t="str">
        <f t="shared" si="30"/>
        <v>Industry Sector Fraction of Potential Additional CCS Achieved</v>
      </c>
      <c r="D561" s="6" t="s">
        <v>3089</v>
      </c>
      <c r="E561" s="6" t="s">
        <v>3028</v>
      </c>
      <c r="F561" t="s">
        <v>3092</v>
      </c>
      <c r="G561" s="45" t="s">
        <v>3029</v>
      </c>
      <c r="H561" s="43">
        <v>954</v>
      </c>
      <c r="I561" s="325" t="s">
        <v>44</v>
      </c>
      <c r="J561" s="255" t="str">
        <f>IF(ISBLANK(INDEX('Policy Characteristics'!D:D,MATCH($C561,'Policy Characteristics'!$C:$C,0))),"",INDEX('Policy Characteristics'!D:D,MATCH($C561,'Policy Characteristics'!$C:$C,0)))</f>
        <v>Industry CCS</v>
      </c>
      <c r="K561" s="254" t="str">
        <f>IF(ISBLANK(INDEX('Policy Characteristics'!E:E,MATCH($C561,'Policy Characteristics'!$C:$C,0))),"",INDEX('Policy Characteristics'!E:E,MATCH($C561,'Policy Characteristics'!$C:$C,0)))</f>
        <v>indst CCS</v>
      </c>
      <c r="L561" s="261">
        <f>IF(ISBLANK(INDEX('Policy Characteristics'!F:F,MATCH($C561,'Policy Characteristics'!$C:$C,0))),"",INDEX('Policy Characteristics'!F:F,MATCH($C561,'Policy Characteristics'!$C:$C,0)))</f>
        <v>0</v>
      </c>
      <c r="M561" s="261">
        <f>IF(ISBLANK(INDEX('Policy Characteristics'!G:G,MATCH($C561,'Policy Characteristics'!$C:$C,0))),"",INDEX('Policy Characteristics'!G:G,MATCH($C561,'Policy Characteristics'!$C:$C,0)))</f>
        <v>1</v>
      </c>
      <c r="N561" s="261">
        <f>IF(ISBLANK(INDEX('Policy Characteristics'!H:H,MATCH($C561,'Policy Characteristics'!$C:$C,0))),"",INDEX('Policy Characteristics'!H:H,MATCH($C561,'Policy Characteristics'!$C:$C,0)))</f>
        <v>0.01</v>
      </c>
      <c r="O561" s="254" t="str">
        <f>IF(ISBLANK(INDEX('Policy Characteristics'!I:I,MATCH($C561,'Policy Characteristics'!$C:$C,0))),"",INDEX('Policy Characteristics'!I:I,MATCH($C561,'Policy Characteristics'!$C:$C,0)))</f>
        <v>% of CO2 captured</v>
      </c>
      <c r="P561" s="254" t="str">
        <f>IF(ISBLANK(INDEX('Policy Characteristics'!J:J,MATCH($C561,'Policy Characteristics'!$C:$C,0))),"",INDEX('Policy Characteristics'!J:J,MATCH($C561,'Policy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1" s="254" t="str">
        <f>IF(ISBLANK(INDEX('Policy Characteristics'!K:K,MATCH($C561,'Policy Characteristics'!$C:$C,0))),"",INDEX('Policy Characteristics'!K:K,MATCH($C561,'Policy Characteristics'!$C:$C,0)))</f>
        <v>ccs.html#ccs</v>
      </c>
      <c r="R561" s="254" t="str">
        <f>IF(ISBLANK(INDEX('Policy Characteristics'!L:L,MATCH($C561,'Policy Characteristics'!$C:$C,0))),"",INDEX('Policy Characteristics'!L:L,MATCH($C561,'Policy Characteristics'!$C:$C,0)))</f>
        <v>carbon-capture-and-sequestration.html</v>
      </c>
    </row>
    <row r="562" spans="1:18">
      <c r="A562" s="254" t="str">
        <f>IF(ISBLANK(INDEX('Policy Characteristics'!A:A,MATCH($C562,'Policy Characteristics'!$C:$C,0))),"",INDEX('Policy Characteristics'!A:A,MATCH($C562,'Policy Characteristics'!$C:$C,0)))</f>
        <v>Industry</v>
      </c>
      <c r="B562" s="262" t="str">
        <f>IF(ISBLANK(INDEX('Policy Characteristics'!B:B,MATCH($C562,'Policy Characteristics'!$C:$C,0))),"",INDEX('Policy Characteristics'!B:B,MATCH($C562,'Policy Characteristics'!$C:$C,0)))</f>
        <v>Carbon Capture and Sequestration</v>
      </c>
      <c r="C562" s="254" t="str">
        <f t="shared" si="30"/>
        <v>Industry Sector Fraction of Potential Additional CCS Achieved</v>
      </c>
      <c r="D562" s="6" t="s">
        <v>3089</v>
      </c>
      <c r="E562" s="6" t="s">
        <v>2534</v>
      </c>
      <c r="F562" t="s">
        <v>3092</v>
      </c>
      <c r="G562" s="45" t="s">
        <v>3030</v>
      </c>
      <c r="H562" s="43">
        <v>955</v>
      </c>
      <c r="I562" s="325" t="s">
        <v>44</v>
      </c>
      <c r="J562" s="255" t="str">
        <f>IF(ISBLANK(INDEX('Policy Characteristics'!D:D,MATCH($C562,'Policy Characteristics'!$C:$C,0))),"",INDEX('Policy Characteristics'!D:D,MATCH($C562,'Policy Characteristics'!$C:$C,0)))</f>
        <v>Industry CCS</v>
      </c>
      <c r="K562" s="254" t="str">
        <f>IF(ISBLANK(INDEX('Policy Characteristics'!E:E,MATCH($C562,'Policy Characteristics'!$C:$C,0))),"",INDEX('Policy Characteristics'!E:E,MATCH($C562,'Policy Characteristics'!$C:$C,0)))</f>
        <v>indst CCS</v>
      </c>
      <c r="L562" s="261">
        <f>IF(ISBLANK(INDEX('Policy Characteristics'!F:F,MATCH($C562,'Policy Characteristics'!$C:$C,0))),"",INDEX('Policy Characteristics'!F:F,MATCH($C562,'Policy Characteristics'!$C:$C,0)))</f>
        <v>0</v>
      </c>
      <c r="M562" s="261">
        <f>IF(ISBLANK(INDEX('Policy Characteristics'!G:G,MATCH($C562,'Policy Characteristics'!$C:$C,0))),"",INDEX('Policy Characteristics'!G:G,MATCH($C562,'Policy Characteristics'!$C:$C,0)))</f>
        <v>1</v>
      </c>
      <c r="N562" s="261">
        <f>IF(ISBLANK(INDEX('Policy Characteristics'!H:H,MATCH($C562,'Policy Characteristics'!$C:$C,0))),"",INDEX('Policy Characteristics'!H:H,MATCH($C562,'Policy Characteristics'!$C:$C,0)))</f>
        <v>0.01</v>
      </c>
      <c r="O562" s="254" t="str">
        <f>IF(ISBLANK(INDEX('Policy Characteristics'!I:I,MATCH($C562,'Policy Characteristics'!$C:$C,0))),"",INDEX('Policy Characteristics'!I:I,MATCH($C562,'Policy Characteristics'!$C:$C,0)))</f>
        <v>% of CO2 captured</v>
      </c>
      <c r="P562" s="254" t="str">
        <f>IF(ISBLANK(INDEX('Policy Characteristics'!J:J,MATCH($C562,'Policy Characteristics'!$C:$C,0))),"",INDEX('Policy Characteristics'!J:J,MATCH($C562,'Policy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2" s="254" t="str">
        <f>IF(ISBLANK(INDEX('Policy Characteristics'!K:K,MATCH($C562,'Policy Characteristics'!$C:$C,0))),"",INDEX('Policy Characteristics'!K:K,MATCH($C562,'Policy Characteristics'!$C:$C,0)))</f>
        <v>ccs.html#ccs</v>
      </c>
      <c r="R562" s="254" t="str">
        <f>IF(ISBLANK(INDEX('Policy Characteristics'!L:L,MATCH($C562,'Policy Characteristics'!$C:$C,0))),"",INDEX('Policy Characteristics'!L:L,MATCH($C562,'Policy Characteristics'!$C:$C,0)))</f>
        <v>carbon-capture-and-sequestration.html</v>
      </c>
    </row>
    <row r="563" spans="1:18">
      <c r="A563" s="254" t="str">
        <f>IF(ISBLANK(INDEX('Policy Characteristics'!A:A,MATCH($C563,'Policy Characteristics'!$C:$C,0))),"",INDEX('Policy Characteristics'!A:A,MATCH($C563,'Policy Characteristics'!$C:$C,0)))</f>
        <v>Industry</v>
      </c>
      <c r="B563" s="262" t="str">
        <f>IF(ISBLANK(INDEX('Policy Characteristics'!B:B,MATCH($C563,'Policy Characteristics'!$C:$C,0))),"",INDEX('Policy Characteristics'!B:B,MATCH($C563,'Policy Characteristics'!$C:$C,0)))</f>
        <v>Carbon Capture and Sequestration</v>
      </c>
      <c r="C563" s="254" t="str">
        <f t="shared" si="30"/>
        <v>Industry Sector Fraction of Potential Additional CCS Achieved</v>
      </c>
      <c r="D563" s="6" t="s">
        <v>3090</v>
      </c>
      <c r="E563" s="6" t="s">
        <v>3028</v>
      </c>
      <c r="F563" t="s">
        <v>3051</v>
      </c>
      <c r="G563" s="45" t="s">
        <v>3029</v>
      </c>
      <c r="H563" s="43">
        <v>956</v>
      </c>
      <c r="I563" s="325" t="s">
        <v>44</v>
      </c>
      <c r="J563" s="255" t="str">
        <f>IF(ISBLANK(INDEX('Policy Characteristics'!D:D,MATCH($C563,'Policy Characteristics'!$C:$C,0))),"",INDEX('Policy Characteristics'!D:D,MATCH($C563,'Policy Characteristics'!$C:$C,0)))</f>
        <v>Industry CCS</v>
      </c>
      <c r="K563" s="254" t="str">
        <f>IF(ISBLANK(INDEX('Policy Characteristics'!E:E,MATCH($C563,'Policy Characteristics'!$C:$C,0))),"",INDEX('Policy Characteristics'!E:E,MATCH($C563,'Policy Characteristics'!$C:$C,0)))</f>
        <v>indst CCS</v>
      </c>
      <c r="L563" s="261">
        <f>IF(ISBLANK(INDEX('Policy Characteristics'!F:F,MATCH($C563,'Policy Characteristics'!$C:$C,0))),"",INDEX('Policy Characteristics'!F:F,MATCH($C563,'Policy Characteristics'!$C:$C,0)))</f>
        <v>0</v>
      </c>
      <c r="M563" s="261">
        <f>IF(ISBLANK(INDEX('Policy Characteristics'!G:G,MATCH($C563,'Policy Characteristics'!$C:$C,0))),"",INDEX('Policy Characteristics'!G:G,MATCH($C563,'Policy Characteristics'!$C:$C,0)))</f>
        <v>1</v>
      </c>
      <c r="N563" s="261">
        <f>IF(ISBLANK(INDEX('Policy Characteristics'!H:H,MATCH($C563,'Policy Characteristics'!$C:$C,0))),"",INDEX('Policy Characteristics'!H:H,MATCH($C563,'Policy Characteristics'!$C:$C,0)))</f>
        <v>0.01</v>
      </c>
      <c r="O563" s="254" t="str">
        <f>IF(ISBLANK(INDEX('Policy Characteristics'!I:I,MATCH($C563,'Policy Characteristics'!$C:$C,0))),"",INDEX('Policy Characteristics'!I:I,MATCH($C563,'Policy Characteristics'!$C:$C,0)))</f>
        <v>% of CO2 captured</v>
      </c>
      <c r="P563" s="254" t="str">
        <f>IF(ISBLANK(INDEX('Policy Characteristics'!J:J,MATCH($C563,'Policy Characteristics'!$C:$C,0))),"",INDEX('Policy Characteristics'!J:J,MATCH($C563,'Policy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3" s="254" t="str">
        <f>IF(ISBLANK(INDEX('Policy Characteristics'!K:K,MATCH($C563,'Policy Characteristics'!$C:$C,0))),"",INDEX('Policy Characteristics'!K:K,MATCH($C563,'Policy Characteristics'!$C:$C,0)))</f>
        <v>ccs.html#ccs</v>
      </c>
      <c r="R563" s="254" t="str">
        <f>IF(ISBLANK(INDEX('Policy Characteristics'!L:L,MATCH($C563,'Policy Characteristics'!$C:$C,0))),"",INDEX('Policy Characteristics'!L:L,MATCH($C563,'Policy Characteristics'!$C:$C,0)))</f>
        <v>carbon-capture-and-sequestration.html</v>
      </c>
    </row>
    <row r="564" spans="1:18">
      <c r="A564" s="254" t="str">
        <f>IF(ISBLANK(INDEX('Policy Characteristics'!A:A,MATCH($C564,'Policy Characteristics'!$C:$C,0))),"",INDEX('Policy Characteristics'!A:A,MATCH($C564,'Policy Characteristics'!$C:$C,0)))</f>
        <v>Industry</v>
      </c>
      <c r="B564" s="262" t="str">
        <f>IF(ISBLANK(INDEX('Policy Characteristics'!B:B,MATCH($C564,'Policy Characteristics'!$C:$C,0))),"",INDEX('Policy Characteristics'!B:B,MATCH($C564,'Policy Characteristics'!$C:$C,0)))</f>
        <v>Carbon Capture and Sequestration</v>
      </c>
      <c r="C564" s="254" t="str">
        <f t="shared" si="30"/>
        <v>Industry Sector Fraction of Potential Additional CCS Achieved</v>
      </c>
      <c r="D564" s="6" t="s">
        <v>3090</v>
      </c>
      <c r="E564" s="6" t="s">
        <v>2534</v>
      </c>
      <c r="F564" t="s">
        <v>3051</v>
      </c>
      <c r="G564" s="45" t="s">
        <v>3030</v>
      </c>
      <c r="H564" s="43">
        <v>957</v>
      </c>
      <c r="I564" s="325" t="s">
        <v>44</v>
      </c>
      <c r="J564" s="255" t="str">
        <f>IF(ISBLANK(INDEX('Policy Characteristics'!D:D,MATCH($C564,'Policy Characteristics'!$C:$C,0))),"",INDEX('Policy Characteristics'!D:D,MATCH($C564,'Policy Characteristics'!$C:$C,0)))</f>
        <v>Industry CCS</v>
      </c>
      <c r="K564" s="254" t="str">
        <f>IF(ISBLANK(INDEX('Policy Characteristics'!E:E,MATCH($C564,'Policy Characteristics'!$C:$C,0))),"",INDEX('Policy Characteristics'!E:E,MATCH($C564,'Policy Characteristics'!$C:$C,0)))</f>
        <v>indst CCS</v>
      </c>
      <c r="L564" s="261">
        <f>IF(ISBLANK(INDEX('Policy Characteristics'!F:F,MATCH($C564,'Policy Characteristics'!$C:$C,0))),"",INDEX('Policy Characteristics'!F:F,MATCH($C564,'Policy Characteristics'!$C:$C,0)))</f>
        <v>0</v>
      </c>
      <c r="M564" s="261">
        <f>IF(ISBLANK(INDEX('Policy Characteristics'!G:G,MATCH($C564,'Policy Characteristics'!$C:$C,0))),"",INDEX('Policy Characteristics'!G:G,MATCH($C564,'Policy Characteristics'!$C:$C,0)))</f>
        <v>1</v>
      </c>
      <c r="N564" s="261">
        <f>IF(ISBLANK(INDEX('Policy Characteristics'!H:H,MATCH($C564,'Policy Characteristics'!$C:$C,0))),"",INDEX('Policy Characteristics'!H:H,MATCH($C564,'Policy Characteristics'!$C:$C,0)))</f>
        <v>0.01</v>
      </c>
      <c r="O564" s="254" t="str">
        <f>IF(ISBLANK(INDEX('Policy Characteristics'!I:I,MATCH($C564,'Policy Characteristics'!$C:$C,0))),"",INDEX('Policy Characteristics'!I:I,MATCH($C564,'Policy Characteristics'!$C:$C,0)))</f>
        <v>% of CO2 captured</v>
      </c>
      <c r="P564" s="254" t="str">
        <f>IF(ISBLANK(INDEX('Policy Characteristics'!J:J,MATCH($C564,'Policy Characteristics'!$C:$C,0))),"",INDEX('Policy Characteristics'!J:J,MATCH($C564,'Policy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64" s="254" t="str">
        <f>IF(ISBLANK(INDEX('Policy Characteristics'!K:K,MATCH($C564,'Policy Characteristics'!$C:$C,0))),"",INDEX('Policy Characteristics'!K:K,MATCH($C564,'Policy Characteristics'!$C:$C,0)))</f>
        <v>ccs.html#ccs</v>
      </c>
      <c r="R564" s="254" t="str">
        <f>IF(ISBLANK(INDEX('Policy Characteristics'!L:L,MATCH($C564,'Policy Characteristics'!$C:$C,0))),"",INDEX('Policy Characteristics'!L:L,MATCH($C564,'Policy Characteristics'!$C:$C,0)))</f>
        <v>carbon-capture-and-sequestration.html</v>
      </c>
    </row>
    <row r="565" spans="1:18">
      <c r="A565" s="254" t="str">
        <f>IF(ISBLANK(INDEX('Policy Characteristics'!A:A,MATCH($C565,'Policy Characteristics'!$C:$C,0))),"",INDEX('Policy Characteristics'!A:A,MATCH($C565,'Policy Characteristics'!$C:$C,0)))</f>
        <v>Industry</v>
      </c>
      <c r="B565" s="262" t="str">
        <f>IF(ISBLANK(INDEX('Policy Characteristics'!B:B,MATCH($C565,'Policy Characteristics'!$C:$C,0))),"",INDEX('Policy Characteristics'!B:B,MATCH($C565,'Policy Characteristics'!$C:$C,0)))</f>
        <v>Cement Clinker Substitution</v>
      </c>
      <c r="C565" t="s">
        <v>2771</v>
      </c>
      <c r="D565" s="45"/>
      <c r="E565" s="45"/>
      <c r="F565" s="45"/>
      <c r="G565" s="45"/>
      <c r="H565" s="43">
        <v>43</v>
      </c>
      <c r="I565" s="324" t="s">
        <v>43</v>
      </c>
      <c r="J565" s="255" t="str">
        <f>IF(ISBLANK(INDEX('Policy Characteristics'!D:D,MATCH($C565,'Policy Characteristics'!$C:$C,0))),"",INDEX('Policy Characteristics'!D:D,MATCH($C565,'Policy Characteristics'!$C:$C,0)))</f>
        <v>Cement Clinker Substitution</v>
      </c>
      <c r="K565" s="254" t="str">
        <f>IF(ISBLANK(INDEX('Policy Characteristics'!E:E,MATCH($C565,'Policy Characteristics'!$C:$C,0))),"",INDEX('Policy Characteristics'!E:E,MATCH($C565,'Policy Characteristics'!$C:$C,0)))</f>
        <v>indst cement measures</v>
      </c>
      <c r="L565" s="261">
        <f>IF(ISBLANK(INDEX('Policy Characteristics'!F:F,MATCH($C565,'Policy Characteristics'!$C:$C,0))),"",INDEX('Policy Characteristics'!F:F,MATCH($C565,'Policy Characteristics'!$C:$C,0)))</f>
        <v>0</v>
      </c>
      <c r="M565" s="261">
        <f>IF(ISBLANK(INDEX('Policy Characteristics'!G:G,MATCH($C565,'Policy Characteristics'!$C:$C,0))),"",INDEX('Policy Characteristics'!G:G,MATCH($C565,'Policy Characteristics'!$C:$C,0)))</f>
        <v>1</v>
      </c>
      <c r="N565" s="261">
        <f>IF(ISBLANK(INDEX('Policy Characteristics'!H:H,MATCH($C565,'Policy Characteristics'!$C:$C,0))),"",INDEX('Policy Characteristics'!H:H,MATCH($C565,'Policy Characteristics'!$C:$C,0)))</f>
        <v>0.01</v>
      </c>
      <c r="O565" s="254" t="str">
        <f>IF(ISBLANK(INDEX('Policy Characteristics'!I:I,MATCH($C565,'Policy Characteristics'!$C:$C,0))),"",INDEX('Policy Characteristics'!I:I,MATCH($C565,'Policy Characteristics'!$C:$C,0)))</f>
        <v>% of potential achieved</v>
      </c>
      <c r="P565" s="254" t="str">
        <f>IF(ISBLANK(INDEX('Policy Characteristics'!J:J,MATCH($C565,'Policy Characteristics'!$C:$C,0))),"",INDEX('Policy Characteristics'!J:J,MATCH($C565,'Policy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65" s="254" t="str">
        <f>IF(ISBLANK(INDEX('Policy Characteristics'!K:K,MATCH($C565,'Policy Characteristics'!$C:$C,0))),"",INDEX('Policy Characteristics'!K:K,MATCH($C565,'Policy Characteristics'!$C:$C,0)))</f>
        <v>industry-ag-main.html#clinker</v>
      </c>
      <c r="R565" s="254" t="str">
        <f>IF(ISBLANK(INDEX('Policy Characteristics'!L:L,MATCH($C565,'Policy Characteristics'!$C:$C,0))),"",INDEX('Policy Characteristics'!L:L,MATCH($C565,'Policy Characteristics'!$C:$C,0)))</f>
        <v>cement-clinker-substitution.html</v>
      </c>
    </row>
    <row r="566" spans="1:18" s="4" customFormat="1">
      <c r="A566" s="254" t="str">
        <f>IF(ISBLANK(INDEX('Policy Characteristics'!A:A,MATCH($C566,'Policy Characteristics'!$C:$C,0))),"",INDEX('Policy Characteristics'!A:A,MATCH($C566,'Policy Characteristics'!$C:$C,0)))</f>
        <v>Industry</v>
      </c>
      <c r="B566" s="262" t="str">
        <f>IF(ISBLANK(INDEX('Policy Characteristics'!B:B,MATCH($C566,'Policy Characteristics'!$C:$C,0))),"",INDEX('Policy Characteristics'!B:B,MATCH($C566,'Policy Characteristics'!$C:$C,0)))</f>
        <v>Cogeneration and Waste Heat Recovery</v>
      </c>
      <c r="C566" t="s">
        <v>283</v>
      </c>
      <c r="D566" s="45"/>
      <c r="E566" s="45"/>
      <c r="F566" s="45"/>
      <c r="G566" s="45"/>
      <c r="H566" s="43">
        <v>44</v>
      </c>
      <c r="I566" s="324" t="s">
        <v>43</v>
      </c>
      <c r="J566" s="255" t="str">
        <f>IF(ISBLANK(INDEX('Policy Characteristics'!D:D,MATCH($C566,'Policy Characteristics'!$C:$C,0))),"",INDEX('Policy Characteristics'!D:D,MATCH($C566,'Policy Characteristics'!$C:$C,0)))</f>
        <v>Cogeneration and Waste Heat Recovery</v>
      </c>
      <c r="K566" s="254" t="str">
        <f>IF(ISBLANK(INDEX('Policy Characteristics'!E:E,MATCH($C566,'Policy Characteristics'!$C:$C,0))),"",INDEX('Policy Characteristics'!E:E,MATCH($C566,'Policy Characteristics'!$C:$C,0)))</f>
        <v>indst CHP</v>
      </c>
      <c r="L566" s="261">
        <f>IF(ISBLANK(INDEX('Policy Characteristics'!F:F,MATCH($C566,'Policy Characteristics'!$C:$C,0))),"",INDEX('Policy Characteristics'!F:F,MATCH($C566,'Policy Characteristics'!$C:$C,0)))</f>
        <v>0</v>
      </c>
      <c r="M566" s="261">
        <f>IF(ISBLANK(INDEX('Policy Characteristics'!G:G,MATCH($C566,'Policy Characteristics'!$C:$C,0))),"",INDEX('Policy Characteristics'!G:G,MATCH($C566,'Policy Characteristics'!$C:$C,0)))</f>
        <v>1</v>
      </c>
      <c r="N566" s="261">
        <f>IF(ISBLANK(INDEX('Policy Characteristics'!H:H,MATCH($C566,'Policy Characteristics'!$C:$C,0))),"",INDEX('Policy Characteristics'!H:H,MATCH($C566,'Policy Characteristics'!$C:$C,0)))</f>
        <v>0.01</v>
      </c>
      <c r="O566" s="254" t="str">
        <f>IF(ISBLANK(INDEX('Policy Characteristics'!I:I,MATCH($C566,'Policy Characteristics'!$C:$C,0))),"",INDEX('Policy Characteristics'!I:I,MATCH($C566,'Policy Characteristics'!$C:$C,0)))</f>
        <v>% of potential achieved</v>
      </c>
      <c r="P566" s="254" t="str">
        <f>IF(ISBLANK(INDEX('Policy Characteristics'!J:J,MATCH($C566,'Policy Characteristics'!$C:$C,0))),"",INDEX('Policy Characteristics'!J:J,MATCH($C566,'Policy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66" s="254" t="str">
        <f>IF(ISBLANK(INDEX('Policy Characteristics'!K:K,MATCH($C566,'Policy Characteristics'!$C:$C,0))),"",INDEX('Policy Characteristics'!K:K,MATCH($C566,'Policy Characteristics'!$C:$C,0)))</f>
        <v>industry-ag-main.html#cogen</v>
      </c>
      <c r="R566" s="254" t="str">
        <f>IF(ISBLANK(INDEX('Policy Characteristics'!L:L,MATCH($C566,'Policy Characteristics'!$C:$C,0))),"",INDEX('Policy Characteristics'!L:L,MATCH($C566,'Policy Characteristics'!$C:$C,0)))</f>
        <v>cogeneration-and-waste-heat-recovery.html</v>
      </c>
    </row>
    <row r="567" spans="1:18" s="4" customFormat="1">
      <c r="A567" s="254" t="str">
        <f>IF(ISBLANK(INDEX('Policy Characteristics'!A:A,MATCH($C567,'Policy Characteristics'!$C:$C,0))),"",INDEX('Policy Characteristics'!A:A,MATCH($C567,'Policy Characteristics'!$C:$C,0)))</f>
        <v>Industry</v>
      </c>
      <c r="B567" s="262" t="str">
        <f>IF(ISBLANK(INDEX('Policy Characteristics'!B:B,MATCH($C567,'Policy Characteristics'!$C:$C,0))),"",INDEX('Policy Characteristics'!B:B,MATCH($C567,'Policy Characteristics'!$C:$C,0)))</f>
        <v>Early Retirement of Industrial Facilities</v>
      </c>
      <c r="C567" t="s">
        <v>58</v>
      </c>
      <c r="D567" s="45"/>
      <c r="E567" s="45"/>
      <c r="F567" s="45"/>
      <c r="G567" s="45"/>
      <c r="H567" s="43">
        <v>45</v>
      </c>
      <c r="I567" s="324" t="s">
        <v>43</v>
      </c>
      <c r="J567" s="255" t="str">
        <f>IF(ISBLANK(INDEX('Policy Characteristics'!D:D,MATCH($C567,'Policy Characteristics'!$C:$C,0))),"",INDEX('Policy Characteristics'!D:D,MATCH($C567,'Policy Characteristics'!$C:$C,0)))</f>
        <v>Early Retirement of Industrial Facilities</v>
      </c>
      <c r="K567" s="254" t="str">
        <f>IF(ISBLANK(INDEX('Policy Characteristics'!E:E,MATCH($C567,'Policy Characteristics'!$C:$C,0))),"",INDEX('Policy Characteristics'!E:E,MATCH($C567,'Policy Characteristics'!$C:$C,0)))</f>
        <v>indst early retirement</v>
      </c>
      <c r="L567" s="261">
        <f>IF(ISBLANK(INDEX('Policy Characteristics'!F:F,MATCH($C567,'Policy Characteristics'!$C:$C,0))),"",INDEX('Policy Characteristics'!F:F,MATCH($C567,'Policy Characteristics'!$C:$C,0)))</f>
        <v>0</v>
      </c>
      <c r="M567" s="261">
        <f>IF(ISBLANK(INDEX('Policy Characteristics'!G:G,MATCH($C567,'Policy Characteristics'!$C:$C,0))),"",INDEX('Policy Characteristics'!G:G,MATCH($C567,'Policy Characteristics'!$C:$C,0)))</f>
        <v>1</v>
      </c>
      <c r="N567" s="261">
        <f>IF(ISBLANK(INDEX('Policy Characteristics'!H:H,MATCH($C567,'Policy Characteristics'!$C:$C,0))),"",INDEX('Policy Characteristics'!H:H,MATCH($C567,'Policy Characteristics'!$C:$C,0)))</f>
        <v>0.01</v>
      </c>
      <c r="O567" s="254" t="str">
        <f>IF(ISBLANK(INDEX('Policy Characteristics'!I:I,MATCH($C567,'Policy Characteristics'!$C:$C,0))),"",INDEX('Policy Characteristics'!I:I,MATCH($C567,'Policy Characteristics'!$C:$C,0)))</f>
        <v>% of potential achieved</v>
      </c>
      <c r="P567" s="254" t="str">
        <f>IF(ISBLANK(INDEX('Policy Characteristics'!J:J,MATCH($C567,'Policy Characteristics'!$C:$C,0))),"",INDEX('Policy Characteristics'!J:J,MATCH($C567,'Policy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67" s="254" t="str">
        <f>IF(ISBLANK(INDEX('Policy Characteristics'!K:K,MATCH($C567,'Policy Characteristics'!$C:$C,0))),"",INDEX('Policy Characteristics'!K:K,MATCH($C567,'Policy Characteristics'!$C:$C,0)))</f>
        <v>industry-ag-main.html#early-ret</v>
      </c>
      <c r="R567" s="254" t="str">
        <f>IF(ISBLANK(INDEX('Policy Characteristics'!L:L,MATCH($C567,'Policy Characteristics'!$C:$C,0))),"",INDEX('Policy Characteristics'!L:L,MATCH($C567,'Policy Characteristics'!$C:$C,0)))</f>
        <v>early-retirement-of-industrial-facilities.html</v>
      </c>
    </row>
    <row r="568" spans="1:18">
      <c r="A568" s="254" t="str">
        <f>IF(ISBLANK(INDEX('Policy Characteristics'!A:A,MATCH($C568,'Policy Characteristics'!$C:$C,0))),"",INDEX('Policy Characteristics'!A:A,MATCH($C568,'Policy Characteristics'!$C:$C,0)))</f>
        <v>Industry</v>
      </c>
      <c r="B568" s="262" t="str">
        <f>IF(ISBLANK(INDEX('Policy Characteristics'!B:B,MATCH($C568,'Policy Characteristics'!$C:$C,0))),"",INDEX('Policy Characteristics'!B:B,MATCH($C568,'Policy Characteristics'!$C:$C,0)))</f>
        <v>Electrification</v>
      </c>
      <c r="C568" t="s">
        <v>3548</v>
      </c>
      <c r="D568" s="45" t="s">
        <v>3066</v>
      </c>
      <c r="E568" s="1" t="s">
        <v>3525</v>
      </c>
      <c r="F568" t="s">
        <v>3091</v>
      </c>
      <c r="G568" s="45" t="s">
        <v>3532</v>
      </c>
      <c r="H568" s="43">
        <v>1834</v>
      </c>
      <c r="I568" s="324" t="s">
        <v>43</v>
      </c>
      <c r="J568" s="255" t="str">
        <f>IF(ISBLANK(INDEX('Policy Characteristics'!D:D,MATCH($C568,'Policy Characteristics'!$C:$C,0))),"",INDEX('Policy Characteristics'!D:D,MATCH($C568,'Policy Characteristics'!$C:$C,0)))</f>
        <v>Electrification</v>
      </c>
      <c r="K568" s="254" t="str">
        <f>IF(ISBLANK(INDEX('Policy Characteristics'!E:E,MATCH($C568,'Policy Characteristics'!$C:$C,0))),"",INDEX('Policy Characteristics'!E:E,MATCH($C568,'Policy Characteristics'!$C:$C,0)))</f>
        <v>indst shift to electricity</v>
      </c>
      <c r="L568" s="261">
        <f>IF(ISBLANK(INDEX('Policy Characteristics'!F:F,MATCH($C568,'Policy Characteristics'!$C:$C,0))),"",INDEX('Policy Characteristics'!F:F,MATCH($C568,'Policy Characteristics'!$C:$C,0)))</f>
        <v>0</v>
      </c>
      <c r="M568" s="261">
        <f>IF(ISBLANK(INDEX('Policy Characteristics'!G:G,MATCH($C568,'Policy Characteristics'!$C:$C,0))),"",INDEX('Policy Characteristics'!G:G,MATCH($C568,'Policy Characteristics'!$C:$C,0)))</f>
        <v>1</v>
      </c>
      <c r="N568" s="261">
        <f>IF(ISBLANK(INDEX('Policy Characteristics'!H:H,MATCH($C568,'Policy Characteristics'!$C:$C,0))),"",INDEX('Policy Characteristics'!H:H,MATCH($C568,'Policy Characteristics'!$C:$C,0)))</f>
        <v>0.01</v>
      </c>
      <c r="O568" s="254" t="str">
        <f>IF(ISBLANK(INDEX('Policy Characteristics'!I:I,MATCH($C568,'Policy Characteristics'!$C:$C,0))),"",INDEX('Policy Characteristics'!I:I,MATCH($C568,'Policy Characteristics'!$C:$C,0)))</f>
        <v>% of fuel shifted</v>
      </c>
      <c r="P568" s="254"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254" t="str">
        <f>IF(ISBLANK(INDEX('Policy Characteristics'!K:K,MATCH($C568,'Policy Characteristics'!$C:$C,0))),"",INDEX('Policy Characteristics'!K:K,MATCH($C568,'Policy Characteristics'!$C:$C,0)))</f>
        <v>industry-ag-main.html#fuel-switching</v>
      </c>
      <c r="R568" s="254" t="str">
        <f>IF(ISBLANK(INDEX('Policy Characteristics'!L:L,MATCH($C568,'Policy Characteristics'!$C:$C,0))),"",INDEX('Policy Characteristics'!L:L,MATCH($C568,'Policy Characteristics'!$C:$C,0)))</f>
        <v>industry-elec-and-hydrogen.html</v>
      </c>
    </row>
    <row r="569" spans="1:18">
      <c r="A569" s="254" t="str">
        <f>IF(ISBLANK(INDEX('Policy Characteristics'!A:A,MATCH($C569,'Policy Characteristics'!$C:$C,0))),"",INDEX('Policy Characteristics'!A:A,MATCH($C569,'Policy Characteristics'!$C:$C,0)))</f>
        <v>Industry</v>
      </c>
      <c r="B569" s="262" t="str">
        <f>IF(ISBLANK(INDEX('Policy Characteristics'!B:B,MATCH($C569,'Policy Characteristics'!$C:$C,0))),"",INDEX('Policy Characteristics'!B:B,MATCH($C569,'Policy Characteristics'!$C:$C,0)))</f>
        <v>Electrification</v>
      </c>
      <c r="C569" s="254" t="str">
        <f t="shared" ref="C569:C594" si="31">C$568</f>
        <v>Fraction of Eligible Industrial Energy Use Shifted to Electricity</v>
      </c>
      <c r="D569" s="45" t="s">
        <v>3066</v>
      </c>
      <c r="E569" s="1" t="s">
        <v>3526</v>
      </c>
      <c r="F569" t="s">
        <v>3091</v>
      </c>
      <c r="G569" s="45" t="s">
        <v>3533</v>
      </c>
      <c r="H569" s="43">
        <v>1835</v>
      </c>
      <c r="I569" s="324" t="s">
        <v>43</v>
      </c>
      <c r="J569" s="255" t="str">
        <f>IF(ISBLANK(INDEX('Policy Characteristics'!D:D,MATCH($C569,'Policy Characteristics'!$C:$C,0))),"",INDEX('Policy Characteristics'!D:D,MATCH($C569,'Policy Characteristics'!$C:$C,0)))</f>
        <v>Electrification</v>
      </c>
      <c r="K569" s="254" t="str">
        <f>IF(ISBLANK(INDEX('Policy Characteristics'!E:E,MATCH($C569,'Policy Characteristics'!$C:$C,0))),"",INDEX('Policy Characteristics'!E:E,MATCH($C569,'Policy Characteristics'!$C:$C,0)))</f>
        <v>indst shift to electricity</v>
      </c>
      <c r="L569" s="261">
        <f>IF(ISBLANK(INDEX('Policy Characteristics'!F:F,MATCH($C569,'Policy Characteristics'!$C:$C,0))),"",INDEX('Policy Characteristics'!F:F,MATCH($C569,'Policy Characteristics'!$C:$C,0)))</f>
        <v>0</v>
      </c>
      <c r="M569" s="261">
        <f>IF(ISBLANK(INDEX('Policy Characteristics'!G:G,MATCH($C569,'Policy Characteristics'!$C:$C,0))),"",INDEX('Policy Characteristics'!G:G,MATCH($C569,'Policy Characteristics'!$C:$C,0)))</f>
        <v>1</v>
      </c>
      <c r="N569" s="261">
        <f>IF(ISBLANK(INDEX('Policy Characteristics'!H:H,MATCH($C569,'Policy Characteristics'!$C:$C,0))),"",INDEX('Policy Characteristics'!H:H,MATCH($C569,'Policy Characteristics'!$C:$C,0)))</f>
        <v>0.01</v>
      </c>
      <c r="O569" s="254" t="str">
        <f>IF(ISBLANK(INDEX('Policy Characteristics'!I:I,MATCH($C569,'Policy Characteristics'!$C:$C,0))),"",INDEX('Policy Characteristics'!I:I,MATCH($C569,'Policy Characteristics'!$C:$C,0)))</f>
        <v>% of fuel shifted</v>
      </c>
      <c r="P569" s="254"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254" t="str">
        <f>IF(ISBLANK(INDEX('Policy Characteristics'!K:K,MATCH($C569,'Policy Characteristics'!$C:$C,0))),"",INDEX('Policy Characteristics'!K:K,MATCH($C569,'Policy Characteristics'!$C:$C,0)))</f>
        <v>industry-ag-main.html#fuel-switching</v>
      </c>
      <c r="R569" s="254" t="str">
        <f>IF(ISBLANK(INDEX('Policy Characteristics'!L:L,MATCH($C569,'Policy Characteristics'!$C:$C,0))),"",INDEX('Policy Characteristics'!L:L,MATCH($C569,'Policy Characteristics'!$C:$C,0)))</f>
        <v>industry-elec-and-hydrogen.html</v>
      </c>
    </row>
    <row r="570" spans="1:18">
      <c r="A570" s="254" t="str">
        <f>IF(ISBLANK(INDEX('Policy Characteristics'!A:A,MATCH($C570,'Policy Characteristics'!$C:$C,0))),"",INDEX('Policy Characteristics'!A:A,MATCH($C570,'Policy Characteristics'!$C:$C,0)))</f>
        <v>Industry</v>
      </c>
      <c r="B570" s="262" t="str">
        <f>IF(ISBLANK(INDEX('Policy Characteristics'!B:B,MATCH($C570,'Policy Characteristics'!$C:$C,0))),"",INDEX('Policy Characteristics'!B:B,MATCH($C570,'Policy Characteristics'!$C:$C,0)))</f>
        <v>Electrification</v>
      </c>
      <c r="C570" s="254" t="str">
        <f t="shared" si="31"/>
        <v>Fraction of Eligible Industrial Energy Use Shifted to Electricity</v>
      </c>
      <c r="D570" s="45" t="s">
        <v>3066</v>
      </c>
      <c r="E570" s="1" t="s">
        <v>3527</v>
      </c>
      <c r="F570" t="s">
        <v>3091</v>
      </c>
      <c r="G570" s="45" t="s">
        <v>3534</v>
      </c>
      <c r="H570" s="43">
        <v>1836</v>
      </c>
      <c r="I570" s="324" t="s">
        <v>43</v>
      </c>
      <c r="J570" s="255" t="str">
        <f>IF(ISBLANK(INDEX('Policy Characteristics'!D:D,MATCH($C570,'Policy Characteristics'!$C:$C,0))),"",INDEX('Policy Characteristics'!D:D,MATCH($C570,'Policy Characteristics'!$C:$C,0)))</f>
        <v>Electrification</v>
      </c>
      <c r="K570" s="254" t="str">
        <f>IF(ISBLANK(INDEX('Policy Characteristics'!E:E,MATCH($C570,'Policy Characteristics'!$C:$C,0))),"",INDEX('Policy Characteristics'!E:E,MATCH($C570,'Policy Characteristics'!$C:$C,0)))</f>
        <v>indst shift to electricity</v>
      </c>
      <c r="L570" s="261">
        <f>IF(ISBLANK(INDEX('Policy Characteristics'!F:F,MATCH($C570,'Policy Characteristics'!$C:$C,0))),"",INDEX('Policy Characteristics'!F:F,MATCH($C570,'Policy Characteristics'!$C:$C,0)))</f>
        <v>0</v>
      </c>
      <c r="M570" s="261">
        <f>IF(ISBLANK(INDEX('Policy Characteristics'!G:G,MATCH($C570,'Policy Characteristics'!$C:$C,0))),"",INDEX('Policy Characteristics'!G:G,MATCH($C570,'Policy Characteristics'!$C:$C,0)))</f>
        <v>1</v>
      </c>
      <c r="N570" s="261">
        <f>IF(ISBLANK(INDEX('Policy Characteristics'!H:H,MATCH($C570,'Policy Characteristics'!$C:$C,0))),"",INDEX('Policy Characteristics'!H:H,MATCH($C570,'Policy Characteristics'!$C:$C,0)))</f>
        <v>0.01</v>
      </c>
      <c r="O570" s="254" t="str">
        <f>IF(ISBLANK(INDEX('Policy Characteristics'!I:I,MATCH($C570,'Policy Characteristics'!$C:$C,0))),"",INDEX('Policy Characteristics'!I:I,MATCH($C570,'Policy Characteristics'!$C:$C,0)))</f>
        <v>% of fuel shifted</v>
      </c>
      <c r="P570" s="254"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254" t="str">
        <f>IF(ISBLANK(INDEX('Policy Characteristics'!K:K,MATCH($C570,'Policy Characteristics'!$C:$C,0))),"",INDEX('Policy Characteristics'!K:K,MATCH($C570,'Policy Characteristics'!$C:$C,0)))</f>
        <v>industry-ag-main.html#fuel-switching</v>
      </c>
      <c r="R570" s="254" t="str">
        <f>IF(ISBLANK(INDEX('Policy Characteristics'!L:L,MATCH($C570,'Policy Characteristics'!$C:$C,0))),"",INDEX('Policy Characteristics'!L:L,MATCH($C570,'Policy Characteristics'!$C:$C,0)))</f>
        <v>industry-elec-and-hydrogen.html</v>
      </c>
    </row>
    <row r="571" spans="1:18">
      <c r="A571" s="254" t="str">
        <f>IF(ISBLANK(INDEX('Policy Characteristics'!A:A,MATCH($C571,'Policy Characteristics'!$C:$C,0))),"",INDEX('Policy Characteristics'!A:A,MATCH($C571,'Policy Characteristics'!$C:$C,0)))</f>
        <v>Industry</v>
      </c>
      <c r="B571" s="262" t="str">
        <f>IF(ISBLANK(INDEX('Policy Characteristics'!B:B,MATCH($C571,'Policy Characteristics'!$C:$C,0))),"",INDEX('Policy Characteristics'!B:B,MATCH($C571,'Policy Characteristics'!$C:$C,0)))</f>
        <v>Electrification</v>
      </c>
      <c r="C571" s="254" t="str">
        <f t="shared" si="31"/>
        <v>Fraction of Eligible Industrial Energy Use Shifted to Electricity</v>
      </c>
      <c r="D571" s="45" t="s">
        <v>3066</v>
      </c>
      <c r="E571" s="1" t="s">
        <v>3528</v>
      </c>
      <c r="F571" t="s">
        <v>3091</v>
      </c>
      <c r="G571" s="45" t="s">
        <v>3535</v>
      </c>
      <c r="H571" s="43">
        <v>1837</v>
      </c>
      <c r="I571" s="324" t="s">
        <v>43</v>
      </c>
      <c r="J571" s="255" t="str">
        <f>IF(ISBLANK(INDEX('Policy Characteristics'!D:D,MATCH($C571,'Policy Characteristics'!$C:$C,0))),"",INDEX('Policy Characteristics'!D:D,MATCH($C571,'Policy Characteristics'!$C:$C,0)))</f>
        <v>Electrification</v>
      </c>
      <c r="K571" s="254" t="str">
        <f>IF(ISBLANK(INDEX('Policy Characteristics'!E:E,MATCH($C571,'Policy Characteristics'!$C:$C,0))),"",INDEX('Policy Characteristics'!E:E,MATCH($C571,'Policy Characteristics'!$C:$C,0)))</f>
        <v>indst shift to electricity</v>
      </c>
      <c r="L571" s="261">
        <f>IF(ISBLANK(INDEX('Policy Characteristics'!F:F,MATCH($C571,'Policy Characteristics'!$C:$C,0))),"",INDEX('Policy Characteristics'!F:F,MATCH($C571,'Policy Characteristics'!$C:$C,0)))</f>
        <v>0</v>
      </c>
      <c r="M571" s="261">
        <f>IF(ISBLANK(INDEX('Policy Characteristics'!G:G,MATCH($C571,'Policy Characteristics'!$C:$C,0))),"",INDEX('Policy Characteristics'!G:G,MATCH($C571,'Policy Characteristics'!$C:$C,0)))</f>
        <v>1</v>
      </c>
      <c r="N571" s="261">
        <f>IF(ISBLANK(INDEX('Policy Characteristics'!H:H,MATCH($C571,'Policy Characteristics'!$C:$C,0))),"",INDEX('Policy Characteristics'!H:H,MATCH($C571,'Policy Characteristics'!$C:$C,0)))</f>
        <v>0.01</v>
      </c>
      <c r="O571" s="254" t="str">
        <f>IF(ISBLANK(INDEX('Policy Characteristics'!I:I,MATCH($C571,'Policy Characteristics'!$C:$C,0))),"",INDEX('Policy Characteristics'!I:I,MATCH($C571,'Policy Characteristics'!$C:$C,0)))</f>
        <v>% of fuel shifted</v>
      </c>
      <c r="P571" s="254"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254" t="str">
        <f>IF(ISBLANK(INDEX('Policy Characteristics'!K:K,MATCH($C571,'Policy Characteristics'!$C:$C,0))),"",INDEX('Policy Characteristics'!K:K,MATCH($C571,'Policy Characteristics'!$C:$C,0)))</f>
        <v>industry-ag-main.html#fuel-switching</v>
      </c>
      <c r="R571" s="254" t="str">
        <f>IF(ISBLANK(INDEX('Policy Characteristics'!L:L,MATCH($C571,'Policy Characteristics'!$C:$C,0))),"",INDEX('Policy Characteristics'!L:L,MATCH($C571,'Policy Characteristics'!$C:$C,0)))</f>
        <v>industry-elec-and-hydrogen.html</v>
      </c>
    </row>
    <row r="572" spans="1:18">
      <c r="A572" s="254" t="str">
        <f>IF(ISBLANK(INDEX('Policy Characteristics'!A:A,MATCH($C572,'Policy Characteristics'!$C:$C,0))),"",INDEX('Policy Characteristics'!A:A,MATCH($C572,'Policy Characteristics'!$C:$C,0)))</f>
        <v>Industry</v>
      </c>
      <c r="B572" s="262" t="str">
        <f>IF(ISBLANK(INDEX('Policy Characteristics'!B:B,MATCH($C572,'Policy Characteristics'!$C:$C,0))),"",INDEX('Policy Characteristics'!B:B,MATCH($C572,'Policy Characteristics'!$C:$C,0)))</f>
        <v>Electrification</v>
      </c>
      <c r="C572" s="254" t="str">
        <f t="shared" si="31"/>
        <v>Fraction of Eligible Industrial Energy Use Shifted to Electricity</v>
      </c>
      <c r="D572" s="45" t="s">
        <v>3066</v>
      </c>
      <c r="E572" s="1" t="s">
        <v>3529</v>
      </c>
      <c r="F572" t="s">
        <v>3091</v>
      </c>
      <c r="G572" s="45" t="s">
        <v>3536</v>
      </c>
      <c r="H572" s="43">
        <v>1838</v>
      </c>
      <c r="I572" s="324" t="s">
        <v>43</v>
      </c>
      <c r="J572" s="255" t="str">
        <f>IF(ISBLANK(INDEX('Policy Characteristics'!D:D,MATCH($C572,'Policy Characteristics'!$C:$C,0))),"",INDEX('Policy Characteristics'!D:D,MATCH($C572,'Policy Characteristics'!$C:$C,0)))</f>
        <v>Electrification</v>
      </c>
      <c r="K572" s="254" t="str">
        <f>IF(ISBLANK(INDEX('Policy Characteristics'!E:E,MATCH($C572,'Policy Characteristics'!$C:$C,0))),"",INDEX('Policy Characteristics'!E:E,MATCH($C572,'Policy Characteristics'!$C:$C,0)))</f>
        <v>indst shift to electricity</v>
      </c>
      <c r="L572" s="261">
        <f>IF(ISBLANK(INDEX('Policy Characteristics'!F:F,MATCH($C572,'Policy Characteristics'!$C:$C,0))),"",INDEX('Policy Characteristics'!F:F,MATCH($C572,'Policy Characteristics'!$C:$C,0)))</f>
        <v>0</v>
      </c>
      <c r="M572" s="261">
        <f>IF(ISBLANK(INDEX('Policy Characteristics'!G:G,MATCH($C572,'Policy Characteristics'!$C:$C,0))),"",INDEX('Policy Characteristics'!G:G,MATCH($C572,'Policy Characteristics'!$C:$C,0)))</f>
        <v>1</v>
      </c>
      <c r="N572" s="261">
        <f>IF(ISBLANK(INDEX('Policy Characteristics'!H:H,MATCH($C572,'Policy Characteristics'!$C:$C,0))),"",INDEX('Policy Characteristics'!H:H,MATCH($C572,'Policy Characteristics'!$C:$C,0)))</f>
        <v>0.01</v>
      </c>
      <c r="O572" s="254" t="str">
        <f>IF(ISBLANK(INDEX('Policy Characteristics'!I:I,MATCH($C572,'Policy Characteristics'!$C:$C,0))),"",INDEX('Policy Characteristics'!I:I,MATCH($C572,'Policy Characteristics'!$C:$C,0)))</f>
        <v>% of fuel shifted</v>
      </c>
      <c r="P572" s="254"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254" t="str">
        <f>IF(ISBLANK(INDEX('Policy Characteristics'!K:K,MATCH($C572,'Policy Characteristics'!$C:$C,0))),"",INDEX('Policy Characteristics'!K:K,MATCH($C572,'Policy Characteristics'!$C:$C,0)))</f>
        <v>industry-ag-main.html#fuel-switching</v>
      </c>
      <c r="R572" s="254" t="str">
        <f>IF(ISBLANK(INDEX('Policy Characteristics'!L:L,MATCH($C572,'Policy Characteristics'!$C:$C,0))),"",INDEX('Policy Characteristics'!L:L,MATCH($C572,'Policy Characteristics'!$C:$C,0)))</f>
        <v>industry-elec-and-hydrogen.html</v>
      </c>
    </row>
    <row r="573" spans="1:18">
      <c r="A573" s="254" t="str">
        <f>IF(ISBLANK(INDEX('Policy Characteristics'!A:A,MATCH($C573,'Policy Characteristics'!$C:$C,0))),"",INDEX('Policy Characteristics'!A:A,MATCH($C573,'Policy Characteristics'!$C:$C,0)))</f>
        <v>Industry</v>
      </c>
      <c r="B573" s="262" t="str">
        <f>IF(ISBLANK(INDEX('Policy Characteristics'!B:B,MATCH($C573,'Policy Characteristics'!$C:$C,0))),"",INDEX('Policy Characteristics'!B:B,MATCH($C573,'Policy Characteristics'!$C:$C,0)))</f>
        <v>Electrification</v>
      </c>
      <c r="C573" s="254" t="str">
        <f t="shared" si="31"/>
        <v>Fraction of Eligible Industrial Energy Use Shifted to Electricity</v>
      </c>
      <c r="D573" s="45" t="s">
        <v>3066</v>
      </c>
      <c r="E573" s="1" t="s">
        <v>3530</v>
      </c>
      <c r="F573" t="s">
        <v>3091</v>
      </c>
      <c r="G573" s="45" t="s">
        <v>3537</v>
      </c>
      <c r="H573" s="43">
        <v>1839</v>
      </c>
      <c r="I573" s="324" t="s">
        <v>43</v>
      </c>
      <c r="J573" s="255" t="str">
        <f>IF(ISBLANK(INDEX('Policy Characteristics'!D:D,MATCH($C573,'Policy Characteristics'!$C:$C,0))),"",INDEX('Policy Characteristics'!D:D,MATCH($C573,'Policy Characteristics'!$C:$C,0)))</f>
        <v>Electrification</v>
      </c>
      <c r="K573" s="254" t="str">
        <f>IF(ISBLANK(INDEX('Policy Characteristics'!E:E,MATCH($C573,'Policy Characteristics'!$C:$C,0))),"",INDEX('Policy Characteristics'!E:E,MATCH($C573,'Policy Characteristics'!$C:$C,0)))</f>
        <v>indst shift to electricity</v>
      </c>
      <c r="L573" s="261">
        <f>IF(ISBLANK(INDEX('Policy Characteristics'!F:F,MATCH($C573,'Policy Characteristics'!$C:$C,0))),"",INDEX('Policy Characteristics'!F:F,MATCH($C573,'Policy Characteristics'!$C:$C,0)))</f>
        <v>0</v>
      </c>
      <c r="M573" s="261">
        <f>IF(ISBLANK(INDEX('Policy Characteristics'!G:G,MATCH($C573,'Policy Characteristics'!$C:$C,0))),"",INDEX('Policy Characteristics'!G:G,MATCH($C573,'Policy Characteristics'!$C:$C,0)))</f>
        <v>1</v>
      </c>
      <c r="N573" s="261">
        <f>IF(ISBLANK(INDEX('Policy Characteristics'!H:H,MATCH($C573,'Policy Characteristics'!$C:$C,0))),"",INDEX('Policy Characteristics'!H:H,MATCH($C573,'Policy Characteristics'!$C:$C,0)))</f>
        <v>0.01</v>
      </c>
      <c r="O573" s="254" t="str">
        <f>IF(ISBLANK(INDEX('Policy Characteristics'!I:I,MATCH($C573,'Policy Characteristics'!$C:$C,0))),"",INDEX('Policy Characteristics'!I:I,MATCH($C573,'Policy Characteristics'!$C:$C,0)))</f>
        <v>% of fuel shifted</v>
      </c>
      <c r="P573" s="254"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254" t="str">
        <f>IF(ISBLANK(INDEX('Policy Characteristics'!K:K,MATCH($C573,'Policy Characteristics'!$C:$C,0))),"",INDEX('Policy Characteristics'!K:K,MATCH($C573,'Policy Characteristics'!$C:$C,0)))</f>
        <v>industry-ag-main.html#fuel-switching</v>
      </c>
      <c r="R573" s="254" t="str">
        <f>IF(ISBLANK(INDEX('Policy Characteristics'!L:L,MATCH($C573,'Policy Characteristics'!$C:$C,0))),"",INDEX('Policy Characteristics'!L:L,MATCH($C573,'Policy Characteristics'!$C:$C,0)))</f>
        <v>industry-elec-and-hydrogen.html</v>
      </c>
    </row>
    <row r="574" spans="1:18">
      <c r="A574" s="254" t="str">
        <f>IF(ISBLANK(INDEX('Policy Characteristics'!A:A,MATCH($C574,'Policy Characteristics'!$C:$C,0))),"",INDEX('Policy Characteristics'!A:A,MATCH($C574,'Policy Characteristics'!$C:$C,0)))</f>
        <v>Industry</v>
      </c>
      <c r="B574" s="262" t="str">
        <f>IF(ISBLANK(INDEX('Policy Characteristics'!B:B,MATCH($C574,'Policy Characteristics'!$C:$C,0))),"",INDEX('Policy Characteristics'!B:B,MATCH($C574,'Policy Characteristics'!$C:$C,0)))</f>
        <v>Electrification</v>
      </c>
      <c r="C574" s="254" t="str">
        <f t="shared" si="31"/>
        <v>Fraction of Eligible Industrial Energy Use Shifted to Electricity</v>
      </c>
      <c r="D574" s="45" t="s">
        <v>3066</v>
      </c>
      <c r="E574" s="1" t="s">
        <v>3531</v>
      </c>
      <c r="F574" t="s">
        <v>3091</v>
      </c>
      <c r="G574" s="45" t="s">
        <v>3538</v>
      </c>
      <c r="H574" s="43">
        <v>1840</v>
      </c>
      <c r="I574" s="324" t="s">
        <v>43</v>
      </c>
      <c r="J574" s="255" t="str">
        <f>IF(ISBLANK(INDEX('Policy Characteristics'!D:D,MATCH($C574,'Policy Characteristics'!$C:$C,0))),"",INDEX('Policy Characteristics'!D:D,MATCH($C574,'Policy Characteristics'!$C:$C,0)))</f>
        <v>Electrification</v>
      </c>
      <c r="K574" s="254" t="str">
        <f>IF(ISBLANK(INDEX('Policy Characteristics'!E:E,MATCH($C574,'Policy Characteristics'!$C:$C,0))),"",INDEX('Policy Characteristics'!E:E,MATCH($C574,'Policy Characteristics'!$C:$C,0)))</f>
        <v>indst shift to electricity</v>
      </c>
      <c r="L574" s="261">
        <f>IF(ISBLANK(INDEX('Policy Characteristics'!F:F,MATCH($C574,'Policy Characteristics'!$C:$C,0))),"",INDEX('Policy Characteristics'!F:F,MATCH($C574,'Policy Characteristics'!$C:$C,0)))</f>
        <v>0</v>
      </c>
      <c r="M574" s="261">
        <f>IF(ISBLANK(INDEX('Policy Characteristics'!G:G,MATCH($C574,'Policy Characteristics'!$C:$C,0))),"",INDEX('Policy Characteristics'!G:G,MATCH($C574,'Policy Characteristics'!$C:$C,0)))</f>
        <v>1</v>
      </c>
      <c r="N574" s="261">
        <f>IF(ISBLANK(INDEX('Policy Characteristics'!H:H,MATCH($C574,'Policy Characteristics'!$C:$C,0))),"",INDEX('Policy Characteristics'!H:H,MATCH($C574,'Policy Characteristics'!$C:$C,0)))</f>
        <v>0.01</v>
      </c>
      <c r="O574" s="254" t="str">
        <f>IF(ISBLANK(INDEX('Policy Characteristics'!I:I,MATCH($C574,'Policy Characteristics'!$C:$C,0))),"",INDEX('Policy Characteristics'!I:I,MATCH($C574,'Policy Characteristics'!$C:$C,0)))</f>
        <v>% of fuel shifted</v>
      </c>
      <c r="P574" s="254"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254" t="str">
        <f>IF(ISBLANK(INDEX('Policy Characteristics'!K:K,MATCH($C574,'Policy Characteristics'!$C:$C,0))),"",INDEX('Policy Characteristics'!K:K,MATCH($C574,'Policy Characteristics'!$C:$C,0)))</f>
        <v>industry-ag-main.html#fuel-switching</v>
      </c>
      <c r="R574" s="254" t="str">
        <f>IF(ISBLANK(INDEX('Policy Characteristics'!L:L,MATCH($C574,'Policy Characteristics'!$C:$C,0))),"",INDEX('Policy Characteristics'!L:L,MATCH($C574,'Policy Characteristics'!$C:$C,0)))</f>
        <v>industry-elec-and-hydrogen.html</v>
      </c>
    </row>
    <row r="575" spans="1:18">
      <c r="A575" s="254" t="str">
        <f>IF(ISBLANK(INDEX('Policy Characteristics'!A:A,MATCH($C575,'Policy Characteristics'!$C:$C,0))),"",INDEX('Policy Characteristics'!A:A,MATCH($C575,'Policy Characteristics'!$C:$C,0)))</f>
        <v>Industry</v>
      </c>
      <c r="B575" s="262" t="str">
        <f>IF(ISBLANK(INDEX('Policy Characteristics'!B:B,MATCH($C575,'Policy Characteristics'!$C:$C,0))),"",INDEX('Policy Characteristics'!B:B,MATCH($C575,'Policy Characteristics'!$C:$C,0)))</f>
        <v>Electrification</v>
      </c>
      <c r="C575" s="254" t="str">
        <f t="shared" si="31"/>
        <v>Fraction of Eligible Industrial Energy Use Shifted to Electricity</v>
      </c>
      <c r="D575" s="45" t="s">
        <v>3066</v>
      </c>
      <c r="E575" s="1" t="s">
        <v>3694</v>
      </c>
      <c r="F575" t="s">
        <v>3091</v>
      </c>
      <c r="G575" s="45" t="s">
        <v>3694</v>
      </c>
      <c r="H575" s="43">
        <v>1841</v>
      </c>
      <c r="I575" s="324" t="s">
        <v>43</v>
      </c>
      <c r="J575" s="255" t="str">
        <f>IF(ISBLANK(INDEX('Policy Characteristics'!D:D,MATCH($C575,'Policy Characteristics'!$C:$C,0))),"",INDEX('Policy Characteristics'!D:D,MATCH($C575,'Policy Characteristics'!$C:$C,0)))</f>
        <v>Electrification</v>
      </c>
      <c r="K575" s="254" t="str">
        <f>IF(ISBLANK(INDEX('Policy Characteristics'!E:E,MATCH($C575,'Policy Characteristics'!$C:$C,0))),"",INDEX('Policy Characteristics'!E:E,MATCH($C575,'Policy Characteristics'!$C:$C,0)))</f>
        <v>indst shift to electricity</v>
      </c>
      <c r="L575" s="261">
        <f>IF(ISBLANK(INDEX('Policy Characteristics'!F:F,MATCH($C575,'Policy Characteristics'!$C:$C,0))),"",INDEX('Policy Characteristics'!F:F,MATCH($C575,'Policy Characteristics'!$C:$C,0)))</f>
        <v>0</v>
      </c>
      <c r="M575" s="261">
        <f>IF(ISBLANK(INDEX('Policy Characteristics'!G:G,MATCH($C575,'Policy Characteristics'!$C:$C,0))),"",INDEX('Policy Characteristics'!G:G,MATCH($C575,'Policy Characteristics'!$C:$C,0)))</f>
        <v>1</v>
      </c>
      <c r="N575" s="261">
        <f>IF(ISBLANK(INDEX('Policy Characteristics'!H:H,MATCH($C575,'Policy Characteristics'!$C:$C,0))),"",INDEX('Policy Characteristics'!H:H,MATCH($C575,'Policy Characteristics'!$C:$C,0)))</f>
        <v>0.01</v>
      </c>
      <c r="O575" s="254" t="str">
        <f>IF(ISBLANK(INDEX('Policy Characteristics'!I:I,MATCH($C575,'Policy Characteristics'!$C:$C,0))),"",INDEX('Policy Characteristics'!I:I,MATCH($C575,'Policy Characteristics'!$C:$C,0)))</f>
        <v>% of fuel shifted</v>
      </c>
      <c r="P575" s="254"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254" t="str">
        <f>IF(ISBLANK(INDEX('Policy Characteristics'!K:K,MATCH($C575,'Policy Characteristics'!$C:$C,0))),"",INDEX('Policy Characteristics'!K:K,MATCH($C575,'Policy Characteristics'!$C:$C,0)))</f>
        <v>industry-ag-main.html#fuel-switching</v>
      </c>
      <c r="R575" s="254" t="str">
        <f>IF(ISBLANK(INDEX('Policy Characteristics'!L:L,MATCH($C575,'Policy Characteristics'!$C:$C,0))),"",INDEX('Policy Characteristics'!L:L,MATCH($C575,'Policy Characteristics'!$C:$C,0)))</f>
        <v>industry-elec-and-hydrogen.html</v>
      </c>
    </row>
    <row r="576" spans="1:18">
      <c r="A576" s="254" t="str">
        <f>IF(ISBLANK(INDEX('Policy Characteristics'!A:A,MATCH($C576,'Policy Characteristics'!$C:$C,0))),"",INDEX('Policy Characteristics'!A:A,MATCH($C576,'Policy Characteristics'!$C:$C,0)))</f>
        <v>Industry</v>
      </c>
      <c r="B576" s="262" t="str">
        <f>IF(ISBLANK(INDEX('Policy Characteristics'!B:B,MATCH($C576,'Policy Characteristics'!$C:$C,0))),"",INDEX('Policy Characteristics'!B:B,MATCH($C576,'Policy Characteristics'!$C:$C,0)))</f>
        <v>Electrification</v>
      </c>
      <c r="C576" s="254" t="str">
        <f t="shared" si="31"/>
        <v>Fraction of Eligible Industrial Energy Use Shifted to Electricity</v>
      </c>
      <c r="D576" s="6" t="s">
        <v>3067</v>
      </c>
      <c r="E576" s="1" t="s">
        <v>3525</v>
      </c>
      <c r="F576" t="s">
        <v>2762</v>
      </c>
      <c r="G576" s="45" t="s">
        <v>3532</v>
      </c>
      <c r="H576" s="43">
        <v>1842</v>
      </c>
      <c r="I576" s="324" t="s">
        <v>43</v>
      </c>
      <c r="J576" s="255" t="str">
        <f>IF(ISBLANK(INDEX('Policy Characteristics'!D:D,MATCH($C576,'Policy Characteristics'!$C:$C,0))),"",INDEX('Policy Characteristics'!D:D,MATCH($C576,'Policy Characteristics'!$C:$C,0)))</f>
        <v>Electrification</v>
      </c>
      <c r="K576" s="254" t="str">
        <f>IF(ISBLANK(INDEX('Policy Characteristics'!E:E,MATCH($C576,'Policy Characteristics'!$C:$C,0))),"",INDEX('Policy Characteristics'!E:E,MATCH($C576,'Policy Characteristics'!$C:$C,0)))</f>
        <v>indst shift to electricity</v>
      </c>
      <c r="L576" s="261">
        <f>IF(ISBLANK(INDEX('Policy Characteristics'!F:F,MATCH($C576,'Policy Characteristics'!$C:$C,0))),"",INDEX('Policy Characteristics'!F:F,MATCH($C576,'Policy Characteristics'!$C:$C,0)))</f>
        <v>0</v>
      </c>
      <c r="M576" s="261">
        <f>IF(ISBLANK(INDEX('Policy Characteristics'!G:G,MATCH($C576,'Policy Characteristics'!$C:$C,0))),"",INDEX('Policy Characteristics'!G:G,MATCH($C576,'Policy Characteristics'!$C:$C,0)))</f>
        <v>1</v>
      </c>
      <c r="N576" s="261">
        <f>IF(ISBLANK(INDEX('Policy Characteristics'!H:H,MATCH($C576,'Policy Characteristics'!$C:$C,0))),"",INDEX('Policy Characteristics'!H:H,MATCH($C576,'Policy Characteristics'!$C:$C,0)))</f>
        <v>0.01</v>
      </c>
      <c r="O576" s="254" t="str">
        <f>IF(ISBLANK(INDEX('Policy Characteristics'!I:I,MATCH($C576,'Policy Characteristics'!$C:$C,0))),"",INDEX('Policy Characteristics'!I:I,MATCH($C576,'Policy Characteristics'!$C:$C,0)))</f>
        <v>% of fuel shifted</v>
      </c>
      <c r="P576" s="254"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254" t="str">
        <f>IF(ISBLANK(INDEX('Policy Characteristics'!K:K,MATCH($C576,'Policy Characteristics'!$C:$C,0))),"",INDEX('Policy Characteristics'!K:K,MATCH($C576,'Policy Characteristics'!$C:$C,0)))</f>
        <v>industry-ag-main.html#fuel-switching</v>
      </c>
      <c r="R576" s="254" t="str">
        <f>IF(ISBLANK(INDEX('Policy Characteristics'!L:L,MATCH($C576,'Policy Characteristics'!$C:$C,0))),"",INDEX('Policy Characteristics'!L:L,MATCH($C576,'Policy Characteristics'!$C:$C,0)))</f>
        <v>industry-elec-and-hydrogen.html</v>
      </c>
    </row>
    <row r="577" spans="1:18">
      <c r="A577" s="254" t="str">
        <f>IF(ISBLANK(INDEX('Policy Characteristics'!A:A,MATCH($C577,'Policy Characteristics'!$C:$C,0))),"",INDEX('Policy Characteristics'!A:A,MATCH($C577,'Policy Characteristics'!$C:$C,0)))</f>
        <v>Industry</v>
      </c>
      <c r="B577" s="262" t="str">
        <f>IF(ISBLANK(INDEX('Policy Characteristics'!B:B,MATCH($C577,'Policy Characteristics'!$C:$C,0))),"",INDEX('Policy Characteristics'!B:B,MATCH($C577,'Policy Characteristics'!$C:$C,0)))</f>
        <v>Electrification</v>
      </c>
      <c r="C577" s="254" t="str">
        <f t="shared" si="31"/>
        <v>Fraction of Eligible Industrial Energy Use Shifted to Electricity</v>
      </c>
      <c r="D577" s="6" t="s">
        <v>3067</v>
      </c>
      <c r="E577" s="1" t="s">
        <v>3526</v>
      </c>
      <c r="F577" t="s">
        <v>2762</v>
      </c>
      <c r="G577" s="45" t="s">
        <v>3533</v>
      </c>
      <c r="H577" s="43">
        <v>1843</v>
      </c>
      <c r="I577" s="324" t="s">
        <v>43</v>
      </c>
      <c r="J577" s="255" t="str">
        <f>IF(ISBLANK(INDEX('Policy Characteristics'!D:D,MATCH($C577,'Policy Characteristics'!$C:$C,0))),"",INDEX('Policy Characteristics'!D:D,MATCH($C577,'Policy Characteristics'!$C:$C,0)))</f>
        <v>Electrification</v>
      </c>
      <c r="K577" s="254" t="str">
        <f>IF(ISBLANK(INDEX('Policy Characteristics'!E:E,MATCH($C577,'Policy Characteristics'!$C:$C,0))),"",INDEX('Policy Characteristics'!E:E,MATCH($C577,'Policy Characteristics'!$C:$C,0)))</f>
        <v>indst shift to electricity</v>
      </c>
      <c r="L577" s="261">
        <f>IF(ISBLANK(INDEX('Policy Characteristics'!F:F,MATCH($C577,'Policy Characteristics'!$C:$C,0))),"",INDEX('Policy Characteristics'!F:F,MATCH($C577,'Policy Characteristics'!$C:$C,0)))</f>
        <v>0</v>
      </c>
      <c r="M577" s="261">
        <f>IF(ISBLANK(INDEX('Policy Characteristics'!G:G,MATCH($C577,'Policy Characteristics'!$C:$C,0))),"",INDEX('Policy Characteristics'!G:G,MATCH($C577,'Policy Characteristics'!$C:$C,0)))</f>
        <v>1</v>
      </c>
      <c r="N577" s="261">
        <f>IF(ISBLANK(INDEX('Policy Characteristics'!H:H,MATCH($C577,'Policy Characteristics'!$C:$C,0))),"",INDEX('Policy Characteristics'!H:H,MATCH($C577,'Policy Characteristics'!$C:$C,0)))</f>
        <v>0.01</v>
      </c>
      <c r="O577" s="254" t="str">
        <f>IF(ISBLANK(INDEX('Policy Characteristics'!I:I,MATCH($C577,'Policy Characteristics'!$C:$C,0))),"",INDEX('Policy Characteristics'!I:I,MATCH($C577,'Policy Characteristics'!$C:$C,0)))</f>
        <v>% of fuel shifted</v>
      </c>
      <c r="P577" s="254"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254" t="str">
        <f>IF(ISBLANK(INDEX('Policy Characteristics'!K:K,MATCH($C577,'Policy Characteristics'!$C:$C,0))),"",INDEX('Policy Characteristics'!K:K,MATCH($C577,'Policy Characteristics'!$C:$C,0)))</f>
        <v>industry-ag-main.html#fuel-switching</v>
      </c>
      <c r="R577" s="254" t="str">
        <f>IF(ISBLANK(INDEX('Policy Characteristics'!L:L,MATCH($C577,'Policy Characteristics'!$C:$C,0))),"",INDEX('Policy Characteristics'!L:L,MATCH($C577,'Policy Characteristics'!$C:$C,0)))</f>
        <v>industry-elec-and-hydrogen.html</v>
      </c>
    </row>
    <row r="578" spans="1:18">
      <c r="A578" s="254" t="str">
        <f>IF(ISBLANK(INDEX('Policy Characteristics'!A:A,MATCH($C578,'Policy Characteristics'!$C:$C,0))),"",INDEX('Policy Characteristics'!A:A,MATCH($C578,'Policy Characteristics'!$C:$C,0)))</f>
        <v>Industry</v>
      </c>
      <c r="B578" s="262" t="str">
        <f>IF(ISBLANK(INDEX('Policy Characteristics'!B:B,MATCH($C578,'Policy Characteristics'!$C:$C,0))),"",INDEX('Policy Characteristics'!B:B,MATCH($C578,'Policy Characteristics'!$C:$C,0)))</f>
        <v>Electrification</v>
      </c>
      <c r="C578" s="254" t="str">
        <f t="shared" si="31"/>
        <v>Fraction of Eligible Industrial Energy Use Shifted to Electricity</v>
      </c>
      <c r="D578" s="6" t="s">
        <v>3067</v>
      </c>
      <c r="E578" s="1" t="s">
        <v>3527</v>
      </c>
      <c r="F578" t="s">
        <v>2762</v>
      </c>
      <c r="G578" s="45" t="s">
        <v>3534</v>
      </c>
      <c r="H578" s="43">
        <v>1844</v>
      </c>
      <c r="I578" s="324" t="s">
        <v>43</v>
      </c>
      <c r="J578" s="255" t="str">
        <f>IF(ISBLANK(INDEX('Policy Characteristics'!D:D,MATCH($C578,'Policy Characteristics'!$C:$C,0))),"",INDEX('Policy Characteristics'!D:D,MATCH($C578,'Policy Characteristics'!$C:$C,0)))</f>
        <v>Electrification</v>
      </c>
      <c r="K578" s="254" t="str">
        <f>IF(ISBLANK(INDEX('Policy Characteristics'!E:E,MATCH($C578,'Policy Characteristics'!$C:$C,0))),"",INDEX('Policy Characteristics'!E:E,MATCH($C578,'Policy Characteristics'!$C:$C,0)))</f>
        <v>indst shift to electricity</v>
      </c>
      <c r="L578" s="261">
        <f>IF(ISBLANK(INDEX('Policy Characteristics'!F:F,MATCH($C578,'Policy Characteristics'!$C:$C,0))),"",INDEX('Policy Characteristics'!F:F,MATCH($C578,'Policy Characteristics'!$C:$C,0)))</f>
        <v>0</v>
      </c>
      <c r="M578" s="261">
        <f>IF(ISBLANK(INDEX('Policy Characteristics'!G:G,MATCH($C578,'Policy Characteristics'!$C:$C,0))),"",INDEX('Policy Characteristics'!G:G,MATCH($C578,'Policy Characteristics'!$C:$C,0)))</f>
        <v>1</v>
      </c>
      <c r="N578" s="261">
        <f>IF(ISBLANK(INDEX('Policy Characteristics'!H:H,MATCH($C578,'Policy Characteristics'!$C:$C,0))),"",INDEX('Policy Characteristics'!H:H,MATCH($C578,'Policy Characteristics'!$C:$C,0)))</f>
        <v>0.01</v>
      </c>
      <c r="O578" s="254" t="str">
        <f>IF(ISBLANK(INDEX('Policy Characteristics'!I:I,MATCH($C578,'Policy Characteristics'!$C:$C,0))),"",INDEX('Policy Characteristics'!I:I,MATCH($C578,'Policy Characteristics'!$C:$C,0)))</f>
        <v>% of fuel shifted</v>
      </c>
      <c r="P578" s="254"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254" t="str">
        <f>IF(ISBLANK(INDEX('Policy Characteristics'!K:K,MATCH($C578,'Policy Characteristics'!$C:$C,0))),"",INDEX('Policy Characteristics'!K:K,MATCH($C578,'Policy Characteristics'!$C:$C,0)))</f>
        <v>industry-ag-main.html#fuel-switching</v>
      </c>
      <c r="R578" s="254" t="str">
        <f>IF(ISBLANK(INDEX('Policy Characteristics'!L:L,MATCH($C578,'Policy Characteristics'!$C:$C,0))),"",INDEX('Policy Characteristics'!L:L,MATCH($C578,'Policy Characteristics'!$C:$C,0)))</f>
        <v>industry-elec-and-hydrogen.html</v>
      </c>
    </row>
    <row r="579" spans="1:18">
      <c r="A579" s="254" t="str">
        <f>IF(ISBLANK(INDEX('Policy Characteristics'!A:A,MATCH($C579,'Policy Characteristics'!$C:$C,0))),"",INDEX('Policy Characteristics'!A:A,MATCH($C579,'Policy Characteristics'!$C:$C,0)))</f>
        <v>Industry</v>
      </c>
      <c r="B579" s="262" t="str">
        <f>IF(ISBLANK(INDEX('Policy Characteristics'!B:B,MATCH($C579,'Policy Characteristics'!$C:$C,0))),"",INDEX('Policy Characteristics'!B:B,MATCH($C579,'Policy Characteristics'!$C:$C,0)))</f>
        <v>Electrification</v>
      </c>
      <c r="C579" s="254" t="str">
        <f t="shared" si="31"/>
        <v>Fraction of Eligible Industrial Energy Use Shifted to Electricity</v>
      </c>
      <c r="D579" s="6" t="s">
        <v>3067</v>
      </c>
      <c r="E579" s="1" t="s">
        <v>3528</v>
      </c>
      <c r="F579" t="s">
        <v>2762</v>
      </c>
      <c r="G579" s="45" t="s">
        <v>3535</v>
      </c>
      <c r="H579" s="43">
        <v>1845</v>
      </c>
      <c r="I579" s="324" t="s">
        <v>43</v>
      </c>
      <c r="J579" s="255" t="str">
        <f>IF(ISBLANK(INDEX('Policy Characteristics'!D:D,MATCH($C579,'Policy Characteristics'!$C:$C,0))),"",INDEX('Policy Characteristics'!D:D,MATCH($C579,'Policy Characteristics'!$C:$C,0)))</f>
        <v>Electrification</v>
      </c>
      <c r="K579" s="254" t="str">
        <f>IF(ISBLANK(INDEX('Policy Characteristics'!E:E,MATCH($C579,'Policy Characteristics'!$C:$C,0))),"",INDEX('Policy Characteristics'!E:E,MATCH($C579,'Policy Characteristics'!$C:$C,0)))</f>
        <v>indst shift to electricity</v>
      </c>
      <c r="L579" s="261">
        <f>IF(ISBLANK(INDEX('Policy Characteristics'!F:F,MATCH($C579,'Policy Characteristics'!$C:$C,0))),"",INDEX('Policy Characteristics'!F:F,MATCH($C579,'Policy Characteristics'!$C:$C,0)))</f>
        <v>0</v>
      </c>
      <c r="M579" s="261">
        <f>IF(ISBLANK(INDEX('Policy Characteristics'!G:G,MATCH($C579,'Policy Characteristics'!$C:$C,0))),"",INDEX('Policy Characteristics'!G:G,MATCH($C579,'Policy Characteristics'!$C:$C,0)))</f>
        <v>1</v>
      </c>
      <c r="N579" s="261">
        <f>IF(ISBLANK(INDEX('Policy Characteristics'!H:H,MATCH($C579,'Policy Characteristics'!$C:$C,0))),"",INDEX('Policy Characteristics'!H:H,MATCH($C579,'Policy Characteristics'!$C:$C,0)))</f>
        <v>0.01</v>
      </c>
      <c r="O579" s="254" t="str">
        <f>IF(ISBLANK(INDEX('Policy Characteristics'!I:I,MATCH($C579,'Policy Characteristics'!$C:$C,0))),"",INDEX('Policy Characteristics'!I:I,MATCH($C579,'Policy Characteristics'!$C:$C,0)))</f>
        <v>% of fuel shifted</v>
      </c>
      <c r="P579" s="254"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254" t="str">
        <f>IF(ISBLANK(INDEX('Policy Characteristics'!K:K,MATCH($C579,'Policy Characteristics'!$C:$C,0))),"",INDEX('Policy Characteristics'!K:K,MATCH($C579,'Policy Characteristics'!$C:$C,0)))</f>
        <v>industry-ag-main.html#fuel-switching</v>
      </c>
      <c r="R579" s="254" t="str">
        <f>IF(ISBLANK(INDEX('Policy Characteristics'!L:L,MATCH($C579,'Policy Characteristics'!$C:$C,0))),"",INDEX('Policy Characteristics'!L:L,MATCH($C579,'Policy Characteristics'!$C:$C,0)))</f>
        <v>industry-elec-and-hydrogen.html</v>
      </c>
    </row>
    <row r="580" spans="1:18">
      <c r="A580" s="254" t="str">
        <f>IF(ISBLANK(INDEX('Policy Characteristics'!A:A,MATCH($C580,'Policy Characteristics'!$C:$C,0))),"",INDEX('Policy Characteristics'!A:A,MATCH($C580,'Policy Characteristics'!$C:$C,0)))</f>
        <v>Industry</v>
      </c>
      <c r="B580" s="262" t="str">
        <f>IF(ISBLANK(INDEX('Policy Characteristics'!B:B,MATCH($C580,'Policy Characteristics'!$C:$C,0))),"",INDEX('Policy Characteristics'!B:B,MATCH($C580,'Policy Characteristics'!$C:$C,0)))</f>
        <v>Electrification</v>
      </c>
      <c r="C580" s="254" t="str">
        <f t="shared" si="31"/>
        <v>Fraction of Eligible Industrial Energy Use Shifted to Electricity</v>
      </c>
      <c r="D580" s="6" t="s">
        <v>3067</v>
      </c>
      <c r="E580" s="1" t="s">
        <v>3529</v>
      </c>
      <c r="F580" t="s">
        <v>2762</v>
      </c>
      <c r="G580" s="45" t="s">
        <v>3536</v>
      </c>
      <c r="H580" s="43">
        <v>1846</v>
      </c>
      <c r="I580" s="324" t="s">
        <v>43</v>
      </c>
      <c r="J580" s="255" t="str">
        <f>IF(ISBLANK(INDEX('Policy Characteristics'!D:D,MATCH($C580,'Policy Characteristics'!$C:$C,0))),"",INDEX('Policy Characteristics'!D:D,MATCH($C580,'Policy Characteristics'!$C:$C,0)))</f>
        <v>Electrification</v>
      </c>
      <c r="K580" s="254" t="str">
        <f>IF(ISBLANK(INDEX('Policy Characteristics'!E:E,MATCH($C580,'Policy Characteristics'!$C:$C,0))),"",INDEX('Policy Characteristics'!E:E,MATCH($C580,'Policy Characteristics'!$C:$C,0)))</f>
        <v>indst shift to electricity</v>
      </c>
      <c r="L580" s="261">
        <f>IF(ISBLANK(INDEX('Policy Characteristics'!F:F,MATCH($C580,'Policy Characteristics'!$C:$C,0))),"",INDEX('Policy Characteristics'!F:F,MATCH($C580,'Policy Characteristics'!$C:$C,0)))</f>
        <v>0</v>
      </c>
      <c r="M580" s="261">
        <f>IF(ISBLANK(INDEX('Policy Characteristics'!G:G,MATCH($C580,'Policy Characteristics'!$C:$C,0))),"",INDEX('Policy Characteristics'!G:G,MATCH($C580,'Policy Characteristics'!$C:$C,0)))</f>
        <v>1</v>
      </c>
      <c r="N580" s="261">
        <f>IF(ISBLANK(INDEX('Policy Characteristics'!H:H,MATCH($C580,'Policy Characteristics'!$C:$C,0))),"",INDEX('Policy Characteristics'!H:H,MATCH($C580,'Policy Characteristics'!$C:$C,0)))</f>
        <v>0.01</v>
      </c>
      <c r="O580" s="254" t="str">
        <f>IF(ISBLANK(INDEX('Policy Characteristics'!I:I,MATCH($C580,'Policy Characteristics'!$C:$C,0))),"",INDEX('Policy Characteristics'!I:I,MATCH($C580,'Policy Characteristics'!$C:$C,0)))</f>
        <v>% of fuel shifted</v>
      </c>
      <c r="P580" s="254"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254" t="str">
        <f>IF(ISBLANK(INDEX('Policy Characteristics'!K:K,MATCH($C580,'Policy Characteristics'!$C:$C,0))),"",INDEX('Policy Characteristics'!K:K,MATCH($C580,'Policy Characteristics'!$C:$C,0)))</f>
        <v>industry-ag-main.html#fuel-switching</v>
      </c>
      <c r="R580" s="254" t="str">
        <f>IF(ISBLANK(INDEX('Policy Characteristics'!L:L,MATCH($C580,'Policy Characteristics'!$C:$C,0))),"",INDEX('Policy Characteristics'!L:L,MATCH($C580,'Policy Characteristics'!$C:$C,0)))</f>
        <v>industry-elec-and-hydrogen.html</v>
      </c>
    </row>
    <row r="581" spans="1:18">
      <c r="A581" s="254" t="str">
        <f>IF(ISBLANK(INDEX('Policy Characteristics'!A:A,MATCH($C581,'Policy Characteristics'!$C:$C,0))),"",INDEX('Policy Characteristics'!A:A,MATCH($C581,'Policy Characteristics'!$C:$C,0)))</f>
        <v>Industry</v>
      </c>
      <c r="B581" s="262" t="str">
        <f>IF(ISBLANK(INDEX('Policy Characteristics'!B:B,MATCH($C581,'Policy Characteristics'!$C:$C,0))),"",INDEX('Policy Characteristics'!B:B,MATCH($C581,'Policy Characteristics'!$C:$C,0)))</f>
        <v>Electrification</v>
      </c>
      <c r="C581" s="254" t="str">
        <f t="shared" si="31"/>
        <v>Fraction of Eligible Industrial Energy Use Shifted to Electricity</v>
      </c>
      <c r="D581" s="6" t="s">
        <v>3067</v>
      </c>
      <c r="E581" s="1" t="s">
        <v>3530</v>
      </c>
      <c r="F581" t="s">
        <v>2762</v>
      </c>
      <c r="G581" s="45" t="s">
        <v>3537</v>
      </c>
      <c r="H581" s="43">
        <v>1847</v>
      </c>
      <c r="I581" s="324" t="s">
        <v>43</v>
      </c>
      <c r="J581" s="255" t="str">
        <f>IF(ISBLANK(INDEX('Policy Characteristics'!D:D,MATCH($C581,'Policy Characteristics'!$C:$C,0))),"",INDEX('Policy Characteristics'!D:D,MATCH($C581,'Policy Characteristics'!$C:$C,0)))</f>
        <v>Electrification</v>
      </c>
      <c r="K581" s="254" t="str">
        <f>IF(ISBLANK(INDEX('Policy Characteristics'!E:E,MATCH($C581,'Policy Characteristics'!$C:$C,0))),"",INDEX('Policy Characteristics'!E:E,MATCH($C581,'Policy Characteristics'!$C:$C,0)))</f>
        <v>indst shift to electricity</v>
      </c>
      <c r="L581" s="261">
        <f>IF(ISBLANK(INDEX('Policy Characteristics'!F:F,MATCH($C581,'Policy Characteristics'!$C:$C,0))),"",INDEX('Policy Characteristics'!F:F,MATCH($C581,'Policy Characteristics'!$C:$C,0)))</f>
        <v>0</v>
      </c>
      <c r="M581" s="261">
        <f>IF(ISBLANK(INDEX('Policy Characteristics'!G:G,MATCH($C581,'Policy Characteristics'!$C:$C,0))),"",INDEX('Policy Characteristics'!G:G,MATCH($C581,'Policy Characteristics'!$C:$C,0)))</f>
        <v>1</v>
      </c>
      <c r="N581" s="261">
        <f>IF(ISBLANK(INDEX('Policy Characteristics'!H:H,MATCH($C581,'Policy Characteristics'!$C:$C,0))),"",INDEX('Policy Characteristics'!H:H,MATCH($C581,'Policy Characteristics'!$C:$C,0)))</f>
        <v>0.01</v>
      </c>
      <c r="O581" s="254" t="str">
        <f>IF(ISBLANK(INDEX('Policy Characteristics'!I:I,MATCH($C581,'Policy Characteristics'!$C:$C,0))),"",INDEX('Policy Characteristics'!I:I,MATCH($C581,'Policy Characteristics'!$C:$C,0)))</f>
        <v>% of fuel shifted</v>
      </c>
      <c r="P581" s="254"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254" t="str">
        <f>IF(ISBLANK(INDEX('Policy Characteristics'!K:K,MATCH($C581,'Policy Characteristics'!$C:$C,0))),"",INDEX('Policy Characteristics'!K:K,MATCH($C581,'Policy Characteristics'!$C:$C,0)))</f>
        <v>industry-ag-main.html#fuel-switching</v>
      </c>
      <c r="R581" s="254" t="str">
        <f>IF(ISBLANK(INDEX('Policy Characteristics'!L:L,MATCH($C581,'Policy Characteristics'!$C:$C,0))),"",INDEX('Policy Characteristics'!L:L,MATCH($C581,'Policy Characteristics'!$C:$C,0)))</f>
        <v>industry-elec-and-hydrogen.html</v>
      </c>
    </row>
    <row r="582" spans="1:18">
      <c r="A582" s="254" t="str">
        <f>IF(ISBLANK(INDEX('Policy Characteristics'!A:A,MATCH($C582,'Policy Characteristics'!$C:$C,0))),"",INDEX('Policy Characteristics'!A:A,MATCH($C582,'Policy Characteristics'!$C:$C,0)))</f>
        <v>Industry</v>
      </c>
      <c r="B582" s="262" t="str">
        <f>IF(ISBLANK(INDEX('Policy Characteristics'!B:B,MATCH($C582,'Policy Characteristics'!$C:$C,0))),"",INDEX('Policy Characteristics'!B:B,MATCH($C582,'Policy Characteristics'!$C:$C,0)))</f>
        <v>Electrification</v>
      </c>
      <c r="C582" s="254" t="str">
        <f t="shared" si="31"/>
        <v>Fraction of Eligible Industrial Energy Use Shifted to Electricity</v>
      </c>
      <c r="D582" s="6" t="s">
        <v>3067</v>
      </c>
      <c r="E582" s="1" t="s">
        <v>3531</v>
      </c>
      <c r="F582" t="s">
        <v>2762</v>
      </c>
      <c r="G582" s="45" t="s">
        <v>3538</v>
      </c>
      <c r="H582" s="43">
        <v>1848</v>
      </c>
      <c r="I582" s="324" t="s">
        <v>43</v>
      </c>
      <c r="J582" s="255" t="str">
        <f>IF(ISBLANK(INDEX('Policy Characteristics'!D:D,MATCH($C582,'Policy Characteristics'!$C:$C,0))),"",INDEX('Policy Characteristics'!D:D,MATCH($C582,'Policy Characteristics'!$C:$C,0)))</f>
        <v>Electrification</v>
      </c>
      <c r="K582" s="254" t="str">
        <f>IF(ISBLANK(INDEX('Policy Characteristics'!E:E,MATCH($C582,'Policy Characteristics'!$C:$C,0))),"",INDEX('Policy Characteristics'!E:E,MATCH($C582,'Policy Characteristics'!$C:$C,0)))</f>
        <v>indst shift to electricity</v>
      </c>
      <c r="L582" s="261">
        <f>IF(ISBLANK(INDEX('Policy Characteristics'!F:F,MATCH($C582,'Policy Characteristics'!$C:$C,0))),"",INDEX('Policy Characteristics'!F:F,MATCH($C582,'Policy Characteristics'!$C:$C,0)))</f>
        <v>0</v>
      </c>
      <c r="M582" s="261">
        <f>IF(ISBLANK(INDEX('Policy Characteristics'!G:G,MATCH($C582,'Policy Characteristics'!$C:$C,0))),"",INDEX('Policy Characteristics'!G:G,MATCH($C582,'Policy Characteristics'!$C:$C,0)))</f>
        <v>1</v>
      </c>
      <c r="N582" s="261">
        <f>IF(ISBLANK(INDEX('Policy Characteristics'!H:H,MATCH($C582,'Policy Characteristics'!$C:$C,0))),"",INDEX('Policy Characteristics'!H:H,MATCH($C582,'Policy Characteristics'!$C:$C,0)))</f>
        <v>0.01</v>
      </c>
      <c r="O582" s="254" t="str">
        <f>IF(ISBLANK(INDEX('Policy Characteristics'!I:I,MATCH($C582,'Policy Characteristics'!$C:$C,0))),"",INDEX('Policy Characteristics'!I:I,MATCH($C582,'Policy Characteristics'!$C:$C,0)))</f>
        <v>% of fuel shifted</v>
      </c>
      <c r="P582" s="254"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254" t="str">
        <f>IF(ISBLANK(INDEX('Policy Characteristics'!K:K,MATCH($C582,'Policy Characteristics'!$C:$C,0))),"",INDEX('Policy Characteristics'!K:K,MATCH($C582,'Policy Characteristics'!$C:$C,0)))</f>
        <v>industry-ag-main.html#fuel-switching</v>
      </c>
      <c r="R582" s="254" t="str">
        <f>IF(ISBLANK(INDEX('Policy Characteristics'!L:L,MATCH($C582,'Policy Characteristics'!$C:$C,0))),"",INDEX('Policy Characteristics'!L:L,MATCH($C582,'Policy Characteristics'!$C:$C,0)))</f>
        <v>industry-elec-and-hydrogen.html</v>
      </c>
    </row>
    <row r="583" spans="1:18">
      <c r="A583" s="254" t="str">
        <f>IF(ISBLANK(INDEX('Policy Characteristics'!A:A,MATCH($C583,'Policy Characteristics'!$C:$C,0))),"",INDEX('Policy Characteristics'!A:A,MATCH($C583,'Policy Characteristics'!$C:$C,0)))</f>
        <v>Industry</v>
      </c>
      <c r="B583" s="262" t="str">
        <f>IF(ISBLANK(INDEX('Policy Characteristics'!B:B,MATCH($C583,'Policy Characteristics'!$C:$C,0))),"",INDEX('Policy Characteristics'!B:B,MATCH($C583,'Policy Characteristics'!$C:$C,0)))</f>
        <v>Electrification</v>
      </c>
      <c r="C583" s="254" t="str">
        <f t="shared" si="31"/>
        <v>Fraction of Eligible Industrial Energy Use Shifted to Electricity</v>
      </c>
      <c r="D583" s="6" t="s">
        <v>3067</v>
      </c>
      <c r="E583" s="1" t="s">
        <v>3694</v>
      </c>
      <c r="F583" t="s">
        <v>2762</v>
      </c>
      <c r="G583" s="45" t="s">
        <v>3694</v>
      </c>
      <c r="H583" s="43">
        <v>1849</v>
      </c>
      <c r="I583" s="324" t="s">
        <v>43</v>
      </c>
      <c r="J583" s="255" t="str">
        <f>IF(ISBLANK(INDEX('Policy Characteristics'!D:D,MATCH($C583,'Policy Characteristics'!$C:$C,0))),"",INDEX('Policy Characteristics'!D:D,MATCH($C583,'Policy Characteristics'!$C:$C,0)))</f>
        <v>Electrification</v>
      </c>
      <c r="K583" s="254" t="str">
        <f>IF(ISBLANK(INDEX('Policy Characteristics'!E:E,MATCH($C583,'Policy Characteristics'!$C:$C,0))),"",INDEX('Policy Characteristics'!E:E,MATCH($C583,'Policy Characteristics'!$C:$C,0)))</f>
        <v>indst shift to electricity</v>
      </c>
      <c r="L583" s="261">
        <f>IF(ISBLANK(INDEX('Policy Characteristics'!F:F,MATCH($C583,'Policy Characteristics'!$C:$C,0))),"",INDEX('Policy Characteristics'!F:F,MATCH($C583,'Policy Characteristics'!$C:$C,0)))</f>
        <v>0</v>
      </c>
      <c r="M583" s="261">
        <f>IF(ISBLANK(INDEX('Policy Characteristics'!G:G,MATCH($C583,'Policy Characteristics'!$C:$C,0))),"",INDEX('Policy Characteristics'!G:G,MATCH($C583,'Policy Characteristics'!$C:$C,0)))</f>
        <v>1</v>
      </c>
      <c r="N583" s="261">
        <f>IF(ISBLANK(INDEX('Policy Characteristics'!H:H,MATCH($C583,'Policy Characteristics'!$C:$C,0))),"",INDEX('Policy Characteristics'!H:H,MATCH($C583,'Policy Characteristics'!$C:$C,0)))</f>
        <v>0.01</v>
      </c>
      <c r="O583" s="254" t="str">
        <f>IF(ISBLANK(INDEX('Policy Characteristics'!I:I,MATCH($C583,'Policy Characteristics'!$C:$C,0))),"",INDEX('Policy Characteristics'!I:I,MATCH($C583,'Policy Characteristics'!$C:$C,0)))</f>
        <v>% of fuel shifted</v>
      </c>
      <c r="P583" s="254"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254" t="str">
        <f>IF(ISBLANK(INDEX('Policy Characteristics'!K:K,MATCH($C583,'Policy Characteristics'!$C:$C,0))),"",INDEX('Policy Characteristics'!K:K,MATCH($C583,'Policy Characteristics'!$C:$C,0)))</f>
        <v>industry-ag-main.html#fuel-switching</v>
      </c>
      <c r="R583" s="254" t="str">
        <f>IF(ISBLANK(INDEX('Policy Characteristics'!L:L,MATCH($C583,'Policy Characteristics'!$C:$C,0))),"",INDEX('Policy Characteristics'!L:L,MATCH($C583,'Policy Characteristics'!$C:$C,0)))</f>
        <v>industry-elec-and-hydrogen.html</v>
      </c>
    </row>
    <row r="584" spans="1:18">
      <c r="A584" s="254" t="str">
        <f>IF(ISBLANK(INDEX('Policy Characteristics'!A:A,MATCH($C584,'Policy Characteristics'!$C:$C,0))),"",INDEX('Policy Characteristics'!A:A,MATCH($C584,'Policy Characteristics'!$C:$C,0)))</f>
        <v>Industry</v>
      </c>
      <c r="B584" s="262" t="str">
        <f>IF(ISBLANK(INDEX('Policy Characteristics'!B:B,MATCH($C584,'Policy Characteristics'!$C:$C,0))),"",INDEX('Policy Characteristics'!B:B,MATCH($C584,'Policy Characteristics'!$C:$C,0)))</f>
        <v>Electrification</v>
      </c>
      <c r="C584" s="254" t="str">
        <f t="shared" si="31"/>
        <v>Fraction of Eligible Industrial Energy Use Shifted to Electricity</v>
      </c>
      <c r="D584" s="6" t="s">
        <v>3068</v>
      </c>
      <c r="E584" s="1" t="s">
        <v>3525</v>
      </c>
      <c r="F584" t="s">
        <v>3032</v>
      </c>
      <c r="G584" s="45" t="s">
        <v>3532</v>
      </c>
      <c r="H584" s="43">
        <v>1850</v>
      </c>
      <c r="I584" s="324" t="s">
        <v>43</v>
      </c>
      <c r="J584" s="255" t="str">
        <f>IF(ISBLANK(INDEX('Policy Characteristics'!D:D,MATCH($C584,'Policy Characteristics'!$C:$C,0))),"",INDEX('Policy Characteristics'!D:D,MATCH($C584,'Policy Characteristics'!$C:$C,0)))</f>
        <v>Electrification</v>
      </c>
      <c r="K584" s="254" t="str">
        <f>IF(ISBLANK(INDEX('Policy Characteristics'!E:E,MATCH($C584,'Policy Characteristics'!$C:$C,0))),"",INDEX('Policy Characteristics'!E:E,MATCH($C584,'Policy Characteristics'!$C:$C,0)))</f>
        <v>indst shift to electricity</v>
      </c>
      <c r="L584" s="261">
        <f>IF(ISBLANK(INDEX('Policy Characteristics'!F:F,MATCH($C584,'Policy Characteristics'!$C:$C,0))),"",INDEX('Policy Characteristics'!F:F,MATCH($C584,'Policy Characteristics'!$C:$C,0)))</f>
        <v>0</v>
      </c>
      <c r="M584" s="261">
        <f>IF(ISBLANK(INDEX('Policy Characteristics'!G:G,MATCH($C584,'Policy Characteristics'!$C:$C,0))),"",INDEX('Policy Characteristics'!G:G,MATCH($C584,'Policy Characteristics'!$C:$C,0)))</f>
        <v>1</v>
      </c>
      <c r="N584" s="261">
        <f>IF(ISBLANK(INDEX('Policy Characteristics'!H:H,MATCH($C584,'Policy Characteristics'!$C:$C,0))),"",INDEX('Policy Characteristics'!H:H,MATCH($C584,'Policy Characteristics'!$C:$C,0)))</f>
        <v>0.01</v>
      </c>
      <c r="O584" s="254" t="str">
        <f>IF(ISBLANK(INDEX('Policy Characteristics'!I:I,MATCH($C584,'Policy Characteristics'!$C:$C,0))),"",INDEX('Policy Characteristics'!I:I,MATCH($C584,'Policy Characteristics'!$C:$C,0)))</f>
        <v>% of fuel shifted</v>
      </c>
      <c r="P584" s="254"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254" t="str">
        <f>IF(ISBLANK(INDEX('Policy Characteristics'!K:K,MATCH($C584,'Policy Characteristics'!$C:$C,0))),"",INDEX('Policy Characteristics'!K:K,MATCH($C584,'Policy Characteristics'!$C:$C,0)))</f>
        <v>industry-ag-main.html#fuel-switching</v>
      </c>
      <c r="R584" s="254" t="str">
        <f>IF(ISBLANK(INDEX('Policy Characteristics'!L:L,MATCH($C584,'Policy Characteristics'!$C:$C,0))),"",INDEX('Policy Characteristics'!L:L,MATCH($C584,'Policy Characteristics'!$C:$C,0)))</f>
        <v>industry-elec-and-hydrogen.html</v>
      </c>
    </row>
    <row r="585" spans="1:18">
      <c r="A585" s="254" t="str">
        <f>IF(ISBLANK(INDEX('Policy Characteristics'!A:A,MATCH($C585,'Policy Characteristics'!$C:$C,0))),"",INDEX('Policy Characteristics'!A:A,MATCH($C585,'Policy Characteristics'!$C:$C,0)))</f>
        <v>Industry</v>
      </c>
      <c r="B585" s="262" t="str">
        <f>IF(ISBLANK(INDEX('Policy Characteristics'!B:B,MATCH($C585,'Policy Characteristics'!$C:$C,0))),"",INDEX('Policy Characteristics'!B:B,MATCH($C585,'Policy Characteristics'!$C:$C,0)))</f>
        <v>Electrification</v>
      </c>
      <c r="C585" s="254" t="str">
        <f t="shared" si="31"/>
        <v>Fraction of Eligible Industrial Energy Use Shifted to Electricity</v>
      </c>
      <c r="D585" s="6" t="s">
        <v>3068</v>
      </c>
      <c r="E585" s="1" t="s">
        <v>3526</v>
      </c>
      <c r="F585" t="s">
        <v>3032</v>
      </c>
      <c r="G585" s="45" t="s">
        <v>3533</v>
      </c>
      <c r="H585" s="43">
        <v>1851</v>
      </c>
      <c r="I585" s="324" t="s">
        <v>43</v>
      </c>
      <c r="J585" s="255" t="str">
        <f>IF(ISBLANK(INDEX('Policy Characteristics'!D:D,MATCH($C585,'Policy Characteristics'!$C:$C,0))),"",INDEX('Policy Characteristics'!D:D,MATCH($C585,'Policy Characteristics'!$C:$C,0)))</f>
        <v>Electrification</v>
      </c>
      <c r="K585" s="254" t="str">
        <f>IF(ISBLANK(INDEX('Policy Characteristics'!E:E,MATCH($C585,'Policy Characteristics'!$C:$C,0))),"",INDEX('Policy Characteristics'!E:E,MATCH($C585,'Policy Characteristics'!$C:$C,0)))</f>
        <v>indst shift to electricity</v>
      </c>
      <c r="L585" s="261">
        <f>IF(ISBLANK(INDEX('Policy Characteristics'!F:F,MATCH($C585,'Policy Characteristics'!$C:$C,0))),"",INDEX('Policy Characteristics'!F:F,MATCH($C585,'Policy Characteristics'!$C:$C,0)))</f>
        <v>0</v>
      </c>
      <c r="M585" s="261">
        <f>IF(ISBLANK(INDEX('Policy Characteristics'!G:G,MATCH($C585,'Policy Characteristics'!$C:$C,0))),"",INDEX('Policy Characteristics'!G:G,MATCH($C585,'Policy Characteristics'!$C:$C,0)))</f>
        <v>1</v>
      </c>
      <c r="N585" s="261">
        <f>IF(ISBLANK(INDEX('Policy Characteristics'!H:H,MATCH($C585,'Policy Characteristics'!$C:$C,0))),"",INDEX('Policy Characteristics'!H:H,MATCH($C585,'Policy Characteristics'!$C:$C,0)))</f>
        <v>0.01</v>
      </c>
      <c r="O585" s="254" t="str">
        <f>IF(ISBLANK(INDEX('Policy Characteristics'!I:I,MATCH($C585,'Policy Characteristics'!$C:$C,0))),"",INDEX('Policy Characteristics'!I:I,MATCH($C585,'Policy Characteristics'!$C:$C,0)))</f>
        <v>% of fuel shifted</v>
      </c>
      <c r="P585" s="254"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254" t="str">
        <f>IF(ISBLANK(INDEX('Policy Characteristics'!K:K,MATCH($C585,'Policy Characteristics'!$C:$C,0))),"",INDEX('Policy Characteristics'!K:K,MATCH($C585,'Policy Characteristics'!$C:$C,0)))</f>
        <v>industry-ag-main.html#fuel-switching</v>
      </c>
      <c r="R585" s="254" t="str">
        <f>IF(ISBLANK(INDEX('Policy Characteristics'!L:L,MATCH($C585,'Policy Characteristics'!$C:$C,0))),"",INDEX('Policy Characteristics'!L:L,MATCH($C585,'Policy Characteristics'!$C:$C,0)))</f>
        <v>industry-elec-and-hydrogen.html</v>
      </c>
    </row>
    <row r="586" spans="1:18">
      <c r="A586" s="254" t="str">
        <f>IF(ISBLANK(INDEX('Policy Characteristics'!A:A,MATCH($C586,'Policy Characteristics'!$C:$C,0))),"",INDEX('Policy Characteristics'!A:A,MATCH($C586,'Policy Characteristics'!$C:$C,0)))</f>
        <v>Industry</v>
      </c>
      <c r="B586" s="262" t="str">
        <f>IF(ISBLANK(INDEX('Policy Characteristics'!B:B,MATCH($C586,'Policy Characteristics'!$C:$C,0))),"",INDEX('Policy Characteristics'!B:B,MATCH($C586,'Policy Characteristics'!$C:$C,0)))</f>
        <v>Electrification</v>
      </c>
      <c r="C586" s="254" t="str">
        <f t="shared" si="31"/>
        <v>Fraction of Eligible Industrial Energy Use Shifted to Electricity</v>
      </c>
      <c r="D586" s="6" t="s">
        <v>3068</v>
      </c>
      <c r="E586" s="1" t="s">
        <v>3527</v>
      </c>
      <c r="F586" t="s">
        <v>3032</v>
      </c>
      <c r="G586" s="45" t="s">
        <v>3534</v>
      </c>
      <c r="H586" s="43">
        <v>1852</v>
      </c>
      <c r="I586" s="324" t="s">
        <v>43</v>
      </c>
      <c r="J586" s="255" t="str">
        <f>IF(ISBLANK(INDEX('Policy Characteristics'!D:D,MATCH($C586,'Policy Characteristics'!$C:$C,0))),"",INDEX('Policy Characteristics'!D:D,MATCH($C586,'Policy Characteristics'!$C:$C,0)))</f>
        <v>Electrification</v>
      </c>
      <c r="K586" s="254" t="str">
        <f>IF(ISBLANK(INDEX('Policy Characteristics'!E:E,MATCH($C586,'Policy Characteristics'!$C:$C,0))),"",INDEX('Policy Characteristics'!E:E,MATCH($C586,'Policy Characteristics'!$C:$C,0)))</f>
        <v>indst shift to electricity</v>
      </c>
      <c r="L586" s="261">
        <f>IF(ISBLANK(INDEX('Policy Characteristics'!F:F,MATCH($C586,'Policy Characteristics'!$C:$C,0))),"",INDEX('Policy Characteristics'!F:F,MATCH($C586,'Policy Characteristics'!$C:$C,0)))</f>
        <v>0</v>
      </c>
      <c r="M586" s="261">
        <f>IF(ISBLANK(INDEX('Policy Characteristics'!G:G,MATCH($C586,'Policy Characteristics'!$C:$C,0))),"",INDEX('Policy Characteristics'!G:G,MATCH($C586,'Policy Characteristics'!$C:$C,0)))</f>
        <v>1</v>
      </c>
      <c r="N586" s="261">
        <f>IF(ISBLANK(INDEX('Policy Characteristics'!H:H,MATCH($C586,'Policy Characteristics'!$C:$C,0))),"",INDEX('Policy Characteristics'!H:H,MATCH($C586,'Policy Characteristics'!$C:$C,0)))</f>
        <v>0.01</v>
      </c>
      <c r="O586" s="254" t="str">
        <f>IF(ISBLANK(INDEX('Policy Characteristics'!I:I,MATCH($C586,'Policy Characteristics'!$C:$C,0))),"",INDEX('Policy Characteristics'!I:I,MATCH($C586,'Policy Characteristics'!$C:$C,0)))</f>
        <v>% of fuel shifted</v>
      </c>
      <c r="P586" s="254"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254" t="str">
        <f>IF(ISBLANK(INDEX('Policy Characteristics'!K:K,MATCH($C586,'Policy Characteristics'!$C:$C,0))),"",INDEX('Policy Characteristics'!K:K,MATCH($C586,'Policy Characteristics'!$C:$C,0)))</f>
        <v>industry-ag-main.html#fuel-switching</v>
      </c>
      <c r="R586" s="254" t="str">
        <f>IF(ISBLANK(INDEX('Policy Characteristics'!L:L,MATCH($C586,'Policy Characteristics'!$C:$C,0))),"",INDEX('Policy Characteristics'!L:L,MATCH($C586,'Policy Characteristics'!$C:$C,0)))</f>
        <v>industry-elec-and-hydrogen.html</v>
      </c>
    </row>
    <row r="587" spans="1:18">
      <c r="A587" s="254" t="str">
        <f>IF(ISBLANK(INDEX('Policy Characteristics'!A:A,MATCH($C587,'Policy Characteristics'!$C:$C,0))),"",INDEX('Policy Characteristics'!A:A,MATCH($C587,'Policy Characteristics'!$C:$C,0)))</f>
        <v>Industry</v>
      </c>
      <c r="B587" s="262" t="str">
        <f>IF(ISBLANK(INDEX('Policy Characteristics'!B:B,MATCH($C587,'Policy Characteristics'!$C:$C,0))),"",INDEX('Policy Characteristics'!B:B,MATCH($C587,'Policy Characteristics'!$C:$C,0)))</f>
        <v>Electrification</v>
      </c>
      <c r="C587" s="254" t="str">
        <f t="shared" si="31"/>
        <v>Fraction of Eligible Industrial Energy Use Shifted to Electricity</v>
      </c>
      <c r="D587" s="6" t="s">
        <v>3068</v>
      </c>
      <c r="E587" s="1" t="s">
        <v>3528</v>
      </c>
      <c r="F587" t="s">
        <v>3032</v>
      </c>
      <c r="G587" s="45" t="s">
        <v>3535</v>
      </c>
      <c r="H587" s="43">
        <v>1853</v>
      </c>
      <c r="I587" s="324" t="s">
        <v>43</v>
      </c>
      <c r="J587" s="255" t="str">
        <f>IF(ISBLANK(INDEX('Policy Characteristics'!D:D,MATCH($C587,'Policy Characteristics'!$C:$C,0))),"",INDEX('Policy Characteristics'!D:D,MATCH($C587,'Policy Characteristics'!$C:$C,0)))</f>
        <v>Electrification</v>
      </c>
      <c r="K587" s="254" t="str">
        <f>IF(ISBLANK(INDEX('Policy Characteristics'!E:E,MATCH($C587,'Policy Characteristics'!$C:$C,0))),"",INDEX('Policy Characteristics'!E:E,MATCH($C587,'Policy Characteristics'!$C:$C,0)))</f>
        <v>indst shift to electricity</v>
      </c>
      <c r="L587" s="261">
        <f>IF(ISBLANK(INDEX('Policy Characteristics'!F:F,MATCH($C587,'Policy Characteristics'!$C:$C,0))),"",INDEX('Policy Characteristics'!F:F,MATCH($C587,'Policy Characteristics'!$C:$C,0)))</f>
        <v>0</v>
      </c>
      <c r="M587" s="261">
        <f>IF(ISBLANK(INDEX('Policy Characteristics'!G:G,MATCH($C587,'Policy Characteristics'!$C:$C,0))),"",INDEX('Policy Characteristics'!G:G,MATCH($C587,'Policy Characteristics'!$C:$C,0)))</f>
        <v>1</v>
      </c>
      <c r="N587" s="261">
        <f>IF(ISBLANK(INDEX('Policy Characteristics'!H:H,MATCH($C587,'Policy Characteristics'!$C:$C,0))),"",INDEX('Policy Characteristics'!H:H,MATCH($C587,'Policy Characteristics'!$C:$C,0)))</f>
        <v>0.01</v>
      </c>
      <c r="O587" s="254" t="str">
        <f>IF(ISBLANK(INDEX('Policy Characteristics'!I:I,MATCH($C587,'Policy Characteristics'!$C:$C,0))),"",INDEX('Policy Characteristics'!I:I,MATCH($C587,'Policy Characteristics'!$C:$C,0)))</f>
        <v>% of fuel shifted</v>
      </c>
      <c r="P587" s="254"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254" t="str">
        <f>IF(ISBLANK(INDEX('Policy Characteristics'!K:K,MATCH($C587,'Policy Characteristics'!$C:$C,0))),"",INDEX('Policy Characteristics'!K:K,MATCH($C587,'Policy Characteristics'!$C:$C,0)))</f>
        <v>industry-ag-main.html#fuel-switching</v>
      </c>
      <c r="R587" s="254" t="str">
        <f>IF(ISBLANK(INDEX('Policy Characteristics'!L:L,MATCH($C587,'Policy Characteristics'!$C:$C,0))),"",INDEX('Policy Characteristics'!L:L,MATCH($C587,'Policy Characteristics'!$C:$C,0)))</f>
        <v>industry-elec-and-hydrogen.html</v>
      </c>
    </row>
    <row r="588" spans="1:18">
      <c r="A588" s="254" t="str">
        <f>IF(ISBLANK(INDEX('Policy Characteristics'!A:A,MATCH($C588,'Policy Characteristics'!$C:$C,0))),"",INDEX('Policy Characteristics'!A:A,MATCH($C588,'Policy Characteristics'!$C:$C,0)))</f>
        <v>Industry</v>
      </c>
      <c r="B588" s="262" t="str">
        <f>IF(ISBLANK(INDEX('Policy Characteristics'!B:B,MATCH($C588,'Policy Characteristics'!$C:$C,0))),"",INDEX('Policy Characteristics'!B:B,MATCH($C588,'Policy Characteristics'!$C:$C,0)))</f>
        <v>Electrification</v>
      </c>
      <c r="C588" s="254" t="str">
        <f t="shared" si="31"/>
        <v>Fraction of Eligible Industrial Energy Use Shifted to Electricity</v>
      </c>
      <c r="D588" s="6" t="s">
        <v>3068</v>
      </c>
      <c r="E588" s="1" t="s">
        <v>3529</v>
      </c>
      <c r="F588" t="s">
        <v>3032</v>
      </c>
      <c r="G588" s="45" t="s">
        <v>3536</v>
      </c>
      <c r="H588" s="43">
        <v>1854</v>
      </c>
      <c r="I588" s="324" t="s">
        <v>43</v>
      </c>
      <c r="J588" s="255" t="str">
        <f>IF(ISBLANK(INDEX('Policy Characteristics'!D:D,MATCH($C588,'Policy Characteristics'!$C:$C,0))),"",INDEX('Policy Characteristics'!D:D,MATCH($C588,'Policy Characteristics'!$C:$C,0)))</f>
        <v>Electrification</v>
      </c>
      <c r="K588" s="254" t="str">
        <f>IF(ISBLANK(INDEX('Policy Characteristics'!E:E,MATCH($C588,'Policy Characteristics'!$C:$C,0))),"",INDEX('Policy Characteristics'!E:E,MATCH($C588,'Policy Characteristics'!$C:$C,0)))</f>
        <v>indst shift to electricity</v>
      </c>
      <c r="L588" s="261">
        <f>IF(ISBLANK(INDEX('Policy Characteristics'!F:F,MATCH($C588,'Policy Characteristics'!$C:$C,0))),"",INDEX('Policy Characteristics'!F:F,MATCH($C588,'Policy Characteristics'!$C:$C,0)))</f>
        <v>0</v>
      </c>
      <c r="M588" s="261">
        <f>IF(ISBLANK(INDEX('Policy Characteristics'!G:G,MATCH($C588,'Policy Characteristics'!$C:$C,0))),"",INDEX('Policy Characteristics'!G:G,MATCH($C588,'Policy Characteristics'!$C:$C,0)))</f>
        <v>1</v>
      </c>
      <c r="N588" s="261">
        <f>IF(ISBLANK(INDEX('Policy Characteristics'!H:H,MATCH($C588,'Policy Characteristics'!$C:$C,0))),"",INDEX('Policy Characteristics'!H:H,MATCH($C588,'Policy Characteristics'!$C:$C,0)))</f>
        <v>0.01</v>
      </c>
      <c r="O588" s="254" t="str">
        <f>IF(ISBLANK(INDEX('Policy Characteristics'!I:I,MATCH($C588,'Policy Characteristics'!$C:$C,0))),"",INDEX('Policy Characteristics'!I:I,MATCH($C588,'Policy Characteristics'!$C:$C,0)))</f>
        <v>% of fuel shifted</v>
      </c>
      <c r="P588" s="254"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254" t="str">
        <f>IF(ISBLANK(INDEX('Policy Characteristics'!K:K,MATCH($C588,'Policy Characteristics'!$C:$C,0))),"",INDEX('Policy Characteristics'!K:K,MATCH($C588,'Policy Characteristics'!$C:$C,0)))</f>
        <v>industry-ag-main.html#fuel-switching</v>
      </c>
      <c r="R588" s="254" t="str">
        <f>IF(ISBLANK(INDEX('Policy Characteristics'!L:L,MATCH($C588,'Policy Characteristics'!$C:$C,0))),"",INDEX('Policy Characteristics'!L:L,MATCH($C588,'Policy Characteristics'!$C:$C,0)))</f>
        <v>industry-elec-and-hydrogen.html</v>
      </c>
    </row>
    <row r="589" spans="1:18">
      <c r="A589" s="254" t="str">
        <f>IF(ISBLANK(INDEX('Policy Characteristics'!A:A,MATCH($C589,'Policy Characteristics'!$C:$C,0))),"",INDEX('Policy Characteristics'!A:A,MATCH($C589,'Policy Characteristics'!$C:$C,0)))</f>
        <v>Industry</v>
      </c>
      <c r="B589" s="262" t="str">
        <f>IF(ISBLANK(INDEX('Policy Characteristics'!B:B,MATCH($C589,'Policy Characteristics'!$C:$C,0))),"",INDEX('Policy Characteristics'!B:B,MATCH($C589,'Policy Characteristics'!$C:$C,0)))</f>
        <v>Electrification</v>
      </c>
      <c r="C589" s="254" t="str">
        <f t="shared" si="31"/>
        <v>Fraction of Eligible Industrial Energy Use Shifted to Electricity</v>
      </c>
      <c r="D589" s="6" t="s">
        <v>3068</v>
      </c>
      <c r="E589" s="1" t="s">
        <v>3530</v>
      </c>
      <c r="F589" t="s">
        <v>3032</v>
      </c>
      <c r="G589" s="45" t="s">
        <v>3537</v>
      </c>
      <c r="H589" s="43">
        <v>1855</v>
      </c>
      <c r="I589" s="324" t="s">
        <v>43</v>
      </c>
      <c r="J589" s="255" t="str">
        <f>IF(ISBLANK(INDEX('Policy Characteristics'!D:D,MATCH($C589,'Policy Characteristics'!$C:$C,0))),"",INDEX('Policy Characteristics'!D:D,MATCH($C589,'Policy Characteristics'!$C:$C,0)))</f>
        <v>Electrification</v>
      </c>
      <c r="K589" s="254" t="str">
        <f>IF(ISBLANK(INDEX('Policy Characteristics'!E:E,MATCH($C589,'Policy Characteristics'!$C:$C,0))),"",INDEX('Policy Characteristics'!E:E,MATCH($C589,'Policy Characteristics'!$C:$C,0)))</f>
        <v>indst shift to electricity</v>
      </c>
      <c r="L589" s="261">
        <f>IF(ISBLANK(INDEX('Policy Characteristics'!F:F,MATCH($C589,'Policy Characteristics'!$C:$C,0))),"",INDEX('Policy Characteristics'!F:F,MATCH($C589,'Policy Characteristics'!$C:$C,0)))</f>
        <v>0</v>
      </c>
      <c r="M589" s="261">
        <f>IF(ISBLANK(INDEX('Policy Characteristics'!G:G,MATCH($C589,'Policy Characteristics'!$C:$C,0))),"",INDEX('Policy Characteristics'!G:G,MATCH($C589,'Policy Characteristics'!$C:$C,0)))</f>
        <v>1</v>
      </c>
      <c r="N589" s="261">
        <f>IF(ISBLANK(INDEX('Policy Characteristics'!H:H,MATCH($C589,'Policy Characteristics'!$C:$C,0))),"",INDEX('Policy Characteristics'!H:H,MATCH($C589,'Policy Characteristics'!$C:$C,0)))</f>
        <v>0.01</v>
      </c>
      <c r="O589" s="254" t="str">
        <f>IF(ISBLANK(INDEX('Policy Characteristics'!I:I,MATCH($C589,'Policy Characteristics'!$C:$C,0))),"",INDEX('Policy Characteristics'!I:I,MATCH($C589,'Policy Characteristics'!$C:$C,0)))</f>
        <v>% of fuel shifted</v>
      </c>
      <c r="P589" s="254"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254" t="str">
        <f>IF(ISBLANK(INDEX('Policy Characteristics'!K:K,MATCH($C589,'Policy Characteristics'!$C:$C,0))),"",INDEX('Policy Characteristics'!K:K,MATCH($C589,'Policy Characteristics'!$C:$C,0)))</f>
        <v>industry-ag-main.html#fuel-switching</v>
      </c>
      <c r="R589" s="254" t="str">
        <f>IF(ISBLANK(INDEX('Policy Characteristics'!L:L,MATCH($C589,'Policy Characteristics'!$C:$C,0))),"",INDEX('Policy Characteristics'!L:L,MATCH($C589,'Policy Characteristics'!$C:$C,0)))</f>
        <v>industry-elec-and-hydrogen.html</v>
      </c>
    </row>
    <row r="590" spans="1:18">
      <c r="A590" s="254" t="str">
        <f>IF(ISBLANK(INDEX('Policy Characteristics'!A:A,MATCH($C590,'Policy Characteristics'!$C:$C,0))),"",INDEX('Policy Characteristics'!A:A,MATCH($C590,'Policy Characteristics'!$C:$C,0)))</f>
        <v>Industry</v>
      </c>
      <c r="B590" s="262" t="str">
        <f>IF(ISBLANK(INDEX('Policy Characteristics'!B:B,MATCH($C590,'Policy Characteristics'!$C:$C,0))),"",INDEX('Policy Characteristics'!B:B,MATCH($C590,'Policy Characteristics'!$C:$C,0)))</f>
        <v>Electrification</v>
      </c>
      <c r="C590" s="254" t="str">
        <f t="shared" si="31"/>
        <v>Fraction of Eligible Industrial Energy Use Shifted to Electricity</v>
      </c>
      <c r="D590" s="6" t="s">
        <v>3068</v>
      </c>
      <c r="E590" s="1" t="s">
        <v>3531</v>
      </c>
      <c r="F590" t="s">
        <v>3032</v>
      </c>
      <c r="G590" s="45" t="s">
        <v>3538</v>
      </c>
      <c r="H590" s="43">
        <v>1856</v>
      </c>
      <c r="I590" s="324" t="s">
        <v>43</v>
      </c>
      <c r="J590" s="255" t="str">
        <f>IF(ISBLANK(INDEX('Policy Characteristics'!D:D,MATCH($C590,'Policy Characteristics'!$C:$C,0))),"",INDEX('Policy Characteristics'!D:D,MATCH($C590,'Policy Characteristics'!$C:$C,0)))</f>
        <v>Electrification</v>
      </c>
      <c r="K590" s="254" t="str">
        <f>IF(ISBLANK(INDEX('Policy Characteristics'!E:E,MATCH($C590,'Policy Characteristics'!$C:$C,0))),"",INDEX('Policy Characteristics'!E:E,MATCH($C590,'Policy Characteristics'!$C:$C,0)))</f>
        <v>indst shift to electricity</v>
      </c>
      <c r="L590" s="261">
        <f>IF(ISBLANK(INDEX('Policy Characteristics'!F:F,MATCH($C590,'Policy Characteristics'!$C:$C,0))),"",INDEX('Policy Characteristics'!F:F,MATCH($C590,'Policy Characteristics'!$C:$C,0)))</f>
        <v>0</v>
      </c>
      <c r="M590" s="261">
        <f>IF(ISBLANK(INDEX('Policy Characteristics'!G:G,MATCH($C590,'Policy Characteristics'!$C:$C,0))),"",INDEX('Policy Characteristics'!G:G,MATCH($C590,'Policy Characteristics'!$C:$C,0)))</f>
        <v>1</v>
      </c>
      <c r="N590" s="261">
        <f>IF(ISBLANK(INDEX('Policy Characteristics'!H:H,MATCH($C590,'Policy Characteristics'!$C:$C,0))),"",INDEX('Policy Characteristics'!H:H,MATCH($C590,'Policy Characteristics'!$C:$C,0)))</f>
        <v>0.01</v>
      </c>
      <c r="O590" s="254" t="str">
        <f>IF(ISBLANK(INDEX('Policy Characteristics'!I:I,MATCH($C590,'Policy Characteristics'!$C:$C,0))),"",INDEX('Policy Characteristics'!I:I,MATCH($C590,'Policy Characteristics'!$C:$C,0)))</f>
        <v>% of fuel shifted</v>
      </c>
      <c r="P590" s="254"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54" t="str">
        <f>IF(ISBLANK(INDEX('Policy Characteristics'!K:K,MATCH($C590,'Policy Characteristics'!$C:$C,0))),"",INDEX('Policy Characteristics'!K:K,MATCH($C590,'Policy Characteristics'!$C:$C,0)))</f>
        <v>industry-ag-main.html#fuel-switching</v>
      </c>
      <c r="R590" s="254" t="str">
        <f>IF(ISBLANK(INDEX('Policy Characteristics'!L:L,MATCH($C590,'Policy Characteristics'!$C:$C,0))),"",INDEX('Policy Characteristics'!L:L,MATCH($C590,'Policy Characteristics'!$C:$C,0)))</f>
        <v>industry-elec-and-hydrogen.html</v>
      </c>
    </row>
    <row r="591" spans="1:18">
      <c r="A591" s="254" t="str">
        <f>IF(ISBLANK(INDEX('Policy Characteristics'!A:A,MATCH($C591,'Policy Characteristics'!$C:$C,0))),"",INDEX('Policy Characteristics'!A:A,MATCH($C591,'Policy Characteristics'!$C:$C,0)))</f>
        <v>Industry</v>
      </c>
      <c r="B591" s="262" t="str">
        <f>IF(ISBLANK(INDEX('Policy Characteristics'!B:B,MATCH($C591,'Policy Characteristics'!$C:$C,0))),"",INDEX('Policy Characteristics'!B:B,MATCH($C591,'Policy Characteristics'!$C:$C,0)))</f>
        <v>Electrification</v>
      </c>
      <c r="C591" s="254" t="str">
        <f t="shared" si="31"/>
        <v>Fraction of Eligible Industrial Energy Use Shifted to Electricity</v>
      </c>
      <c r="D591" s="6" t="s">
        <v>3068</v>
      </c>
      <c r="E591" s="1" t="s">
        <v>3694</v>
      </c>
      <c r="F591" t="s">
        <v>3032</v>
      </c>
      <c r="G591" s="45" t="s">
        <v>3694</v>
      </c>
      <c r="H591" s="43">
        <v>1857</v>
      </c>
      <c r="I591" s="324" t="s">
        <v>43</v>
      </c>
      <c r="J591" s="255" t="str">
        <f>IF(ISBLANK(INDEX('Policy Characteristics'!D:D,MATCH($C591,'Policy Characteristics'!$C:$C,0))),"",INDEX('Policy Characteristics'!D:D,MATCH($C591,'Policy Characteristics'!$C:$C,0)))</f>
        <v>Electrification</v>
      </c>
      <c r="K591" s="254" t="str">
        <f>IF(ISBLANK(INDEX('Policy Characteristics'!E:E,MATCH($C591,'Policy Characteristics'!$C:$C,0))),"",INDEX('Policy Characteristics'!E:E,MATCH($C591,'Policy Characteristics'!$C:$C,0)))</f>
        <v>indst shift to electricity</v>
      </c>
      <c r="L591" s="261">
        <f>IF(ISBLANK(INDEX('Policy Characteristics'!F:F,MATCH($C591,'Policy Characteristics'!$C:$C,0))),"",INDEX('Policy Characteristics'!F:F,MATCH($C591,'Policy Characteristics'!$C:$C,0)))</f>
        <v>0</v>
      </c>
      <c r="M591" s="261">
        <f>IF(ISBLANK(INDEX('Policy Characteristics'!G:G,MATCH($C591,'Policy Characteristics'!$C:$C,0))),"",INDEX('Policy Characteristics'!G:G,MATCH($C591,'Policy Characteristics'!$C:$C,0)))</f>
        <v>1</v>
      </c>
      <c r="N591" s="261">
        <f>IF(ISBLANK(INDEX('Policy Characteristics'!H:H,MATCH($C591,'Policy Characteristics'!$C:$C,0))),"",INDEX('Policy Characteristics'!H:H,MATCH($C591,'Policy Characteristics'!$C:$C,0)))</f>
        <v>0.01</v>
      </c>
      <c r="O591" s="254" t="str">
        <f>IF(ISBLANK(INDEX('Policy Characteristics'!I:I,MATCH($C591,'Policy Characteristics'!$C:$C,0))),"",INDEX('Policy Characteristics'!I:I,MATCH($C591,'Policy Characteristics'!$C:$C,0)))</f>
        <v>% of fuel shifted</v>
      </c>
      <c r="P591" s="254"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54" t="str">
        <f>IF(ISBLANK(INDEX('Policy Characteristics'!K:K,MATCH($C591,'Policy Characteristics'!$C:$C,0))),"",INDEX('Policy Characteristics'!K:K,MATCH($C591,'Policy Characteristics'!$C:$C,0)))</f>
        <v>industry-ag-main.html#fuel-switching</v>
      </c>
      <c r="R591" s="254" t="str">
        <f>IF(ISBLANK(INDEX('Policy Characteristics'!L:L,MATCH($C591,'Policy Characteristics'!$C:$C,0))),"",INDEX('Policy Characteristics'!L:L,MATCH($C591,'Policy Characteristics'!$C:$C,0)))</f>
        <v>industry-elec-and-hydrogen.html</v>
      </c>
    </row>
    <row r="592" spans="1:18">
      <c r="A592" s="254" t="str">
        <f>IF(ISBLANK(INDEX('Policy Characteristics'!A:A,MATCH($C592,'Policy Characteristics'!$C:$C,0))),"",INDEX('Policy Characteristics'!A:A,MATCH($C592,'Policy Characteristics'!$C:$C,0)))</f>
        <v>Industry</v>
      </c>
      <c r="B592" s="262" t="str">
        <f>IF(ISBLANK(INDEX('Policy Characteristics'!B:B,MATCH($C592,'Policy Characteristics'!$C:$C,0))),"",INDEX('Policy Characteristics'!B:B,MATCH($C592,'Policy Characteristics'!$C:$C,0)))</f>
        <v>Electrification</v>
      </c>
      <c r="C592" s="254" t="str">
        <f t="shared" si="31"/>
        <v>Fraction of Eligible Industrial Energy Use Shifted to Electricity</v>
      </c>
      <c r="D592" s="6" t="s">
        <v>3069</v>
      </c>
      <c r="E592" s="1" t="s">
        <v>3525</v>
      </c>
      <c r="F592" t="s">
        <v>3033</v>
      </c>
      <c r="G592" s="45" t="s">
        <v>3532</v>
      </c>
      <c r="H592" s="43">
        <v>1858</v>
      </c>
      <c r="I592" s="324" t="s">
        <v>43</v>
      </c>
      <c r="J592" s="255" t="str">
        <f>IF(ISBLANK(INDEX('Policy Characteristics'!D:D,MATCH($C592,'Policy Characteristics'!$C:$C,0))),"",INDEX('Policy Characteristics'!D:D,MATCH($C592,'Policy Characteristics'!$C:$C,0)))</f>
        <v>Electrification</v>
      </c>
      <c r="K592" s="254" t="str">
        <f>IF(ISBLANK(INDEX('Policy Characteristics'!E:E,MATCH($C592,'Policy Characteristics'!$C:$C,0))),"",INDEX('Policy Characteristics'!E:E,MATCH($C592,'Policy Characteristics'!$C:$C,0)))</f>
        <v>indst shift to electricity</v>
      </c>
      <c r="L592" s="261">
        <f>IF(ISBLANK(INDEX('Policy Characteristics'!F:F,MATCH($C592,'Policy Characteristics'!$C:$C,0))),"",INDEX('Policy Characteristics'!F:F,MATCH($C592,'Policy Characteristics'!$C:$C,0)))</f>
        <v>0</v>
      </c>
      <c r="M592" s="261">
        <f>IF(ISBLANK(INDEX('Policy Characteristics'!G:G,MATCH($C592,'Policy Characteristics'!$C:$C,0))),"",INDEX('Policy Characteristics'!G:G,MATCH($C592,'Policy Characteristics'!$C:$C,0)))</f>
        <v>1</v>
      </c>
      <c r="N592" s="261">
        <f>IF(ISBLANK(INDEX('Policy Characteristics'!H:H,MATCH($C592,'Policy Characteristics'!$C:$C,0))),"",INDEX('Policy Characteristics'!H:H,MATCH($C592,'Policy Characteristics'!$C:$C,0)))</f>
        <v>0.01</v>
      </c>
      <c r="O592" s="254" t="str">
        <f>IF(ISBLANK(INDEX('Policy Characteristics'!I:I,MATCH($C592,'Policy Characteristics'!$C:$C,0))),"",INDEX('Policy Characteristics'!I:I,MATCH($C592,'Policy Characteristics'!$C:$C,0)))</f>
        <v>% of fuel shifted</v>
      </c>
      <c r="P592" s="254"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54" t="str">
        <f>IF(ISBLANK(INDEX('Policy Characteristics'!K:K,MATCH($C592,'Policy Characteristics'!$C:$C,0))),"",INDEX('Policy Characteristics'!K:K,MATCH($C592,'Policy Characteristics'!$C:$C,0)))</f>
        <v>industry-ag-main.html#fuel-switching</v>
      </c>
      <c r="R592" s="254" t="str">
        <f>IF(ISBLANK(INDEX('Policy Characteristics'!L:L,MATCH($C592,'Policy Characteristics'!$C:$C,0))),"",INDEX('Policy Characteristics'!L:L,MATCH($C592,'Policy Characteristics'!$C:$C,0)))</f>
        <v>industry-elec-and-hydrogen.html</v>
      </c>
    </row>
    <row r="593" spans="1:18">
      <c r="A593" s="254" t="str">
        <f>IF(ISBLANK(INDEX('Policy Characteristics'!A:A,MATCH($C593,'Policy Characteristics'!$C:$C,0))),"",INDEX('Policy Characteristics'!A:A,MATCH($C593,'Policy Characteristics'!$C:$C,0)))</f>
        <v>Industry</v>
      </c>
      <c r="B593" s="262" t="str">
        <f>IF(ISBLANK(INDEX('Policy Characteristics'!B:B,MATCH($C593,'Policy Characteristics'!$C:$C,0))),"",INDEX('Policy Characteristics'!B:B,MATCH($C593,'Policy Characteristics'!$C:$C,0)))</f>
        <v>Electrification</v>
      </c>
      <c r="C593" s="254" t="str">
        <f t="shared" si="31"/>
        <v>Fraction of Eligible Industrial Energy Use Shifted to Electricity</v>
      </c>
      <c r="D593" s="6" t="s">
        <v>3069</v>
      </c>
      <c r="E593" s="1" t="s">
        <v>3526</v>
      </c>
      <c r="F593" t="s">
        <v>3033</v>
      </c>
      <c r="G593" s="45" t="s">
        <v>3533</v>
      </c>
      <c r="H593" s="43">
        <v>1859</v>
      </c>
      <c r="I593" s="324" t="s">
        <v>43</v>
      </c>
      <c r="J593" s="255" t="str">
        <f>IF(ISBLANK(INDEX('Policy Characteristics'!D:D,MATCH($C593,'Policy Characteristics'!$C:$C,0))),"",INDEX('Policy Characteristics'!D:D,MATCH($C593,'Policy Characteristics'!$C:$C,0)))</f>
        <v>Electrification</v>
      </c>
      <c r="K593" s="254" t="str">
        <f>IF(ISBLANK(INDEX('Policy Characteristics'!E:E,MATCH($C593,'Policy Characteristics'!$C:$C,0))),"",INDEX('Policy Characteristics'!E:E,MATCH($C593,'Policy Characteristics'!$C:$C,0)))</f>
        <v>indst shift to electricity</v>
      </c>
      <c r="L593" s="261">
        <f>IF(ISBLANK(INDEX('Policy Characteristics'!F:F,MATCH($C593,'Policy Characteristics'!$C:$C,0))),"",INDEX('Policy Characteristics'!F:F,MATCH($C593,'Policy Characteristics'!$C:$C,0)))</f>
        <v>0</v>
      </c>
      <c r="M593" s="261">
        <f>IF(ISBLANK(INDEX('Policy Characteristics'!G:G,MATCH($C593,'Policy Characteristics'!$C:$C,0))),"",INDEX('Policy Characteristics'!G:G,MATCH($C593,'Policy Characteristics'!$C:$C,0)))</f>
        <v>1</v>
      </c>
      <c r="N593" s="261">
        <f>IF(ISBLANK(INDEX('Policy Characteristics'!H:H,MATCH($C593,'Policy Characteristics'!$C:$C,0))),"",INDEX('Policy Characteristics'!H:H,MATCH($C593,'Policy Characteristics'!$C:$C,0)))</f>
        <v>0.01</v>
      </c>
      <c r="O593" s="254" t="str">
        <f>IF(ISBLANK(INDEX('Policy Characteristics'!I:I,MATCH($C593,'Policy Characteristics'!$C:$C,0))),"",INDEX('Policy Characteristics'!I:I,MATCH($C593,'Policy Characteristics'!$C:$C,0)))</f>
        <v>% of fuel shifted</v>
      </c>
      <c r="P593" s="254"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54" t="str">
        <f>IF(ISBLANK(INDEX('Policy Characteristics'!K:K,MATCH($C593,'Policy Characteristics'!$C:$C,0))),"",INDEX('Policy Characteristics'!K:K,MATCH($C593,'Policy Characteristics'!$C:$C,0)))</f>
        <v>industry-ag-main.html#fuel-switching</v>
      </c>
      <c r="R593" s="254" t="str">
        <f>IF(ISBLANK(INDEX('Policy Characteristics'!L:L,MATCH($C593,'Policy Characteristics'!$C:$C,0))),"",INDEX('Policy Characteristics'!L:L,MATCH($C593,'Policy Characteristics'!$C:$C,0)))</f>
        <v>industry-elec-and-hydrogen.html</v>
      </c>
    </row>
    <row r="594" spans="1:18">
      <c r="A594" s="254" t="str">
        <f>IF(ISBLANK(INDEX('Policy Characteristics'!A:A,MATCH($C594,'Policy Characteristics'!$C:$C,0))),"",INDEX('Policy Characteristics'!A:A,MATCH($C594,'Policy Characteristics'!$C:$C,0)))</f>
        <v>Industry</v>
      </c>
      <c r="B594" s="262" t="str">
        <f>IF(ISBLANK(INDEX('Policy Characteristics'!B:B,MATCH($C594,'Policy Characteristics'!$C:$C,0))),"",INDEX('Policy Characteristics'!B:B,MATCH($C594,'Policy Characteristics'!$C:$C,0)))</f>
        <v>Electrification</v>
      </c>
      <c r="C594" s="254" t="str">
        <f t="shared" si="31"/>
        <v>Fraction of Eligible Industrial Energy Use Shifted to Electricity</v>
      </c>
      <c r="D594" s="6" t="s">
        <v>3069</v>
      </c>
      <c r="E594" s="1" t="s">
        <v>3527</v>
      </c>
      <c r="F594" t="s">
        <v>3033</v>
      </c>
      <c r="G594" s="45" t="s">
        <v>3534</v>
      </c>
      <c r="H594" s="43">
        <v>1860</v>
      </c>
      <c r="I594" s="324" t="s">
        <v>43</v>
      </c>
      <c r="J594" s="255" t="str">
        <f>IF(ISBLANK(INDEX('Policy Characteristics'!D:D,MATCH($C594,'Policy Characteristics'!$C:$C,0))),"",INDEX('Policy Characteristics'!D:D,MATCH($C594,'Policy Characteristics'!$C:$C,0)))</f>
        <v>Electrification</v>
      </c>
      <c r="K594" s="254" t="str">
        <f>IF(ISBLANK(INDEX('Policy Characteristics'!E:E,MATCH($C594,'Policy Characteristics'!$C:$C,0))),"",INDEX('Policy Characteristics'!E:E,MATCH($C594,'Policy Characteristics'!$C:$C,0)))</f>
        <v>indst shift to electricity</v>
      </c>
      <c r="L594" s="261">
        <f>IF(ISBLANK(INDEX('Policy Characteristics'!F:F,MATCH($C594,'Policy Characteristics'!$C:$C,0))),"",INDEX('Policy Characteristics'!F:F,MATCH($C594,'Policy Characteristics'!$C:$C,0)))</f>
        <v>0</v>
      </c>
      <c r="M594" s="261">
        <f>IF(ISBLANK(INDEX('Policy Characteristics'!G:G,MATCH($C594,'Policy Characteristics'!$C:$C,0))),"",INDEX('Policy Characteristics'!G:G,MATCH($C594,'Policy Characteristics'!$C:$C,0)))</f>
        <v>1</v>
      </c>
      <c r="N594" s="261">
        <f>IF(ISBLANK(INDEX('Policy Characteristics'!H:H,MATCH($C594,'Policy Characteristics'!$C:$C,0))),"",INDEX('Policy Characteristics'!H:H,MATCH($C594,'Policy Characteristics'!$C:$C,0)))</f>
        <v>0.01</v>
      </c>
      <c r="O594" s="254" t="str">
        <f>IF(ISBLANK(INDEX('Policy Characteristics'!I:I,MATCH($C594,'Policy Characteristics'!$C:$C,0))),"",INDEX('Policy Characteristics'!I:I,MATCH($C594,'Policy Characteristics'!$C:$C,0)))</f>
        <v>% of fuel shifted</v>
      </c>
      <c r="P594" s="254"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54" t="str">
        <f>IF(ISBLANK(INDEX('Policy Characteristics'!K:K,MATCH($C594,'Policy Characteristics'!$C:$C,0))),"",INDEX('Policy Characteristics'!K:K,MATCH($C594,'Policy Characteristics'!$C:$C,0)))</f>
        <v>industry-ag-main.html#fuel-switching</v>
      </c>
      <c r="R594" s="254" t="str">
        <f>IF(ISBLANK(INDEX('Policy Characteristics'!L:L,MATCH($C594,'Policy Characteristics'!$C:$C,0))),"",INDEX('Policy Characteristics'!L:L,MATCH($C594,'Policy Characteristics'!$C:$C,0)))</f>
        <v>industry-elec-and-hydrogen.html</v>
      </c>
    </row>
    <row r="595" spans="1:18">
      <c r="A595" s="254" t="str">
        <f>IF(ISBLANK(INDEX('Policy Characteristics'!A:A,MATCH($C595,'Policy Characteristics'!$C:$C,0))),"",INDEX('Policy Characteristics'!A:A,MATCH($C595,'Policy Characteristics'!$C:$C,0)))</f>
        <v>Industry</v>
      </c>
      <c r="B595" s="262" t="str">
        <f>IF(ISBLANK(INDEX('Policy Characteristics'!B:B,MATCH($C595,'Policy Characteristics'!$C:$C,0))),"",INDEX('Policy Characteristics'!B:B,MATCH($C595,'Policy Characteristics'!$C:$C,0)))</f>
        <v>Electrification</v>
      </c>
      <c r="C595" s="254" t="str">
        <f t="shared" ref="C595:C596" si="32">C$568</f>
        <v>Fraction of Eligible Industrial Energy Use Shifted to Electricity</v>
      </c>
      <c r="D595" s="6" t="s">
        <v>3069</v>
      </c>
      <c r="E595" s="1" t="s">
        <v>3528</v>
      </c>
      <c r="F595" t="s">
        <v>3033</v>
      </c>
      <c r="G595" s="45" t="s">
        <v>3535</v>
      </c>
      <c r="H595" s="43">
        <v>1861</v>
      </c>
      <c r="I595" s="324" t="s">
        <v>43</v>
      </c>
      <c r="J595" s="255" t="str">
        <f>IF(ISBLANK(INDEX('Policy Characteristics'!D:D,MATCH($C595,'Policy Characteristics'!$C:$C,0))),"",INDEX('Policy Characteristics'!D:D,MATCH($C595,'Policy Characteristics'!$C:$C,0)))</f>
        <v>Electrification</v>
      </c>
      <c r="K595" s="254" t="str">
        <f>IF(ISBLANK(INDEX('Policy Characteristics'!E:E,MATCH($C595,'Policy Characteristics'!$C:$C,0))),"",INDEX('Policy Characteristics'!E:E,MATCH($C595,'Policy Characteristics'!$C:$C,0)))</f>
        <v>indst shift to electricity</v>
      </c>
      <c r="L595" s="261">
        <f>IF(ISBLANK(INDEX('Policy Characteristics'!F:F,MATCH($C595,'Policy Characteristics'!$C:$C,0))),"",INDEX('Policy Characteristics'!F:F,MATCH($C595,'Policy Characteristics'!$C:$C,0)))</f>
        <v>0</v>
      </c>
      <c r="M595" s="261">
        <f>IF(ISBLANK(INDEX('Policy Characteristics'!G:G,MATCH($C595,'Policy Characteristics'!$C:$C,0))),"",INDEX('Policy Characteristics'!G:G,MATCH($C595,'Policy Characteristics'!$C:$C,0)))</f>
        <v>1</v>
      </c>
      <c r="N595" s="261">
        <f>IF(ISBLANK(INDEX('Policy Characteristics'!H:H,MATCH($C595,'Policy Characteristics'!$C:$C,0))),"",INDEX('Policy Characteristics'!H:H,MATCH($C595,'Policy Characteristics'!$C:$C,0)))</f>
        <v>0.01</v>
      </c>
      <c r="O595" s="254" t="str">
        <f>IF(ISBLANK(INDEX('Policy Characteristics'!I:I,MATCH($C595,'Policy Characteristics'!$C:$C,0))),"",INDEX('Policy Characteristics'!I:I,MATCH($C595,'Policy Characteristics'!$C:$C,0)))</f>
        <v>% of fuel shifted</v>
      </c>
      <c r="P595" s="254"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54" t="str">
        <f>IF(ISBLANK(INDEX('Policy Characteristics'!K:K,MATCH($C595,'Policy Characteristics'!$C:$C,0))),"",INDEX('Policy Characteristics'!K:K,MATCH($C595,'Policy Characteristics'!$C:$C,0)))</f>
        <v>industry-ag-main.html#fuel-switching</v>
      </c>
      <c r="R595" s="254" t="str">
        <f>IF(ISBLANK(INDEX('Policy Characteristics'!L:L,MATCH($C595,'Policy Characteristics'!$C:$C,0))),"",INDEX('Policy Characteristics'!L:L,MATCH($C595,'Policy Characteristics'!$C:$C,0)))</f>
        <v>industry-elec-and-hydrogen.html</v>
      </c>
    </row>
    <row r="596" spans="1:18">
      <c r="A596" s="254" t="str">
        <f>IF(ISBLANK(INDEX('Policy Characteristics'!A:A,MATCH($C596,'Policy Characteristics'!$C:$C,0))),"",INDEX('Policy Characteristics'!A:A,MATCH($C596,'Policy Characteristics'!$C:$C,0)))</f>
        <v>Industry</v>
      </c>
      <c r="B596" s="262" t="str">
        <f>IF(ISBLANK(INDEX('Policy Characteristics'!B:B,MATCH($C596,'Policy Characteristics'!$C:$C,0))),"",INDEX('Policy Characteristics'!B:B,MATCH($C596,'Policy Characteristics'!$C:$C,0)))</f>
        <v>Electrification</v>
      </c>
      <c r="C596" s="254" t="str">
        <f t="shared" si="32"/>
        <v>Fraction of Eligible Industrial Energy Use Shifted to Electricity</v>
      </c>
      <c r="D596" s="6" t="s">
        <v>3069</v>
      </c>
      <c r="E596" s="1" t="s">
        <v>3529</v>
      </c>
      <c r="F596" t="s">
        <v>3033</v>
      </c>
      <c r="G596" s="45" t="s">
        <v>3536</v>
      </c>
      <c r="H596" s="43">
        <v>1862</v>
      </c>
      <c r="I596" s="324" t="s">
        <v>43</v>
      </c>
      <c r="J596" s="255" t="str">
        <f>IF(ISBLANK(INDEX('Policy Characteristics'!D:D,MATCH($C596,'Policy Characteristics'!$C:$C,0))),"",INDEX('Policy Characteristics'!D:D,MATCH($C596,'Policy Characteristics'!$C:$C,0)))</f>
        <v>Electrification</v>
      </c>
      <c r="K596" s="254" t="str">
        <f>IF(ISBLANK(INDEX('Policy Characteristics'!E:E,MATCH($C596,'Policy Characteristics'!$C:$C,0))),"",INDEX('Policy Characteristics'!E:E,MATCH($C596,'Policy Characteristics'!$C:$C,0)))</f>
        <v>indst shift to electricity</v>
      </c>
      <c r="L596" s="261">
        <f>IF(ISBLANK(INDEX('Policy Characteristics'!F:F,MATCH($C596,'Policy Characteristics'!$C:$C,0))),"",INDEX('Policy Characteristics'!F:F,MATCH($C596,'Policy Characteristics'!$C:$C,0)))</f>
        <v>0</v>
      </c>
      <c r="M596" s="261">
        <f>IF(ISBLANK(INDEX('Policy Characteristics'!G:G,MATCH($C596,'Policy Characteristics'!$C:$C,0))),"",INDEX('Policy Characteristics'!G:G,MATCH($C596,'Policy Characteristics'!$C:$C,0)))</f>
        <v>1</v>
      </c>
      <c r="N596" s="261">
        <f>IF(ISBLANK(INDEX('Policy Characteristics'!H:H,MATCH($C596,'Policy Characteristics'!$C:$C,0))),"",INDEX('Policy Characteristics'!H:H,MATCH($C596,'Policy Characteristics'!$C:$C,0)))</f>
        <v>0.01</v>
      </c>
      <c r="O596" s="254" t="str">
        <f>IF(ISBLANK(INDEX('Policy Characteristics'!I:I,MATCH($C596,'Policy Characteristics'!$C:$C,0))),"",INDEX('Policy Characteristics'!I:I,MATCH($C596,'Policy Characteristics'!$C:$C,0)))</f>
        <v>% of fuel shifted</v>
      </c>
      <c r="P596" s="254"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54" t="str">
        <f>IF(ISBLANK(INDEX('Policy Characteristics'!K:K,MATCH($C596,'Policy Characteristics'!$C:$C,0))),"",INDEX('Policy Characteristics'!K:K,MATCH($C596,'Policy Characteristics'!$C:$C,0)))</f>
        <v>industry-ag-main.html#fuel-switching</v>
      </c>
      <c r="R596" s="254" t="str">
        <f>IF(ISBLANK(INDEX('Policy Characteristics'!L:L,MATCH($C596,'Policy Characteristics'!$C:$C,0))),"",INDEX('Policy Characteristics'!L:L,MATCH($C596,'Policy Characteristics'!$C:$C,0)))</f>
        <v>industry-elec-and-hydrogen.html</v>
      </c>
    </row>
    <row r="597" spans="1:18">
      <c r="A597" s="254" t="str">
        <f>IF(ISBLANK(INDEX('Policy Characteristics'!A:A,MATCH($C597,'Policy Characteristics'!$C:$C,0))),"",INDEX('Policy Characteristics'!A:A,MATCH($C597,'Policy Characteristics'!$C:$C,0)))</f>
        <v>Industry</v>
      </c>
      <c r="B597" s="262" t="str">
        <f>IF(ISBLANK(INDEX('Policy Characteristics'!B:B,MATCH($C597,'Policy Characteristics'!$C:$C,0))),"",INDEX('Policy Characteristics'!B:B,MATCH($C597,'Policy Characteristics'!$C:$C,0)))</f>
        <v>Electrification</v>
      </c>
      <c r="C597" s="254" t="str">
        <f t="shared" ref="C597:C632" si="33">C$568</f>
        <v>Fraction of Eligible Industrial Energy Use Shifted to Electricity</v>
      </c>
      <c r="D597" s="6" t="s">
        <v>3069</v>
      </c>
      <c r="E597" s="1" t="s">
        <v>3530</v>
      </c>
      <c r="F597" t="s">
        <v>3033</v>
      </c>
      <c r="G597" s="45" t="s">
        <v>3537</v>
      </c>
      <c r="H597" s="43">
        <v>1863</v>
      </c>
      <c r="I597" s="324" t="s">
        <v>43</v>
      </c>
      <c r="J597" s="255" t="str">
        <f>IF(ISBLANK(INDEX('Policy Characteristics'!D:D,MATCH($C597,'Policy Characteristics'!$C:$C,0))),"",INDEX('Policy Characteristics'!D:D,MATCH($C597,'Policy Characteristics'!$C:$C,0)))</f>
        <v>Electrification</v>
      </c>
      <c r="K597" s="254" t="str">
        <f>IF(ISBLANK(INDEX('Policy Characteristics'!E:E,MATCH($C597,'Policy Characteristics'!$C:$C,0))),"",INDEX('Policy Characteristics'!E:E,MATCH($C597,'Policy Characteristics'!$C:$C,0)))</f>
        <v>indst shift to electricity</v>
      </c>
      <c r="L597" s="261">
        <f>IF(ISBLANK(INDEX('Policy Characteristics'!F:F,MATCH($C597,'Policy Characteristics'!$C:$C,0))),"",INDEX('Policy Characteristics'!F:F,MATCH($C597,'Policy Characteristics'!$C:$C,0)))</f>
        <v>0</v>
      </c>
      <c r="M597" s="261">
        <f>IF(ISBLANK(INDEX('Policy Characteristics'!G:G,MATCH($C597,'Policy Characteristics'!$C:$C,0))),"",INDEX('Policy Characteristics'!G:G,MATCH($C597,'Policy Characteristics'!$C:$C,0)))</f>
        <v>1</v>
      </c>
      <c r="N597" s="261">
        <f>IF(ISBLANK(INDEX('Policy Characteristics'!H:H,MATCH($C597,'Policy Characteristics'!$C:$C,0))),"",INDEX('Policy Characteristics'!H:H,MATCH($C597,'Policy Characteristics'!$C:$C,0)))</f>
        <v>0.01</v>
      </c>
      <c r="O597" s="254" t="str">
        <f>IF(ISBLANK(INDEX('Policy Characteristics'!I:I,MATCH($C597,'Policy Characteristics'!$C:$C,0))),"",INDEX('Policy Characteristics'!I:I,MATCH($C597,'Policy Characteristics'!$C:$C,0)))</f>
        <v>% of fuel shifted</v>
      </c>
      <c r="P597" s="254"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54" t="str">
        <f>IF(ISBLANK(INDEX('Policy Characteristics'!K:K,MATCH($C597,'Policy Characteristics'!$C:$C,0))),"",INDEX('Policy Characteristics'!K:K,MATCH($C597,'Policy Characteristics'!$C:$C,0)))</f>
        <v>industry-ag-main.html#fuel-switching</v>
      </c>
      <c r="R597" s="254" t="str">
        <f>IF(ISBLANK(INDEX('Policy Characteristics'!L:L,MATCH($C597,'Policy Characteristics'!$C:$C,0))),"",INDEX('Policy Characteristics'!L:L,MATCH($C597,'Policy Characteristics'!$C:$C,0)))</f>
        <v>industry-elec-and-hydrogen.html</v>
      </c>
    </row>
    <row r="598" spans="1:18">
      <c r="A598" s="254" t="str">
        <f>IF(ISBLANK(INDEX('Policy Characteristics'!A:A,MATCH($C598,'Policy Characteristics'!$C:$C,0))),"",INDEX('Policy Characteristics'!A:A,MATCH($C598,'Policy Characteristics'!$C:$C,0)))</f>
        <v>Industry</v>
      </c>
      <c r="B598" s="262" t="str">
        <f>IF(ISBLANK(INDEX('Policy Characteristics'!B:B,MATCH($C598,'Policy Characteristics'!$C:$C,0))),"",INDEX('Policy Characteristics'!B:B,MATCH($C598,'Policy Characteristics'!$C:$C,0)))</f>
        <v>Electrification</v>
      </c>
      <c r="C598" s="254" t="str">
        <f t="shared" si="33"/>
        <v>Fraction of Eligible Industrial Energy Use Shifted to Electricity</v>
      </c>
      <c r="D598" s="6" t="s">
        <v>3069</v>
      </c>
      <c r="E598" s="1" t="s">
        <v>3531</v>
      </c>
      <c r="F598" t="s">
        <v>3033</v>
      </c>
      <c r="G598" s="45" t="s">
        <v>3538</v>
      </c>
      <c r="H598" s="43">
        <v>1864</v>
      </c>
      <c r="I598" s="324" t="s">
        <v>43</v>
      </c>
      <c r="J598" s="255" t="str">
        <f>IF(ISBLANK(INDEX('Policy Characteristics'!D:D,MATCH($C598,'Policy Characteristics'!$C:$C,0))),"",INDEX('Policy Characteristics'!D:D,MATCH($C598,'Policy Characteristics'!$C:$C,0)))</f>
        <v>Electrification</v>
      </c>
      <c r="K598" s="254" t="str">
        <f>IF(ISBLANK(INDEX('Policy Characteristics'!E:E,MATCH($C598,'Policy Characteristics'!$C:$C,0))),"",INDEX('Policy Characteristics'!E:E,MATCH($C598,'Policy Characteristics'!$C:$C,0)))</f>
        <v>indst shift to electricity</v>
      </c>
      <c r="L598" s="261">
        <f>IF(ISBLANK(INDEX('Policy Characteristics'!F:F,MATCH($C598,'Policy Characteristics'!$C:$C,0))),"",INDEX('Policy Characteristics'!F:F,MATCH($C598,'Policy Characteristics'!$C:$C,0)))</f>
        <v>0</v>
      </c>
      <c r="M598" s="261">
        <f>IF(ISBLANK(INDEX('Policy Characteristics'!G:G,MATCH($C598,'Policy Characteristics'!$C:$C,0))),"",INDEX('Policy Characteristics'!G:G,MATCH($C598,'Policy Characteristics'!$C:$C,0)))</f>
        <v>1</v>
      </c>
      <c r="N598" s="261">
        <f>IF(ISBLANK(INDEX('Policy Characteristics'!H:H,MATCH($C598,'Policy Characteristics'!$C:$C,0))),"",INDEX('Policy Characteristics'!H:H,MATCH($C598,'Policy Characteristics'!$C:$C,0)))</f>
        <v>0.01</v>
      </c>
      <c r="O598" s="254" t="str">
        <f>IF(ISBLANK(INDEX('Policy Characteristics'!I:I,MATCH($C598,'Policy Characteristics'!$C:$C,0))),"",INDEX('Policy Characteristics'!I:I,MATCH($C598,'Policy Characteristics'!$C:$C,0)))</f>
        <v>% of fuel shifted</v>
      </c>
      <c r="P598" s="254"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54" t="str">
        <f>IF(ISBLANK(INDEX('Policy Characteristics'!K:K,MATCH($C598,'Policy Characteristics'!$C:$C,0))),"",INDEX('Policy Characteristics'!K:K,MATCH($C598,'Policy Characteristics'!$C:$C,0)))</f>
        <v>industry-ag-main.html#fuel-switching</v>
      </c>
      <c r="R598" s="254" t="str">
        <f>IF(ISBLANK(INDEX('Policy Characteristics'!L:L,MATCH($C598,'Policy Characteristics'!$C:$C,0))),"",INDEX('Policy Characteristics'!L:L,MATCH($C598,'Policy Characteristics'!$C:$C,0)))</f>
        <v>industry-elec-and-hydrogen.html</v>
      </c>
    </row>
    <row r="599" spans="1:18">
      <c r="A599" s="254" t="str">
        <f>IF(ISBLANK(INDEX('Policy Characteristics'!A:A,MATCH($C599,'Policy Characteristics'!$C:$C,0))),"",INDEX('Policy Characteristics'!A:A,MATCH($C599,'Policy Characteristics'!$C:$C,0)))</f>
        <v>Industry</v>
      </c>
      <c r="B599" s="262" t="str">
        <f>IF(ISBLANK(INDEX('Policy Characteristics'!B:B,MATCH($C599,'Policy Characteristics'!$C:$C,0))),"",INDEX('Policy Characteristics'!B:B,MATCH($C599,'Policy Characteristics'!$C:$C,0)))</f>
        <v>Electrification</v>
      </c>
      <c r="C599" s="254" t="str">
        <f t="shared" si="33"/>
        <v>Fraction of Eligible Industrial Energy Use Shifted to Electricity</v>
      </c>
      <c r="D599" s="6" t="s">
        <v>3069</v>
      </c>
      <c r="E599" s="1" t="s">
        <v>3694</v>
      </c>
      <c r="F599" t="s">
        <v>3033</v>
      </c>
      <c r="G599" s="45" t="s">
        <v>3694</v>
      </c>
      <c r="H599" s="43">
        <v>1865</v>
      </c>
      <c r="I599" s="324" t="s">
        <v>43</v>
      </c>
      <c r="J599" s="255" t="str">
        <f>IF(ISBLANK(INDEX('Policy Characteristics'!D:D,MATCH($C599,'Policy Characteristics'!$C:$C,0))),"",INDEX('Policy Characteristics'!D:D,MATCH($C599,'Policy Characteristics'!$C:$C,0)))</f>
        <v>Electrification</v>
      </c>
      <c r="K599" s="254" t="str">
        <f>IF(ISBLANK(INDEX('Policy Characteristics'!E:E,MATCH($C599,'Policy Characteristics'!$C:$C,0))),"",INDEX('Policy Characteristics'!E:E,MATCH($C599,'Policy Characteristics'!$C:$C,0)))</f>
        <v>indst shift to electricity</v>
      </c>
      <c r="L599" s="261">
        <f>IF(ISBLANK(INDEX('Policy Characteristics'!F:F,MATCH($C599,'Policy Characteristics'!$C:$C,0))),"",INDEX('Policy Characteristics'!F:F,MATCH($C599,'Policy Characteristics'!$C:$C,0)))</f>
        <v>0</v>
      </c>
      <c r="M599" s="261">
        <f>IF(ISBLANK(INDEX('Policy Characteristics'!G:G,MATCH($C599,'Policy Characteristics'!$C:$C,0))),"",INDEX('Policy Characteristics'!G:G,MATCH($C599,'Policy Characteristics'!$C:$C,0)))</f>
        <v>1</v>
      </c>
      <c r="N599" s="261">
        <f>IF(ISBLANK(INDEX('Policy Characteristics'!H:H,MATCH($C599,'Policy Characteristics'!$C:$C,0))),"",INDEX('Policy Characteristics'!H:H,MATCH($C599,'Policy Characteristics'!$C:$C,0)))</f>
        <v>0.01</v>
      </c>
      <c r="O599" s="254" t="str">
        <f>IF(ISBLANK(INDEX('Policy Characteristics'!I:I,MATCH($C599,'Policy Characteristics'!$C:$C,0))),"",INDEX('Policy Characteristics'!I:I,MATCH($C599,'Policy Characteristics'!$C:$C,0)))</f>
        <v>% of fuel shifted</v>
      </c>
      <c r="P599" s="254"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54" t="str">
        <f>IF(ISBLANK(INDEX('Policy Characteristics'!K:K,MATCH($C599,'Policy Characteristics'!$C:$C,0))),"",INDEX('Policy Characteristics'!K:K,MATCH($C599,'Policy Characteristics'!$C:$C,0)))</f>
        <v>industry-ag-main.html#fuel-switching</v>
      </c>
      <c r="R599" s="254" t="str">
        <f>IF(ISBLANK(INDEX('Policy Characteristics'!L:L,MATCH($C599,'Policy Characteristics'!$C:$C,0))),"",INDEX('Policy Characteristics'!L:L,MATCH($C599,'Policy Characteristics'!$C:$C,0)))</f>
        <v>industry-elec-and-hydrogen.html</v>
      </c>
    </row>
    <row r="600" spans="1:18">
      <c r="A600" s="254" t="str">
        <f>IF(ISBLANK(INDEX('Policy Characteristics'!A:A,MATCH($C600,'Policy Characteristics'!$C:$C,0))),"",INDEX('Policy Characteristics'!A:A,MATCH($C600,'Policy Characteristics'!$C:$C,0)))</f>
        <v>Industry</v>
      </c>
      <c r="B600" s="262" t="str">
        <f>IF(ISBLANK(INDEX('Policy Characteristics'!B:B,MATCH($C600,'Policy Characteristics'!$C:$C,0))),"",INDEX('Policy Characteristics'!B:B,MATCH($C600,'Policy Characteristics'!$C:$C,0)))</f>
        <v>Electrification</v>
      </c>
      <c r="C600" s="254" t="str">
        <f t="shared" si="33"/>
        <v>Fraction of Eligible Industrial Energy Use Shifted to Electricity</v>
      </c>
      <c r="D600" s="6" t="s">
        <v>3070</v>
      </c>
      <c r="E600" s="1" t="s">
        <v>3525</v>
      </c>
      <c r="F600" t="s">
        <v>3034</v>
      </c>
      <c r="G600" s="45" t="s">
        <v>3532</v>
      </c>
      <c r="H600" s="43">
        <v>1866</v>
      </c>
      <c r="I600" s="324" t="s">
        <v>43</v>
      </c>
      <c r="J600" s="255" t="str">
        <f>IF(ISBLANK(INDEX('Policy Characteristics'!D:D,MATCH($C600,'Policy Characteristics'!$C:$C,0))),"",INDEX('Policy Characteristics'!D:D,MATCH($C600,'Policy Characteristics'!$C:$C,0)))</f>
        <v>Electrification</v>
      </c>
      <c r="K600" s="254" t="str">
        <f>IF(ISBLANK(INDEX('Policy Characteristics'!E:E,MATCH($C600,'Policy Characteristics'!$C:$C,0))),"",INDEX('Policy Characteristics'!E:E,MATCH($C600,'Policy Characteristics'!$C:$C,0)))</f>
        <v>indst shift to electricity</v>
      </c>
      <c r="L600" s="261">
        <f>IF(ISBLANK(INDEX('Policy Characteristics'!F:F,MATCH($C600,'Policy Characteristics'!$C:$C,0))),"",INDEX('Policy Characteristics'!F:F,MATCH($C600,'Policy Characteristics'!$C:$C,0)))</f>
        <v>0</v>
      </c>
      <c r="M600" s="261">
        <f>IF(ISBLANK(INDEX('Policy Characteristics'!G:G,MATCH($C600,'Policy Characteristics'!$C:$C,0))),"",INDEX('Policy Characteristics'!G:G,MATCH($C600,'Policy Characteristics'!$C:$C,0)))</f>
        <v>1</v>
      </c>
      <c r="N600" s="261">
        <f>IF(ISBLANK(INDEX('Policy Characteristics'!H:H,MATCH($C600,'Policy Characteristics'!$C:$C,0))),"",INDEX('Policy Characteristics'!H:H,MATCH($C600,'Policy Characteristics'!$C:$C,0)))</f>
        <v>0.01</v>
      </c>
      <c r="O600" s="254" t="str">
        <f>IF(ISBLANK(INDEX('Policy Characteristics'!I:I,MATCH($C600,'Policy Characteristics'!$C:$C,0))),"",INDEX('Policy Characteristics'!I:I,MATCH($C600,'Policy Characteristics'!$C:$C,0)))</f>
        <v>% of fuel shifted</v>
      </c>
      <c r="P600" s="254"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54" t="str">
        <f>IF(ISBLANK(INDEX('Policy Characteristics'!K:K,MATCH($C600,'Policy Characteristics'!$C:$C,0))),"",INDEX('Policy Characteristics'!K:K,MATCH($C600,'Policy Characteristics'!$C:$C,0)))</f>
        <v>industry-ag-main.html#fuel-switching</v>
      </c>
      <c r="R600" s="254" t="str">
        <f>IF(ISBLANK(INDEX('Policy Characteristics'!L:L,MATCH($C600,'Policy Characteristics'!$C:$C,0))),"",INDEX('Policy Characteristics'!L:L,MATCH($C600,'Policy Characteristics'!$C:$C,0)))</f>
        <v>industry-elec-and-hydrogen.html</v>
      </c>
    </row>
    <row r="601" spans="1:18">
      <c r="A601" s="254" t="str">
        <f>IF(ISBLANK(INDEX('Policy Characteristics'!A:A,MATCH($C601,'Policy Characteristics'!$C:$C,0))),"",INDEX('Policy Characteristics'!A:A,MATCH($C601,'Policy Characteristics'!$C:$C,0)))</f>
        <v>Industry</v>
      </c>
      <c r="B601" s="262" t="str">
        <f>IF(ISBLANK(INDEX('Policy Characteristics'!B:B,MATCH($C601,'Policy Characteristics'!$C:$C,0))),"",INDEX('Policy Characteristics'!B:B,MATCH($C601,'Policy Characteristics'!$C:$C,0)))</f>
        <v>Electrification</v>
      </c>
      <c r="C601" s="254" t="str">
        <f t="shared" si="33"/>
        <v>Fraction of Eligible Industrial Energy Use Shifted to Electricity</v>
      </c>
      <c r="D601" s="6" t="s">
        <v>3070</v>
      </c>
      <c r="E601" s="1" t="s">
        <v>3526</v>
      </c>
      <c r="F601" t="s">
        <v>3034</v>
      </c>
      <c r="G601" s="45" t="s">
        <v>3533</v>
      </c>
      <c r="H601" s="43">
        <v>1867</v>
      </c>
      <c r="I601" s="324" t="s">
        <v>43</v>
      </c>
      <c r="J601" s="255" t="str">
        <f>IF(ISBLANK(INDEX('Policy Characteristics'!D:D,MATCH($C601,'Policy Characteristics'!$C:$C,0))),"",INDEX('Policy Characteristics'!D:D,MATCH($C601,'Policy Characteristics'!$C:$C,0)))</f>
        <v>Electrification</v>
      </c>
      <c r="K601" s="254" t="str">
        <f>IF(ISBLANK(INDEX('Policy Characteristics'!E:E,MATCH($C601,'Policy Characteristics'!$C:$C,0))),"",INDEX('Policy Characteristics'!E:E,MATCH($C601,'Policy Characteristics'!$C:$C,0)))</f>
        <v>indst shift to electricity</v>
      </c>
      <c r="L601" s="261">
        <f>IF(ISBLANK(INDEX('Policy Characteristics'!F:F,MATCH($C601,'Policy Characteristics'!$C:$C,0))),"",INDEX('Policy Characteristics'!F:F,MATCH($C601,'Policy Characteristics'!$C:$C,0)))</f>
        <v>0</v>
      </c>
      <c r="M601" s="261">
        <f>IF(ISBLANK(INDEX('Policy Characteristics'!G:G,MATCH($C601,'Policy Characteristics'!$C:$C,0))),"",INDEX('Policy Characteristics'!G:G,MATCH($C601,'Policy Characteristics'!$C:$C,0)))</f>
        <v>1</v>
      </c>
      <c r="N601" s="261">
        <f>IF(ISBLANK(INDEX('Policy Characteristics'!H:H,MATCH($C601,'Policy Characteristics'!$C:$C,0))),"",INDEX('Policy Characteristics'!H:H,MATCH($C601,'Policy Characteristics'!$C:$C,0)))</f>
        <v>0.01</v>
      </c>
      <c r="O601" s="254" t="str">
        <f>IF(ISBLANK(INDEX('Policy Characteristics'!I:I,MATCH($C601,'Policy Characteristics'!$C:$C,0))),"",INDEX('Policy Characteristics'!I:I,MATCH($C601,'Policy Characteristics'!$C:$C,0)))</f>
        <v>% of fuel shifted</v>
      </c>
      <c r="P601" s="254"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54" t="str">
        <f>IF(ISBLANK(INDEX('Policy Characteristics'!K:K,MATCH($C601,'Policy Characteristics'!$C:$C,0))),"",INDEX('Policy Characteristics'!K:K,MATCH($C601,'Policy Characteristics'!$C:$C,0)))</f>
        <v>industry-ag-main.html#fuel-switching</v>
      </c>
      <c r="R601" s="254" t="str">
        <f>IF(ISBLANK(INDEX('Policy Characteristics'!L:L,MATCH($C601,'Policy Characteristics'!$C:$C,0))),"",INDEX('Policy Characteristics'!L:L,MATCH($C601,'Policy Characteristics'!$C:$C,0)))</f>
        <v>industry-elec-and-hydrogen.html</v>
      </c>
    </row>
    <row r="602" spans="1:18">
      <c r="A602" s="254" t="str">
        <f>IF(ISBLANK(INDEX('Policy Characteristics'!A:A,MATCH($C602,'Policy Characteristics'!$C:$C,0))),"",INDEX('Policy Characteristics'!A:A,MATCH($C602,'Policy Characteristics'!$C:$C,0)))</f>
        <v>Industry</v>
      </c>
      <c r="B602" s="262" t="str">
        <f>IF(ISBLANK(INDEX('Policy Characteristics'!B:B,MATCH($C602,'Policy Characteristics'!$C:$C,0))),"",INDEX('Policy Characteristics'!B:B,MATCH($C602,'Policy Characteristics'!$C:$C,0)))</f>
        <v>Electrification</v>
      </c>
      <c r="C602" s="254" t="str">
        <f t="shared" si="33"/>
        <v>Fraction of Eligible Industrial Energy Use Shifted to Electricity</v>
      </c>
      <c r="D602" s="6" t="s">
        <v>3070</v>
      </c>
      <c r="E602" s="1" t="s">
        <v>3527</v>
      </c>
      <c r="F602" t="s">
        <v>3034</v>
      </c>
      <c r="G602" s="45" t="s">
        <v>3534</v>
      </c>
      <c r="H602" s="43">
        <v>1868</v>
      </c>
      <c r="I602" s="324" t="s">
        <v>43</v>
      </c>
      <c r="J602" s="255" t="str">
        <f>IF(ISBLANK(INDEX('Policy Characteristics'!D:D,MATCH($C602,'Policy Characteristics'!$C:$C,0))),"",INDEX('Policy Characteristics'!D:D,MATCH($C602,'Policy Characteristics'!$C:$C,0)))</f>
        <v>Electrification</v>
      </c>
      <c r="K602" s="254" t="str">
        <f>IF(ISBLANK(INDEX('Policy Characteristics'!E:E,MATCH($C602,'Policy Characteristics'!$C:$C,0))),"",INDEX('Policy Characteristics'!E:E,MATCH($C602,'Policy Characteristics'!$C:$C,0)))</f>
        <v>indst shift to electricity</v>
      </c>
      <c r="L602" s="261">
        <f>IF(ISBLANK(INDEX('Policy Characteristics'!F:F,MATCH($C602,'Policy Characteristics'!$C:$C,0))),"",INDEX('Policy Characteristics'!F:F,MATCH($C602,'Policy Characteristics'!$C:$C,0)))</f>
        <v>0</v>
      </c>
      <c r="M602" s="261">
        <f>IF(ISBLANK(INDEX('Policy Characteristics'!G:G,MATCH($C602,'Policy Characteristics'!$C:$C,0))),"",INDEX('Policy Characteristics'!G:G,MATCH($C602,'Policy Characteristics'!$C:$C,0)))</f>
        <v>1</v>
      </c>
      <c r="N602" s="261">
        <f>IF(ISBLANK(INDEX('Policy Characteristics'!H:H,MATCH($C602,'Policy Characteristics'!$C:$C,0))),"",INDEX('Policy Characteristics'!H:H,MATCH($C602,'Policy Characteristics'!$C:$C,0)))</f>
        <v>0.01</v>
      </c>
      <c r="O602" s="254" t="str">
        <f>IF(ISBLANK(INDEX('Policy Characteristics'!I:I,MATCH($C602,'Policy Characteristics'!$C:$C,0))),"",INDEX('Policy Characteristics'!I:I,MATCH($C602,'Policy Characteristics'!$C:$C,0)))</f>
        <v>% of fuel shifted</v>
      </c>
      <c r="P602" s="254"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54" t="str">
        <f>IF(ISBLANK(INDEX('Policy Characteristics'!K:K,MATCH($C602,'Policy Characteristics'!$C:$C,0))),"",INDEX('Policy Characteristics'!K:K,MATCH($C602,'Policy Characteristics'!$C:$C,0)))</f>
        <v>industry-ag-main.html#fuel-switching</v>
      </c>
      <c r="R602" s="254" t="str">
        <f>IF(ISBLANK(INDEX('Policy Characteristics'!L:L,MATCH($C602,'Policy Characteristics'!$C:$C,0))),"",INDEX('Policy Characteristics'!L:L,MATCH($C602,'Policy Characteristics'!$C:$C,0)))</f>
        <v>industry-elec-and-hydrogen.html</v>
      </c>
    </row>
    <row r="603" spans="1:18">
      <c r="A603" s="254" t="str">
        <f>IF(ISBLANK(INDEX('Policy Characteristics'!A:A,MATCH($C603,'Policy Characteristics'!$C:$C,0))),"",INDEX('Policy Characteristics'!A:A,MATCH($C603,'Policy Characteristics'!$C:$C,0)))</f>
        <v>Industry</v>
      </c>
      <c r="B603" s="262" t="str">
        <f>IF(ISBLANK(INDEX('Policy Characteristics'!B:B,MATCH($C603,'Policy Characteristics'!$C:$C,0))),"",INDEX('Policy Characteristics'!B:B,MATCH($C603,'Policy Characteristics'!$C:$C,0)))</f>
        <v>Electrification</v>
      </c>
      <c r="C603" s="254" t="str">
        <f t="shared" si="33"/>
        <v>Fraction of Eligible Industrial Energy Use Shifted to Electricity</v>
      </c>
      <c r="D603" s="6" t="s">
        <v>3070</v>
      </c>
      <c r="E603" s="1" t="s">
        <v>3528</v>
      </c>
      <c r="F603" t="s">
        <v>3034</v>
      </c>
      <c r="G603" s="45" t="s">
        <v>3535</v>
      </c>
      <c r="H603" s="43">
        <v>1869</v>
      </c>
      <c r="I603" s="324" t="s">
        <v>43</v>
      </c>
      <c r="J603" s="255" t="str">
        <f>IF(ISBLANK(INDEX('Policy Characteristics'!D:D,MATCH($C603,'Policy Characteristics'!$C:$C,0))),"",INDEX('Policy Characteristics'!D:D,MATCH($C603,'Policy Characteristics'!$C:$C,0)))</f>
        <v>Electrification</v>
      </c>
      <c r="K603" s="254" t="str">
        <f>IF(ISBLANK(INDEX('Policy Characteristics'!E:E,MATCH($C603,'Policy Characteristics'!$C:$C,0))),"",INDEX('Policy Characteristics'!E:E,MATCH($C603,'Policy Characteristics'!$C:$C,0)))</f>
        <v>indst shift to electricity</v>
      </c>
      <c r="L603" s="261">
        <f>IF(ISBLANK(INDEX('Policy Characteristics'!F:F,MATCH($C603,'Policy Characteristics'!$C:$C,0))),"",INDEX('Policy Characteristics'!F:F,MATCH($C603,'Policy Characteristics'!$C:$C,0)))</f>
        <v>0</v>
      </c>
      <c r="M603" s="261">
        <f>IF(ISBLANK(INDEX('Policy Characteristics'!G:G,MATCH($C603,'Policy Characteristics'!$C:$C,0))),"",INDEX('Policy Characteristics'!G:G,MATCH($C603,'Policy Characteristics'!$C:$C,0)))</f>
        <v>1</v>
      </c>
      <c r="N603" s="261">
        <f>IF(ISBLANK(INDEX('Policy Characteristics'!H:H,MATCH($C603,'Policy Characteristics'!$C:$C,0))),"",INDEX('Policy Characteristics'!H:H,MATCH($C603,'Policy Characteristics'!$C:$C,0)))</f>
        <v>0.01</v>
      </c>
      <c r="O603" s="254" t="str">
        <f>IF(ISBLANK(INDEX('Policy Characteristics'!I:I,MATCH($C603,'Policy Characteristics'!$C:$C,0))),"",INDEX('Policy Characteristics'!I:I,MATCH($C603,'Policy Characteristics'!$C:$C,0)))</f>
        <v>% of fuel shifted</v>
      </c>
      <c r="P603" s="254"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54" t="str">
        <f>IF(ISBLANK(INDEX('Policy Characteristics'!K:K,MATCH($C603,'Policy Characteristics'!$C:$C,0))),"",INDEX('Policy Characteristics'!K:K,MATCH($C603,'Policy Characteristics'!$C:$C,0)))</f>
        <v>industry-ag-main.html#fuel-switching</v>
      </c>
      <c r="R603" s="254" t="str">
        <f>IF(ISBLANK(INDEX('Policy Characteristics'!L:L,MATCH($C603,'Policy Characteristics'!$C:$C,0))),"",INDEX('Policy Characteristics'!L:L,MATCH($C603,'Policy Characteristics'!$C:$C,0)))</f>
        <v>industry-elec-and-hydrogen.html</v>
      </c>
    </row>
    <row r="604" spans="1:18">
      <c r="A604" s="254" t="str">
        <f>IF(ISBLANK(INDEX('Policy Characteristics'!A:A,MATCH($C604,'Policy Characteristics'!$C:$C,0))),"",INDEX('Policy Characteristics'!A:A,MATCH($C604,'Policy Characteristics'!$C:$C,0)))</f>
        <v>Industry</v>
      </c>
      <c r="B604" s="262" t="str">
        <f>IF(ISBLANK(INDEX('Policy Characteristics'!B:B,MATCH($C604,'Policy Characteristics'!$C:$C,0))),"",INDEX('Policy Characteristics'!B:B,MATCH($C604,'Policy Characteristics'!$C:$C,0)))</f>
        <v>Electrification</v>
      </c>
      <c r="C604" s="254" t="str">
        <f t="shared" si="33"/>
        <v>Fraction of Eligible Industrial Energy Use Shifted to Electricity</v>
      </c>
      <c r="D604" s="6" t="s">
        <v>3070</v>
      </c>
      <c r="E604" s="1" t="s">
        <v>3529</v>
      </c>
      <c r="F604" t="s">
        <v>3034</v>
      </c>
      <c r="G604" s="45" t="s">
        <v>3536</v>
      </c>
      <c r="H604" s="43">
        <v>1870</v>
      </c>
      <c r="I604" s="324" t="s">
        <v>43</v>
      </c>
      <c r="J604" s="255" t="str">
        <f>IF(ISBLANK(INDEX('Policy Characteristics'!D:D,MATCH($C604,'Policy Characteristics'!$C:$C,0))),"",INDEX('Policy Characteristics'!D:D,MATCH($C604,'Policy Characteristics'!$C:$C,0)))</f>
        <v>Electrification</v>
      </c>
      <c r="K604" s="254" t="str">
        <f>IF(ISBLANK(INDEX('Policy Characteristics'!E:E,MATCH($C604,'Policy Characteristics'!$C:$C,0))),"",INDEX('Policy Characteristics'!E:E,MATCH($C604,'Policy Characteristics'!$C:$C,0)))</f>
        <v>indst shift to electricity</v>
      </c>
      <c r="L604" s="261">
        <f>IF(ISBLANK(INDEX('Policy Characteristics'!F:F,MATCH($C604,'Policy Characteristics'!$C:$C,0))),"",INDEX('Policy Characteristics'!F:F,MATCH($C604,'Policy Characteristics'!$C:$C,0)))</f>
        <v>0</v>
      </c>
      <c r="M604" s="261">
        <f>IF(ISBLANK(INDEX('Policy Characteristics'!G:G,MATCH($C604,'Policy Characteristics'!$C:$C,0))),"",INDEX('Policy Characteristics'!G:G,MATCH($C604,'Policy Characteristics'!$C:$C,0)))</f>
        <v>1</v>
      </c>
      <c r="N604" s="261">
        <f>IF(ISBLANK(INDEX('Policy Characteristics'!H:H,MATCH($C604,'Policy Characteristics'!$C:$C,0))),"",INDEX('Policy Characteristics'!H:H,MATCH($C604,'Policy Characteristics'!$C:$C,0)))</f>
        <v>0.01</v>
      </c>
      <c r="O604" s="254" t="str">
        <f>IF(ISBLANK(INDEX('Policy Characteristics'!I:I,MATCH($C604,'Policy Characteristics'!$C:$C,0))),"",INDEX('Policy Characteristics'!I:I,MATCH($C604,'Policy Characteristics'!$C:$C,0)))</f>
        <v>% of fuel shifted</v>
      </c>
      <c r="P604" s="254"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54" t="str">
        <f>IF(ISBLANK(INDEX('Policy Characteristics'!K:K,MATCH($C604,'Policy Characteristics'!$C:$C,0))),"",INDEX('Policy Characteristics'!K:K,MATCH($C604,'Policy Characteristics'!$C:$C,0)))</f>
        <v>industry-ag-main.html#fuel-switching</v>
      </c>
      <c r="R604" s="254" t="str">
        <f>IF(ISBLANK(INDEX('Policy Characteristics'!L:L,MATCH($C604,'Policy Characteristics'!$C:$C,0))),"",INDEX('Policy Characteristics'!L:L,MATCH($C604,'Policy Characteristics'!$C:$C,0)))</f>
        <v>industry-elec-and-hydrogen.html</v>
      </c>
    </row>
    <row r="605" spans="1:18">
      <c r="A605" s="254" t="str">
        <f>IF(ISBLANK(INDEX('Policy Characteristics'!A:A,MATCH($C605,'Policy Characteristics'!$C:$C,0))),"",INDEX('Policy Characteristics'!A:A,MATCH($C605,'Policy Characteristics'!$C:$C,0)))</f>
        <v>Industry</v>
      </c>
      <c r="B605" s="262" t="str">
        <f>IF(ISBLANK(INDEX('Policy Characteristics'!B:B,MATCH($C605,'Policy Characteristics'!$C:$C,0))),"",INDEX('Policy Characteristics'!B:B,MATCH($C605,'Policy Characteristics'!$C:$C,0)))</f>
        <v>Electrification</v>
      </c>
      <c r="C605" s="254" t="str">
        <f t="shared" si="33"/>
        <v>Fraction of Eligible Industrial Energy Use Shifted to Electricity</v>
      </c>
      <c r="D605" s="6" t="s">
        <v>3070</v>
      </c>
      <c r="E605" s="1" t="s">
        <v>3530</v>
      </c>
      <c r="F605" t="s">
        <v>3034</v>
      </c>
      <c r="G605" s="45" t="s">
        <v>3537</v>
      </c>
      <c r="H605" s="43">
        <v>1871</v>
      </c>
      <c r="I605" s="324" t="s">
        <v>43</v>
      </c>
      <c r="J605" s="255" t="str">
        <f>IF(ISBLANK(INDEX('Policy Characteristics'!D:D,MATCH($C605,'Policy Characteristics'!$C:$C,0))),"",INDEX('Policy Characteristics'!D:D,MATCH($C605,'Policy Characteristics'!$C:$C,0)))</f>
        <v>Electrification</v>
      </c>
      <c r="K605" s="254" t="str">
        <f>IF(ISBLANK(INDEX('Policy Characteristics'!E:E,MATCH($C605,'Policy Characteristics'!$C:$C,0))),"",INDEX('Policy Characteristics'!E:E,MATCH($C605,'Policy Characteristics'!$C:$C,0)))</f>
        <v>indst shift to electricity</v>
      </c>
      <c r="L605" s="261">
        <f>IF(ISBLANK(INDEX('Policy Characteristics'!F:F,MATCH($C605,'Policy Characteristics'!$C:$C,0))),"",INDEX('Policy Characteristics'!F:F,MATCH($C605,'Policy Characteristics'!$C:$C,0)))</f>
        <v>0</v>
      </c>
      <c r="M605" s="261">
        <f>IF(ISBLANK(INDEX('Policy Characteristics'!G:G,MATCH($C605,'Policy Characteristics'!$C:$C,0))),"",INDEX('Policy Characteristics'!G:G,MATCH($C605,'Policy Characteristics'!$C:$C,0)))</f>
        <v>1</v>
      </c>
      <c r="N605" s="261">
        <f>IF(ISBLANK(INDEX('Policy Characteristics'!H:H,MATCH($C605,'Policy Characteristics'!$C:$C,0))),"",INDEX('Policy Characteristics'!H:H,MATCH($C605,'Policy Characteristics'!$C:$C,0)))</f>
        <v>0.01</v>
      </c>
      <c r="O605" s="254" t="str">
        <f>IF(ISBLANK(INDEX('Policy Characteristics'!I:I,MATCH($C605,'Policy Characteristics'!$C:$C,0))),"",INDEX('Policy Characteristics'!I:I,MATCH($C605,'Policy Characteristics'!$C:$C,0)))</f>
        <v>% of fuel shifted</v>
      </c>
      <c r="P605" s="254"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54" t="str">
        <f>IF(ISBLANK(INDEX('Policy Characteristics'!K:K,MATCH($C605,'Policy Characteristics'!$C:$C,0))),"",INDEX('Policy Characteristics'!K:K,MATCH($C605,'Policy Characteristics'!$C:$C,0)))</f>
        <v>industry-ag-main.html#fuel-switching</v>
      </c>
      <c r="R605" s="254" t="str">
        <f>IF(ISBLANK(INDEX('Policy Characteristics'!L:L,MATCH($C605,'Policy Characteristics'!$C:$C,0))),"",INDEX('Policy Characteristics'!L:L,MATCH($C605,'Policy Characteristics'!$C:$C,0)))</f>
        <v>industry-elec-and-hydrogen.html</v>
      </c>
    </row>
    <row r="606" spans="1:18">
      <c r="A606" s="254" t="str">
        <f>IF(ISBLANK(INDEX('Policy Characteristics'!A:A,MATCH($C606,'Policy Characteristics'!$C:$C,0))),"",INDEX('Policy Characteristics'!A:A,MATCH($C606,'Policy Characteristics'!$C:$C,0)))</f>
        <v>Industry</v>
      </c>
      <c r="B606" s="262" t="str">
        <f>IF(ISBLANK(INDEX('Policy Characteristics'!B:B,MATCH($C606,'Policy Characteristics'!$C:$C,0))),"",INDEX('Policy Characteristics'!B:B,MATCH($C606,'Policy Characteristics'!$C:$C,0)))</f>
        <v>Electrification</v>
      </c>
      <c r="C606" s="254" t="str">
        <f t="shared" si="33"/>
        <v>Fraction of Eligible Industrial Energy Use Shifted to Electricity</v>
      </c>
      <c r="D606" s="6" t="s">
        <v>3070</v>
      </c>
      <c r="E606" s="1" t="s">
        <v>3531</v>
      </c>
      <c r="F606" t="s">
        <v>3034</v>
      </c>
      <c r="G606" s="45" t="s">
        <v>3538</v>
      </c>
      <c r="H606" s="43">
        <v>1872</v>
      </c>
      <c r="I606" s="324" t="s">
        <v>43</v>
      </c>
      <c r="J606" s="255" t="str">
        <f>IF(ISBLANK(INDEX('Policy Characteristics'!D:D,MATCH($C606,'Policy Characteristics'!$C:$C,0))),"",INDEX('Policy Characteristics'!D:D,MATCH($C606,'Policy Characteristics'!$C:$C,0)))</f>
        <v>Electrification</v>
      </c>
      <c r="K606" s="254" t="str">
        <f>IF(ISBLANK(INDEX('Policy Characteristics'!E:E,MATCH($C606,'Policy Characteristics'!$C:$C,0))),"",INDEX('Policy Characteristics'!E:E,MATCH($C606,'Policy Characteristics'!$C:$C,0)))</f>
        <v>indst shift to electricity</v>
      </c>
      <c r="L606" s="261">
        <f>IF(ISBLANK(INDEX('Policy Characteristics'!F:F,MATCH($C606,'Policy Characteristics'!$C:$C,0))),"",INDEX('Policy Characteristics'!F:F,MATCH($C606,'Policy Characteristics'!$C:$C,0)))</f>
        <v>0</v>
      </c>
      <c r="M606" s="261">
        <f>IF(ISBLANK(INDEX('Policy Characteristics'!G:G,MATCH($C606,'Policy Characteristics'!$C:$C,0))),"",INDEX('Policy Characteristics'!G:G,MATCH($C606,'Policy Characteristics'!$C:$C,0)))</f>
        <v>1</v>
      </c>
      <c r="N606" s="261">
        <f>IF(ISBLANK(INDEX('Policy Characteristics'!H:H,MATCH($C606,'Policy Characteristics'!$C:$C,0))),"",INDEX('Policy Characteristics'!H:H,MATCH($C606,'Policy Characteristics'!$C:$C,0)))</f>
        <v>0.01</v>
      </c>
      <c r="O606" s="254" t="str">
        <f>IF(ISBLANK(INDEX('Policy Characteristics'!I:I,MATCH($C606,'Policy Characteristics'!$C:$C,0))),"",INDEX('Policy Characteristics'!I:I,MATCH($C606,'Policy Characteristics'!$C:$C,0)))</f>
        <v>% of fuel shifted</v>
      </c>
      <c r="P606" s="254"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54" t="str">
        <f>IF(ISBLANK(INDEX('Policy Characteristics'!K:K,MATCH($C606,'Policy Characteristics'!$C:$C,0))),"",INDEX('Policy Characteristics'!K:K,MATCH($C606,'Policy Characteristics'!$C:$C,0)))</f>
        <v>industry-ag-main.html#fuel-switching</v>
      </c>
      <c r="R606" s="254" t="str">
        <f>IF(ISBLANK(INDEX('Policy Characteristics'!L:L,MATCH($C606,'Policy Characteristics'!$C:$C,0))),"",INDEX('Policy Characteristics'!L:L,MATCH($C606,'Policy Characteristics'!$C:$C,0)))</f>
        <v>industry-elec-and-hydrogen.html</v>
      </c>
    </row>
    <row r="607" spans="1:18">
      <c r="A607" s="254" t="str">
        <f>IF(ISBLANK(INDEX('Policy Characteristics'!A:A,MATCH($C607,'Policy Characteristics'!$C:$C,0))),"",INDEX('Policy Characteristics'!A:A,MATCH($C607,'Policy Characteristics'!$C:$C,0)))</f>
        <v>Industry</v>
      </c>
      <c r="B607" s="262" t="str">
        <f>IF(ISBLANK(INDEX('Policy Characteristics'!B:B,MATCH($C607,'Policy Characteristics'!$C:$C,0))),"",INDEX('Policy Characteristics'!B:B,MATCH($C607,'Policy Characteristics'!$C:$C,0)))</f>
        <v>Electrification</v>
      </c>
      <c r="C607" s="254" t="str">
        <f t="shared" si="33"/>
        <v>Fraction of Eligible Industrial Energy Use Shifted to Electricity</v>
      </c>
      <c r="D607" s="6" t="s">
        <v>3070</v>
      </c>
      <c r="E607" s="1" t="s">
        <v>3694</v>
      </c>
      <c r="F607" t="s">
        <v>3034</v>
      </c>
      <c r="G607" s="45" t="s">
        <v>3694</v>
      </c>
      <c r="H607" s="43">
        <v>1873</v>
      </c>
      <c r="I607" s="324" t="s">
        <v>43</v>
      </c>
      <c r="J607" s="255" t="str">
        <f>IF(ISBLANK(INDEX('Policy Characteristics'!D:D,MATCH($C607,'Policy Characteristics'!$C:$C,0))),"",INDEX('Policy Characteristics'!D:D,MATCH($C607,'Policy Characteristics'!$C:$C,0)))</f>
        <v>Electrification</v>
      </c>
      <c r="K607" s="254" t="str">
        <f>IF(ISBLANK(INDEX('Policy Characteristics'!E:E,MATCH($C607,'Policy Characteristics'!$C:$C,0))),"",INDEX('Policy Characteristics'!E:E,MATCH($C607,'Policy Characteristics'!$C:$C,0)))</f>
        <v>indst shift to electricity</v>
      </c>
      <c r="L607" s="261">
        <f>IF(ISBLANK(INDEX('Policy Characteristics'!F:F,MATCH($C607,'Policy Characteristics'!$C:$C,0))),"",INDEX('Policy Characteristics'!F:F,MATCH($C607,'Policy Characteristics'!$C:$C,0)))</f>
        <v>0</v>
      </c>
      <c r="M607" s="261">
        <f>IF(ISBLANK(INDEX('Policy Characteristics'!G:G,MATCH($C607,'Policy Characteristics'!$C:$C,0))),"",INDEX('Policy Characteristics'!G:G,MATCH($C607,'Policy Characteristics'!$C:$C,0)))</f>
        <v>1</v>
      </c>
      <c r="N607" s="261">
        <f>IF(ISBLANK(INDEX('Policy Characteristics'!H:H,MATCH($C607,'Policy Characteristics'!$C:$C,0))),"",INDEX('Policy Characteristics'!H:H,MATCH($C607,'Policy Characteristics'!$C:$C,0)))</f>
        <v>0.01</v>
      </c>
      <c r="O607" s="254" t="str">
        <f>IF(ISBLANK(INDEX('Policy Characteristics'!I:I,MATCH($C607,'Policy Characteristics'!$C:$C,0))),"",INDEX('Policy Characteristics'!I:I,MATCH($C607,'Policy Characteristics'!$C:$C,0)))</f>
        <v>% of fuel shifted</v>
      </c>
      <c r="P607" s="254"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54" t="str">
        <f>IF(ISBLANK(INDEX('Policy Characteristics'!K:K,MATCH($C607,'Policy Characteristics'!$C:$C,0))),"",INDEX('Policy Characteristics'!K:K,MATCH($C607,'Policy Characteristics'!$C:$C,0)))</f>
        <v>industry-ag-main.html#fuel-switching</v>
      </c>
      <c r="R607" s="254" t="str">
        <f>IF(ISBLANK(INDEX('Policy Characteristics'!L:L,MATCH($C607,'Policy Characteristics'!$C:$C,0))),"",INDEX('Policy Characteristics'!L:L,MATCH($C607,'Policy Characteristics'!$C:$C,0)))</f>
        <v>industry-elec-and-hydrogen.html</v>
      </c>
    </row>
    <row r="608" spans="1:18">
      <c r="A608" s="254" t="str">
        <f>IF(ISBLANK(INDEX('Policy Characteristics'!A:A,MATCH($C608,'Policy Characteristics'!$C:$C,0))),"",INDEX('Policy Characteristics'!A:A,MATCH($C608,'Policy Characteristics'!$C:$C,0)))</f>
        <v>Industry</v>
      </c>
      <c r="B608" s="262" t="str">
        <f>IF(ISBLANK(INDEX('Policy Characteristics'!B:B,MATCH($C608,'Policy Characteristics'!$C:$C,0))),"",INDEX('Policy Characteristics'!B:B,MATCH($C608,'Policy Characteristics'!$C:$C,0)))</f>
        <v>Electrification</v>
      </c>
      <c r="C608" s="254" t="str">
        <f t="shared" si="33"/>
        <v>Fraction of Eligible Industrial Energy Use Shifted to Electricity</v>
      </c>
      <c r="D608" s="6" t="s">
        <v>3071</v>
      </c>
      <c r="E608" s="1" t="s">
        <v>3525</v>
      </c>
      <c r="F608" t="s">
        <v>3035</v>
      </c>
      <c r="G608" s="45" t="s">
        <v>3532</v>
      </c>
      <c r="H608" s="43">
        <v>1874</v>
      </c>
      <c r="I608" s="324" t="s">
        <v>43</v>
      </c>
      <c r="J608" s="255" t="str">
        <f>IF(ISBLANK(INDEX('Policy Characteristics'!D:D,MATCH($C608,'Policy Characteristics'!$C:$C,0))),"",INDEX('Policy Characteristics'!D:D,MATCH($C608,'Policy Characteristics'!$C:$C,0)))</f>
        <v>Electrification</v>
      </c>
      <c r="K608" s="254" t="str">
        <f>IF(ISBLANK(INDEX('Policy Characteristics'!E:E,MATCH($C608,'Policy Characteristics'!$C:$C,0))),"",INDEX('Policy Characteristics'!E:E,MATCH($C608,'Policy Characteristics'!$C:$C,0)))</f>
        <v>indst shift to electricity</v>
      </c>
      <c r="L608" s="261">
        <f>IF(ISBLANK(INDEX('Policy Characteristics'!F:F,MATCH($C608,'Policy Characteristics'!$C:$C,0))),"",INDEX('Policy Characteristics'!F:F,MATCH($C608,'Policy Characteristics'!$C:$C,0)))</f>
        <v>0</v>
      </c>
      <c r="M608" s="261">
        <f>IF(ISBLANK(INDEX('Policy Characteristics'!G:G,MATCH($C608,'Policy Characteristics'!$C:$C,0))),"",INDEX('Policy Characteristics'!G:G,MATCH($C608,'Policy Characteristics'!$C:$C,0)))</f>
        <v>1</v>
      </c>
      <c r="N608" s="261">
        <f>IF(ISBLANK(INDEX('Policy Characteristics'!H:H,MATCH($C608,'Policy Characteristics'!$C:$C,0))),"",INDEX('Policy Characteristics'!H:H,MATCH($C608,'Policy Characteristics'!$C:$C,0)))</f>
        <v>0.01</v>
      </c>
      <c r="O608" s="254" t="str">
        <f>IF(ISBLANK(INDEX('Policy Characteristics'!I:I,MATCH($C608,'Policy Characteristics'!$C:$C,0))),"",INDEX('Policy Characteristics'!I:I,MATCH($C608,'Policy Characteristics'!$C:$C,0)))</f>
        <v>% of fuel shifted</v>
      </c>
      <c r="P608" s="254"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54" t="str">
        <f>IF(ISBLANK(INDEX('Policy Characteristics'!K:K,MATCH($C608,'Policy Characteristics'!$C:$C,0))),"",INDEX('Policy Characteristics'!K:K,MATCH($C608,'Policy Characteristics'!$C:$C,0)))</f>
        <v>industry-ag-main.html#fuel-switching</v>
      </c>
      <c r="R608" s="254" t="str">
        <f>IF(ISBLANK(INDEX('Policy Characteristics'!L:L,MATCH($C608,'Policy Characteristics'!$C:$C,0))),"",INDEX('Policy Characteristics'!L:L,MATCH($C608,'Policy Characteristics'!$C:$C,0)))</f>
        <v>industry-elec-and-hydrogen.html</v>
      </c>
    </row>
    <row r="609" spans="1:18">
      <c r="A609" s="254" t="str">
        <f>IF(ISBLANK(INDEX('Policy Characteristics'!A:A,MATCH($C609,'Policy Characteristics'!$C:$C,0))),"",INDEX('Policy Characteristics'!A:A,MATCH($C609,'Policy Characteristics'!$C:$C,0)))</f>
        <v>Industry</v>
      </c>
      <c r="B609" s="262" t="str">
        <f>IF(ISBLANK(INDEX('Policy Characteristics'!B:B,MATCH($C609,'Policy Characteristics'!$C:$C,0))),"",INDEX('Policy Characteristics'!B:B,MATCH($C609,'Policy Characteristics'!$C:$C,0)))</f>
        <v>Electrification</v>
      </c>
      <c r="C609" s="254" t="str">
        <f t="shared" si="33"/>
        <v>Fraction of Eligible Industrial Energy Use Shifted to Electricity</v>
      </c>
      <c r="D609" s="6" t="s">
        <v>3071</v>
      </c>
      <c r="E609" s="1" t="s">
        <v>3526</v>
      </c>
      <c r="F609" t="s">
        <v>3035</v>
      </c>
      <c r="G609" s="45" t="s">
        <v>3533</v>
      </c>
      <c r="H609" s="43">
        <v>1875</v>
      </c>
      <c r="I609" s="324" t="s">
        <v>43</v>
      </c>
      <c r="J609" s="255" t="str">
        <f>IF(ISBLANK(INDEX('Policy Characteristics'!D:D,MATCH($C609,'Policy Characteristics'!$C:$C,0))),"",INDEX('Policy Characteristics'!D:D,MATCH($C609,'Policy Characteristics'!$C:$C,0)))</f>
        <v>Electrification</v>
      </c>
      <c r="K609" s="254" t="str">
        <f>IF(ISBLANK(INDEX('Policy Characteristics'!E:E,MATCH($C609,'Policy Characteristics'!$C:$C,0))),"",INDEX('Policy Characteristics'!E:E,MATCH($C609,'Policy Characteristics'!$C:$C,0)))</f>
        <v>indst shift to electricity</v>
      </c>
      <c r="L609" s="261">
        <f>IF(ISBLANK(INDEX('Policy Characteristics'!F:F,MATCH($C609,'Policy Characteristics'!$C:$C,0))),"",INDEX('Policy Characteristics'!F:F,MATCH($C609,'Policy Characteristics'!$C:$C,0)))</f>
        <v>0</v>
      </c>
      <c r="M609" s="261">
        <f>IF(ISBLANK(INDEX('Policy Characteristics'!G:G,MATCH($C609,'Policy Characteristics'!$C:$C,0))),"",INDEX('Policy Characteristics'!G:G,MATCH($C609,'Policy Characteristics'!$C:$C,0)))</f>
        <v>1</v>
      </c>
      <c r="N609" s="261">
        <f>IF(ISBLANK(INDEX('Policy Characteristics'!H:H,MATCH($C609,'Policy Characteristics'!$C:$C,0))),"",INDEX('Policy Characteristics'!H:H,MATCH($C609,'Policy Characteristics'!$C:$C,0)))</f>
        <v>0.01</v>
      </c>
      <c r="O609" s="254" t="str">
        <f>IF(ISBLANK(INDEX('Policy Characteristics'!I:I,MATCH($C609,'Policy Characteristics'!$C:$C,0))),"",INDEX('Policy Characteristics'!I:I,MATCH($C609,'Policy Characteristics'!$C:$C,0)))</f>
        <v>% of fuel shifted</v>
      </c>
      <c r="P609" s="254"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54" t="str">
        <f>IF(ISBLANK(INDEX('Policy Characteristics'!K:K,MATCH($C609,'Policy Characteristics'!$C:$C,0))),"",INDEX('Policy Characteristics'!K:K,MATCH($C609,'Policy Characteristics'!$C:$C,0)))</f>
        <v>industry-ag-main.html#fuel-switching</v>
      </c>
      <c r="R609" s="254" t="str">
        <f>IF(ISBLANK(INDEX('Policy Characteristics'!L:L,MATCH($C609,'Policy Characteristics'!$C:$C,0))),"",INDEX('Policy Characteristics'!L:L,MATCH($C609,'Policy Characteristics'!$C:$C,0)))</f>
        <v>industry-elec-and-hydrogen.html</v>
      </c>
    </row>
    <row r="610" spans="1:18">
      <c r="A610" s="254" t="str">
        <f>IF(ISBLANK(INDEX('Policy Characteristics'!A:A,MATCH($C610,'Policy Characteristics'!$C:$C,0))),"",INDEX('Policy Characteristics'!A:A,MATCH($C610,'Policy Characteristics'!$C:$C,0)))</f>
        <v>Industry</v>
      </c>
      <c r="B610" s="262" t="str">
        <f>IF(ISBLANK(INDEX('Policy Characteristics'!B:B,MATCH($C610,'Policy Characteristics'!$C:$C,0))),"",INDEX('Policy Characteristics'!B:B,MATCH($C610,'Policy Characteristics'!$C:$C,0)))</f>
        <v>Electrification</v>
      </c>
      <c r="C610" s="254" t="str">
        <f t="shared" si="33"/>
        <v>Fraction of Eligible Industrial Energy Use Shifted to Electricity</v>
      </c>
      <c r="D610" s="6" t="s">
        <v>3071</v>
      </c>
      <c r="E610" s="1" t="s">
        <v>3527</v>
      </c>
      <c r="F610" t="s">
        <v>3035</v>
      </c>
      <c r="G610" s="45" t="s">
        <v>3534</v>
      </c>
      <c r="H610" s="43">
        <v>1876</v>
      </c>
      <c r="I610" s="324" t="s">
        <v>43</v>
      </c>
      <c r="J610" s="255" t="str">
        <f>IF(ISBLANK(INDEX('Policy Characteristics'!D:D,MATCH($C610,'Policy Characteristics'!$C:$C,0))),"",INDEX('Policy Characteristics'!D:D,MATCH($C610,'Policy Characteristics'!$C:$C,0)))</f>
        <v>Electrification</v>
      </c>
      <c r="K610" s="254" t="str">
        <f>IF(ISBLANK(INDEX('Policy Characteristics'!E:E,MATCH($C610,'Policy Characteristics'!$C:$C,0))),"",INDEX('Policy Characteristics'!E:E,MATCH($C610,'Policy Characteristics'!$C:$C,0)))</f>
        <v>indst shift to electricity</v>
      </c>
      <c r="L610" s="261">
        <f>IF(ISBLANK(INDEX('Policy Characteristics'!F:F,MATCH($C610,'Policy Characteristics'!$C:$C,0))),"",INDEX('Policy Characteristics'!F:F,MATCH($C610,'Policy Characteristics'!$C:$C,0)))</f>
        <v>0</v>
      </c>
      <c r="M610" s="261">
        <f>IF(ISBLANK(INDEX('Policy Characteristics'!G:G,MATCH($C610,'Policy Characteristics'!$C:$C,0))),"",INDEX('Policy Characteristics'!G:G,MATCH($C610,'Policy Characteristics'!$C:$C,0)))</f>
        <v>1</v>
      </c>
      <c r="N610" s="261">
        <f>IF(ISBLANK(INDEX('Policy Characteristics'!H:H,MATCH($C610,'Policy Characteristics'!$C:$C,0))),"",INDEX('Policy Characteristics'!H:H,MATCH($C610,'Policy Characteristics'!$C:$C,0)))</f>
        <v>0.01</v>
      </c>
      <c r="O610" s="254" t="str">
        <f>IF(ISBLANK(INDEX('Policy Characteristics'!I:I,MATCH($C610,'Policy Characteristics'!$C:$C,0))),"",INDEX('Policy Characteristics'!I:I,MATCH($C610,'Policy Characteristics'!$C:$C,0)))</f>
        <v>% of fuel shifted</v>
      </c>
      <c r="P610" s="254"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54" t="str">
        <f>IF(ISBLANK(INDEX('Policy Characteristics'!K:K,MATCH($C610,'Policy Characteristics'!$C:$C,0))),"",INDEX('Policy Characteristics'!K:K,MATCH($C610,'Policy Characteristics'!$C:$C,0)))</f>
        <v>industry-ag-main.html#fuel-switching</v>
      </c>
      <c r="R610" s="254" t="str">
        <f>IF(ISBLANK(INDEX('Policy Characteristics'!L:L,MATCH($C610,'Policy Characteristics'!$C:$C,0))),"",INDEX('Policy Characteristics'!L:L,MATCH($C610,'Policy Characteristics'!$C:$C,0)))</f>
        <v>industry-elec-and-hydrogen.html</v>
      </c>
    </row>
    <row r="611" spans="1:18">
      <c r="A611" s="254" t="str">
        <f>IF(ISBLANK(INDEX('Policy Characteristics'!A:A,MATCH($C611,'Policy Characteristics'!$C:$C,0))),"",INDEX('Policy Characteristics'!A:A,MATCH($C611,'Policy Characteristics'!$C:$C,0)))</f>
        <v>Industry</v>
      </c>
      <c r="B611" s="262" t="str">
        <f>IF(ISBLANK(INDEX('Policy Characteristics'!B:B,MATCH($C611,'Policy Characteristics'!$C:$C,0))),"",INDEX('Policy Characteristics'!B:B,MATCH($C611,'Policy Characteristics'!$C:$C,0)))</f>
        <v>Electrification</v>
      </c>
      <c r="C611" s="254" t="str">
        <f t="shared" si="33"/>
        <v>Fraction of Eligible Industrial Energy Use Shifted to Electricity</v>
      </c>
      <c r="D611" s="6" t="s">
        <v>3071</v>
      </c>
      <c r="E611" s="1" t="s">
        <v>3528</v>
      </c>
      <c r="F611" t="s">
        <v>3035</v>
      </c>
      <c r="G611" s="45" t="s">
        <v>3535</v>
      </c>
      <c r="H611" s="43">
        <v>1877</v>
      </c>
      <c r="I611" s="324" t="s">
        <v>43</v>
      </c>
      <c r="J611" s="255" t="str">
        <f>IF(ISBLANK(INDEX('Policy Characteristics'!D:D,MATCH($C611,'Policy Characteristics'!$C:$C,0))),"",INDEX('Policy Characteristics'!D:D,MATCH($C611,'Policy Characteristics'!$C:$C,0)))</f>
        <v>Electrification</v>
      </c>
      <c r="K611" s="254" t="str">
        <f>IF(ISBLANK(INDEX('Policy Characteristics'!E:E,MATCH($C611,'Policy Characteristics'!$C:$C,0))),"",INDEX('Policy Characteristics'!E:E,MATCH($C611,'Policy Characteristics'!$C:$C,0)))</f>
        <v>indst shift to electricity</v>
      </c>
      <c r="L611" s="261">
        <f>IF(ISBLANK(INDEX('Policy Characteristics'!F:F,MATCH($C611,'Policy Characteristics'!$C:$C,0))),"",INDEX('Policy Characteristics'!F:F,MATCH($C611,'Policy Characteristics'!$C:$C,0)))</f>
        <v>0</v>
      </c>
      <c r="M611" s="261">
        <f>IF(ISBLANK(INDEX('Policy Characteristics'!G:G,MATCH($C611,'Policy Characteristics'!$C:$C,0))),"",INDEX('Policy Characteristics'!G:G,MATCH($C611,'Policy Characteristics'!$C:$C,0)))</f>
        <v>1</v>
      </c>
      <c r="N611" s="261">
        <f>IF(ISBLANK(INDEX('Policy Characteristics'!H:H,MATCH($C611,'Policy Characteristics'!$C:$C,0))),"",INDEX('Policy Characteristics'!H:H,MATCH($C611,'Policy Characteristics'!$C:$C,0)))</f>
        <v>0.01</v>
      </c>
      <c r="O611" s="254" t="str">
        <f>IF(ISBLANK(INDEX('Policy Characteristics'!I:I,MATCH($C611,'Policy Characteristics'!$C:$C,0))),"",INDEX('Policy Characteristics'!I:I,MATCH($C611,'Policy Characteristics'!$C:$C,0)))</f>
        <v>% of fuel shifted</v>
      </c>
      <c r="P611" s="254"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54" t="str">
        <f>IF(ISBLANK(INDEX('Policy Characteristics'!K:K,MATCH($C611,'Policy Characteristics'!$C:$C,0))),"",INDEX('Policy Characteristics'!K:K,MATCH($C611,'Policy Characteristics'!$C:$C,0)))</f>
        <v>industry-ag-main.html#fuel-switching</v>
      </c>
      <c r="R611" s="254" t="str">
        <f>IF(ISBLANK(INDEX('Policy Characteristics'!L:L,MATCH($C611,'Policy Characteristics'!$C:$C,0))),"",INDEX('Policy Characteristics'!L:L,MATCH($C611,'Policy Characteristics'!$C:$C,0)))</f>
        <v>industry-elec-and-hydrogen.html</v>
      </c>
    </row>
    <row r="612" spans="1:18">
      <c r="A612" s="254" t="str">
        <f>IF(ISBLANK(INDEX('Policy Characteristics'!A:A,MATCH($C612,'Policy Characteristics'!$C:$C,0))),"",INDEX('Policy Characteristics'!A:A,MATCH($C612,'Policy Characteristics'!$C:$C,0)))</f>
        <v>Industry</v>
      </c>
      <c r="B612" s="262" t="str">
        <f>IF(ISBLANK(INDEX('Policy Characteristics'!B:B,MATCH($C612,'Policy Characteristics'!$C:$C,0))),"",INDEX('Policy Characteristics'!B:B,MATCH($C612,'Policy Characteristics'!$C:$C,0)))</f>
        <v>Electrification</v>
      </c>
      <c r="C612" s="254" t="str">
        <f t="shared" si="33"/>
        <v>Fraction of Eligible Industrial Energy Use Shifted to Electricity</v>
      </c>
      <c r="D612" s="6" t="s">
        <v>3071</v>
      </c>
      <c r="E612" s="1" t="s">
        <v>3529</v>
      </c>
      <c r="F612" t="s">
        <v>3035</v>
      </c>
      <c r="G612" s="45" t="s">
        <v>3536</v>
      </c>
      <c r="H612" s="43">
        <v>1878</v>
      </c>
      <c r="I612" s="324" t="s">
        <v>43</v>
      </c>
      <c r="J612" s="255" t="str">
        <f>IF(ISBLANK(INDEX('Policy Characteristics'!D:D,MATCH($C612,'Policy Characteristics'!$C:$C,0))),"",INDEX('Policy Characteristics'!D:D,MATCH($C612,'Policy Characteristics'!$C:$C,0)))</f>
        <v>Electrification</v>
      </c>
      <c r="K612" s="254" t="str">
        <f>IF(ISBLANK(INDEX('Policy Characteristics'!E:E,MATCH($C612,'Policy Characteristics'!$C:$C,0))),"",INDEX('Policy Characteristics'!E:E,MATCH($C612,'Policy Characteristics'!$C:$C,0)))</f>
        <v>indst shift to electricity</v>
      </c>
      <c r="L612" s="261">
        <f>IF(ISBLANK(INDEX('Policy Characteristics'!F:F,MATCH($C612,'Policy Characteristics'!$C:$C,0))),"",INDEX('Policy Characteristics'!F:F,MATCH($C612,'Policy Characteristics'!$C:$C,0)))</f>
        <v>0</v>
      </c>
      <c r="M612" s="261">
        <f>IF(ISBLANK(INDEX('Policy Characteristics'!G:G,MATCH($C612,'Policy Characteristics'!$C:$C,0))),"",INDEX('Policy Characteristics'!G:G,MATCH($C612,'Policy Characteristics'!$C:$C,0)))</f>
        <v>1</v>
      </c>
      <c r="N612" s="261">
        <f>IF(ISBLANK(INDEX('Policy Characteristics'!H:H,MATCH($C612,'Policy Characteristics'!$C:$C,0))),"",INDEX('Policy Characteristics'!H:H,MATCH($C612,'Policy Characteristics'!$C:$C,0)))</f>
        <v>0.01</v>
      </c>
      <c r="O612" s="254" t="str">
        <f>IF(ISBLANK(INDEX('Policy Characteristics'!I:I,MATCH($C612,'Policy Characteristics'!$C:$C,0))),"",INDEX('Policy Characteristics'!I:I,MATCH($C612,'Policy Characteristics'!$C:$C,0)))</f>
        <v>% of fuel shifted</v>
      </c>
      <c r="P612" s="254"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54" t="str">
        <f>IF(ISBLANK(INDEX('Policy Characteristics'!K:K,MATCH($C612,'Policy Characteristics'!$C:$C,0))),"",INDEX('Policy Characteristics'!K:K,MATCH($C612,'Policy Characteristics'!$C:$C,0)))</f>
        <v>industry-ag-main.html#fuel-switching</v>
      </c>
      <c r="R612" s="254" t="str">
        <f>IF(ISBLANK(INDEX('Policy Characteristics'!L:L,MATCH($C612,'Policy Characteristics'!$C:$C,0))),"",INDEX('Policy Characteristics'!L:L,MATCH($C612,'Policy Characteristics'!$C:$C,0)))</f>
        <v>industry-elec-and-hydrogen.html</v>
      </c>
    </row>
    <row r="613" spans="1:18">
      <c r="A613" s="254" t="str">
        <f>IF(ISBLANK(INDEX('Policy Characteristics'!A:A,MATCH($C613,'Policy Characteristics'!$C:$C,0))),"",INDEX('Policy Characteristics'!A:A,MATCH($C613,'Policy Characteristics'!$C:$C,0)))</f>
        <v>Industry</v>
      </c>
      <c r="B613" s="262" t="str">
        <f>IF(ISBLANK(INDEX('Policy Characteristics'!B:B,MATCH($C613,'Policy Characteristics'!$C:$C,0))),"",INDEX('Policy Characteristics'!B:B,MATCH($C613,'Policy Characteristics'!$C:$C,0)))</f>
        <v>Electrification</v>
      </c>
      <c r="C613" s="254" t="str">
        <f t="shared" si="33"/>
        <v>Fraction of Eligible Industrial Energy Use Shifted to Electricity</v>
      </c>
      <c r="D613" s="6" t="s">
        <v>3071</v>
      </c>
      <c r="E613" s="1" t="s">
        <v>3530</v>
      </c>
      <c r="F613" t="s">
        <v>3035</v>
      </c>
      <c r="G613" s="45" t="s">
        <v>3537</v>
      </c>
      <c r="H613" s="43">
        <v>1879</v>
      </c>
      <c r="I613" s="324" t="s">
        <v>43</v>
      </c>
      <c r="J613" s="255" t="str">
        <f>IF(ISBLANK(INDEX('Policy Characteristics'!D:D,MATCH($C613,'Policy Characteristics'!$C:$C,0))),"",INDEX('Policy Characteristics'!D:D,MATCH($C613,'Policy Characteristics'!$C:$C,0)))</f>
        <v>Electrification</v>
      </c>
      <c r="K613" s="254" t="str">
        <f>IF(ISBLANK(INDEX('Policy Characteristics'!E:E,MATCH($C613,'Policy Characteristics'!$C:$C,0))),"",INDEX('Policy Characteristics'!E:E,MATCH($C613,'Policy Characteristics'!$C:$C,0)))</f>
        <v>indst shift to electricity</v>
      </c>
      <c r="L613" s="261">
        <f>IF(ISBLANK(INDEX('Policy Characteristics'!F:F,MATCH($C613,'Policy Characteristics'!$C:$C,0))),"",INDEX('Policy Characteristics'!F:F,MATCH($C613,'Policy Characteristics'!$C:$C,0)))</f>
        <v>0</v>
      </c>
      <c r="M613" s="261">
        <f>IF(ISBLANK(INDEX('Policy Characteristics'!G:G,MATCH($C613,'Policy Characteristics'!$C:$C,0))),"",INDEX('Policy Characteristics'!G:G,MATCH($C613,'Policy Characteristics'!$C:$C,0)))</f>
        <v>1</v>
      </c>
      <c r="N613" s="261">
        <f>IF(ISBLANK(INDEX('Policy Characteristics'!H:H,MATCH($C613,'Policy Characteristics'!$C:$C,0))),"",INDEX('Policy Characteristics'!H:H,MATCH($C613,'Policy Characteristics'!$C:$C,0)))</f>
        <v>0.01</v>
      </c>
      <c r="O613" s="254" t="str">
        <f>IF(ISBLANK(INDEX('Policy Characteristics'!I:I,MATCH($C613,'Policy Characteristics'!$C:$C,0))),"",INDEX('Policy Characteristics'!I:I,MATCH($C613,'Policy Characteristics'!$C:$C,0)))</f>
        <v>% of fuel shifted</v>
      </c>
      <c r="P613" s="254"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54" t="str">
        <f>IF(ISBLANK(INDEX('Policy Characteristics'!K:K,MATCH($C613,'Policy Characteristics'!$C:$C,0))),"",INDEX('Policy Characteristics'!K:K,MATCH($C613,'Policy Characteristics'!$C:$C,0)))</f>
        <v>industry-ag-main.html#fuel-switching</v>
      </c>
      <c r="R613" s="254" t="str">
        <f>IF(ISBLANK(INDEX('Policy Characteristics'!L:L,MATCH($C613,'Policy Characteristics'!$C:$C,0))),"",INDEX('Policy Characteristics'!L:L,MATCH($C613,'Policy Characteristics'!$C:$C,0)))</f>
        <v>industry-elec-and-hydrogen.html</v>
      </c>
    </row>
    <row r="614" spans="1:18">
      <c r="A614" s="254" t="str">
        <f>IF(ISBLANK(INDEX('Policy Characteristics'!A:A,MATCH($C614,'Policy Characteristics'!$C:$C,0))),"",INDEX('Policy Characteristics'!A:A,MATCH($C614,'Policy Characteristics'!$C:$C,0)))</f>
        <v>Industry</v>
      </c>
      <c r="B614" s="262" t="str">
        <f>IF(ISBLANK(INDEX('Policy Characteristics'!B:B,MATCH($C614,'Policy Characteristics'!$C:$C,0))),"",INDEX('Policy Characteristics'!B:B,MATCH($C614,'Policy Characteristics'!$C:$C,0)))</f>
        <v>Electrification</v>
      </c>
      <c r="C614" s="254" t="str">
        <f t="shared" si="33"/>
        <v>Fraction of Eligible Industrial Energy Use Shifted to Electricity</v>
      </c>
      <c r="D614" s="6" t="s">
        <v>3071</v>
      </c>
      <c r="E614" s="1" t="s">
        <v>3531</v>
      </c>
      <c r="F614" t="s">
        <v>3035</v>
      </c>
      <c r="G614" s="45" t="s">
        <v>3538</v>
      </c>
      <c r="H614" s="43">
        <v>1880</v>
      </c>
      <c r="I614" s="324" t="s">
        <v>43</v>
      </c>
      <c r="J614" s="255" t="str">
        <f>IF(ISBLANK(INDEX('Policy Characteristics'!D:D,MATCH($C614,'Policy Characteristics'!$C:$C,0))),"",INDEX('Policy Characteristics'!D:D,MATCH($C614,'Policy Characteristics'!$C:$C,0)))</f>
        <v>Electrification</v>
      </c>
      <c r="K614" s="254" t="str">
        <f>IF(ISBLANK(INDEX('Policy Characteristics'!E:E,MATCH($C614,'Policy Characteristics'!$C:$C,0))),"",INDEX('Policy Characteristics'!E:E,MATCH($C614,'Policy Characteristics'!$C:$C,0)))</f>
        <v>indst shift to electricity</v>
      </c>
      <c r="L614" s="261">
        <f>IF(ISBLANK(INDEX('Policy Characteristics'!F:F,MATCH($C614,'Policy Characteristics'!$C:$C,0))),"",INDEX('Policy Characteristics'!F:F,MATCH($C614,'Policy Characteristics'!$C:$C,0)))</f>
        <v>0</v>
      </c>
      <c r="M614" s="261">
        <f>IF(ISBLANK(INDEX('Policy Characteristics'!G:G,MATCH($C614,'Policy Characteristics'!$C:$C,0))),"",INDEX('Policy Characteristics'!G:G,MATCH($C614,'Policy Characteristics'!$C:$C,0)))</f>
        <v>1</v>
      </c>
      <c r="N614" s="261">
        <f>IF(ISBLANK(INDEX('Policy Characteristics'!H:H,MATCH($C614,'Policy Characteristics'!$C:$C,0))),"",INDEX('Policy Characteristics'!H:H,MATCH($C614,'Policy Characteristics'!$C:$C,0)))</f>
        <v>0.01</v>
      </c>
      <c r="O614" s="254" t="str">
        <f>IF(ISBLANK(INDEX('Policy Characteristics'!I:I,MATCH($C614,'Policy Characteristics'!$C:$C,0))),"",INDEX('Policy Characteristics'!I:I,MATCH($C614,'Policy Characteristics'!$C:$C,0)))</f>
        <v>% of fuel shifted</v>
      </c>
      <c r="P614" s="254"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54" t="str">
        <f>IF(ISBLANK(INDEX('Policy Characteristics'!K:K,MATCH($C614,'Policy Characteristics'!$C:$C,0))),"",INDEX('Policy Characteristics'!K:K,MATCH($C614,'Policy Characteristics'!$C:$C,0)))</f>
        <v>industry-ag-main.html#fuel-switching</v>
      </c>
      <c r="R614" s="254" t="str">
        <f>IF(ISBLANK(INDEX('Policy Characteristics'!L:L,MATCH($C614,'Policy Characteristics'!$C:$C,0))),"",INDEX('Policy Characteristics'!L:L,MATCH($C614,'Policy Characteristics'!$C:$C,0)))</f>
        <v>industry-elec-and-hydrogen.html</v>
      </c>
    </row>
    <row r="615" spans="1:18">
      <c r="A615" s="254" t="str">
        <f>IF(ISBLANK(INDEX('Policy Characteristics'!A:A,MATCH($C615,'Policy Characteristics'!$C:$C,0))),"",INDEX('Policy Characteristics'!A:A,MATCH($C615,'Policy Characteristics'!$C:$C,0)))</f>
        <v>Industry</v>
      </c>
      <c r="B615" s="262" t="str">
        <f>IF(ISBLANK(INDEX('Policy Characteristics'!B:B,MATCH($C615,'Policy Characteristics'!$C:$C,0))),"",INDEX('Policy Characteristics'!B:B,MATCH($C615,'Policy Characteristics'!$C:$C,0)))</f>
        <v>Electrification</v>
      </c>
      <c r="C615" s="254" t="str">
        <f t="shared" si="33"/>
        <v>Fraction of Eligible Industrial Energy Use Shifted to Electricity</v>
      </c>
      <c r="D615" s="6" t="s">
        <v>3071</v>
      </c>
      <c r="E615" s="1" t="s">
        <v>3694</v>
      </c>
      <c r="F615" t="s">
        <v>3035</v>
      </c>
      <c r="G615" s="45" t="s">
        <v>3694</v>
      </c>
      <c r="H615" s="43">
        <v>1881</v>
      </c>
      <c r="I615" s="324" t="s">
        <v>43</v>
      </c>
      <c r="J615" s="255" t="str">
        <f>IF(ISBLANK(INDEX('Policy Characteristics'!D:D,MATCH($C615,'Policy Characteristics'!$C:$C,0))),"",INDEX('Policy Characteristics'!D:D,MATCH($C615,'Policy Characteristics'!$C:$C,0)))</f>
        <v>Electrification</v>
      </c>
      <c r="K615" s="254" t="str">
        <f>IF(ISBLANK(INDEX('Policy Characteristics'!E:E,MATCH($C615,'Policy Characteristics'!$C:$C,0))),"",INDEX('Policy Characteristics'!E:E,MATCH($C615,'Policy Characteristics'!$C:$C,0)))</f>
        <v>indst shift to electricity</v>
      </c>
      <c r="L615" s="261">
        <f>IF(ISBLANK(INDEX('Policy Characteristics'!F:F,MATCH($C615,'Policy Characteristics'!$C:$C,0))),"",INDEX('Policy Characteristics'!F:F,MATCH($C615,'Policy Characteristics'!$C:$C,0)))</f>
        <v>0</v>
      </c>
      <c r="M615" s="261">
        <f>IF(ISBLANK(INDEX('Policy Characteristics'!G:G,MATCH($C615,'Policy Characteristics'!$C:$C,0))),"",INDEX('Policy Characteristics'!G:G,MATCH($C615,'Policy Characteristics'!$C:$C,0)))</f>
        <v>1</v>
      </c>
      <c r="N615" s="261">
        <f>IF(ISBLANK(INDEX('Policy Characteristics'!H:H,MATCH($C615,'Policy Characteristics'!$C:$C,0))),"",INDEX('Policy Characteristics'!H:H,MATCH($C615,'Policy Characteristics'!$C:$C,0)))</f>
        <v>0.01</v>
      </c>
      <c r="O615" s="254" t="str">
        <f>IF(ISBLANK(INDEX('Policy Characteristics'!I:I,MATCH($C615,'Policy Characteristics'!$C:$C,0))),"",INDEX('Policy Characteristics'!I:I,MATCH($C615,'Policy Characteristics'!$C:$C,0)))</f>
        <v>% of fuel shifted</v>
      </c>
      <c r="P615" s="254"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54" t="str">
        <f>IF(ISBLANK(INDEX('Policy Characteristics'!K:K,MATCH($C615,'Policy Characteristics'!$C:$C,0))),"",INDEX('Policy Characteristics'!K:K,MATCH($C615,'Policy Characteristics'!$C:$C,0)))</f>
        <v>industry-ag-main.html#fuel-switching</v>
      </c>
      <c r="R615" s="254" t="str">
        <f>IF(ISBLANK(INDEX('Policy Characteristics'!L:L,MATCH($C615,'Policy Characteristics'!$C:$C,0))),"",INDEX('Policy Characteristics'!L:L,MATCH($C615,'Policy Characteristics'!$C:$C,0)))</f>
        <v>industry-elec-and-hydrogen.html</v>
      </c>
    </row>
    <row r="616" spans="1:18">
      <c r="A616" s="254" t="str">
        <f>IF(ISBLANK(INDEX('Policy Characteristics'!A:A,MATCH($C616,'Policy Characteristics'!$C:$C,0))),"",INDEX('Policy Characteristics'!A:A,MATCH($C616,'Policy Characteristics'!$C:$C,0)))</f>
        <v>Industry</v>
      </c>
      <c r="B616" s="262" t="str">
        <f>IF(ISBLANK(INDEX('Policy Characteristics'!B:B,MATCH($C616,'Policy Characteristics'!$C:$C,0))),"",INDEX('Policy Characteristics'!B:B,MATCH($C616,'Policy Characteristics'!$C:$C,0)))</f>
        <v>Electrification</v>
      </c>
      <c r="C616" s="254" t="str">
        <f t="shared" si="33"/>
        <v>Fraction of Eligible Industrial Energy Use Shifted to Electricity</v>
      </c>
      <c r="D616" s="6" t="s">
        <v>3072</v>
      </c>
      <c r="E616" s="1" t="s">
        <v>3525</v>
      </c>
      <c r="F616" t="s">
        <v>3036</v>
      </c>
      <c r="G616" s="45" t="s">
        <v>3532</v>
      </c>
      <c r="H616" s="43">
        <v>1882</v>
      </c>
      <c r="I616" s="324" t="s">
        <v>43</v>
      </c>
      <c r="J616" s="255" t="str">
        <f>IF(ISBLANK(INDEX('Policy Characteristics'!D:D,MATCH($C616,'Policy Characteristics'!$C:$C,0))),"",INDEX('Policy Characteristics'!D:D,MATCH($C616,'Policy Characteristics'!$C:$C,0)))</f>
        <v>Electrification</v>
      </c>
      <c r="K616" s="254" t="str">
        <f>IF(ISBLANK(INDEX('Policy Characteristics'!E:E,MATCH($C616,'Policy Characteristics'!$C:$C,0))),"",INDEX('Policy Characteristics'!E:E,MATCH($C616,'Policy Characteristics'!$C:$C,0)))</f>
        <v>indst shift to electricity</v>
      </c>
      <c r="L616" s="261">
        <f>IF(ISBLANK(INDEX('Policy Characteristics'!F:F,MATCH($C616,'Policy Characteristics'!$C:$C,0))),"",INDEX('Policy Characteristics'!F:F,MATCH($C616,'Policy Characteristics'!$C:$C,0)))</f>
        <v>0</v>
      </c>
      <c r="M616" s="261">
        <f>IF(ISBLANK(INDEX('Policy Characteristics'!G:G,MATCH($C616,'Policy Characteristics'!$C:$C,0))),"",INDEX('Policy Characteristics'!G:G,MATCH($C616,'Policy Characteristics'!$C:$C,0)))</f>
        <v>1</v>
      </c>
      <c r="N616" s="261">
        <f>IF(ISBLANK(INDEX('Policy Characteristics'!H:H,MATCH($C616,'Policy Characteristics'!$C:$C,0))),"",INDEX('Policy Characteristics'!H:H,MATCH($C616,'Policy Characteristics'!$C:$C,0)))</f>
        <v>0.01</v>
      </c>
      <c r="O616" s="254" t="str">
        <f>IF(ISBLANK(INDEX('Policy Characteristics'!I:I,MATCH($C616,'Policy Characteristics'!$C:$C,0))),"",INDEX('Policy Characteristics'!I:I,MATCH($C616,'Policy Characteristics'!$C:$C,0)))</f>
        <v>% of fuel shifted</v>
      </c>
      <c r="P616" s="254"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54" t="str">
        <f>IF(ISBLANK(INDEX('Policy Characteristics'!K:K,MATCH($C616,'Policy Characteristics'!$C:$C,0))),"",INDEX('Policy Characteristics'!K:K,MATCH($C616,'Policy Characteristics'!$C:$C,0)))</f>
        <v>industry-ag-main.html#fuel-switching</v>
      </c>
      <c r="R616" s="254" t="str">
        <f>IF(ISBLANK(INDEX('Policy Characteristics'!L:L,MATCH($C616,'Policy Characteristics'!$C:$C,0))),"",INDEX('Policy Characteristics'!L:L,MATCH($C616,'Policy Characteristics'!$C:$C,0)))</f>
        <v>industry-elec-and-hydrogen.html</v>
      </c>
    </row>
    <row r="617" spans="1:18">
      <c r="A617" s="254" t="str">
        <f>IF(ISBLANK(INDEX('Policy Characteristics'!A:A,MATCH($C617,'Policy Characteristics'!$C:$C,0))),"",INDEX('Policy Characteristics'!A:A,MATCH($C617,'Policy Characteristics'!$C:$C,0)))</f>
        <v>Industry</v>
      </c>
      <c r="B617" s="262" t="str">
        <f>IF(ISBLANK(INDEX('Policy Characteristics'!B:B,MATCH($C617,'Policy Characteristics'!$C:$C,0))),"",INDEX('Policy Characteristics'!B:B,MATCH($C617,'Policy Characteristics'!$C:$C,0)))</f>
        <v>Electrification</v>
      </c>
      <c r="C617" s="254" t="str">
        <f t="shared" si="33"/>
        <v>Fraction of Eligible Industrial Energy Use Shifted to Electricity</v>
      </c>
      <c r="D617" s="6" t="s">
        <v>3072</v>
      </c>
      <c r="E617" s="1" t="s">
        <v>3526</v>
      </c>
      <c r="F617" t="s">
        <v>3036</v>
      </c>
      <c r="G617" s="45" t="s">
        <v>3533</v>
      </c>
      <c r="H617" s="43">
        <v>1883</v>
      </c>
      <c r="I617" s="324" t="s">
        <v>43</v>
      </c>
      <c r="J617" s="255" t="str">
        <f>IF(ISBLANK(INDEX('Policy Characteristics'!D:D,MATCH($C617,'Policy Characteristics'!$C:$C,0))),"",INDEX('Policy Characteristics'!D:D,MATCH($C617,'Policy Characteristics'!$C:$C,0)))</f>
        <v>Electrification</v>
      </c>
      <c r="K617" s="254" t="str">
        <f>IF(ISBLANK(INDEX('Policy Characteristics'!E:E,MATCH($C617,'Policy Characteristics'!$C:$C,0))),"",INDEX('Policy Characteristics'!E:E,MATCH($C617,'Policy Characteristics'!$C:$C,0)))</f>
        <v>indst shift to electricity</v>
      </c>
      <c r="L617" s="261">
        <f>IF(ISBLANK(INDEX('Policy Characteristics'!F:F,MATCH($C617,'Policy Characteristics'!$C:$C,0))),"",INDEX('Policy Characteristics'!F:F,MATCH($C617,'Policy Characteristics'!$C:$C,0)))</f>
        <v>0</v>
      </c>
      <c r="M617" s="261">
        <f>IF(ISBLANK(INDEX('Policy Characteristics'!G:G,MATCH($C617,'Policy Characteristics'!$C:$C,0))),"",INDEX('Policy Characteristics'!G:G,MATCH($C617,'Policy Characteristics'!$C:$C,0)))</f>
        <v>1</v>
      </c>
      <c r="N617" s="261">
        <f>IF(ISBLANK(INDEX('Policy Characteristics'!H:H,MATCH($C617,'Policy Characteristics'!$C:$C,0))),"",INDEX('Policy Characteristics'!H:H,MATCH($C617,'Policy Characteristics'!$C:$C,0)))</f>
        <v>0.01</v>
      </c>
      <c r="O617" s="254" t="str">
        <f>IF(ISBLANK(INDEX('Policy Characteristics'!I:I,MATCH($C617,'Policy Characteristics'!$C:$C,0))),"",INDEX('Policy Characteristics'!I:I,MATCH($C617,'Policy Characteristics'!$C:$C,0)))</f>
        <v>% of fuel shifted</v>
      </c>
      <c r="P617" s="254"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54" t="str">
        <f>IF(ISBLANK(INDEX('Policy Characteristics'!K:K,MATCH($C617,'Policy Characteristics'!$C:$C,0))),"",INDEX('Policy Characteristics'!K:K,MATCH($C617,'Policy Characteristics'!$C:$C,0)))</f>
        <v>industry-ag-main.html#fuel-switching</v>
      </c>
      <c r="R617" s="254" t="str">
        <f>IF(ISBLANK(INDEX('Policy Characteristics'!L:L,MATCH($C617,'Policy Characteristics'!$C:$C,0))),"",INDEX('Policy Characteristics'!L:L,MATCH($C617,'Policy Characteristics'!$C:$C,0)))</f>
        <v>industry-elec-and-hydrogen.html</v>
      </c>
    </row>
    <row r="618" spans="1:18">
      <c r="A618" s="254" t="str">
        <f>IF(ISBLANK(INDEX('Policy Characteristics'!A:A,MATCH($C618,'Policy Characteristics'!$C:$C,0))),"",INDEX('Policy Characteristics'!A:A,MATCH($C618,'Policy Characteristics'!$C:$C,0)))</f>
        <v>Industry</v>
      </c>
      <c r="B618" s="262" t="str">
        <f>IF(ISBLANK(INDEX('Policy Characteristics'!B:B,MATCH($C618,'Policy Characteristics'!$C:$C,0))),"",INDEX('Policy Characteristics'!B:B,MATCH($C618,'Policy Characteristics'!$C:$C,0)))</f>
        <v>Electrification</v>
      </c>
      <c r="C618" s="254" t="str">
        <f t="shared" si="33"/>
        <v>Fraction of Eligible Industrial Energy Use Shifted to Electricity</v>
      </c>
      <c r="D618" s="6" t="s">
        <v>3072</v>
      </c>
      <c r="E618" s="1" t="s">
        <v>3527</v>
      </c>
      <c r="F618" t="s">
        <v>3036</v>
      </c>
      <c r="G618" s="45" t="s">
        <v>3534</v>
      </c>
      <c r="H618" s="43">
        <v>1884</v>
      </c>
      <c r="I618" s="324" t="s">
        <v>43</v>
      </c>
      <c r="J618" s="255" t="str">
        <f>IF(ISBLANK(INDEX('Policy Characteristics'!D:D,MATCH($C618,'Policy Characteristics'!$C:$C,0))),"",INDEX('Policy Characteristics'!D:D,MATCH($C618,'Policy Characteristics'!$C:$C,0)))</f>
        <v>Electrification</v>
      </c>
      <c r="K618" s="254" t="str">
        <f>IF(ISBLANK(INDEX('Policy Characteristics'!E:E,MATCH($C618,'Policy Characteristics'!$C:$C,0))),"",INDEX('Policy Characteristics'!E:E,MATCH($C618,'Policy Characteristics'!$C:$C,0)))</f>
        <v>indst shift to electricity</v>
      </c>
      <c r="L618" s="261">
        <f>IF(ISBLANK(INDEX('Policy Characteristics'!F:F,MATCH($C618,'Policy Characteristics'!$C:$C,0))),"",INDEX('Policy Characteristics'!F:F,MATCH($C618,'Policy Characteristics'!$C:$C,0)))</f>
        <v>0</v>
      </c>
      <c r="M618" s="261">
        <f>IF(ISBLANK(INDEX('Policy Characteristics'!G:G,MATCH($C618,'Policy Characteristics'!$C:$C,0))),"",INDEX('Policy Characteristics'!G:G,MATCH($C618,'Policy Characteristics'!$C:$C,0)))</f>
        <v>1</v>
      </c>
      <c r="N618" s="261">
        <f>IF(ISBLANK(INDEX('Policy Characteristics'!H:H,MATCH($C618,'Policy Characteristics'!$C:$C,0))),"",INDEX('Policy Characteristics'!H:H,MATCH($C618,'Policy Characteristics'!$C:$C,0)))</f>
        <v>0.01</v>
      </c>
      <c r="O618" s="254" t="str">
        <f>IF(ISBLANK(INDEX('Policy Characteristics'!I:I,MATCH($C618,'Policy Characteristics'!$C:$C,0))),"",INDEX('Policy Characteristics'!I:I,MATCH($C618,'Policy Characteristics'!$C:$C,0)))</f>
        <v>% of fuel shifted</v>
      </c>
      <c r="P618" s="254"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54" t="str">
        <f>IF(ISBLANK(INDEX('Policy Characteristics'!K:K,MATCH($C618,'Policy Characteristics'!$C:$C,0))),"",INDEX('Policy Characteristics'!K:K,MATCH($C618,'Policy Characteristics'!$C:$C,0)))</f>
        <v>industry-ag-main.html#fuel-switching</v>
      </c>
      <c r="R618" s="254" t="str">
        <f>IF(ISBLANK(INDEX('Policy Characteristics'!L:L,MATCH($C618,'Policy Characteristics'!$C:$C,0))),"",INDEX('Policy Characteristics'!L:L,MATCH($C618,'Policy Characteristics'!$C:$C,0)))</f>
        <v>industry-elec-and-hydrogen.html</v>
      </c>
    </row>
    <row r="619" spans="1:18">
      <c r="A619" s="254" t="str">
        <f>IF(ISBLANK(INDEX('Policy Characteristics'!A:A,MATCH($C619,'Policy Characteristics'!$C:$C,0))),"",INDEX('Policy Characteristics'!A:A,MATCH($C619,'Policy Characteristics'!$C:$C,0)))</f>
        <v>Industry</v>
      </c>
      <c r="B619" s="262" t="str">
        <f>IF(ISBLANK(INDEX('Policy Characteristics'!B:B,MATCH($C619,'Policy Characteristics'!$C:$C,0))),"",INDEX('Policy Characteristics'!B:B,MATCH($C619,'Policy Characteristics'!$C:$C,0)))</f>
        <v>Electrification</v>
      </c>
      <c r="C619" s="254" t="str">
        <f t="shared" si="33"/>
        <v>Fraction of Eligible Industrial Energy Use Shifted to Electricity</v>
      </c>
      <c r="D619" s="6" t="s">
        <v>3072</v>
      </c>
      <c r="E619" s="1" t="s">
        <v>3528</v>
      </c>
      <c r="F619" t="s">
        <v>3036</v>
      </c>
      <c r="G619" s="45" t="s">
        <v>3535</v>
      </c>
      <c r="H619" s="43">
        <v>1885</v>
      </c>
      <c r="I619" s="324" t="s">
        <v>43</v>
      </c>
      <c r="J619" s="255" t="str">
        <f>IF(ISBLANK(INDEX('Policy Characteristics'!D:D,MATCH($C619,'Policy Characteristics'!$C:$C,0))),"",INDEX('Policy Characteristics'!D:D,MATCH($C619,'Policy Characteristics'!$C:$C,0)))</f>
        <v>Electrification</v>
      </c>
      <c r="K619" s="254" t="str">
        <f>IF(ISBLANK(INDEX('Policy Characteristics'!E:E,MATCH($C619,'Policy Characteristics'!$C:$C,0))),"",INDEX('Policy Characteristics'!E:E,MATCH($C619,'Policy Characteristics'!$C:$C,0)))</f>
        <v>indst shift to electricity</v>
      </c>
      <c r="L619" s="261">
        <f>IF(ISBLANK(INDEX('Policy Characteristics'!F:F,MATCH($C619,'Policy Characteristics'!$C:$C,0))),"",INDEX('Policy Characteristics'!F:F,MATCH($C619,'Policy Characteristics'!$C:$C,0)))</f>
        <v>0</v>
      </c>
      <c r="M619" s="261">
        <f>IF(ISBLANK(INDEX('Policy Characteristics'!G:G,MATCH($C619,'Policy Characteristics'!$C:$C,0))),"",INDEX('Policy Characteristics'!G:G,MATCH($C619,'Policy Characteristics'!$C:$C,0)))</f>
        <v>1</v>
      </c>
      <c r="N619" s="261">
        <f>IF(ISBLANK(INDEX('Policy Characteristics'!H:H,MATCH($C619,'Policy Characteristics'!$C:$C,0))),"",INDEX('Policy Characteristics'!H:H,MATCH($C619,'Policy Characteristics'!$C:$C,0)))</f>
        <v>0.01</v>
      </c>
      <c r="O619" s="254" t="str">
        <f>IF(ISBLANK(INDEX('Policy Characteristics'!I:I,MATCH($C619,'Policy Characteristics'!$C:$C,0))),"",INDEX('Policy Characteristics'!I:I,MATCH($C619,'Policy Characteristics'!$C:$C,0)))</f>
        <v>% of fuel shifted</v>
      </c>
      <c r="P619" s="254"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54" t="str">
        <f>IF(ISBLANK(INDEX('Policy Characteristics'!K:K,MATCH($C619,'Policy Characteristics'!$C:$C,0))),"",INDEX('Policy Characteristics'!K:K,MATCH($C619,'Policy Characteristics'!$C:$C,0)))</f>
        <v>industry-ag-main.html#fuel-switching</v>
      </c>
      <c r="R619" s="254" t="str">
        <f>IF(ISBLANK(INDEX('Policy Characteristics'!L:L,MATCH($C619,'Policy Characteristics'!$C:$C,0))),"",INDEX('Policy Characteristics'!L:L,MATCH($C619,'Policy Characteristics'!$C:$C,0)))</f>
        <v>industry-elec-and-hydrogen.html</v>
      </c>
    </row>
    <row r="620" spans="1:18">
      <c r="A620" s="254" t="str">
        <f>IF(ISBLANK(INDEX('Policy Characteristics'!A:A,MATCH($C620,'Policy Characteristics'!$C:$C,0))),"",INDEX('Policy Characteristics'!A:A,MATCH($C620,'Policy Characteristics'!$C:$C,0)))</f>
        <v>Industry</v>
      </c>
      <c r="B620" s="262" t="str">
        <f>IF(ISBLANK(INDEX('Policy Characteristics'!B:B,MATCH($C620,'Policy Characteristics'!$C:$C,0))),"",INDEX('Policy Characteristics'!B:B,MATCH($C620,'Policy Characteristics'!$C:$C,0)))</f>
        <v>Electrification</v>
      </c>
      <c r="C620" s="254" t="str">
        <f t="shared" si="33"/>
        <v>Fraction of Eligible Industrial Energy Use Shifted to Electricity</v>
      </c>
      <c r="D620" s="6" t="s">
        <v>3072</v>
      </c>
      <c r="E620" s="1" t="s">
        <v>3529</v>
      </c>
      <c r="F620" t="s">
        <v>3036</v>
      </c>
      <c r="G620" s="45" t="s">
        <v>3536</v>
      </c>
      <c r="H620" s="43">
        <v>1886</v>
      </c>
      <c r="I620" s="324" t="s">
        <v>43</v>
      </c>
      <c r="J620" s="255" t="str">
        <f>IF(ISBLANK(INDEX('Policy Characteristics'!D:D,MATCH($C620,'Policy Characteristics'!$C:$C,0))),"",INDEX('Policy Characteristics'!D:D,MATCH($C620,'Policy Characteristics'!$C:$C,0)))</f>
        <v>Electrification</v>
      </c>
      <c r="K620" s="254" t="str">
        <f>IF(ISBLANK(INDEX('Policy Characteristics'!E:E,MATCH($C620,'Policy Characteristics'!$C:$C,0))),"",INDEX('Policy Characteristics'!E:E,MATCH($C620,'Policy Characteristics'!$C:$C,0)))</f>
        <v>indst shift to electricity</v>
      </c>
      <c r="L620" s="261">
        <f>IF(ISBLANK(INDEX('Policy Characteristics'!F:F,MATCH($C620,'Policy Characteristics'!$C:$C,0))),"",INDEX('Policy Characteristics'!F:F,MATCH($C620,'Policy Characteristics'!$C:$C,0)))</f>
        <v>0</v>
      </c>
      <c r="M620" s="261">
        <f>IF(ISBLANK(INDEX('Policy Characteristics'!G:G,MATCH($C620,'Policy Characteristics'!$C:$C,0))),"",INDEX('Policy Characteristics'!G:G,MATCH($C620,'Policy Characteristics'!$C:$C,0)))</f>
        <v>1</v>
      </c>
      <c r="N620" s="261">
        <f>IF(ISBLANK(INDEX('Policy Characteristics'!H:H,MATCH($C620,'Policy Characteristics'!$C:$C,0))),"",INDEX('Policy Characteristics'!H:H,MATCH($C620,'Policy Characteristics'!$C:$C,0)))</f>
        <v>0.01</v>
      </c>
      <c r="O620" s="254" t="str">
        <f>IF(ISBLANK(INDEX('Policy Characteristics'!I:I,MATCH($C620,'Policy Characteristics'!$C:$C,0))),"",INDEX('Policy Characteristics'!I:I,MATCH($C620,'Policy Characteristics'!$C:$C,0)))</f>
        <v>% of fuel shifted</v>
      </c>
      <c r="P620" s="254"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54" t="str">
        <f>IF(ISBLANK(INDEX('Policy Characteristics'!K:K,MATCH($C620,'Policy Characteristics'!$C:$C,0))),"",INDEX('Policy Characteristics'!K:K,MATCH($C620,'Policy Characteristics'!$C:$C,0)))</f>
        <v>industry-ag-main.html#fuel-switching</v>
      </c>
      <c r="R620" s="254" t="str">
        <f>IF(ISBLANK(INDEX('Policy Characteristics'!L:L,MATCH($C620,'Policy Characteristics'!$C:$C,0))),"",INDEX('Policy Characteristics'!L:L,MATCH($C620,'Policy Characteristics'!$C:$C,0)))</f>
        <v>industry-elec-and-hydrogen.html</v>
      </c>
    </row>
    <row r="621" spans="1:18">
      <c r="A621" s="254" t="str">
        <f>IF(ISBLANK(INDEX('Policy Characteristics'!A:A,MATCH($C621,'Policy Characteristics'!$C:$C,0))),"",INDEX('Policy Characteristics'!A:A,MATCH($C621,'Policy Characteristics'!$C:$C,0)))</f>
        <v>Industry</v>
      </c>
      <c r="B621" s="262" t="str">
        <f>IF(ISBLANK(INDEX('Policy Characteristics'!B:B,MATCH($C621,'Policy Characteristics'!$C:$C,0))),"",INDEX('Policy Characteristics'!B:B,MATCH($C621,'Policy Characteristics'!$C:$C,0)))</f>
        <v>Electrification</v>
      </c>
      <c r="C621" s="254" t="str">
        <f t="shared" si="33"/>
        <v>Fraction of Eligible Industrial Energy Use Shifted to Electricity</v>
      </c>
      <c r="D621" s="6" t="s">
        <v>3072</v>
      </c>
      <c r="E621" s="1" t="s">
        <v>3530</v>
      </c>
      <c r="F621" t="s">
        <v>3036</v>
      </c>
      <c r="G621" s="45" t="s">
        <v>3537</v>
      </c>
      <c r="H621" s="43">
        <v>1887</v>
      </c>
      <c r="I621" s="324" t="s">
        <v>43</v>
      </c>
      <c r="J621" s="255" t="str">
        <f>IF(ISBLANK(INDEX('Policy Characteristics'!D:D,MATCH($C621,'Policy Characteristics'!$C:$C,0))),"",INDEX('Policy Characteristics'!D:D,MATCH($C621,'Policy Characteristics'!$C:$C,0)))</f>
        <v>Electrification</v>
      </c>
      <c r="K621" s="254" t="str">
        <f>IF(ISBLANK(INDEX('Policy Characteristics'!E:E,MATCH($C621,'Policy Characteristics'!$C:$C,0))),"",INDEX('Policy Characteristics'!E:E,MATCH($C621,'Policy Characteristics'!$C:$C,0)))</f>
        <v>indst shift to electricity</v>
      </c>
      <c r="L621" s="261">
        <f>IF(ISBLANK(INDEX('Policy Characteristics'!F:F,MATCH($C621,'Policy Characteristics'!$C:$C,0))),"",INDEX('Policy Characteristics'!F:F,MATCH($C621,'Policy Characteristics'!$C:$C,0)))</f>
        <v>0</v>
      </c>
      <c r="M621" s="261">
        <f>IF(ISBLANK(INDEX('Policy Characteristics'!G:G,MATCH($C621,'Policy Characteristics'!$C:$C,0))),"",INDEX('Policy Characteristics'!G:G,MATCH($C621,'Policy Characteristics'!$C:$C,0)))</f>
        <v>1</v>
      </c>
      <c r="N621" s="261">
        <f>IF(ISBLANK(INDEX('Policy Characteristics'!H:H,MATCH($C621,'Policy Characteristics'!$C:$C,0))),"",INDEX('Policy Characteristics'!H:H,MATCH($C621,'Policy Characteristics'!$C:$C,0)))</f>
        <v>0.01</v>
      </c>
      <c r="O621" s="254" t="str">
        <f>IF(ISBLANK(INDEX('Policy Characteristics'!I:I,MATCH($C621,'Policy Characteristics'!$C:$C,0))),"",INDEX('Policy Characteristics'!I:I,MATCH($C621,'Policy Characteristics'!$C:$C,0)))</f>
        <v>% of fuel shifted</v>
      </c>
      <c r="P621" s="254"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54" t="str">
        <f>IF(ISBLANK(INDEX('Policy Characteristics'!K:K,MATCH($C621,'Policy Characteristics'!$C:$C,0))),"",INDEX('Policy Characteristics'!K:K,MATCH($C621,'Policy Characteristics'!$C:$C,0)))</f>
        <v>industry-ag-main.html#fuel-switching</v>
      </c>
      <c r="R621" s="254" t="str">
        <f>IF(ISBLANK(INDEX('Policy Characteristics'!L:L,MATCH($C621,'Policy Characteristics'!$C:$C,0))),"",INDEX('Policy Characteristics'!L:L,MATCH($C621,'Policy Characteristics'!$C:$C,0)))</f>
        <v>industry-elec-and-hydrogen.html</v>
      </c>
    </row>
    <row r="622" spans="1:18">
      <c r="A622" s="254" t="str">
        <f>IF(ISBLANK(INDEX('Policy Characteristics'!A:A,MATCH($C622,'Policy Characteristics'!$C:$C,0))),"",INDEX('Policy Characteristics'!A:A,MATCH($C622,'Policy Characteristics'!$C:$C,0)))</f>
        <v>Industry</v>
      </c>
      <c r="B622" s="262" t="str">
        <f>IF(ISBLANK(INDEX('Policy Characteristics'!B:B,MATCH($C622,'Policy Characteristics'!$C:$C,0))),"",INDEX('Policy Characteristics'!B:B,MATCH($C622,'Policy Characteristics'!$C:$C,0)))</f>
        <v>Electrification</v>
      </c>
      <c r="C622" s="254" t="str">
        <f t="shared" si="33"/>
        <v>Fraction of Eligible Industrial Energy Use Shifted to Electricity</v>
      </c>
      <c r="D622" s="6" t="s">
        <v>3072</v>
      </c>
      <c r="E622" s="1" t="s">
        <v>3531</v>
      </c>
      <c r="F622" t="s">
        <v>3036</v>
      </c>
      <c r="G622" s="45" t="s">
        <v>3538</v>
      </c>
      <c r="H622" s="43">
        <v>1888</v>
      </c>
      <c r="I622" s="324" t="s">
        <v>43</v>
      </c>
      <c r="J622" s="255" t="str">
        <f>IF(ISBLANK(INDEX('Policy Characteristics'!D:D,MATCH($C622,'Policy Characteristics'!$C:$C,0))),"",INDEX('Policy Characteristics'!D:D,MATCH($C622,'Policy Characteristics'!$C:$C,0)))</f>
        <v>Electrification</v>
      </c>
      <c r="K622" s="254" t="str">
        <f>IF(ISBLANK(INDEX('Policy Characteristics'!E:E,MATCH($C622,'Policy Characteristics'!$C:$C,0))),"",INDEX('Policy Characteristics'!E:E,MATCH($C622,'Policy Characteristics'!$C:$C,0)))</f>
        <v>indst shift to electricity</v>
      </c>
      <c r="L622" s="261">
        <f>IF(ISBLANK(INDEX('Policy Characteristics'!F:F,MATCH($C622,'Policy Characteristics'!$C:$C,0))),"",INDEX('Policy Characteristics'!F:F,MATCH($C622,'Policy Characteristics'!$C:$C,0)))</f>
        <v>0</v>
      </c>
      <c r="M622" s="261">
        <f>IF(ISBLANK(INDEX('Policy Characteristics'!G:G,MATCH($C622,'Policy Characteristics'!$C:$C,0))),"",INDEX('Policy Characteristics'!G:G,MATCH($C622,'Policy Characteristics'!$C:$C,0)))</f>
        <v>1</v>
      </c>
      <c r="N622" s="261">
        <f>IF(ISBLANK(INDEX('Policy Characteristics'!H:H,MATCH($C622,'Policy Characteristics'!$C:$C,0))),"",INDEX('Policy Characteristics'!H:H,MATCH($C622,'Policy Characteristics'!$C:$C,0)))</f>
        <v>0.01</v>
      </c>
      <c r="O622" s="254" t="str">
        <f>IF(ISBLANK(INDEX('Policy Characteristics'!I:I,MATCH($C622,'Policy Characteristics'!$C:$C,0))),"",INDEX('Policy Characteristics'!I:I,MATCH($C622,'Policy Characteristics'!$C:$C,0)))</f>
        <v>% of fuel shifted</v>
      </c>
      <c r="P622" s="254"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54" t="str">
        <f>IF(ISBLANK(INDEX('Policy Characteristics'!K:K,MATCH($C622,'Policy Characteristics'!$C:$C,0))),"",INDEX('Policy Characteristics'!K:K,MATCH($C622,'Policy Characteristics'!$C:$C,0)))</f>
        <v>industry-ag-main.html#fuel-switching</v>
      </c>
      <c r="R622" s="254" t="str">
        <f>IF(ISBLANK(INDEX('Policy Characteristics'!L:L,MATCH($C622,'Policy Characteristics'!$C:$C,0))),"",INDEX('Policy Characteristics'!L:L,MATCH($C622,'Policy Characteristics'!$C:$C,0)))</f>
        <v>industry-elec-and-hydrogen.html</v>
      </c>
    </row>
    <row r="623" spans="1:18">
      <c r="A623" s="254" t="str">
        <f>IF(ISBLANK(INDEX('Policy Characteristics'!A:A,MATCH($C623,'Policy Characteristics'!$C:$C,0))),"",INDEX('Policy Characteristics'!A:A,MATCH($C623,'Policy Characteristics'!$C:$C,0)))</f>
        <v>Industry</v>
      </c>
      <c r="B623" s="262" t="str">
        <f>IF(ISBLANK(INDEX('Policy Characteristics'!B:B,MATCH($C623,'Policy Characteristics'!$C:$C,0))),"",INDEX('Policy Characteristics'!B:B,MATCH($C623,'Policy Characteristics'!$C:$C,0)))</f>
        <v>Electrification</v>
      </c>
      <c r="C623" s="254" t="str">
        <f t="shared" si="33"/>
        <v>Fraction of Eligible Industrial Energy Use Shifted to Electricity</v>
      </c>
      <c r="D623" s="6" t="s">
        <v>3072</v>
      </c>
      <c r="E623" s="1" t="s">
        <v>3694</v>
      </c>
      <c r="F623" t="s">
        <v>3036</v>
      </c>
      <c r="G623" s="45" t="s">
        <v>3694</v>
      </c>
      <c r="H623" s="43">
        <v>1889</v>
      </c>
      <c r="I623" s="324" t="s">
        <v>43</v>
      </c>
      <c r="J623" s="255" t="str">
        <f>IF(ISBLANK(INDEX('Policy Characteristics'!D:D,MATCH($C623,'Policy Characteristics'!$C:$C,0))),"",INDEX('Policy Characteristics'!D:D,MATCH($C623,'Policy Characteristics'!$C:$C,0)))</f>
        <v>Electrification</v>
      </c>
      <c r="K623" s="254" t="str">
        <f>IF(ISBLANK(INDEX('Policy Characteristics'!E:E,MATCH($C623,'Policy Characteristics'!$C:$C,0))),"",INDEX('Policy Characteristics'!E:E,MATCH($C623,'Policy Characteristics'!$C:$C,0)))</f>
        <v>indst shift to electricity</v>
      </c>
      <c r="L623" s="261">
        <f>IF(ISBLANK(INDEX('Policy Characteristics'!F:F,MATCH($C623,'Policy Characteristics'!$C:$C,0))),"",INDEX('Policy Characteristics'!F:F,MATCH($C623,'Policy Characteristics'!$C:$C,0)))</f>
        <v>0</v>
      </c>
      <c r="M623" s="261">
        <f>IF(ISBLANK(INDEX('Policy Characteristics'!G:G,MATCH($C623,'Policy Characteristics'!$C:$C,0))),"",INDEX('Policy Characteristics'!G:G,MATCH($C623,'Policy Characteristics'!$C:$C,0)))</f>
        <v>1</v>
      </c>
      <c r="N623" s="261">
        <f>IF(ISBLANK(INDEX('Policy Characteristics'!H:H,MATCH($C623,'Policy Characteristics'!$C:$C,0))),"",INDEX('Policy Characteristics'!H:H,MATCH($C623,'Policy Characteristics'!$C:$C,0)))</f>
        <v>0.01</v>
      </c>
      <c r="O623" s="254" t="str">
        <f>IF(ISBLANK(INDEX('Policy Characteristics'!I:I,MATCH($C623,'Policy Characteristics'!$C:$C,0))),"",INDEX('Policy Characteristics'!I:I,MATCH($C623,'Policy Characteristics'!$C:$C,0)))</f>
        <v>% of fuel shifted</v>
      </c>
      <c r="P623" s="254"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54" t="str">
        <f>IF(ISBLANK(INDEX('Policy Characteristics'!K:K,MATCH($C623,'Policy Characteristics'!$C:$C,0))),"",INDEX('Policy Characteristics'!K:K,MATCH($C623,'Policy Characteristics'!$C:$C,0)))</f>
        <v>industry-ag-main.html#fuel-switching</v>
      </c>
      <c r="R623" s="254" t="str">
        <f>IF(ISBLANK(INDEX('Policy Characteristics'!L:L,MATCH($C623,'Policy Characteristics'!$C:$C,0))),"",INDEX('Policy Characteristics'!L:L,MATCH($C623,'Policy Characteristics'!$C:$C,0)))</f>
        <v>industry-elec-and-hydrogen.html</v>
      </c>
    </row>
    <row r="624" spans="1:18">
      <c r="A624" s="254" t="str">
        <f>IF(ISBLANK(INDEX('Policy Characteristics'!A:A,MATCH($C624,'Policy Characteristics'!$C:$C,0))),"",INDEX('Policy Characteristics'!A:A,MATCH($C624,'Policy Characteristics'!$C:$C,0)))</f>
        <v>Industry</v>
      </c>
      <c r="B624" s="262" t="str">
        <f>IF(ISBLANK(INDEX('Policy Characteristics'!B:B,MATCH($C624,'Policy Characteristics'!$C:$C,0))),"",INDEX('Policy Characteristics'!B:B,MATCH($C624,'Policy Characteristics'!$C:$C,0)))</f>
        <v>Electrification</v>
      </c>
      <c r="C624" s="254" t="str">
        <f t="shared" si="33"/>
        <v>Fraction of Eligible Industrial Energy Use Shifted to Electricity</v>
      </c>
      <c r="D624" s="6" t="s">
        <v>3073</v>
      </c>
      <c r="E624" s="1" t="s">
        <v>3525</v>
      </c>
      <c r="F624" t="s">
        <v>3037</v>
      </c>
      <c r="G624" s="45" t="s">
        <v>3532</v>
      </c>
      <c r="H624" s="43">
        <v>1890</v>
      </c>
      <c r="I624" s="324" t="s">
        <v>43</v>
      </c>
      <c r="J624" s="255" t="str">
        <f>IF(ISBLANK(INDEX('Policy Characteristics'!D:D,MATCH($C624,'Policy Characteristics'!$C:$C,0))),"",INDEX('Policy Characteristics'!D:D,MATCH($C624,'Policy Characteristics'!$C:$C,0)))</f>
        <v>Electrification</v>
      </c>
      <c r="K624" s="254" t="str">
        <f>IF(ISBLANK(INDEX('Policy Characteristics'!E:E,MATCH($C624,'Policy Characteristics'!$C:$C,0))),"",INDEX('Policy Characteristics'!E:E,MATCH($C624,'Policy Characteristics'!$C:$C,0)))</f>
        <v>indst shift to electricity</v>
      </c>
      <c r="L624" s="261">
        <f>IF(ISBLANK(INDEX('Policy Characteristics'!F:F,MATCH($C624,'Policy Characteristics'!$C:$C,0))),"",INDEX('Policy Characteristics'!F:F,MATCH($C624,'Policy Characteristics'!$C:$C,0)))</f>
        <v>0</v>
      </c>
      <c r="M624" s="261">
        <f>IF(ISBLANK(INDEX('Policy Characteristics'!G:G,MATCH($C624,'Policy Characteristics'!$C:$C,0))),"",INDEX('Policy Characteristics'!G:G,MATCH($C624,'Policy Characteristics'!$C:$C,0)))</f>
        <v>1</v>
      </c>
      <c r="N624" s="261">
        <f>IF(ISBLANK(INDEX('Policy Characteristics'!H:H,MATCH($C624,'Policy Characteristics'!$C:$C,0))),"",INDEX('Policy Characteristics'!H:H,MATCH($C624,'Policy Characteristics'!$C:$C,0)))</f>
        <v>0.01</v>
      </c>
      <c r="O624" s="254" t="str">
        <f>IF(ISBLANK(INDEX('Policy Characteristics'!I:I,MATCH($C624,'Policy Characteristics'!$C:$C,0))),"",INDEX('Policy Characteristics'!I:I,MATCH($C624,'Policy Characteristics'!$C:$C,0)))</f>
        <v>% of fuel shifted</v>
      </c>
      <c r="P624" s="254"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54" t="str">
        <f>IF(ISBLANK(INDEX('Policy Characteristics'!K:K,MATCH($C624,'Policy Characteristics'!$C:$C,0))),"",INDEX('Policy Characteristics'!K:K,MATCH($C624,'Policy Characteristics'!$C:$C,0)))</f>
        <v>industry-ag-main.html#fuel-switching</v>
      </c>
      <c r="R624" s="254" t="str">
        <f>IF(ISBLANK(INDEX('Policy Characteristics'!L:L,MATCH($C624,'Policy Characteristics'!$C:$C,0))),"",INDEX('Policy Characteristics'!L:L,MATCH($C624,'Policy Characteristics'!$C:$C,0)))</f>
        <v>industry-elec-and-hydrogen.html</v>
      </c>
    </row>
    <row r="625" spans="1:18">
      <c r="A625" s="254" t="str">
        <f>IF(ISBLANK(INDEX('Policy Characteristics'!A:A,MATCH($C625,'Policy Characteristics'!$C:$C,0))),"",INDEX('Policy Characteristics'!A:A,MATCH($C625,'Policy Characteristics'!$C:$C,0)))</f>
        <v>Industry</v>
      </c>
      <c r="B625" s="262" t="str">
        <f>IF(ISBLANK(INDEX('Policy Characteristics'!B:B,MATCH($C625,'Policy Characteristics'!$C:$C,0))),"",INDEX('Policy Characteristics'!B:B,MATCH($C625,'Policy Characteristics'!$C:$C,0)))</f>
        <v>Electrification</v>
      </c>
      <c r="C625" s="254" t="str">
        <f t="shared" si="33"/>
        <v>Fraction of Eligible Industrial Energy Use Shifted to Electricity</v>
      </c>
      <c r="D625" s="6" t="s">
        <v>3073</v>
      </c>
      <c r="E625" s="1" t="s">
        <v>3526</v>
      </c>
      <c r="F625" t="s">
        <v>3037</v>
      </c>
      <c r="G625" s="45" t="s">
        <v>3533</v>
      </c>
      <c r="H625" s="43">
        <v>1891</v>
      </c>
      <c r="I625" s="324" t="s">
        <v>43</v>
      </c>
      <c r="J625" s="255" t="str">
        <f>IF(ISBLANK(INDEX('Policy Characteristics'!D:D,MATCH($C625,'Policy Characteristics'!$C:$C,0))),"",INDEX('Policy Characteristics'!D:D,MATCH($C625,'Policy Characteristics'!$C:$C,0)))</f>
        <v>Electrification</v>
      </c>
      <c r="K625" s="254" t="str">
        <f>IF(ISBLANK(INDEX('Policy Characteristics'!E:E,MATCH($C625,'Policy Characteristics'!$C:$C,0))),"",INDEX('Policy Characteristics'!E:E,MATCH($C625,'Policy Characteristics'!$C:$C,0)))</f>
        <v>indst shift to electricity</v>
      </c>
      <c r="L625" s="261">
        <f>IF(ISBLANK(INDEX('Policy Characteristics'!F:F,MATCH($C625,'Policy Characteristics'!$C:$C,0))),"",INDEX('Policy Characteristics'!F:F,MATCH($C625,'Policy Characteristics'!$C:$C,0)))</f>
        <v>0</v>
      </c>
      <c r="M625" s="261">
        <f>IF(ISBLANK(INDEX('Policy Characteristics'!G:G,MATCH($C625,'Policy Characteristics'!$C:$C,0))),"",INDEX('Policy Characteristics'!G:G,MATCH($C625,'Policy Characteristics'!$C:$C,0)))</f>
        <v>1</v>
      </c>
      <c r="N625" s="261">
        <f>IF(ISBLANK(INDEX('Policy Characteristics'!H:H,MATCH($C625,'Policy Characteristics'!$C:$C,0))),"",INDEX('Policy Characteristics'!H:H,MATCH($C625,'Policy Characteristics'!$C:$C,0)))</f>
        <v>0.01</v>
      </c>
      <c r="O625" s="254" t="str">
        <f>IF(ISBLANK(INDEX('Policy Characteristics'!I:I,MATCH($C625,'Policy Characteristics'!$C:$C,0))),"",INDEX('Policy Characteristics'!I:I,MATCH($C625,'Policy Characteristics'!$C:$C,0)))</f>
        <v>% of fuel shifted</v>
      </c>
      <c r="P625" s="254"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54" t="str">
        <f>IF(ISBLANK(INDEX('Policy Characteristics'!K:K,MATCH($C625,'Policy Characteristics'!$C:$C,0))),"",INDEX('Policy Characteristics'!K:K,MATCH($C625,'Policy Characteristics'!$C:$C,0)))</f>
        <v>industry-ag-main.html#fuel-switching</v>
      </c>
      <c r="R625" s="254" t="str">
        <f>IF(ISBLANK(INDEX('Policy Characteristics'!L:L,MATCH($C625,'Policy Characteristics'!$C:$C,0))),"",INDEX('Policy Characteristics'!L:L,MATCH($C625,'Policy Characteristics'!$C:$C,0)))</f>
        <v>industry-elec-and-hydrogen.html</v>
      </c>
    </row>
    <row r="626" spans="1:18">
      <c r="A626" s="254" t="str">
        <f>IF(ISBLANK(INDEX('Policy Characteristics'!A:A,MATCH($C626,'Policy Characteristics'!$C:$C,0))),"",INDEX('Policy Characteristics'!A:A,MATCH($C626,'Policy Characteristics'!$C:$C,0)))</f>
        <v>Industry</v>
      </c>
      <c r="B626" s="262" t="str">
        <f>IF(ISBLANK(INDEX('Policy Characteristics'!B:B,MATCH($C626,'Policy Characteristics'!$C:$C,0))),"",INDEX('Policy Characteristics'!B:B,MATCH($C626,'Policy Characteristics'!$C:$C,0)))</f>
        <v>Electrification</v>
      </c>
      <c r="C626" s="254" t="str">
        <f t="shared" si="33"/>
        <v>Fraction of Eligible Industrial Energy Use Shifted to Electricity</v>
      </c>
      <c r="D626" s="6" t="s">
        <v>3073</v>
      </c>
      <c r="E626" s="1" t="s">
        <v>3527</v>
      </c>
      <c r="F626" t="s">
        <v>3037</v>
      </c>
      <c r="G626" s="45" t="s">
        <v>3534</v>
      </c>
      <c r="H626" s="43">
        <v>1892</v>
      </c>
      <c r="I626" s="324" t="s">
        <v>43</v>
      </c>
      <c r="J626" s="255" t="str">
        <f>IF(ISBLANK(INDEX('Policy Characteristics'!D:D,MATCH($C626,'Policy Characteristics'!$C:$C,0))),"",INDEX('Policy Characteristics'!D:D,MATCH($C626,'Policy Characteristics'!$C:$C,0)))</f>
        <v>Electrification</v>
      </c>
      <c r="K626" s="254" t="str">
        <f>IF(ISBLANK(INDEX('Policy Characteristics'!E:E,MATCH($C626,'Policy Characteristics'!$C:$C,0))),"",INDEX('Policy Characteristics'!E:E,MATCH($C626,'Policy Characteristics'!$C:$C,0)))</f>
        <v>indst shift to electricity</v>
      </c>
      <c r="L626" s="261">
        <f>IF(ISBLANK(INDEX('Policy Characteristics'!F:F,MATCH($C626,'Policy Characteristics'!$C:$C,0))),"",INDEX('Policy Characteristics'!F:F,MATCH($C626,'Policy Characteristics'!$C:$C,0)))</f>
        <v>0</v>
      </c>
      <c r="M626" s="261">
        <f>IF(ISBLANK(INDEX('Policy Characteristics'!G:G,MATCH($C626,'Policy Characteristics'!$C:$C,0))),"",INDEX('Policy Characteristics'!G:G,MATCH($C626,'Policy Characteristics'!$C:$C,0)))</f>
        <v>1</v>
      </c>
      <c r="N626" s="261">
        <f>IF(ISBLANK(INDEX('Policy Characteristics'!H:H,MATCH($C626,'Policy Characteristics'!$C:$C,0))),"",INDEX('Policy Characteristics'!H:H,MATCH($C626,'Policy Characteristics'!$C:$C,0)))</f>
        <v>0.01</v>
      </c>
      <c r="O626" s="254" t="str">
        <f>IF(ISBLANK(INDEX('Policy Characteristics'!I:I,MATCH($C626,'Policy Characteristics'!$C:$C,0))),"",INDEX('Policy Characteristics'!I:I,MATCH($C626,'Policy Characteristics'!$C:$C,0)))</f>
        <v>% of fuel shifted</v>
      </c>
      <c r="P626" s="254"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54" t="str">
        <f>IF(ISBLANK(INDEX('Policy Characteristics'!K:K,MATCH($C626,'Policy Characteristics'!$C:$C,0))),"",INDEX('Policy Characteristics'!K:K,MATCH($C626,'Policy Characteristics'!$C:$C,0)))</f>
        <v>industry-ag-main.html#fuel-switching</v>
      </c>
      <c r="R626" s="254" t="str">
        <f>IF(ISBLANK(INDEX('Policy Characteristics'!L:L,MATCH($C626,'Policy Characteristics'!$C:$C,0))),"",INDEX('Policy Characteristics'!L:L,MATCH($C626,'Policy Characteristics'!$C:$C,0)))</f>
        <v>industry-elec-and-hydrogen.html</v>
      </c>
    </row>
    <row r="627" spans="1:18">
      <c r="A627" s="254" t="str">
        <f>IF(ISBLANK(INDEX('Policy Characteristics'!A:A,MATCH($C627,'Policy Characteristics'!$C:$C,0))),"",INDEX('Policy Characteristics'!A:A,MATCH($C627,'Policy Characteristics'!$C:$C,0)))</f>
        <v>Industry</v>
      </c>
      <c r="B627" s="262" t="str">
        <f>IF(ISBLANK(INDEX('Policy Characteristics'!B:B,MATCH($C627,'Policy Characteristics'!$C:$C,0))),"",INDEX('Policy Characteristics'!B:B,MATCH($C627,'Policy Characteristics'!$C:$C,0)))</f>
        <v>Electrification</v>
      </c>
      <c r="C627" s="254" t="str">
        <f t="shared" si="33"/>
        <v>Fraction of Eligible Industrial Energy Use Shifted to Electricity</v>
      </c>
      <c r="D627" s="6" t="s">
        <v>3073</v>
      </c>
      <c r="E627" s="1" t="s">
        <v>3528</v>
      </c>
      <c r="F627" t="s">
        <v>3037</v>
      </c>
      <c r="G627" s="45" t="s">
        <v>3535</v>
      </c>
      <c r="H627" s="43">
        <v>1893</v>
      </c>
      <c r="I627" s="324" t="s">
        <v>43</v>
      </c>
      <c r="J627" s="255" t="str">
        <f>IF(ISBLANK(INDEX('Policy Characteristics'!D:D,MATCH($C627,'Policy Characteristics'!$C:$C,0))),"",INDEX('Policy Characteristics'!D:D,MATCH($C627,'Policy Characteristics'!$C:$C,0)))</f>
        <v>Electrification</v>
      </c>
      <c r="K627" s="254" t="str">
        <f>IF(ISBLANK(INDEX('Policy Characteristics'!E:E,MATCH($C627,'Policy Characteristics'!$C:$C,0))),"",INDEX('Policy Characteristics'!E:E,MATCH($C627,'Policy Characteristics'!$C:$C,0)))</f>
        <v>indst shift to electricity</v>
      </c>
      <c r="L627" s="261">
        <f>IF(ISBLANK(INDEX('Policy Characteristics'!F:F,MATCH($C627,'Policy Characteristics'!$C:$C,0))),"",INDEX('Policy Characteristics'!F:F,MATCH($C627,'Policy Characteristics'!$C:$C,0)))</f>
        <v>0</v>
      </c>
      <c r="M627" s="261">
        <f>IF(ISBLANK(INDEX('Policy Characteristics'!G:G,MATCH($C627,'Policy Characteristics'!$C:$C,0))),"",INDEX('Policy Characteristics'!G:G,MATCH($C627,'Policy Characteristics'!$C:$C,0)))</f>
        <v>1</v>
      </c>
      <c r="N627" s="261">
        <f>IF(ISBLANK(INDEX('Policy Characteristics'!H:H,MATCH($C627,'Policy Characteristics'!$C:$C,0))),"",INDEX('Policy Characteristics'!H:H,MATCH($C627,'Policy Characteristics'!$C:$C,0)))</f>
        <v>0.01</v>
      </c>
      <c r="O627" s="254" t="str">
        <f>IF(ISBLANK(INDEX('Policy Characteristics'!I:I,MATCH($C627,'Policy Characteristics'!$C:$C,0))),"",INDEX('Policy Characteristics'!I:I,MATCH($C627,'Policy Characteristics'!$C:$C,0)))</f>
        <v>% of fuel shifted</v>
      </c>
      <c r="P627" s="254"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54" t="str">
        <f>IF(ISBLANK(INDEX('Policy Characteristics'!K:K,MATCH($C627,'Policy Characteristics'!$C:$C,0))),"",INDEX('Policy Characteristics'!K:K,MATCH($C627,'Policy Characteristics'!$C:$C,0)))</f>
        <v>industry-ag-main.html#fuel-switching</v>
      </c>
      <c r="R627" s="254" t="str">
        <f>IF(ISBLANK(INDEX('Policy Characteristics'!L:L,MATCH($C627,'Policy Characteristics'!$C:$C,0))),"",INDEX('Policy Characteristics'!L:L,MATCH($C627,'Policy Characteristics'!$C:$C,0)))</f>
        <v>industry-elec-and-hydrogen.html</v>
      </c>
    </row>
    <row r="628" spans="1:18">
      <c r="A628" s="254" t="str">
        <f>IF(ISBLANK(INDEX('Policy Characteristics'!A:A,MATCH($C628,'Policy Characteristics'!$C:$C,0))),"",INDEX('Policy Characteristics'!A:A,MATCH($C628,'Policy Characteristics'!$C:$C,0)))</f>
        <v>Industry</v>
      </c>
      <c r="B628" s="262" t="str">
        <f>IF(ISBLANK(INDEX('Policy Characteristics'!B:B,MATCH($C628,'Policy Characteristics'!$C:$C,0))),"",INDEX('Policy Characteristics'!B:B,MATCH($C628,'Policy Characteristics'!$C:$C,0)))</f>
        <v>Electrification</v>
      </c>
      <c r="C628" s="254" t="str">
        <f t="shared" si="33"/>
        <v>Fraction of Eligible Industrial Energy Use Shifted to Electricity</v>
      </c>
      <c r="D628" s="6" t="s">
        <v>3073</v>
      </c>
      <c r="E628" s="1" t="s">
        <v>3529</v>
      </c>
      <c r="F628" t="s">
        <v>3037</v>
      </c>
      <c r="G628" s="45" t="s">
        <v>3536</v>
      </c>
      <c r="H628" s="43">
        <v>1894</v>
      </c>
      <c r="I628" s="324" t="s">
        <v>43</v>
      </c>
      <c r="J628" s="255" t="str">
        <f>IF(ISBLANK(INDEX('Policy Characteristics'!D:D,MATCH($C628,'Policy Characteristics'!$C:$C,0))),"",INDEX('Policy Characteristics'!D:D,MATCH($C628,'Policy Characteristics'!$C:$C,0)))</f>
        <v>Electrification</v>
      </c>
      <c r="K628" s="254" t="str">
        <f>IF(ISBLANK(INDEX('Policy Characteristics'!E:E,MATCH($C628,'Policy Characteristics'!$C:$C,0))),"",INDEX('Policy Characteristics'!E:E,MATCH($C628,'Policy Characteristics'!$C:$C,0)))</f>
        <v>indst shift to electricity</v>
      </c>
      <c r="L628" s="261">
        <f>IF(ISBLANK(INDEX('Policy Characteristics'!F:F,MATCH($C628,'Policy Characteristics'!$C:$C,0))),"",INDEX('Policy Characteristics'!F:F,MATCH($C628,'Policy Characteristics'!$C:$C,0)))</f>
        <v>0</v>
      </c>
      <c r="M628" s="261">
        <f>IF(ISBLANK(INDEX('Policy Characteristics'!G:G,MATCH($C628,'Policy Characteristics'!$C:$C,0))),"",INDEX('Policy Characteristics'!G:G,MATCH($C628,'Policy Characteristics'!$C:$C,0)))</f>
        <v>1</v>
      </c>
      <c r="N628" s="261">
        <f>IF(ISBLANK(INDEX('Policy Characteristics'!H:H,MATCH($C628,'Policy Characteristics'!$C:$C,0))),"",INDEX('Policy Characteristics'!H:H,MATCH($C628,'Policy Characteristics'!$C:$C,0)))</f>
        <v>0.01</v>
      </c>
      <c r="O628" s="254" t="str">
        <f>IF(ISBLANK(INDEX('Policy Characteristics'!I:I,MATCH($C628,'Policy Characteristics'!$C:$C,0))),"",INDEX('Policy Characteristics'!I:I,MATCH($C628,'Policy Characteristics'!$C:$C,0)))</f>
        <v>% of fuel shifted</v>
      </c>
      <c r="P628" s="254"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54" t="str">
        <f>IF(ISBLANK(INDEX('Policy Characteristics'!K:K,MATCH($C628,'Policy Characteristics'!$C:$C,0))),"",INDEX('Policy Characteristics'!K:K,MATCH($C628,'Policy Characteristics'!$C:$C,0)))</f>
        <v>industry-ag-main.html#fuel-switching</v>
      </c>
      <c r="R628" s="254" t="str">
        <f>IF(ISBLANK(INDEX('Policy Characteristics'!L:L,MATCH($C628,'Policy Characteristics'!$C:$C,0))),"",INDEX('Policy Characteristics'!L:L,MATCH($C628,'Policy Characteristics'!$C:$C,0)))</f>
        <v>industry-elec-and-hydrogen.html</v>
      </c>
    </row>
    <row r="629" spans="1:18">
      <c r="A629" s="254" t="str">
        <f>IF(ISBLANK(INDEX('Policy Characteristics'!A:A,MATCH($C629,'Policy Characteristics'!$C:$C,0))),"",INDEX('Policy Characteristics'!A:A,MATCH($C629,'Policy Characteristics'!$C:$C,0)))</f>
        <v>Industry</v>
      </c>
      <c r="B629" s="262" t="str">
        <f>IF(ISBLANK(INDEX('Policy Characteristics'!B:B,MATCH($C629,'Policy Characteristics'!$C:$C,0))),"",INDEX('Policy Characteristics'!B:B,MATCH($C629,'Policy Characteristics'!$C:$C,0)))</f>
        <v>Electrification</v>
      </c>
      <c r="C629" s="254" t="str">
        <f t="shared" si="33"/>
        <v>Fraction of Eligible Industrial Energy Use Shifted to Electricity</v>
      </c>
      <c r="D629" s="6" t="s">
        <v>3073</v>
      </c>
      <c r="E629" s="1" t="s">
        <v>3530</v>
      </c>
      <c r="F629" t="s">
        <v>3037</v>
      </c>
      <c r="G629" s="45" t="s">
        <v>3537</v>
      </c>
      <c r="H629" s="43">
        <v>1895</v>
      </c>
      <c r="I629" s="324" t="s">
        <v>43</v>
      </c>
      <c r="J629" s="255" t="str">
        <f>IF(ISBLANK(INDEX('Policy Characteristics'!D:D,MATCH($C629,'Policy Characteristics'!$C:$C,0))),"",INDEX('Policy Characteristics'!D:D,MATCH($C629,'Policy Characteristics'!$C:$C,0)))</f>
        <v>Electrification</v>
      </c>
      <c r="K629" s="254" t="str">
        <f>IF(ISBLANK(INDEX('Policy Characteristics'!E:E,MATCH($C629,'Policy Characteristics'!$C:$C,0))),"",INDEX('Policy Characteristics'!E:E,MATCH($C629,'Policy Characteristics'!$C:$C,0)))</f>
        <v>indst shift to electricity</v>
      </c>
      <c r="L629" s="261">
        <f>IF(ISBLANK(INDEX('Policy Characteristics'!F:F,MATCH($C629,'Policy Characteristics'!$C:$C,0))),"",INDEX('Policy Characteristics'!F:F,MATCH($C629,'Policy Characteristics'!$C:$C,0)))</f>
        <v>0</v>
      </c>
      <c r="M629" s="261">
        <f>IF(ISBLANK(INDEX('Policy Characteristics'!G:G,MATCH($C629,'Policy Characteristics'!$C:$C,0))),"",INDEX('Policy Characteristics'!G:G,MATCH($C629,'Policy Characteristics'!$C:$C,0)))</f>
        <v>1</v>
      </c>
      <c r="N629" s="261">
        <f>IF(ISBLANK(INDEX('Policy Characteristics'!H:H,MATCH($C629,'Policy Characteristics'!$C:$C,0))),"",INDEX('Policy Characteristics'!H:H,MATCH($C629,'Policy Characteristics'!$C:$C,0)))</f>
        <v>0.01</v>
      </c>
      <c r="O629" s="254" t="str">
        <f>IF(ISBLANK(INDEX('Policy Characteristics'!I:I,MATCH($C629,'Policy Characteristics'!$C:$C,0))),"",INDEX('Policy Characteristics'!I:I,MATCH($C629,'Policy Characteristics'!$C:$C,0)))</f>
        <v>% of fuel shifted</v>
      </c>
      <c r="P629" s="254"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54" t="str">
        <f>IF(ISBLANK(INDEX('Policy Characteristics'!K:K,MATCH($C629,'Policy Characteristics'!$C:$C,0))),"",INDEX('Policy Characteristics'!K:K,MATCH($C629,'Policy Characteristics'!$C:$C,0)))</f>
        <v>industry-ag-main.html#fuel-switching</v>
      </c>
      <c r="R629" s="254" t="str">
        <f>IF(ISBLANK(INDEX('Policy Characteristics'!L:L,MATCH($C629,'Policy Characteristics'!$C:$C,0))),"",INDEX('Policy Characteristics'!L:L,MATCH($C629,'Policy Characteristics'!$C:$C,0)))</f>
        <v>industry-elec-and-hydrogen.html</v>
      </c>
    </row>
    <row r="630" spans="1:18">
      <c r="A630" s="254" t="str">
        <f>IF(ISBLANK(INDEX('Policy Characteristics'!A:A,MATCH($C630,'Policy Characteristics'!$C:$C,0))),"",INDEX('Policy Characteristics'!A:A,MATCH($C630,'Policy Characteristics'!$C:$C,0)))</f>
        <v>Industry</v>
      </c>
      <c r="B630" s="262" t="str">
        <f>IF(ISBLANK(INDEX('Policy Characteristics'!B:B,MATCH($C630,'Policy Characteristics'!$C:$C,0))),"",INDEX('Policy Characteristics'!B:B,MATCH($C630,'Policy Characteristics'!$C:$C,0)))</f>
        <v>Electrification</v>
      </c>
      <c r="C630" s="254" t="str">
        <f t="shared" si="33"/>
        <v>Fraction of Eligible Industrial Energy Use Shifted to Electricity</v>
      </c>
      <c r="D630" s="6" t="s">
        <v>3073</v>
      </c>
      <c r="E630" s="1" t="s">
        <v>3531</v>
      </c>
      <c r="F630" t="s">
        <v>3037</v>
      </c>
      <c r="G630" s="45" t="s">
        <v>3538</v>
      </c>
      <c r="H630" s="43">
        <v>1896</v>
      </c>
      <c r="I630" s="324" t="s">
        <v>43</v>
      </c>
      <c r="J630" s="255" t="str">
        <f>IF(ISBLANK(INDEX('Policy Characteristics'!D:D,MATCH($C630,'Policy Characteristics'!$C:$C,0))),"",INDEX('Policy Characteristics'!D:D,MATCH($C630,'Policy Characteristics'!$C:$C,0)))</f>
        <v>Electrification</v>
      </c>
      <c r="K630" s="254" t="str">
        <f>IF(ISBLANK(INDEX('Policy Characteristics'!E:E,MATCH($C630,'Policy Characteristics'!$C:$C,0))),"",INDEX('Policy Characteristics'!E:E,MATCH($C630,'Policy Characteristics'!$C:$C,0)))</f>
        <v>indst shift to electricity</v>
      </c>
      <c r="L630" s="261">
        <f>IF(ISBLANK(INDEX('Policy Characteristics'!F:F,MATCH($C630,'Policy Characteristics'!$C:$C,0))),"",INDEX('Policy Characteristics'!F:F,MATCH($C630,'Policy Characteristics'!$C:$C,0)))</f>
        <v>0</v>
      </c>
      <c r="M630" s="261">
        <f>IF(ISBLANK(INDEX('Policy Characteristics'!G:G,MATCH($C630,'Policy Characteristics'!$C:$C,0))),"",INDEX('Policy Characteristics'!G:G,MATCH($C630,'Policy Characteristics'!$C:$C,0)))</f>
        <v>1</v>
      </c>
      <c r="N630" s="261">
        <f>IF(ISBLANK(INDEX('Policy Characteristics'!H:H,MATCH($C630,'Policy Characteristics'!$C:$C,0))),"",INDEX('Policy Characteristics'!H:H,MATCH($C630,'Policy Characteristics'!$C:$C,0)))</f>
        <v>0.01</v>
      </c>
      <c r="O630" s="254" t="str">
        <f>IF(ISBLANK(INDEX('Policy Characteristics'!I:I,MATCH($C630,'Policy Characteristics'!$C:$C,0))),"",INDEX('Policy Characteristics'!I:I,MATCH($C630,'Policy Characteristics'!$C:$C,0)))</f>
        <v>% of fuel shifted</v>
      </c>
      <c r="P630" s="254"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54" t="str">
        <f>IF(ISBLANK(INDEX('Policy Characteristics'!K:K,MATCH($C630,'Policy Characteristics'!$C:$C,0))),"",INDEX('Policy Characteristics'!K:K,MATCH($C630,'Policy Characteristics'!$C:$C,0)))</f>
        <v>industry-ag-main.html#fuel-switching</v>
      </c>
      <c r="R630" s="254" t="str">
        <f>IF(ISBLANK(INDEX('Policy Characteristics'!L:L,MATCH($C630,'Policy Characteristics'!$C:$C,0))),"",INDEX('Policy Characteristics'!L:L,MATCH($C630,'Policy Characteristics'!$C:$C,0)))</f>
        <v>industry-elec-and-hydrogen.html</v>
      </c>
    </row>
    <row r="631" spans="1:18">
      <c r="A631" s="254" t="str">
        <f>IF(ISBLANK(INDEX('Policy Characteristics'!A:A,MATCH($C631,'Policy Characteristics'!$C:$C,0))),"",INDEX('Policy Characteristics'!A:A,MATCH($C631,'Policy Characteristics'!$C:$C,0)))</f>
        <v>Industry</v>
      </c>
      <c r="B631" s="262" t="str">
        <f>IF(ISBLANK(INDEX('Policy Characteristics'!B:B,MATCH($C631,'Policy Characteristics'!$C:$C,0))),"",INDEX('Policy Characteristics'!B:B,MATCH($C631,'Policy Characteristics'!$C:$C,0)))</f>
        <v>Electrification</v>
      </c>
      <c r="C631" s="254" t="str">
        <f t="shared" si="33"/>
        <v>Fraction of Eligible Industrial Energy Use Shifted to Electricity</v>
      </c>
      <c r="D631" s="6" t="s">
        <v>3073</v>
      </c>
      <c r="E631" s="1" t="s">
        <v>3694</v>
      </c>
      <c r="F631" t="s">
        <v>3037</v>
      </c>
      <c r="G631" s="45" t="s">
        <v>3694</v>
      </c>
      <c r="H631" s="43">
        <v>1897</v>
      </c>
      <c r="I631" s="324" t="s">
        <v>43</v>
      </c>
      <c r="J631" s="255" t="str">
        <f>IF(ISBLANK(INDEX('Policy Characteristics'!D:D,MATCH($C631,'Policy Characteristics'!$C:$C,0))),"",INDEX('Policy Characteristics'!D:D,MATCH($C631,'Policy Characteristics'!$C:$C,0)))</f>
        <v>Electrification</v>
      </c>
      <c r="K631" s="254" t="str">
        <f>IF(ISBLANK(INDEX('Policy Characteristics'!E:E,MATCH($C631,'Policy Characteristics'!$C:$C,0))),"",INDEX('Policy Characteristics'!E:E,MATCH($C631,'Policy Characteristics'!$C:$C,0)))</f>
        <v>indst shift to electricity</v>
      </c>
      <c r="L631" s="261">
        <f>IF(ISBLANK(INDEX('Policy Characteristics'!F:F,MATCH($C631,'Policy Characteristics'!$C:$C,0))),"",INDEX('Policy Characteristics'!F:F,MATCH($C631,'Policy Characteristics'!$C:$C,0)))</f>
        <v>0</v>
      </c>
      <c r="M631" s="261">
        <f>IF(ISBLANK(INDEX('Policy Characteristics'!G:G,MATCH($C631,'Policy Characteristics'!$C:$C,0))),"",INDEX('Policy Characteristics'!G:G,MATCH($C631,'Policy Characteristics'!$C:$C,0)))</f>
        <v>1</v>
      </c>
      <c r="N631" s="261">
        <f>IF(ISBLANK(INDEX('Policy Characteristics'!H:H,MATCH($C631,'Policy Characteristics'!$C:$C,0))),"",INDEX('Policy Characteristics'!H:H,MATCH($C631,'Policy Characteristics'!$C:$C,0)))</f>
        <v>0.01</v>
      </c>
      <c r="O631" s="254" t="str">
        <f>IF(ISBLANK(INDEX('Policy Characteristics'!I:I,MATCH($C631,'Policy Characteristics'!$C:$C,0))),"",INDEX('Policy Characteristics'!I:I,MATCH($C631,'Policy Characteristics'!$C:$C,0)))</f>
        <v>% of fuel shifted</v>
      </c>
      <c r="P631" s="254"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54" t="str">
        <f>IF(ISBLANK(INDEX('Policy Characteristics'!K:K,MATCH($C631,'Policy Characteristics'!$C:$C,0))),"",INDEX('Policy Characteristics'!K:K,MATCH($C631,'Policy Characteristics'!$C:$C,0)))</f>
        <v>industry-ag-main.html#fuel-switching</v>
      </c>
      <c r="R631" s="254" t="str">
        <f>IF(ISBLANK(INDEX('Policy Characteristics'!L:L,MATCH($C631,'Policy Characteristics'!$C:$C,0))),"",INDEX('Policy Characteristics'!L:L,MATCH($C631,'Policy Characteristics'!$C:$C,0)))</f>
        <v>industry-elec-and-hydrogen.html</v>
      </c>
    </row>
    <row r="632" spans="1:18">
      <c r="A632" s="254" t="str">
        <f>IF(ISBLANK(INDEX('Policy Characteristics'!A:A,MATCH($C632,'Policy Characteristics'!$C:$C,0))),"",INDEX('Policy Characteristics'!A:A,MATCH($C632,'Policy Characteristics'!$C:$C,0)))</f>
        <v>Industry</v>
      </c>
      <c r="B632" s="262" t="str">
        <f>IF(ISBLANK(INDEX('Policy Characteristics'!B:B,MATCH($C632,'Policy Characteristics'!$C:$C,0))),"",INDEX('Policy Characteristics'!B:B,MATCH($C632,'Policy Characteristics'!$C:$C,0)))</f>
        <v>Electrification</v>
      </c>
      <c r="C632" s="254" t="str">
        <f t="shared" si="33"/>
        <v>Fraction of Eligible Industrial Energy Use Shifted to Electricity</v>
      </c>
      <c r="D632" s="6" t="s">
        <v>3074</v>
      </c>
      <c r="E632" s="1" t="s">
        <v>3525</v>
      </c>
      <c r="F632" t="s">
        <v>3038</v>
      </c>
      <c r="G632" s="45" t="s">
        <v>3532</v>
      </c>
      <c r="H632" s="43">
        <v>1898</v>
      </c>
      <c r="I632" s="324" t="s">
        <v>43</v>
      </c>
      <c r="J632" s="255" t="str">
        <f>IF(ISBLANK(INDEX('Policy Characteristics'!D:D,MATCH($C632,'Policy Characteristics'!$C:$C,0))),"",INDEX('Policy Characteristics'!D:D,MATCH($C632,'Policy Characteristics'!$C:$C,0)))</f>
        <v>Electrification</v>
      </c>
      <c r="K632" s="254" t="str">
        <f>IF(ISBLANK(INDEX('Policy Characteristics'!E:E,MATCH($C632,'Policy Characteristics'!$C:$C,0))),"",INDEX('Policy Characteristics'!E:E,MATCH($C632,'Policy Characteristics'!$C:$C,0)))</f>
        <v>indst shift to electricity</v>
      </c>
      <c r="L632" s="261">
        <f>IF(ISBLANK(INDEX('Policy Characteristics'!F:F,MATCH($C632,'Policy Characteristics'!$C:$C,0))),"",INDEX('Policy Characteristics'!F:F,MATCH($C632,'Policy Characteristics'!$C:$C,0)))</f>
        <v>0</v>
      </c>
      <c r="M632" s="261">
        <f>IF(ISBLANK(INDEX('Policy Characteristics'!G:G,MATCH($C632,'Policy Characteristics'!$C:$C,0))),"",INDEX('Policy Characteristics'!G:G,MATCH($C632,'Policy Characteristics'!$C:$C,0)))</f>
        <v>1</v>
      </c>
      <c r="N632" s="261">
        <f>IF(ISBLANK(INDEX('Policy Characteristics'!H:H,MATCH($C632,'Policy Characteristics'!$C:$C,0))),"",INDEX('Policy Characteristics'!H:H,MATCH($C632,'Policy Characteristics'!$C:$C,0)))</f>
        <v>0.01</v>
      </c>
      <c r="O632" s="254" t="str">
        <f>IF(ISBLANK(INDEX('Policy Characteristics'!I:I,MATCH($C632,'Policy Characteristics'!$C:$C,0))),"",INDEX('Policy Characteristics'!I:I,MATCH($C632,'Policy Characteristics'!$C:$C,0)))</f>
        <v>% of fuel shifted</v>
      </c>
      <c r="P632" s="254"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54" t="str">
        <f>IF(ISBLANK(INDEX('Policy Characteristics'!K:K,MATCH($C632,'Policy Characteristics'!$C:$C,0))),"",INDEX('Policy Characteristics'!K:K,MATCH($C632,'Policy Characteristics'!$C:$C,0)))</f>
        <v>industry-ag-main.html#fuel-switching</v>
      </c>
      <c r="R632" s="254" t="str">
        <f>IF(ISBLANK(INDEX('Policy Characteristics'!L:L,MATCH($C632,'Policy Characteristics'!$C:$C,0))),"",INDEX('Policy Characteristics'!L:L,MATCH($C632,'Policy Characteristics'!$C:$C,0)))</f>
        <v>industry-elec-and-hydrogen.html</v>
      </c>
    </row>
    <row r="633" spans="1:18">
      <c r="A633" s="254" t="str">
        <f>IF(ISBLANK(INDEX('Policy Characteristics'!A:A,MATCH($C633,'Policy Characteristics'!$C:$C,0))),"",INDEX('Policy Characteristics'!A:A,MATCH($C633,'Policy Characteristics'!$C:$C,0)))</f>
        <v>Industry</v>
      </c>
      <c r="B633" s="262" t="str">
        <f>IF(ISBLANK(INDEX('Policy Characteristics'!B:B,MATCH($C633,'Policy Characteristics'!$C:$C,0))),"",INDEX('Policy Characteristics'!B:B,MATCH($C633,'Policy Characteristics'!$C:$C,0)))</f>
        <v>Electrification</v>
      </c>
      <c r="C633" s="254" t="str">
        <f t="shared" ref="C633:C684" si="34">C$568</f>
        <v>Fraction of Eligible Industrial Energy Use Shifted to Electricity</v>
      </c>
      <c r="D633" s="6" t="s">
        <v>3074</v>
      </c>
      <c r="E633" s="1" t="s">
        <v>3526</v>
      </c>
      <c r="F633" t="s">
        <v>3038</v>
      </c>
      <c r="G633" s="45" t="s">
        <v>3533</v>
      </c>
      <c r="H633" s="43">
        <v>1899</v>
      </c>
      <c r="I633" s="324" t="s">
        <v>43</v>
      </c>
      <c r="J633" s="255" t="str">
        <f>IF(ISBLANK(INDEX('Policy Characteristics'!D:D,MATCH($C633,'Policy Characteristics'!$C:$C,0))),"",INDEX('Policy Characteristics'!D:D,MATCH($C633,'Policy Characteristics'!$C:$C,0)))</f>
        <v>Electrification</v>
      </c>
      <c r="K633" s="254" t="str">
        <f>IF(ISBLANK(INDEX('Policy Characteristics'!E:E,MATCH($C633,'Policy Characteristics'!$C:$C,0))),"",INDEX('Policy Characteristics'!E:E,MATCH($C633,'Policy Characteristics'!$C:$C,0)))</f>
        <v>indst shift to electricity</v>
      </c>
      <c r="L633" s="261">
        <f>IF(ISBLANK(INDEX('Policy Characteristics'!F:F,MATCH($C633,'Policy Characteristics'!$C:$C,0))),"",INDEX('Policy Characteristics'!F:F,MATCH($C633,'Policy Characteristics'!$C:$C,0)))</f>
        <v>0</v>
      </c>
      <c r="M633" s="261">
        <f>IF(ISBLANK(INDEX('Policy Characteristics'!G:G,MATCH($C633,'Policy Characteristics'!$C:$C,0))),"",INDEX('Policy Characteristics'!G:G,MATCH($C633,'Policy Characteristics'!$C:$C,0)))</f>
        <v>1</v>
      </c>
      <c r="N633" s="261">
        <f>IF(ISBLANK(INDEX('Policy Characteristics'!H:H,MATCH($C633,'Policy Characteristics'!$C:$C,0))),"",INDEX('Policy Characteristics'!H:H,MATCH($C633,'Policy Characteristics'!$C:$C,0)))</f>
        <v>0.01</v>
      </c>
      <c r="O633" s="254" t="str">
        <f>IF(ISBLANK(INDEX('Policy Characteristics'!I:I,MATCH($C633,'Policy Characteristics'!$C:$C,0))),"",INDEX('Policy Characteristics'!I:I,MATCH($C633,'Policy Characteristics'!$C:$C,0)))</f>
        <v>% of fuel shifted</v>
      </c>
      <c r="P633" s="254"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54" t="str">
        <f>IF(ISBLANK(INDEX('Policy Characteristics'!K:K,MATCH($C633,'Policy Characteristics'!$C:$C,0))),"",INDEX('Policy Characteristics'!K:K,MATCH($C633,'Policy Characteristics'!$C:$C,0)))</f>
        <v>industry-ag-main.html#fuel-switching</v>
      </c>
      <c r="R633" s="254" t="str">
        <f>IF(ISBLANK(INDEX('Policy Characteristics'!L:L,MATCH($C633,'Policy Characteristics'!$C:$C,0))),"",INDEX('Policy Characteristics'!L:L,MATCH($C633,'Policy Characteristics'!$C:$C,0)))</f>
        <v>industry-elec-and-hydrogen.html</v>
      </c>
    </row>
    <row r="634" spans="1:18">
      <c r="A634" s="254" t="str">
        <f>IF(ISBLANK(INDEX('Policy Characteristics'!A:A,MATCH($C634,'Policy Characteristics'!$C:$C,0))),"",INDEX('Policy Characteristics'!A:A,MATCH($C634,'Policy Characteristics'!$C:$C,0)))</f>
        <v>Industry</v>
      </c>
      <c r="B634" s="262" t="str">
        <f>IF(ISBLANK(INDEX('Policy Characteristics'!B:B,MATCH($C634,'Policy Characteristics'!$C:$C,0))),"",INDEX('Policy Characteristics'!B:B,MATCH($C634,'Policy Characteristics'!$C:$C,0)))</f>
        <v>Electrification</v>
      </c>
      <c r="C634" s="254" t="str">
        <f t="shared" si="34"/>
        <v>Fraction of Eligible Industrial Energy Use Shifted to Electricity</v>
      </c>
      <c r="D634" s="6" t="s">
        <v>3074</v>
      </c>
      <c r="E634" s="1" t="s">
        <v>3527</v>
      </c>
      <c r="F634" t="s">
        <v>3038</v>
      </c>
      <c r="G634" s="45" t="s">
        <v>3534</v>
      </c>
      <c r="H634" s="43">
        <v>1900</v>
      </c>
      <c r="I634" s="324" t="s">
        <v>43</v>
      </c>
      <c r="J634" s="255" t="str">
        <f>IF(ISBLANK(INDEX('Policy Characteristics'!D:D,MATCH($C634,'Policy Characteristics'!$C:$C,0))),"",INDEX('Policy Characteristics'!D:D,MATCH($C634,'Policy Characteristics'!$C:$C,0)))</f>
        <v>Electrification</v>
      </c>
      <c r="K634" s="254" t="str">
        <f>IF(ISBLANK(INDEX('Policy Characteristics'!E:E,MATCH($C634,'Policy Characteristics'!$C:$C,0))),"",INDEX('Policy Characteristics'!E:E,MATCH($C634,'Policy Characteristics'!$C:$C,0)))</f>
        <v>indst shift to electricity</v>
      </c>
      <c r="L634" s="261">
        <f>IF(ISBLANK(INDEX('Policy Characteristics'!F:F,MATCH($C634,'Policy Characteristics'!$C:$C,0))),"",INDEX('Policy Characteristics'!F:F,MATCH($C634,'Policy Characteristics'!$C:$C,0)))</f>
        <v>0</v>
      </c>
      <c r="M634" s="261">
        <f>IF(ISBLANK(INDEX('Policy Characteristics'!G:G,MATCH($C634,'Policy Characteristics'!$C:$C,0))),"",INDEX('Policy Characteristics'!G:G,MATCH($C634,'Policy Characteristics'!$C:$C,0)))</f>
        <v>1</v>
      </c>
      <c r="N634" s="261">
        <f>IF(ISBLANK(INDEX('Policy Characteristics'!H:H,MATCH($C634,'Policy Characteristics'!$C:$C,0))),"",INDEX('Policy Characteristics'!H:H,MATCH($C634,'Policy Characteristics'!$C:$C,0)))</f>
        <v>0.01</v>
      </c>
      <c r="O634" s="254" t="str">
        <f>IF(ISBLANK(INDEX('Policy Characteristics'!I:I,MATCH($C634,'Policy Characteristics'!$C:$C,0))),"",INDEX('Policy Characteristics'!I:I,MATCH($C634,'Policy Characteristics'!$C:$C,0)))</f>
        <v>% of fuel shifted</v>
      </c>
      <c r="P634" s="254"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54" t="str">
        <f>IF(ISBLANK(INDEX('Policy Characteristics'!K:K,MATCH($C634,'Policy Characteristics'!$C:$C,0))),"",INDEX('Policy Characteristics'!K:K,MATCH($C634,'Policy Characteristics'!$C:$C,0)))</f>
        <v>industry-ag-main.html#fuel-switching</v>
      </c>
      <c r="R634" s="254" t="str">
        <f>IF(ISBLANK(INDEX('Policy Characteristics'!L:L,MATCH($C634,'Policy Characteristics'!$C:$C,0))),"",INDEX('Policy Characteristics'!L:L,MATCH($C634,'Policy Characteristics'!$C:$C,0)))</f>
        <v>industry-elec-and-hydrogen.html</v>
      </c>
    </row>
    <row r="635" spans="1:18">
      <c r="A635" s="254" t="str">
        <f>IF(ISBLANK(INDEX('Policy Characteristics'!A:A,MATCH($C635,'Policy Characteristics'!$C:$C,0))),"",INDEX('Policy Characteristics'!A:A,MATCH($C635,'Policy Characteristics'!$C:$C,0)))</f>
        <v>Industry</v>
      </c>
      <c r="B635" s="262" t="str">
        <f>IF(ISBLANK(INDEX('Policy Characteristics'!B:B,MATCH($C635,'Policy Characteristics'!$C:$C,0))),"",INDEX('Policy Characteristics'!B:B,MATCH($C635,'Policy Characteristics'!$C:$C,0)))</f>
        <v>Electrification</v>
      </c>
      <c r="C635" s="254" t="str">
        <f t="shared" si="34"/>
        <v>Fraction of Eligible Industrial Energy Use Shifted to Electricity</v>
      </c>
      <c r="D635" s="6" t="s">
        <v>3074</v>
      </c>
      <c r="E635" s="1" t="s">
        <v>3528</v>
      </c>
      <c r="F635" t="s">
        <v>3038</v>
      </c>
      <c r="G635" s="45" t="s">
        <v>3535</v>
      </c>
      <c r="H635" s="43">
        <v>1901</v>
      </c>
      <c r="I635" s="324" t="s">
        <v>43</v>
      </c>
      <c r="J635" s="255" t="str">
        <f>IF(ISBLANK(INDEX('Policy Characteristics'!D:D,MATCH($C635,'Policy Characteristics'!$C:$C,0))),"",INDEX('Policy Characteristics'!D:D,MATCH($C635,'Policy Characteristics'!$C:$C,0)))</f>
        <v>Electrification</v>
      </c>
      <c r="K635" s="254" t="str">
        <f>IF(ISBLANK(INDEX('Policy Characteristics'!E:E,MATCH($C635,'Policy Characteristics'!$C:$C,0))),"",INDEX('Policy Characteristics'!E:E,MATCH($C635,'Policy Characteristics'!$C:$C,0)))</f>
        <v>indst shift to electricity</v>
      </c>
      <c r="L635" s="261">
        <f>IF(ISBLANK(INDEX('Policy Characteristics'!F:F,MATCH($C635,'Policy Characteristics'!$C:$C,0))),"",INDEX('Policy Characteristics'!F:F,MATCH($C635,'Policy Characteristics'!$C:$C,0)))</f>
        <v>0</v>
      </c>
      <c r="M635" s="261">
        <f>IF(ISBLANK(INDEX('Policy Characteristics'!G:G,MATCH($C635,'Policy Characteristics'!$C:$C,0))),"",INDEX('Policy Characteristics'!G:G,MATCH($C635,'Policy Characteristics'!$C:$C,0)))</f>
        <v>1</v>
      </c>
      <c r="N635" s="261">
        <f>IF(ISBLANK(INDEX('Policy Characteristics'!H:H,MATCH($C635,'Policy Characteristics'!$C:$C,0))),"",INDEX('Policy Characteristics'!H:H,MATCH($C635,'Policy Characteristics'!$C:$C,0)))</f>
        <v>0.01</v>
      </c>
      <c r="O635" s="254" t="str">
        <f>IF(ISBLANK(INDEX('Policy Characteristics'!I:I,MATCH($C635,'Policy Characteristics'!$C:$C,0))),"",INDEX('Policy Characteristics'!I:I,MATCH($C635,'Policy Characteristics'!$C:$C,0)))</f>
        <v>% of fuel shifted</v>
      </c>
      <c r="P635" s="254"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54" t="str">
        <f>IF(ISBLANK(INDEX('Policy Characteristics'!K:K,MATCH($C635,'Policy Characteristics'!$C:$C,0))),"",INDEX('Policy Characteristics'!K:K,MATCH($C635,'Policy Characteristics'!$C:$C,0)))</f>
        <v>industry-ag-main.html#fuel-switching</v>
      </c>
      <c r="R635" s="254" t="str">
        <f>IF(ISBLANK(INDEX('Policy Characteristics'!L:L,MATCH($C635,'Policy Characteristics'!$C:$C,0))),"",INDEX('Policy Characteristics'!L:L,MATCH($C635,'Policy Characteristics'!$C:$C,0)))</f>
        <v>industry-elec-and-hydrogen.html</v>
      </c>
    </row>
    <row r="636" spans="1:18">
      <c r="A636" s="254" t="str">
        <f>IF(ISBLANK(INDEX('Policy Characteristics'!A:A,MATCH($C636,'Policy Characteristics'!$C:$C,0))),"",INDEX('Policy Characteristics'!A:A,MATCH($C636,'Policy Characteristics'!$C:$C,0)))</f>
        <v>Industry</v>
      </c>
      <c r="B636" s="262" t="str">
        <f>IF(ISBLANK(INDEX('Policy Characteristics'!B:B,MATCH($C636,'Policy Characteristics'!$C:$C,0))),"",INDEX('Policy Characteristics'!B:B,MATCH($C636,'Policy Characteristics'!$C:$C,0)))</f>
        <v>Electrification</v>
      </c>
      <c r="C636" s="254" t="str">
        <f t="shared" si="34"/>
        <v>Fraction of Eligible Industrial Energy Use Shifted to Electricity</v>
      </c>
      <c r="D636" s="6" t="s">
        <v>3074</v>
      </c>
      <c r="E636" s="1" t="s">
        <v>3529</v>
      </c>
      <c r="F636" t="s">
        <v>3038</v>
      </c>
      <c r="G636" s="45" t="s">
        <v>3536</v>
      </c>
      <c r="H636" s="43">
        <v>1902</v>
      </c>
      <c r="I636" s="324" t="s">
        <v>43</v>
      </c>
      <c r="J636" s="255" t="str">
        <f>IF(ISBLANK(INDEX('Policy Characteristics'!D:D,MATCH($C636,'Policy Characteristics'!$C:$C,0))),"",INDEX('Policy Characteristics'!D:D,MATCH($C636,'Policy Characteristics'!$C:$C,0)))</f>
        <v>Electrification</v>
      </c>
      <c r="K636" s="254" t="str">
        <f>IF(ISBLANK(INDEX('Policy Characteristics'!E:E,MATCH($C636,'Policy Characteristics'!$C:$C,0))),"",INDEX('Policy Characteristics'!E:E,MATCH($C636,'Policy Characteristics'!$C:$C,0)))</f>
        <v>indst shift to electricity</v>
      </c>
      <c r="L636" s="261">
        <f>IF(ISBLANK(INDEX('Policy Characteristics'!F:F,MATCH($C636,'Policy Characteristics'!$C:$C,0))),"",INDEX('Policy Characteristics'!F:F,MATCH($C636,'Policy Characteristics'!$C:$C,0)))</f>
        <v>0</v>
      </c>
      <c r="M636" s="261">
        <f>IF(ISBLANK(INDEX('Policy Characteristics'!G:G,MATCH($C636,'Policy Characteristics'!$C:$C,0))),"",INDEX('Policy Characteristics'!G:G,MATCH($C636,'Policy Characteristics'!$C:$C,0)))</f>
        <v>1</v>
      </c>
      <c r="N636" s="261">
        <f>IF(ISBLANK(INDEX('Policy Characteristics'!H:H,MATCH($C636,'Policy Characteristics'!$C:$C,0))),"",INDEX('Policy Characteristics'!H:H,MATCH($C636,'Policy Characteristics'!$C:$C,0)))</f>
        <v>0.01</v>
      </c>
      <c r="O636" s="254" t="str">
        <f>IF(ISBLANK(INDEX('Policy Characteristics'!I:I,MATCH($C636,'Policy Characteristics'!$C:$C,0))),"",INDEX('Policy Characteristics'!I:I,MATCH($C636,'Policy Characteristics'!$C:$C,0)))</f>
        <v>% of fuel shifted</v>
      </c>
      <c r="P636" s="254"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54" t="str">
        <f>IF(ISBLANK(INDEX('Policy Characteristics'!K:K,MATCH($C636,'Policy Characteristics'!$C:$C,0))),"",INDEX('Policy Characteristics'!K:K,MATCH($C636,'Policy Characteristics'!$C:$C,0)))</f>
        <v>industry-ag-main.html#fuel-switching</v>
      </c>
      <c r="R636" s="254" t="str">
        <f>IF(ISBLANK(INDEX('Policy Characteristics'!L:L,MATCH($C636,'Policy Characteristics'!$C:$C,0))),"",INDEX('Policy Characteristics'!L:L,MATCH($C636,'Policy Characteristics'!$C:$C,0)))</f>
        <v>industry-elec-and-hydrogen.html</v>
      </c>
    </row>
    <row r="637" spans="1:18">
      <c r="A637" s="254" t="str">
        <f>IF(ISBLANK(INDEX('Policy Characteristics'!A:A,MATCH($C637,'Policy Characteristics'!$C:$C,0))),"",INDEX('Policy Characteristics'!A:A,MATCH($C637,'Policy Characteristics'!$C:$C,0)))</f>
        <v>Industry</v>
      </c>
      <c r="B637" s="262" t="str">
        <f>IF(ISBLANK(INDEX('Policy Characteristics'!B:B,MATCH($C637,'Policy Characteristics'!$C:$C,0))),"",INDEX('Policy Characteristics'!B:B,MATCH($C637,'Policy Characteristics'!$C:$C,0)))</f>
        <v>Electrification</v>
      </c>
      <c r="C637" s="254" t="str">
        <f t="shared" si="34"/>
        <v>Fraction of Eligible Industrial Energy Use Shifted to Electricity</v>
      </c>
      <c r="D637" s="6" t="s">
        <v>3074</v>
      </c>
      <c r="E637" s="1" t="s">
        <v>3530</v>
      </c>
      <c r="F637" t="s">
        <v>3038</v>
      </c>
      <c r="G637" s="45" t="s">
        <v>3537</v>
      </c>
      <c r="H637" s="43">
        <v>1903</v>
      </c>
      <c r="I637" s="324" t="s">
        <v>43</v>
      </c>
      <c r="J637" s="255" t="str">
        <f>IF(ISBLANK(INDEX('Policy Characteristics'!D:D,MATCH($C637,'Policy Characteristics'!$C:$C,0))),"",INDEX('Policy Characteristics'!D:D,MATCH($C637,'Policy Characteristics'!$C:$C,0)))</f>
        <v>Electrification</v>
      </c>
      <c r="K637" s="254" t="str">
        <f>IF(ISBLANK(INDEX('Policy Characteristics'!E:E,MATCH($C637,'Policy Characteristics'!$C:$C,0))),"",INDEX('Policy Characteristics'!E:E,MATCH($C637,'Policy Characteristics'!$C:$C,0)))</f>
        <v>indst shift to electricity</v>
      </c>
      <c r="L637" s="261">
        <f>IF(ISBLANK(INDEX('Policy Characteristics'!F:F,MATCH($C637,'Policy Characteristics'!$C:$C,0))),"",INDEX('Policy Characteristics'!F:F,MATCH($C637,'Policy Characteristics'!$C:$C,0)))</f>
        <v>0</v>
      </c>
      <c r="M637" s="261">
        <f>IF(ISBLANK(INDEX('Policy Characteristics'!G:G,MATCH($C637,'Policy Characteristics'!$C:$C,0))),"",INDEX('Policy Characteristics'!G:G,MATCH($C637,'Policy Characteristics'!$C:$C,0)))</f>
        <v>1</v>
      </c>
      <c r="N637" s="261">
        <f>IF(ISBLANK(INDEX('Policy Characteristics'!H:H,MATCH($C637,'Policy Characteristics'!$C:$C,0))),"",INDEX('Policy Characteristics'!H:H,MATCH($C637,'Policy Characteristics'!$C:$C,0)))</f>
        <v>0.01</v>
      </c>
      <c r="O637" s="254" t="str">
        <f>IF(ISBLANK(INDEX('Policy Characteristics'!I:I,MATCH($C637,'Policy Characteristics'!$C:$C,0))),"",INDEX('Policy Characteristics'!I:I,MATCH($C637,'Policy Characteristics'!$C:$C,0)))</f>
        <v>% of fuel shifted</v>
      </c>
      <c r="P637" s="254"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54" t="str">
        <f>IF(ISBLANK(INDEX('Policy Characteristics'!K:K,MATCH($C637,'Policy Characteristics'!$C:$C,0))),"",INDEX('Policy Characteristics'!K:K,MATCH($C637,'Policy Characteristics'!$C:$C,0)))</f>
        <v>industry-ag-main.html#fuel-switching</v>
      </c>
      <c r="R637" s="254" t="str">
        <f>IF(ISBLANK(INDEX('Policy Characteristics'!L:L,MATCH($C637,'Policy Characteristics'!$C:$C,0))),"",INDEX('Policy Characteristics'!L:L,MATCH($C637,'Policy Characteristics'!$C:$C,0)))</f>
        <v>industry-elec-and-hydrogen.html</v>
      </c>
    </row>
    <row r="638" spans="1:18">
      <c r="A638" s="254" t="str">
        <f>IF(ISBLANK(INDEX('Policy Characteristics'!A:A,MATCH($C638,'Policy Characteristics'!$C:$C,0))),"",INDEX('Policy Characteristics'!A:A,MATCH($C638,'Policy Characteristics'!$C:$C,0)))</f>
        <v>Industry</v>
      </c>
      <c r="B638" s="262" t="str">
        <f>IF(ISBLANK(INDEX('Policy Characteristics'!B:B,MATCH($C638,'Policy Characteristics'!$C:$C,0))),"",INDEX('Policy Characteristics'!B:B,MATCH($C638,'Policy Characteristics'!$C:$C,0)))</f>
        <v>Electrification</v>
      </c>
      <c r="C638" s="254" t="str">
        <f t="shared" si="34"/>
        <v>Fraction of Eligible Industrial Energy Use Shifted to Electricity</v>
      </c>
      <c r="D638" s="6" t="s">
        <v>3074</v>
      </c>
      <c r="E638" s="1" t="s">
        <v>3531</v>
      </c>
      <c r="F638" t="s">
        <v>3038</v>
      </c>
      <c r="G638" s="45" t="s">
        <v>3538</v>
      </c>
      <c r="H638" s="43">
        <v>1904</v>
      </c>
      <c r="I638" s="324" t="s">
        <v>43</v>
      </c>
      <c r="J638" s="255" t="str">
        <f>IF(ISBLANK(INDEX('Policy Characteristics'!D:D,MATCH($C638,'Policy Characteristics'!$C:$C,0))),"",INDEX('Policy Characteristics'!D:D,MATCH($C638,'Policy Characteristics'!$C:$C,0)))</f>
        <v>Electrification</v>
      </c>
      <c r="K638" s="254" t="str">
        <f>IF(ISBLANK(INDEX('Policy Characteristics'!E:E,MATCH($C638,'Policy Characteristics'!$C:$C,0))),"",INDEX('Policy Characteristics'!E:E,MATCH($C638,'Policy Characteristics'!$C:$C,0)))</f>
        <v>indst shift to electricity</v>
      </c>
      <c r="L638" s="261">
        <f>IF(ISBLANK(INDEX('Policy Characteristics'!F:F,MATCH($C638,'Policy Characteristics'!$C:$C,0))),"",INDEX('Policy Characteristics'!F:F,MATCH($C638,'Policy Characteristics'!$C:$C,0)))</f>
        <v>0</v>
      </c>
      <c r="M638" s="261">
        <f>IF(ISBLANK(INDEX('Policy Characteristics'!G:G,MATCH($C638,'Policy Characteristics'!$C:$C,0))),"",INDEX('Policy Characteristics'!G:G,MATCH($C638,'Policy Characteristics'!$C:$C,0)))</f>
        <v>1</v>
      </c>
      <c r="N638" s="261">
        <f>IF(ISBLANK(INDEX('Policy Characteristics'!H:H,MATCH($C638,'Policy Characteristics'!$C:$C,0))),"",INDEX('Policy Characteristics'!H:H,MATCH($C638,'Policy Characteristics'!$C:$C,0)))</f>
        <v>0.01</v>
      </c>
      <c r="O638" s="254" t="str">
        <f>IF(ISBLANK(INDEX('Policy Characteristics'!I:I,MATCH($C638,'Policy Characteristics'!$C:$C,0))),"",INDEX('Policy Characteristics'!I:I,MATCH($C638,'Policy Characteristics'!$C:$C,0)))</f>
        <v>% of fuel shifted</v>
      </c>
      <c r="P638" s="254"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54" t="str">
        <f>IF(ISBLANK(INDEX('Policy Characteristics'!K:K,MATCH($C638,'Policy Characteristics'!$C:$C,0))),"",INDEX('Policy Characteristics'!K:K,MATCH($C638,'Policy Characteristics'!$C:$C,0)))</f>
        <v>industry-ag-main.html#fuel-switching</v>
      </c>
      <c r="R638" s="254" t="str">
        <f>IF(ISBLANK(INDEX('Policy Characteristics'!L:L,MATCH($C638,'Policy Characteristics'!$C:$C,0))),"",INDEX('Policy Characteristics'!L:L,MATCH($C638,'Policy Characteristics'!$C:$C,0)))</f>
        <v>industry-elec-and-hydrogen.html</v>
      </c>
    </row>
    <row r="639" spans="1:18">
      <c r="A639" s="254" t="str">
        <f>IF(ISBLANK(INDEX('Policy Characteristics'!A:A,MATCH($C639,'Policy Characteristics'!$C:$C,0))),"",INDEX('Policy Characteristics'!A:A,MATCH($C639,'Policy Characteristics'!$C:$C,0)))</f>
        <v>Industry</v>
      </c>
      <c r="B639" s="262" t="str">
        <f>IF(ISBLANK(INDEX('Policy Characteristics'!B:B,MATCH($C639,'Policy Characteristics'!$C:$C,0))),"",INDEX('Policy Characteristics'!B:B,MATCH($C639,'Policy Characteristics'!$C:$C,0)))</f>
        <v>Electrification</v>
      </c>
      <c r="C639" s="254" t="str">
        <f t="shared" si="34"/>
        <v>Fraction of Eligible Industrial Energy Use Shifted to Electricity</v>
      </c>
      <c r="D639" s="6" t="s">
        <v>3074</v>
      </c>
      <c r="E639" s="1" t="s">
        <v>3694</v>
      </c>
      <c r="F639" t="s">
        <v>3038</v>
      </c>
      <c r="G639" s="45" t="s">
        <v>3694</v>
      </c>
      <c r="H639" s="43">
        <v>1905</v>
      </c>
      <c r="I639" s="324" t="s">
        <v>43</v>
      </c>
      <c r="J639" s="255" t="str">
        <f>IF(ISBLANK(INDEX('Policy Characteristics'!D:D,MATCH($C639,'Policy Characteristics'!$C:$C,0))),"",INDEX('Policy Characteristics'!D:D,MATCH($C639,'Policy Characteristics'!$C:$C,0)))</f>
        <v>Electrification</v>
      </c>
      <c r="K639" s="254" t="str">
        <f>IF(ISBLANK(INDEX('Policy Characteristics'!E:E,MATCH($C639,'Policy Characteristics'!$C:$C,0))),"",INDEX('Policy Characteristics'!E:E,MATCH($C639,'Policy Characteristics'!$C:$C,0)))</f>
        <v>indst shift to electricity</v>
      </c>
      <c r="L639" s="261">
        <f>IF(ISBLANK(INDEX('Policy Characteristics'!F:F,MATCH($C639,'Policy Characteristics'!$C:$C,0))),"",INDEX('Policy Characteristics'!F:F,MATCH($C639,'Policy Characteristics'!$C:$C,0)))</f>
        <v>0</v>
      </c>
      <c r="M639" s="261">
        <f>IF(ISBLANK(INDEX('Policy Characteristics'!G:G,MATCH($C639,'Policy Characteristics'!$C:$C,0))),"",INDEX('Policy Characteristics'!G:G,MATCH($C639,'Policy Characteristics'!$C:$C,0)))</f>
        <v>1</v>
      </c>
      <c r="N639" s="261">
        <f>IF(ISBLANK(INDEX('Policy Characteristics'!H:H,MATCH($C639,'Policy Characteristics'!$C:$C,0))),"",INDEX('Policy Characteristics'!H:H,MATCH($C639,'Policy Characteristics'!$C:$C,0)))</f>
        <v>0.01</v>
      </c>
      <c r="O639" s="254" t="str">
        <f>IF(ISBLANK(INDEX('Policy Characteristics'!I:I,MATCH($C639,'Policy Characteristics'!$C:$C,0))),"",INDEX('Policy Characteristics'!I:I,MATCH($C639,'Policy Characteristics'!$C:$C,0)))</f>
        <v>% of fuel shifted</v>
      </c>
      <c r="P639" s="254"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54" t="str">
        <f>IF(ISBLANK(INDEX('Policy Characteristics'!K:K,MATCH($C639,'Policy Characteristics'!$C:$C,0))),"",INDEX('Policy Characteristics'!K:K,MATCH($C639,'Policy Characteristics'!$C:$C,0)))</f>
        <v>industry-ag-main.html#fuel-switching</v>
      </c>
      <c r="R639" s="254" t="str">
        <f>IF(ISBLANK(INDEX('Policy Characteristics'!L:L,MATCH($C639,'Policy Characteristics'!$C:$C,0))),"",INDEX('Policy Characteristics'!L:L,MATCH($C639,'Policy Characteristics'!$C:$C,0)))</f>
        <v>industry-elec-and-hydrogen.html</v>
      </c>
    </row>
    <row r="640" spans="1:18">
      <c r="A640" s="254" t="str">
        <f>IF(ISBLANK(INDEX('Policy Characteristics'!A:A,MATCH($C640,'Policy Characteristics'!$C:$C,0))),"",INDEX('Policy Characteristics'!A:A,MATCH($C640,'Policy Characteristics'!$C:$C,0)))</f>
        <v>Industry</v>
      </c>
      <c r="B640" s="262" t="str">
        <f>IF(ISBLANK(INDEX('Policy Characteristics'!B:B,MATCH($C640,'Policy Characteristics'!$C:$C,0))),"",INDEX('Policy Characteristics'!B:B,MATCH($C640,'Policy Characteristics'!$C:$C,0)))</f>
        <v>Electrification</v>
      </c>
      <c r="C640" s="254" t="str">
        <f t="shared" si="34"/>
        <v>Fraction of Eligible Industrial Energy Use Shifted to Electricity</v>
      </c>
      <c r="D640" s="6" t="s">
        <v>3075</v>
      </c>
      <c r="E640" s="1" t="s">
        <v>3525</v>
      </c>
      <c r="F640" t="s">
        <v>2581</v>
      </c>
      <c r="G640" s="45" t="s">
        <v>3532</v>
      </c>
      <c r="H640" s="43">
        <v>1906</v>
      </c>
      <c r="I640" s="324" t="s">
        <v>43</v>
      </c>
      <c r="J640" s="255" t="str">
        <f>IF(ISBLANK(INDEX('Policy Characteristics'!D:D,MATCH($C640,'Policy Characteristics'!$C:$C,0))),"",INDEX('Policy Characteristics'!D:D,MATCH($C640,'Policy Characteristics'!$C:$C,0)))</f>
        <v>Electrification</v>
      </c>
      <c r="K640" s="254" t="str">
        <f>IF(ISBLANK(INDEX('Policy Characteristics'!E:E,MATCH($C640,'Policy Characteristics'!$C:$C,0))),"",INDEX('Policy Characteristics'!E:E,MATCH($C640,'Policy Characteristics'!$C:$C,0)))</f>
        <v>indst shift to electricity</v>
      </c>
      <c r="L640" s="261">
        <f>IF(ISBLANK(INDEX('Policy Characteristics'!F:F,MATCH($C640,'Policy Characteristics'!$C:$C,0))),"",INDEX('Policy Characteristics'!F:F,MATCH($C640,'Policy Characteristics'!$C:$C,0)))</f>
        <v>0</v>
      </c>
      <c r="M640" s="261">
        <f>IF(ISBLANK(INDEX('Policy Characteristics'!G:G,MATCH($C640,'Policy Characteristics'!$C:$C,0))),"",INDEX('Policy Characteristics'!G:G,MATCH($C640,'Policy Characteristics'!$C:$C,0)))</f>
        <v>1</v>
      </c>
      <c r="N640" s="261">
        <f>IF(ISBLANK(INDEX('Policy Characteristics'!H:H,MATCH($C640,'Policy Characteristics'!$C:$C,0))),"",INDEX('Policy Characteristics'!H:H,MATCH($C640,'Policy Characteristics'!$C:$C,0)))</f>
        <v>0.01</v>
      </c>
      <c r="O640" s="254" t="str">
        <f>IF(ISBLANK(INDEX('Policy Characteristics'!I:I,MATCH($C640,'Policy Characteristics'!$C:$C,0))),"",INDEX('Policy Characteristics'!I:I,MATCH($C640,'Policy Characteristics'!$C:$C,0)))</f>
        <v>% of fuel shifted</v>
      </c>
      <c r="P640" s="254"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54" t="str">
        <f>IF(ISBLANK(INDEX('Policy Characteristics'!K:K,MATCH($C640,'Policy Characteristics'!$C:$C,0))),"",INDEX('Policy Characteristics'!K:K,MATCH($C640,'Policy Characteristics'!$C:$C,0)))</f>
        <v>industry-ag-main.html#fuel-switching</v>
      </c>
      <c r="R640" s="254" t="str">
        <f>IF(ISBLANK(INDEX('Policy Characteristics'!L:L,MATCH($C640,'Policy Characteristics'!$C:$C,0))),"",INDEX('Policy Characteristics'!L:L,MATCH($C640,'Policy Characteristics'!$C:$C,0)))</f>
        <v>industry-elec-and-hydrogen.html</v>
      </c>
    </row>
    <row r="641" spans="1:18">
      <c r="A641" s="254" t="str">
        <f>IF(ISBLANK(INDEX('Policy Characteristics'!A:A,MATCH($C641,'Policy Characteristics'!$C:$C,0))),"",INDEX('Policy Characteristics'!A:A,MATCH($C641,'Policy Characteristics'!$C:$C,0)))</f>
        <v>Industry</v>
      </c>
      <c r="B641" s="262" t="str">
        <f>IF(ISBLANK(INDEX('Policy Characteristics'!B:B,MATCH($C641,'Policy Characteristics'!$C:$C,0))),"",INDEX('Policy Characteristics'!B:B,MATCH($C641,'Policy Characteristics'!$C:$C,0)))</f>
        <v>Electrification</v>
      </c>
      <c r="C641" s="254" t="str">
        <f t="shared" si="34"/>
        <v>Fraction of Eligible Industrial Energy Use Shifted to Electricity</v>
      </c>
      <c r="D641" s="6" t="s">
        <v>3075</v>
      </c>
      <c r="E641" s="1" t="s">
        <v>3526</v>
      </c>
      <c r="F641" t="s">
        <v>2581</v>
      </c>
      <c r="G641" s="45" t="s">
        <v>3533</v>
      </c>
      <c r="H641" s="43">
        <v>1907</v>
      </c>
      <c r="I641" s="324" t="s">
        <v>43</v>
      </c>
      <c r="J641" s="255" t="str">
        <f>IF(ISBLANK(INDEX('Policy Characteristics'!D:D,MATCH($C641,'Policy Characteristics'!$C:$C,0))),"",INDEX('Policy Characteristics'!D:D,MATCH($C641,'Policy Characteristics'!$C:$C,0)))</f>
        <v>Electrification</v>
      </c>
      <c r="K641" s="254" t="str">
        <f>IF(ISBLANK(INDEX('Policy Characteristics'!E:E,MATCH($C641,'Policy Characteristics'!$C:$C,0))),"",INDEX('Policy Characteristics'!E:E,MATCH($C641,'Policy Characteristics'!$C:$C,0)))</f>
        <v>indst shift to electricity</v>
      </c>
      <c r="L641" s="261">
        <f>IF(ISBLANK(INDEX('Policy Characteristics'!F:F,MATCH($C641,'Policy Characteristics'!$C:$C,0))),"",INDEX('Policy Characteristics'!F:F,MATCH($C641,'Policy Characteristics'!$C:$C,0)))</f>
        <v>0</v>
      </c>
      <c r="M641" s="261">
        <f>IF(ISBLANK(INDEX('Policy Characteristics'!G:G,MATCH($C641,'Policy Characteristics'!$C:$C,0))),"",INDEX('Policy Characteristics'!G:G,MATCH($C641,'Policy Characteristics'!$C:$C,0)))</f>
        <v>1</v>
      </c>
      <c r="N641" s="261">
        <f>IF(ISBLANK(INDEX('Policy Characteristics'!H:H,MATCH($C641,'Policy Characteristics'!$C:$C,0))),"",INDEX('Policy Characteristics'!H:H,MATCH($C641,'Policy Characteristics'!$C:$C,0)))</f>
        <v>0.01</v>
      </c>
      <c r="O641" s="254" t="str">
        <f>IF(ISBLANK(INDEX('Policy Characteristics'!I:I,MATCH($C641,'Policy Characteristics'!$C:$C,0))),"",INDEX('Policy Characteristics'!I:I,MATCH($C641,'Policy Characteristics'!$C:$C,0)))</f>
        <v>% of fuel shifted</v>
      </c>
      <c r="P641" s="254"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54" t="str">
        <f>IF(ISBLANK(INDEX('Policy Characteristics'!K:K,MATCH($C641,'Policy Characteristics'!$C:$C,0))),"",INDEX('Policy Characteristics'!K:K,MATCH($C641,'Policy Characteristics'!$C:$C,0)))</f>
        <v>industry-ag-main.html#fuel-switching</v>
      </c>
      <c r="R641" s="254" t="str">
        <f>IF(ISBLANK(INDEX('Policy Characteristics'!L:L,MATCH($C641,'Policy Characteristics'!$C:$C,0))),"",INDEX('Policy Characteristics'!L:L,MATCH($C641,'Policy Characteristics'!$C:$C,0)))</f>
        <v>industry-elec-and-hydrogen.html</v>
      </c>
    </row>
    <row r="642" spans="1:18">
      <c r="A642" s="254" t="str">
        <f>IF(ISBLANK(INDEX('Policy Characteristics'!A:A,MATCH($C642,'Policy Characteristics'!$C:$C,0))),"",INDEX('Policy Characteristics'!A:A,MATCH($C642,'Policy Characteristics'!$C:$C,0)))</f>
        <v>Industry</v>
      </c>
      <c r="B642" s="262" t="str">
        <f>IF(ISBLANK(INDEX('Policy Characteristics'!B:B,MATCH($C642,'Policy Characteristics'!$C:$C,0))),"",INDEX('Policy Characteristics'!B:B,MATCH($C642,'Policy Characteristics'!$C:$C,0)))</f>
        <v>Electrification</v>
      </c>
      <c r="C642" s="254" t="str">
        <f t="shared" si="34"/>
        <v>Fraction of Eligible Industrial Energy Use Shifted to Electricity</v>
      </c>
      <c r="D642" s="6" t="s">
        <v>3075</v>
      </c>
      <c r="E642" s="1" t="s">
        <v>3527</v>
      </c>
      <c r="F642" t="s">
        <v>2581</v>
      </c>
      <c r="G642" s="45" t="s">
        <v>3534</v>
      </c>
      <c r="H642" s="43">
        <v>1908</v>
      </c>
      <c r="I642" s="324" t="s">
        <v>43</v>
      </c>
      <c r="J642" s="255" t="str">
        <f>IF(ISBLANK(INDEX('Policy Characteristics'!D:D,MATCH($C642,'Policy Characteristics'!$C:$C,0))),"",INDEX('Policy Characteristics'!D:D,MATCH($C642,'Policy Characteristics'!$C:$C,0)))</f>
        <v>Electrification</v>
      </c>
      <c r="K642" s="254" t="str">
        <f>IF(ISBLANK(INDEX('Policy Characteristics'!E:E,MATCH($C642,'Policy Characteristics'!$C:$C,0))),"",INDEX('Policy Characteristics'!E:E,MATCH($C642,'Policy Characteristics'!$C:$C,0)))</f>
        <v>indst shift to electricity</v>
      </c>
      <c r="L642" s="261">
        <f>IF(ISBLANK(INDEX('Policy Characteristics'!F:F,MATCH($C642,'Policy Characteristics'!$C:$C,0))),"",INDEX('Policy Characteristics'!F:F,MATCH($C642,'Policy Characteristics'!$C:$C,0)))</f>
        <v>0</v>
      </c>
      <c r="M642" s="261">
        <f>IF(ISBLANK(INDEX('Policy Characteristics'!G:G,MATCH($C642,'Policy Characteristics'!$C:$C,0))),"",INDEX('Policy Characteristics'!G:G,MATCH($C642,'Policy Characteristics'!$C:$C,0)))</f>
        <v>1</v>
      </c>
      <c r="N642" s="261">
        <f>IF(ISBLANK(INDEX('Policy Characteristics'!H:H,MATCH($C642,'Policy Characteristics'!$C:$C,0))),"",INDEX('Policy Characteristics'!H:H,MATCH($C642,'Policy Characteristics'!$C:$C,0)))</f>
        <v>0.01</v>
      </c>
      <c r="O642" s="254" t="str">
        <f>IF(ISBLANK(INDEX('Policy Characteristics'!I:I,MATCH($C642,'Policy Characteristics'!$C:$C,0))),"",INDEX('Policy Characteristics'!I:I,MATCH($C642,'Policy Characteristics'!$C:$C,0)))</f>
        <v>% of fuel shifted</v>
      </c>
      <c r="P642" s="254"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54" t="str">
        <f>IF(ISBLANK(INDEX('Policy Characteristics'!K:K,MATCH($C642,'Policy Characteristics'!$C:$C,0))),"",INDEX('Policy Characteristics'!K:K,MATCH($C642,'Policy Characteristics'!$C:$C,0)))</f>
        <v>industry-ag-main.html#fuel-switching</v>
      </c>
      <c r="R642" s="254" t="str">
        <f>IF(ISBLANK(INDEX('Policy Characteristics'!L:L,MATCH($C642,'Policy Characteristics'!$C:$C,0))),"",INDEX('Policy Characteristics'!L:L,MATCH($C642,'Policy Characteristics'!$C:$C,0)))</f>
        <v>industry-elec-and-hydrogen.html</v>
      </c>
    </row>
    <row r="643" spans="1:18">
      <c r="A643" s="254" t="str">
        <f>IF(ISBLANK(INDEX('Policy Characteristics'!A:A,MATCH($C643,'Policy Characteristics'!$C:$C,0))),"",INDEX('Policy Characteristics'!A:A,MATCH($C643,'Policy Characteristics'!$C:$C,0)))</f>
        <v>Industry</v>
      </c>
      <c r="B643" s="262" t="str">
        <f>IF(ISBLANK(INDEX('Policy Characteristics'!B:B,MATCH($C643,'Policy Characteristics'!$C:$C,0))),"",INDEX('Policy Characteristics'!B:B,MATCH($C643,'Policy Characteristics'!$C:$C,0)))</f>
        <v>Electrification</v>
      </c>
      <c r="C643" s="254" t="str">
        <f t="shared" si="34"/>
        <v>Fraction of Eligible Industrial Energy Use Shifted to Electricity</v>
      </c>
      <c r="D643" s="6" t="s">
        <v>3075</v>
      </c>
      <c r="E643" s="1" t="s">
        <v>3528</v>
      </c>
      <c r="F643" t="s">
        <v>2581</v>
      </c>
      <c r="G643" s="45" t="s">
        <v>3535</v>
      </c>
      <c r="H643" s="43">
        <v>1909</v>
      </c>
      <c r="I643" s="324" t="s">
        <v>43</v>
      </c>
      <c r="J643" s="255" t="str">
        <f>IF(ISBLANK(INDEX('Policy Characteristics'!D:D,MATCH($C643,'Policy Characteristics'!$C:$C,0))),"",INDEX('Policy Characteristics'!D:D,MATCH($C643,'Policy Characteristics'!$C:$C,0)))</f>
        <v>Electrification</v>
      </c>
      <c r="K643" s="254" t="str">
        <f>IF(ISBLANK(INDEX('Policy Characteristics'!E:E,MATCH($C643,'Policy Characteristics'!$C:$C,0))),"",INDEX('Policy Characteristics'!E:E,MATCH($C643,'Policy Characteristics'!$C:$C,0)))</f>
        <v>indst shift to electricity</v>
      </c>
      <c r="L643" s="261">
        <f>IF(ISBLANK(INDEX('Policy Characteristics'!F:F,MATCH($C643,'Policy Characteristics'!$C:$C,0))),"",INDEX('Policy Characteristics'!F:F,MATCH($C643,'Policy Characteristics'!$C:$C,0)))</f>
        <v>0</v>
      </c>
      <c r="M643" s="261">
        <f>IF(ISBLANK(INDEX('Policy Characteristics'!G:G,MATCH($C643,'Policy Characteristics'!$C:$C,0))),"",INDEX('Policy Characteristics'!G:G,MATCH($C643,'Policy Characteristics'!$C:$C,0)))</f>
        <v>1</v>
      </c>
      <c r="N643" s="261">
        <f>IF(ISBLANK(INDEX('Policy Characteristics'!H:H,MATCH($C643,'Policy Characteristics'!$C:$C,0))),"",INDEX('Policy Characteristics'!H:H,MATCH($C643,'Policy Characteristics'!$C:$C,0)))</f>
        <v>0.01</v>
      </c>
      <c r="O643" s="254" t="str">
        <f>IF(ISBLANK(INDEX('Policy Characteristics'!I:I,MATCH($C643,'Policy Characteristics'!$C:$C,0))),"",INDEX('Policy Characteristics'!I:I,MATCH($C643,'Policy Characteristics'!$C:$C,0)))</f>
        <v>% of fuel shifted</v>
      </c>
      <c r="P643" s="254"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54" t="str">
        <f>IF(ISBLANK(INDEX('Policy Characteristics'!K:K,MATCH($C643,'Policy Characteristics'!$C:$C,0))),"",INDEX('Policy Characteristics'!K:K,MATCH($C643,'Policy Characteristics'!$C:$C,0)))</f>
        <v>industry-ag-main.html#fuel-switching</v>
      </c>
      <c r="R643" s="254" t="str">
        <f>IF(ISBLANK(INDEX('Policy Characteristics'!L:L,MATCH($C643,'Policy Characteristics'!$C:$C,0))),"",INDEX('Policy Characteristics'!L:L,MATCH($C643,'Policy Characteristics'!$C:$C,0)))</f>
        <v>industry-elec-and-hydrogen.html</v>
      </c>
    </row>
    <row r="644" spans="1:18">
      <c r="A644" s="254" t="str">
        <f>IF(ISBLANK(INDEX('Policy Characteristics'!A:A,MATCH($C644,'Policy Characteristics'!$C:$C,0))),"",INDEX('Policy Characteristics'!A:A,MATCH($C644,'Policy Characteristics'!$C:$C,0)))</f>
        <v>Industry</v>
      </c>
      <c r="B644" s="262" t="str">
        <f>IF(ISBLANK(INDEX('Policy Characteristics'!B:B,MATCH($C644,'Policy Characteristics'!$C:$C,0))),"",INDEX('Policy Characteristics'!B:B,MATCH($C644,'Policy Characteristics'!$C:$C,0)))</f>
        <v>Electrification</v>
      </c>
      <c r="C644" s="254" t="str">
        <f t="shared" si="34"/>
        <v>Fraction of Eligible Industrial Energy Use Shifted to Electricity</v>
      </c>
      <c r="D644" s="6" t="s">
        <v>3075</v>
      </c>
      <c r="E644" s="1" t="s">
        <v>3529</v>
      </c>
      <c r="F644" t="s">
        <v>2581</v>
      </c>
      <c r="G644" s="45" t="s">
        <v>3536</v>
      </c>
      <c r="H644" s="43">
        <v>1910</v>
      </c>
      <c r="I644" s="324" t="s">
        <v>43</v>
      </c>
      <c r="J644" s="255" t="str">
        <f>IF(ISBLANK(INDEX('Policy Characteristics'!D:D,MATCH($C644,'Policy Characteristics'!$C:$C,0))),"",INDEX('Policy Characteristics'!D:D,MATCH($C644,'Policy Characteristics'!$C:$C,0)))</f>
        <v>Electrification</v>
      </c>
      <c r="K644" s="254" t="str">
        <f>IF(ISBLANK(INDEX('Policy Characteristics'!E:E,MATCH($C644,'Policy Characteristics'!$C:$C,0))),"",INDEX('Policy Characteristics'!E:E,MATCH($C644,'Policy Characteristics'!$C:$C,0)))</f>
        <v>indst shift to electricity</v>
      </c>
      <c r="L644" s="261">
        <f>IF(ISBLANK(INDEX('Policy Characteristics'!F:F,MATCH($C644,'Policy Characteristics'!$C:$C,0))),"",INDEX('Policy Characteristics'!F:F,MATCH($C644,'Policy Characteristics'!$C:$C,0)))</f>
        <v>0</v>
      </c>
      <c r="M644" s="261">
        <f>IF(ISBLANK(INDEX('Policy Characteristics'!G:G,MATCH($C644,'Policy Characteristics'!$C:$C,0))),"",INDEX('Policy Characteristics'!G:G,MATCH($C644,'Policy Characteristics'!$C:$C,0)))</f>
        <v>1</v>
      </c>
      <c r="N644" s="261">
        <f>IF(ISBLANK(INDEX('Policy Characteristics'!H:H,MATCH($C644,'Policy Characteristics'!$C:$C,0))),"",INDEX('Policy Characteristics'!H:H,MATCH($C644,'Policy Characteristics'!$C:$C,0)))</f>
        <v>0.01</v>
      </c>
      <c r="O644" s="254" t="str">
        <f>IF(ISBLANK(INDEX('Policy Characteristics'!I:I,MATCH($C644,'Policy Characteristics'!$C:$C,0))),"",INDEX('Policy Characteristics'!I:I,MATCH($C644,'Policy Characteristics'!$C:$C,0)))</f>
        <v>% of fuel shifted</v>
      </c>
      <c r="P644" s="254"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54" t="str">
        <f>IF(ISBLANK(INDEX('Policy Characteristics'!K:K,MATCH($C644,'Policy Characteristics'!$C:$C,0))),"",INDEX('Policy Characteristics'!K:K,MATCH($C644,'Policy Characteristics'!$C:$C,0)))</f>
        <v>industry-ag-main.html#fuel-switching</v>
      </c>
      <c r="R644" s="254" t="str">
        <f>IF(ISBLANK(INDEX('Policy Characteristics'!L:L,MATCH($C644,'Policy Characteristics'!$C:$C,0))),"",INDEX('Policy Characteristics'!L:L,MATCH($C644,'Policy Characteristics'!$C:$C,0)))</f>
        <v>industry-elec-and-hydrogen.html</v>
      </c>
    </row>
    <row r="645" spans="1:18">
      <c r="A645" s="254" t="str">
        <f>IF(ISBLANK(INDEX('Policy Characteristics'!A:A,MATCH($C645,'Policy Characteristics'!$C:$C,0))),"",INDEX('Policy Characteristics'!A:A,MATCH($C645,'Policy Characteristics'!$C:$C,0)))</f>
        <v>Industry</v>
      </c>
      <c r="B645" s="262" t="str">
        <f>IF(ISBLANK(INDEX('Policy Characteristics'!B:B,MATCH($C645,'Policy Characteristics'!$C:$C,0))),"",INDEX('Policy Characteristics'!B:B,MATCH($C645,'Policy Characteristics'!$C:$C,0)))</f>
        <v>Electrification</v>
      </c>
      <c r="C645" s="254" t="str">
        <f t="shared" si="34"/>
        <v>Fraction of Eligible Industrial Energy Use Shifted to Electricity</v>
      </c>
      <c r="D645" s="6" t="s">
        <v>3075</v>
      </c>
      <c r="E645" s="1" t="s">
        <v>3530</v>
      </c>
      <c r="F645" t="s">
        <v>2581</v>
      </c>
      <c r="G645" s="45" t="s">
        <v>3537</v>
      </c>
      <c r="H645" s="43">
        <v>1911</v>
      </c>
      <c r="I645" s="324" t="s">
        <v>43</v>
      </c>
      <c r="J645" s="255" t="str">
        <f>IF(ISBLANK(INDEX('Policy Characteristics'!D:D,MATCH($C645,'Policy Characteristics'!$C:$C,0))),"",INDEX('Policy Characteristics'!D:D,MATCH($C645,'Policy Characteristics'!$C:$C,0)))</f>
        <v>Electrification</v>
      </c>
      <c r="K645" s="254" t="str">
        <f>IF(ISBLANK(INDEX('Policy Characteristics'!E:E,MATCH($C645,'Policy Characteristics'!$C:$C,0))),"",INDEX('Policy Characteristics'!E:E,MATCH($C645,'Policy Characteristics'!$C:$C,0)))</f>
        <v>indst shift to electricity</v>
      </c>
      <c r="L645" s="261">
        <f>IF(ISBLANK(INDEX('Policy Characteristics'!F:F,MATCH($C645,'Policy Characteristics'!$C:$C,0))),"",INDEX('Policy Characteristics'!F:F,MATCH($C645,'Policy Characteristics'!$C:$C,0)))</f>
        <v>0</v>
      </c>
      <c r="M645" s="261">
        <f>IF(ISBLANK(INDEX('Policy Characteristics'!G:G,MATCH($C645,'Policy Characteristics'!$C:$C,0))),"",INDEX('Policy Characteristics'!G:G,MATCH($C645,'Policy Characteristics'!$C:$C,0)))</f>
        <v>1</v>
      </c>
      <c r="N645" s="261">
        <f>IF(ISBLANK(INDEX('Policy Characteristics'!H:H,MATCH($C645,'Policy Characteristics'!$C:$C,0))),"",INDEX('Policy Characteristics'!H:H,MATCH($C645,'Policy Characteristics'!$C:$C,0)))</f>
        <v>0.01</v>
      </c>
      <c r="O645" s="254" t="str">
        <f>IF(ISBLANK(INDEX('Policy Characteristics'!I:I,MATCH($C645,'Policy Characteristics'!$C:$C,0))),"",INDEX('Policy Characteristics'!I:I,MATCH($C645,'Policy Characteristics'!$C:$C,0)))</f>
        <v>% of fuel shifted</v>
      </c>
      <c r="P645" s="254"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54" t="str">
        <f>IF(ISBLANK(INDEX('Policy Characteristics'!K:K,MATCH($C645,'Policy Characteristics'!$C:$C,0))),"",INDEX('Policy Characteristics'!K:K,MATCH($C645,'Policy Characteristics'!$C:$C,0)))</f>
        <v>industry-ag-main.html#fuel-switching</v>
      </c>
      <c r="R645" s="254" t="str">
        <f>IF(ISBLANK(INDEX('Policy Characteristics'!L:L,MATCH($C645,'Policy Characteristics'!$C:$C,0))),"",INDEX('Policy Characteristics'!L:L,MATCH($C645,'Policy Characteristics'!$C:$C,0)))</f>
        <v>industry-elec-and-hydrogen.html</v>
      </c>
    </row>
    <row r="646" spans="1:18">
      <c r="A646" s="254" t="str">
        <f>IF(ISBLANK(INDEX('Policy Characteristics'!A:A,MATCH($C646,'Policy Characteristics'!$C:$C,0))),"",INDEX('Policy Characteristics'!A:A,MATCH($C646,'Policy Characteristics'!$C:$C,0)))</f>
        <v>Industry</v>
      </c>
      <c r="B646" s="262" t="str">
        <f>IF(ISBLANK(INDEX('Policy Characteristics'!B:B,MATCH($C646,'Policy Characteristics'!$C:$C,0))),"",INDEX('Policy Characteristics'!B:B,MATCH($C646,'Policy Characteristics'!$C:$C,0)))</f>
        <v>Electrification</v>
      </c>
      <c r="C646" s="254" t="str">
        <f t="shared" si="34"/>
        <v>Fraction of Eligible Industrial Energy Use Shifted to Electricity</v>
      </c>
      <c r="D646" s="6" t="s">
        <v>3075</v>
      </c>
      <c r="E646" s="1" t="s">
        <v>3531</v>
      </c>
      <c r="F646" t="s">
        <v>2581</v>
      </c>
      <c r="G646" s="45" t="s">
        <v>3538</v>
      </c>
      <c r="H646" s="43">
        <v>1912</v>
      </c>
      <c r="I646" s="324" t="s">
        <v>43</v>
      </c>
      <c r="J646" s="255" t="str">
        <f>IF(ISBLANK(INDEX('Policy Characteristics'!D:D,MATCH($C646,'Policy Characteristics'!$C:$C,0))),"",INDEX('Policy Characteristics'!D:D,MATCH($C646,'Policy Characteristics'!$C:$C,0)))</f>
        <v>Electrification</v>
      </c>
      <c r="K646" s="254" t="str">
        <f>IF(ISBLANK(INDEX('Policy Characteristics'!E:E,MATCH($C646,'Policy Characteristics'!$C:$C,0))),"",INDEX('Policy Characteristics'!E:E,MATCH($C646,'Policy Characteristics'!$C:$C,0)))</f>
        <v>indst shift to electricity</v>
      </c>
      <c r="L646" s="261">
        <f>IF(ISBLANK(INDEX('Policy Characteristics'!F:F,MATCH($C646,'Policy Characteristics'!$C:$C,0))),"",INDEX('Policy Characteristics'!F:F,MATCH($C646,'Policy Characteristics'!$C:$C,0)))</f>
        <v>0</v>
      </c>
      <c r="M646" s="261">
        <f>IF(ISBLANK(INDEX('Policy Characteristics'!G:G,MATCH($C646,'Policy Characteristics'!$C:$C,0))),"",INDEX('Policy Characteristics'!G:G,MATCH($C646,'Policy Characteristics'!$C:$C,0)))</f>
        <v>1</v>
      </c>
      <c r="N646" s="261">
        <f>IF(ISBLANK(INDEX('Policy Characteristics'!H:H,MATCH($C646,'Policy Characteristics'!$C:$C,0))),"",INDEX('Policy Characteristics'!H:H,MATCH($C646,'Policy Characteristics'!$C:$C,0)))</f>
        <v>0.01</v>
      </c>
      <c r="O646" s="254" t="str">
        <f>IF(ISBLANK(INDEX('Policy Characteristics'!I:I,MATCH($C646,'Policy Characteristics'!$C:$C,0))),"",INDEX('Policy Characteristics'!I:I,MATCH($C646,'Policy Characteristics'!$C:$C,0)))</f>
        <v>% of fuel shifted</v>
      </c>
      <c r="P646" s="254"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54" t="str">
        <f>IF(ISBLANK(INDEX('Policy Characteristics'!K:K,MATCH($C646,'Policy Characteristics'!$C:$C,0))),"",INDEX('Policy Characteristics'!K:K,MATCH($C646,'Policy Characteristics'!$C:$C,0)))</f>
        <v>industry-ag-main.html#fuel-switching</v>
      </c>
      <c r="R646" s="254" t="str">
        <f>IF(ISBLANK(INDEX('Policy Characteristics'!L:L,MATCH($C646,'Policy Characteristics'!$C:$C,0))),"",INDEX('Policy Characteristics'!L:L,MATCH($C646,'Policy Characteristics'!$C:$C,0)))</f>
        <v>industry-elec-and-hydrogen.html</v>
      </c>
    </row>
    <row r="647" spans="1:18">
      <c r="A647" s="254" t="str">
        <f>IF(ISBLANK(INDEX('Policy Characteristics'!A:A,MATCH($C647,'Policy Characteristics'!$C:$C,0))),"",INDEX('Policy Characteristics'!A:A,MATCH($C647,'Policy Characteristics'!$C:$C,0)))</f>
        <v>Industry</v>
      </c>
      <c r="B647" s="262" t="str">
        <f>IF(ISBLANK(INDEX('Policy Characteristics'!B:B,MATCH($C647,'Policy Characteristics'!$C:$C,0))),"",INDEX('Policy Characteristics'!B:B,MATCH($C647,'Policy Characteristics'!$C:$C,0)))</f>
        <v>Electrification</v>
      </c>
      <c r="C647" s="254" t="str">
        <f t="shared" si="34"/>
        <v>Fraction of Eligible Industrial Energy Use Shifted to Electricity</v>
      </c>
      <c r="D647" s="6" t="s">
        <v>3075</v>
      </c>
      <c r="E647" s="1" t="s">
        <v>3694</v>
      </c>
      <c r="F647" t="s">
        <v>2581</v>
      </c>
      <c r="G647" s="45" t="s">
        <v>3694</v>
      </c>
      <c r="H647" s="43">
        <v>1913</v>
      </c>
      <c r="I647" s="324" t="s">
        <v>43</v>
      </c>
      <c r="J647" s="255" t="str">
        <f>IF(ISBLANK(INDEX('Policy Characteristics'!D:D,MATCH($C647,'Policy Characteristics'!$C:$C,0))),"",INDEX('Policy Characteristics'!D:D,MATCH($C647,'Policy Characteristics'!$C:$C,0)))</f>
        <v>Electrification</v>
      </c>
      <c r="K647" s="254" t="str">
        <f>IF(ISBLANK(INDEX('Policy Characteristics'!E:E,MATCH($C647,'Policy Characteristics'!$C:$C,0))),"",INDEX('Policy Characteristics'!E:E,MATCH($C647,'Policy Characteristics'!$C:$C,0)))</f>
        <v>indst shift to electricity</v>
      </c>
      <c r="L647" s="261">
        <f>IF(ISBLANK(INDEX('Policy Characteristics'!F:F,MATCH($C647,'Policy Characteristics'!$C:$C,0))),"",INDEX('Policy Characteristics'!F:F,MATCH($C647,'Policy Characteristics'!$C:$C,0)))</f>
        <v>0</v>
      </c>
      <c r="M647" s="261">
        <f>IF(ISBLANK(INDEX('Policy Characteristics'!G:G,MATCH($C647,'Policy Characteristics'!$C:$C,0))),"",INDEX('Policy Characteristics'!G:G,MATCH($C647,'Policy Characteristics'!$C:$C,0)))</f>
        <v>1</v>
      </c>
      <c r="N647" s="261">
        <f>IF(ISBLANK(INDEX('Policy Characteristics'!H:H,MATCH($C647,'Policy Characteristics'!$C:$C,0))),"",INDEX('Policy Characteristics'!H:H,MATCH($C647,'Policy Characteristics'!$C:$C,0)))</f>
        <v>0.01</v>
      </c>
      <c r="O647" s="254" t="str">
        <f>IF(ISBLANK(INDEX('Policy Characteristics'!I:I,MATCH($C647,'Policy Characteristics'!$C:$C,0))),"",INDEX('Policy Characteristics'!I:I,MATCH($C647,'Policy Characteristics'!$C:$C,0)))</f>
        <v>% of fuel shifted</v>
      </c>
      <c r="P647" s="254"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54" t="str">
        <f>IF(ISBLANK(INDEX('Policy Characteristics'!K:K,MATCH($C647,'Policy Characteristics'!$C:$C,0))),"",INDEX('Policy Characteristics'!K:K,MATCH($C647,'Policy Characteristics'!$C:$C,0)))</f>
        <v>industry-ag-main.html#fuel-switching</v>
      </c>
      <c r="R647" s="254" t="str">
        <f>IF(ISBLANK(INDEX('Policy Characteristics'!L:L,MATCH($C647,'Policy Characteristics'!$C:$C,0))),"",INDEX('Policy Characteristics'!L:L,MATCH($C647,'Policy Characteristics'!$C:$C,0)))</f>
        <v>industry-elec-and-hydrogen.html</v>
      </c>
    </row>
    <row r="648" spans="1:18">
      <c r="A648" s="254" t="str">
        <f>IF(ISBLANK(INDEX('Policy Characteristics'!A:A,MATCH($C648,'Policy Characteristics'!$C:$C,0))),"",INDEX('Policy Characteristics'!A:A,MATCH($C648,'Policy Characteristics'!$C:$C,0)))</f>
        <v>Industry</v>
      </c>
      <c r="B648" s="262" t="str">
        <f>IF(ISBLANK(INDEX('Policy Characteristics'!B:B,MATCH($C648,'Policy Characteristics'!$C:$C,0))),"",INDEX('Policy Characteristics'!B:B,MATCH($C648,'Policy Characteristics'!$C:$C,0)))</f>
        <v>Electrification</v>
      </c>
      <c r="C648" s="254" t="str">
        <f t="shared" si="34"/>
        <v>Fraction of Eligible Industrial Energy Use Shifted to Electricity</v>
      </c>
      <c r="D648" s="6" t="s">
        <v>3076</v>
      </c>
      <c r="E648" s="1" t="s">
        <v>3525</v>
      </c>
      <c r="F648" t="s">
        <v>3039</v>
      </c>
      <c r="G648" s="45" t="s">
        <v>3532</v>
      </c>
      <c r="H648" s="43">
        <v>1914</v>
      </c>
      <c r="I648" s="324" t="s">
        <v>43</v>
      </c>
      <c r="J648" s="255" t="str">
        <f>IF(ISBLANK(INDEX('Policy Characteristics'!D:D,MATCH($C648,'Policy Characteristics'!$C:$C,0))),"",INDEX('Policy Characteristics'!D:D,MATCH($C648,'Policy Characteristics'!$C:$C,0)))</f>
        <v>Electrification</v>
      </c>
      <c r="K648" s="254" t="str">
        <f>IF(ISBLANK(INDEX('Policy Characteristics'!E:E,MATCH($C648,'Policy Characteristics'!$C:$C,0))),"",INDEX('Policy Characteristics'!E:E,MATCH($C648,'Policy Characteristics'!$C:$C,0)))</f>
        <v>indst shift to electricity</v>
      </c>
      <c r="L648" s="261">
        <f>IF(ISBLANK(INDEX('Policy Characteristics'!F:F,MATCH($C648,'Policy Characteristics'!$C:$C,0))),"",INDEX('Policy Characteristics'!F:F,MATCH($C648,'Policy Characteristics'!$C:$C,0)))</f>
        <v>0</v>
      </c>
      <c r="M648" s="261">
        <f>IF(ISBLANK(INDEX('Policy Characteristics'!G:G,MATCH($C648,'Policy Characteristics'!$C:$C,0))),"",INDEX('Policy Characteristics'!G:G,MATCH($C648,'Policy Characteristics'!$C:$C,0)))</f>
        <v>1</v>
      </c>
      <c r="N648" s="261">
        <f>IF(ISBLANK(INDEX('Policy Characteristics'!H:H,MATCH($C648,'Policy Characteristics'!$C:$C,0))),"",INDEX('Policy Characteristics'!H:H,MATCH($C648,'Policy Characteristics'!$C:$C,0)))</f>
        <v>0.01</v>
      </c>
      <c r="O648" s="254" t="str">
        <f>IF(ISBLANK(INDEX('Policy Characteristics'!I:I,MATCH($C648,'Policy Characteristics'!$C:$C,0))),"",INDEX('Policy Characteristics'!I:I,MATCH($C648,'Policy Characteristics'!$C:$C,0)))</f>
        <v>% of fuel shifted</v>
      </c>
      <c r="P648" s="254"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54" t="str">
        <f>IF(ISBLANK(INDEX('Policy Characteristics'!K:K,MATCH($C648,'Policy Characteristics'!$C:$C,0))),"",INDEX('Policy Characteristics'!K:K,MATCH($C648,'Policy Characteristics'!$C:$C,0)))</f>
        <v>industry-ag-main.html#fuel-switching</v>
      </c>
      <c r="R648" s="254" t="str">
        <f>IF(ISBLANK(INDEX('Policy Characteristics'!L:L,MATCH($C648,'Policy Characteristics'!$C:$C,0))),"",INDEX('Policy Characteristics'!L:L,MATCH($C648,'Policy Characteristics'!$C:$C,0)))</f>
        <v>industry-elec-and-hydrogen.html</v>
      </c>
    </row>
    <row r="649" spans="1:18">
      <c r="A649" s="254" t="str">
        <f>IF(ISBLANK(INDEX('Policy Characteristics'!A:A,MATCH($C649,'Policy Characteristics'!$C:$C,0))),"",INDEX('Policy Characteristics'!A:A,MATCH($C649,'Policy Characteristics'!$C:$C,0)))</f>
        <v>Industry</v>
      </c>
      <c r="B649" s="262" t="str">
        <f>IF(ISBLANK(INDEX('Policy Characteristics'!B:B,MATCH($C649,'Policy Characteristics'!$C:$C,0))),"",INDEX('Policy Characteristics'!B:B,MATCH($C649,'Policy Characteristics'!$C:$C,0)))</f>
        <v>Electrification</v>
      </c>
      <c r="C649" s="254" t="str">
        <f t="shared" si="34"/>
        <v>Fraction of Eligible Industrial Energy Use Shifted to Electricity</v>
      </c>
      <c r="D649" s="6" t="s">
        <v>3076</v>
      </c>
      <c r="E649" s="1" t="s">
        <v>3526</v>
      </c>
      <c r="F649" t="s">
        <v>3039</v>
      </c>
      <c r="G649" s="45" t="s">
        <v>3533</v>
      </c>
      <c r="H649" s="43">
        <v>1915</v>
      </c>
      <c r="I649" s="324" t="s">
        <v>43</v>
      </c>
      <c r="J649" s="255" t="str">
        <f>IF(ISBLANK(INDEX('Policy Characteristics'!D:D,MATCH($C649,'Policy Characteristics'!$C:$C,0))),"",INDEX('Policy Characteristics'!D:D,MATCH($C649,'Policy Characteristics'!$C:$C,0)))</f>
        <v>Electrification</v>
      </c>
      <c r="K649" s="254" t="str">
        <f>IF(ISBLANK(INDEX('Policy Characteristics'!E:E,MATCH($C649,'Policy Characteristics'!$C:$C,0))),"",INDEX('Policy Characteristics'!E:E,MATCH($C649,'Policy Characteristics'!$C:$C,0)))</f>
        <v>indst shift to electricity</v>
      </c>
      <c r="L649" s="261">
        <f>IF(ISBLANK(INDEX('Policy Characteristics'!F:F,MATCH($C649,'Policy Characteristics'!$C:$C,0))),"",INDEX('Policy Characteristics'!F:F,MATCH($C649,'Policy Characteristics'!$C:$C,0)))</f>
        <v>0</v>
      </c>
      <c r="M649" s="261">
        <f>IF(ISBLANK(INDEX('Policy Characteristics'!G:G,MATCH($C649,'Policy Characteristics'!$C:$C,0))),"",INDEX('Policy Characteristics'!G:G,MATCH($C649,'Policy Characteristics'!$C:$C,0)))</f>
        <v>1</v>
      </c>
      <c r="N649" s="261">
        <f>IF(ISBLANK(INDEX('Policy Characteristics'!H:H,MATCH($C649,'Policy Characteristics'!$C:$C,0))),"",INDEX('Policy Characteristics'!H:H,MATCH($C649,'Policy Characteristics'!$C:$C,0)))</f>
        <v>0.01</v>
      </c>
      <c r="O649" s="254" t="str">
        <f>IF(ISBLANK(INDEX('Policy Characteristics'!I:I,MATCH($C649,'Policy Characteristics'!$C:$C,0))),"",INDEX('Policy Characteristics'!I:I,MATCH($C649,'Policy Characteristics'!$C:$C,0)))</f>
        <v>% of fuel shifted</v>
      </c>
      <c r="P649" s="254"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54" t="str">
        <f>IF(ISBLANK(INDEX('Policy Characteristics'!K:K,MATCH($C649,'Policy Characteristics'!$C:$C,0))),"",INDEX('Policy Characteristics'!K:K,MATCH($C649,'Policy Characteristics'!$C:$C,0)))</f>
        <v>industry-ag-main.html#fuel-switching</v>
      </c>
      <c r="R649" s="254" t="str">
        <f>IF(ISBLANK(INDEX('Policy Characteristics'!L:L,MATCH($C649,'Policy Characteristics'!$C:$C,0))),"",INDEX('Policy Characteristics'!L:L,MATCH($C649,'Policy Characteristics'!$C:$C,0)))</f>
        <v>industry-elec-and-hydrogen.html</v>
      </c>
    </row>
    <row r="650" spans="1:18">
      <c r="A650" s="254" t="str">
        <f>IF(ISBLANK(INDEX('Policy Characteristics'!A:A,MATCH($C650,'Policy Characteristics'!$C:$C,0))),"",INDEX('Policy Characteristics'!A:A,MATCH($C650,'Policy Characteristics'!$C:$C,0)))</f>
        <v>Industry</v>
      </c>
      <c r="B650" s="262" t="str">
        <f>IF(ISBLANK(INDEX('Policy Characteristics'!B:B,MATCH($C650,'Policy Characteristics'!$C:$C,0))),"",INDEX('Policy Characteristics'!B:B,MATCH($C650,'Policy Characteristics'!$C:$C,0)))</f>
        <v>Electrification</v>
      </c>
      <c r="C650" s="254" t="str">
        <f t="shared" si="34"/>
        <v>Fraction of Eligible Industrial Energy Use Shifted to Electricity</v>
      </c>
      <c r="D650" s="6" t="s">
        <v>3076</v>
      </c>
      <c r="E650" s="1" t="s">
        <v>3527</v>
      </c>
      <c r="F650" t="s">
        <v>3039</v>
      </c>
      <c r="G650" s="45" t="s">
        <v>3534</v>
      </c>
      <c r="H650" s="43">
        <v>1916</v>
      </c>
      <c r="I650" s="324" t="s">
        <v>43</v>
      </c>
      <c r="J650" s="255" t="str">
        <f>IF(ISBLANK(INDEX('Policy Characteristics'!D:D,MATCH($C650,'Policy Characteristics'!$C:$C,0))),"",INDEX('Policy Characteristics'!D:D,MATCH($C650,'Policy Characteristics'!$C:$C,0)))</f>
        <v>Electrification</v>
      </c>
      <c r="K650" s="254" t="str">
        <f>IF(ISBLANK(INDEX('Policy Characteristics'!E:E,MATCH($C650,'Policy Characteristics'!$C:$C,0))),"",INDEX('Policy Characteristics'!E:E,MATCH($C650,'Policy Characteristics'!$C:$C,0)))</f>
        <v>indst shift to electricity</v>
      </c>
      <c r="L650" s="261">
        <f>IF(ISBLANK(INDEX('Policy Characteristics'!F:F,MATCH($C650,'Policy Characteristics'!$C:$C,0))),"",INDEX('Policy Characteristics'!F:F,MATCH($C650,'Policy Characteristics'!$C:$C,0)))</f>
        <v>0</v>
      </c>
      <c r="M650" s="261">
        <f>IF(ISBLANK(INDEX('Policy Characteristics'!G:G,MATCH($C650,'Policy Characteristics'!$C:$C,0))),"",INDEX('Policy Characteristics'!G:G,MATCH($C650,'Policy Characteristics'!$C:$C,0)))</f>
        <v>1</v>
      </c>
      <c r="N650" s="261">
        <f>IF(ISBLANK(INDEX('Policy Characteristics'!H:H,MATCH($C650,'Policy Characteristics'!$C:$C,0))),"",INDEX('Policy Characteristics'!H:H,MATCH($C650,'Policy Characteristics'!$C:$C,0)))</f>
        <v>0.01</v>
      </c>
      <c r="O650" s="254" t="str">
        <f>IF(ISBLANK(INDEX('Policy Characteristics'!I:I,MATCH($C650,'Policy Characteristics'!$C:$C,0))),"",INDEX('Policy Characteristics'!I:I,MATCH($C650,'Policy Characteristics'!$C:$C,0)))</f>
        <v>% of fuel shifted</v>
      </c>
      <c r="P650" s="254"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54" t="str">
        <f>IF(ISBLANK(INDEX('Policy Characteristics'!K:K,MATCH($C650,'Policy Characteristics'!$C:$C,0))),"",INDEX('Policy Characteristics'!K:K,MATCH($C650,'Policy Characteristics'!$C:$C,0)))</f>
        <v>industry-ag-main.html#fuel-switching</v>
      </c>
      <c r="R650" s="254" t="str">
        <f>IF(ISBLANK(INDEX('Policy Characteristics'!L:L,MATCH($C650,'Policy Characteristics'!$C:$C,0))),"",INDEX('Policy Characteristics'!L:L,MATCH($C650,'Policy Characteristics'!$C:$C,0)))</f>
        <v>industry-elec-and-hydrogen.html</v>
      </c>
    </row>
    <row r="651" spans="1:18">
      <c r="A651" s="254" t="str">
        <f>IF(ISBLANK(INDEX('Policy Characteristics'!A:A,MATCH($C651,'Policy Characteristics'!$C:$C,0))),"",INDEX('Policy Characteristics'!A:A,MATCH($C651,'Policy Characteristics'!$C:$C,0)))</f>
        <v>Industry</v>
      </c>
      <c r="B651" s="262" t="str">
        <f>IF(ISBLANK(INDEX('Policy Characteristics'!B:B,MATCH($C651,'Policy Characteristics'!$C:$C,0))),"",INDEX('Policy Characteristics'!B:B,MATCH($C651,'Policy Characteristics'!$C:$C,0)))</f>
        <v>Electrification</v>
      </c>
      <c r="C651" s="254" t="str">
        <f t="shared" si="34"/>
        <v>Fraction of Eligible Industrial Energy Use Shifted to Electricity</v>
      </c>
      <c r="D651" s="6" t="s">
        <v>3076</v>
      </c>
      <c r="E651" s="1" t="s">
        <v>3528</v>
      </c>
      <c r="F651" t="s">
        <v>3039</v>
      </c>
      <c r="G651" s="45" t="s">
        <v>3535</v>
      </c>
      <c r="H651" s="43">
        <v>1917</v>
      </c>
      <c r="I651" s="324" t="s">
        <v>43</v>
      </c>
      <c r="J651" s="255" t="str">
        <f>IF(ISBLANK(INDEX('Policy Characteristics'!D:D,MATCH($C651,'Policy Characteristics'!$C:$C,0))),"",INDEX('Policy Characteristics'!D:D,MATCH($C651,'Policy Characteristics'!$C:$C,0)))</f>
        <v>Electrification</v>
      </c>
      <c r="K651" s="254" t="str">
        <f>IF(ISBLANK(INDEX('Policy Characteristics'!E:E,MATCH($C651,'Policy Characteristics'!$C:$C,0))),"",INDEX('Policy Characteristics'!E:E,MATCH($C651,'Policy Characteristics'!$C:$C,0)))</f>
        <v>indst shift to electricity</v>
      </c>
      <c r="L651" s="261">
        <f>IF(ISBLANK(INDEX('Policy Characteristics'!F:F,MATCH($C651,'Policy Characteristics'!$C:$C,0))),"",INDEX('Policy Characteristics'!F:F,MATCH($C651,'Policy Characteristics'!$C:$C,0)))</f>
        <v>0</v>
      </c>
      <c r="M651" s="261">
        <f>IF(ISBLANK(INDEX('Policy Characteristics'!G:G,MATCH($C651,'Policy Characteristics'!$C:$C,0))),"",INDEX('Policy Characteristics'!G:G,MATCH($C651,'Policy Characteristics'!$C:$C,0)))</f>
        <v>1</v>
      </c>
      <c r="N651" s="261">
        <f>IF(ISBLANK(INDEX('Policy Characteristics'!H:H,MATCH($C651,'Policy Characteristics'!$C:$C,0))),"",INDEX('Policy Characteristics'!H:H,MATCH($C651,'Policy Characteristics'!$C:$C,0)))</f>
        <v>0.01</v>
      </c>
      <c r="O651" s="254" t="str">
        <f>IF(ISBLANK(INDEX('Policy Characteristics'!I:I,MATCH($C651,'Policy Characteristics'!$C:$C,0))),"",INDEX('Policy Characteristics'!I:I,MATCH($C651,'Policy Characteristics'!$C:$C,0)))</f>
        <v>% of fuel shifted</v>
      </c>
      <c r="P651" s="254"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54" t="str">
        <f>IF(ISBLANK(INDEX('Policy Characteristics'!K:K,MATCH($C651,'Policy Characteristics'!$C:$C,0))),"",INDEX('Policy Characteristics'!K:K,MATCH($C651,'Policy Characteristics'!$C:$C,0)))</f>
        <v>industry-ag-main.html#fuel-switching</v>
      </c>
      <c r="R651" s="254" t="str">
        <f>IF(ISBLANK(INDEX('Policy Characteristics'!L:L,MATCH($C651,'Policy Characteristics'!$C:$C,0))),"",INDEX('Policy Characteristics'!L:L,MATCH($C651,'Policy Characteristics'!$C:$C,0)))</f>
        <v>industry-elec-and-hydrogen.html</v>
      </c>
    </row>
    <row r="652" spans="1:18">
      <c r="A652" s="254" t="str">
        <f>IF(ISBLANK(INDEX('Policy Characteristics'!A:A,MATCH($C652,'Policy Characteristics'!$C:$C,0))),"",INDEX('Policy Characteristics'!A:A,MATCH($C652,'Policy Characteristics'!$C:$C,0)))</f>
        <v>Industry</v>
      </c>
      <c r="B652" s="262" t="str">
        <f>IF(ISBLANK(INDEX('Policy Characteristics'!B:B,MATCH($C652,'Policy Characteristics'!$C:$C,0))),"",INDEX('Policy Characteristics'!B:B,MATCH($C652,'Policy Characteristics'!$C:$C,0)))</f>
        <v>Electrification</v>
      </c>
      <c r="C652" s="254" t="str">
        <f t="shared" si="34"/>
        <v>Fraction of Eligible Industrial Energy Use Shifted to Electricity</v>
      </c>
      <c r="D652" s="6" t="s">
        <v>3076</v>
      </c>
      <c r="E652" s="1" t="s">
        <v>3529</v>
      </c>
      <c r="F652" t="s">
        <v>3039</v>
      </c>
      <c r="G652" s="45" t="s">
        <v>3536</v>
      </c>
      <c r="H652" s="43">
        <v>1918</v>
      </c>
      <c r="I652" s="324" t="s">
        <v>43</v>
      </c>
      <c r="J652" s="255" t="str">
        <f>IF(ISBLANK(INDEX('Policy Characteristics'!D:D,MATCH($C652,'Policy Characteristics'!$C:$C,0))),"",INDEX('Policy Characteristics'!D:D,MATCH($C652,'Policy Characteristics'!$C:$C,0)))</f>
        <v>Electrification</v>
      </c>
      <c r="K652" s="254" t="str">
        <f>IF(ISBLANK(INDEX('Policy Characteristics'!E:E,MATCH($C652,'Policy Characteristics'!$C:$C,0))),"",INDEX('Policy Characteristics'!E:E,MATCH($C652,'Policy Characteristics'!$C:$C,0)))</f>
        <v>indst shift to electricity</v>
      </c>
      <c r="L652" s="261">
        <f>IF(ISBLANK(INDEX('Policy Characteristics'!F:F,MATCH($C652,'Policy Characteristics'!$C:$C,0))),"",INDEX('Policy Characteristics'!F:F,MATCH($C652,'Policy Characteristics'!$C:$C,0)))</f>
        <v>0</v>
      </c>
      <c r="M652" s="261">
        <f>IF(ISBLANK(INDEX('Policy Characteristics'!G:G,MATCH($C652,'Policy Characteristics'!$C:$C,0))),"",INDEX('Policy Characteristics'!G:G,MATCH($C652,'Policy Characteristics'!$C:$C,0)))</f>
        <v>1</v>
      </c>
      <c r="N652" s="261">
        <f>IF(ISBLANK(INDEX('Policy Characteristics'!H:H,MATCH($C652,'Policy Characteristics'!$C:$C,0))),"",INDEX('Policy Characteristics'!H:H,MATCH($C652,'Policy Characteristics'!$C:$C,0)))</f>
        <v>0.01</v>
      </c>
      <c r="O652" s="254" t="str">
        <f>IF(ISBLANK(INDEX('Policy Characteristics'!I:I,MATCH($C652,'Policy Characteristics'!$C:$C,0))),"",INDEX('Policy Characteristics'!I:I,MATCH($C652,'Policy Characteristics'!$C:$C,0)))</f>
        <v>% of fuel shifted</v>
      </c>
      <c r="P652" s="254"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54" t="str">
        <f>IF(ISBLANK(INDEX('Policy Characteristics'!K:K,MATCH($C652,'Policy Characteristics'!$C:$C,0))),"",INDEX('Policy Characteristics'!K:K,MATCH($C652,'Policy Characteristics'!$C:$C,0)))</f>
        <v>industry-ag-main.html#fuel-switching</v>
      </c>
      <c r="R652" s="254" t="str">
        <f>IF(ISBLANK(INDEX('Policy Characteristics'!L:L,MATCH($C652,'Policy Characteristics'!$C:$C,0))),"",INDEX('Policy Characteristics'!L:L,MATCH($C652,'Policy Characteristics'!$C:$C,0)))</f>
        <v>industry-elec-and-hydrogen.html</v>
      </c>
    </row>
    <row r="653" spans="1:18">
      <c r="A653" s="254" t="str">
        <f>IF(ISBLANK(INDEX('Policy Characteristics'!A:A,MATCH($C653,'Policy Characteristics'!$C:$C,0))),"",INDEX('Policy Characteristics'!A:A,MATCH($C653,'Policy Characteristics'!$C:$C,0)))</f>
        <v>Industry</v>
      </c>
      <c r="B653" s="262" t="str">
        <f>IF(ISBLANK(INDEX('Policy Characteristics'!B:B,MATCH($C653,'Policy Characteristics'!$C:$C,0))),"",INDEX('Policy Characteristics'!B:B,MATCH($C653,'Policy Characteristics'!$C:$C,0)))</f>
        <v>Electrification</v>
      </c>
      <c r="C653" s="254" t="str">
        <f t="shared" si="34"/>
        <v>Fraction of Eligible Industrial Energy Use Shifted to Electricity</v>
      </c>
      <c r="D653" s="6" t="s">
        <v>3076</v>
      </c>
      <c r="E653" s="1" t="s">
        <v>3530</v>
      </c>
      <c r="F653" t="s">
        <v>3039</v>
      </c>
      <c r="G653" s="45" t="s">
        <v>3537</v>
      </c>
      <c r="H653" s="43">
        <v>1919</v>
      </c>
      <c r="I653" s="324" t="s">
        <v>43</v>
      </c>
      <c r="J653" s="255" t="str">
        <f>IF(ISBLANK(INDEX('Policy Characteristics'!D:D,MATCH($C653,'Policy Characteristics'!$C:$C,0))),"",INDEX('Policy Characteristics'!D:D,MATCH($C653,'Policy Characteristics'!$C:$C,0)))</f>
        <v>Electrification</v>
      </c>
      <c r="K653" s="254" t="str">
        <f>IF(ISBLANK(INDEX('Policy Characteristics'!E:E,MATCH($C653,'Policy Characteristics'!$C:$C,0))),"",INDEX('Policy Characteristics'!E:E,MATCH($C653,'Policy Characteristics'!$C:$C,0)))</f>
        <v>indst shift to electricity</v>
      </c>
      <c r="L653" s="261">
        <f>IF(ISBLANK(INDEX('Policy Characteristics'!F:F,MATCH($C653,'Policy Characteristics'!$C:$C,0))),"",INDEX('Policy Characteristics'!F:F,MATCH($C653,'Policy Characteristics'!$C:$C,0)))</f>
        <v>0</v>
      </c>
      <c r="M653" s="261">
        <f>IF(ISBLANK(INDEX('Policy Characteristics'!G:G,MATCH($C653,'Policy Characteristics'!$C:$C,0))),"",INDEX('Policy Characteristics'!G:G,MATCH($C653,'Policy Characteristics'!$C:$C,0)))</f>
        <v>1</v>
      </c>
      <c r="N653" s="261">
        <f>IF(ISBLANK(INDEX('Policy Characteristics'!H:H,MATCH($C653,'Policy Characteristics'!$C:$C,0))),"",INDEX('Policy Characteristics'!H:H,MATCH($C653,'Policy Characteristics'!$C:$C,0)))</f>
        <v>0.01</v>
      </c>
      <c r="O653" s="254" t="str">
        <f>IF(ISBLANK(INDEX('Policy Characteristics'!I:I,MATCH($C653,'Policy Characteristics'!$C:$C,0))),"",INDEX('Policy Characteristics'!I:I,MATCH($C653,'Policy Characteristics'!$C:$C,0)))</f>
        <v>% of fuel shifted</v>
      </c>
      <c r="P653" s="254"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54" t="str">
        <f>IF(ISBLANK(INDEX('Policy Characteristics'!K:K,MATCH($C653,'Policy Characteristics'!$C:$C,0))),"",INDEX('Policy Characteristics'!K:K,MATCH($C653,'Policy Characteristics'!$C:$C,0)))</f>
        <v>industry-ag-main.html#fuel-switching</v>
      </c>
      <c r="R653" s="254" t="str">
        <f>IF(ISBLANK(INDEX('Policy Characteristics'!L:L,MATCH($C653,'Policy Characteristics'!$C:$C,0))),"",INDEX('Policy Characteristics'!L:L,MATCH($C653,'Policy Characteristics'!$C:$C,0)))</f>
        <v>industry-elec-and-hydrogen.html</v>
      </c>
    </row>
    <row r="654" spans="1:18">
      <c r="A654" s="254" t="str">
        <f>IF(ISBLANK(INDEX('Policy Characteristics'!A:A,MATCH($C654,'Policy Characteristics'!$C:$C,0))),"",INDEX('Policy Characteristics'!A:A,MATCH($C654,'Policy Characteristics'!$C:$C,0)))</f>
        <v>Industry</v>
      </c>
      <c r="B654" s="262" t="str">
        <f>IF(ISBLANK(INDEX('Policy Characteristics'!B:B,MATCH($C654,'Policy Characteristics'!$C:$C,0))),"",INDEX('Policy Characteristics'!B:B,MATCH($C654,'Policy Characteristics'!$C:$C,0)))</f>
        <v>Electrification</v>
      </c>
      <c r="C654" s="254" t="str">
        <f t="shared" si="34"/>
        <v>Fraction of Eligible Industrial Energy Use Shifted to Electricity</v>
      </c>
      <c r="D654" s="6" t="s">
        <v>3076</v>
      </c>
      <c r="E654" s="1" t="s">
        <v>3531</v>
      </c>
      <c r="F654" t="s">
        <v>3039</v>
      </c>
      <c r="G654" s="45" t="s">
        <v>3538</v>
      </c>
      <c r="H654" s="43">
        <v>1920</v>
      </c>
      <c r="I654" s="324" t="s">
        <v>43</v>
      </c>
      <c r="J654" s="255" t="str">
        <f>IF(ISBLANK(INDEX('Policy Characteristics'!D:D,MATCH($C654,'Policy Characteristics'!$C:$C,0))),"",INDEX('Policy Characteristics'!D:D,MATCH($C654,'Policy Characteristics'!$C:$C,0)))</f>
        <v>Electrification</v>
      </c>
      <c r="K654" s="254" t="str">
        <f>IF(ISBLANK(INDEX('Policy Characteristics'!E:E,MATCH($C654,'Policy Characteristics'!$C:$C,0))),"",INDEX('Policy Characteristics'!E:E,MATCH($C654,'Policy Characteristics'!$C:$C,0)))</f>
        <v>indst shift to electricity</v>
      </c>
      <c r="L654" s="261">
        <f>IF(ISBLANK(INDEX('Policy Characteristics'!F:F,MATCH($C654,'Policy Characteristics'!$C:$C,0))),"",INDEX('Policy Characteristics'!F:F,MATCH($C654,'Policy Characteristics'!$C:$C,0)))</f>
        <v>0</v>
      </c>
      <c r="M654" s="261">
        <f>IF(ISBLANK(INDEX('Policy Characteristics'!G:G,MATCH($C654,'Policy Characteristics'!$C:$C,0))),"",INDEX('Policy Characteristics'!G:G,MATCH($C654,'Policy Characteristics'!$C:$C,0)))</f>
        <v>1</v>
      </c>
      <c r="N654" s="261">
        <f>IF(ISBLANK(INDEX('Policy Characteristics'!H:H,MATCH($C654,'Policy Characteristics'!$C:$C,0))),"",INDEX('Policy Characteristics'!H:H,MATCH($C654,'Policy Characteristics'!$C:$C,0)))</f>
        <v>0.01</v>
      </c>
      <c r="O654" s="254" t="str">
        <f>IF(ISBLANK(INDEX('Policy Characteristics'!I:I,MATCH($C654,'Policy Characteristics'!$C:$C,0))),"",INDEX('Policy Characteristics'!I:I,MATCH($C654,'Policy Characteristics'!$C:$C,0)))</f>
        <v>% of fuel shifted</v>
      </c>
      <c r="P654" s="254"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54" t="str">
        <f>IF(ISBLANK(INDEX('Policy Characteristics'!K:K,MATCH($C654,'Policy Characteristics'!$C:$C,0))),"",INDEX('Policy Characteristics'!K:K,MATCH($C654,'Policy Characteristics'!$C:$C,0)))</f>
        <v>industry-ag-main.html#fuel-switching</v>
      </c>
      <c r="R654" s="254" t="str">
        <f>IF(ISBLANK(INDEX('Policy Characteristics'!L:L,MATCH($C654,'Policy Characteristics'!$C:$C,0))),"",INDEX('Policy Characteristics'!L:L,MATCH($C654,'Policy Characteristics'!$C:$C,0)))</f>
        <v>industry-elec-and-hydrogen.html</v>
      </c>
    </row>
    <row r="655" spans="1:18">
      <c r="A655" s="254" t="str">
        <f>IF(ISBLANK(INDEX('Policy Characteristics'!A:A,MATCH($C655,'Policy Characteristics'!$C:$C,0))),"",INDEX('Policy Characteristics'!A:A,MATCH($C655,'Policy Characteristics'!$C:$C,0)))</f>
        <v>Industry</v>
      </c>
      <c r="B655" s="262" t="str">
        <f>IF(ISBLANK(INDEX('Policy Characteristics'!B:B,MATCH($C655,'Policy Characteristics'!$C:$C,0))),"",INDEX('Policy Characteristics'!B:B,MATCH($C655,'Policy Characteristics'!$C:$C,0)))</f>
        <v>Electrification</v>
      </c>
      <c r="C655" s="254" t="str">
        <f t="shared" si="34"/>
        <v>Fraction of Eligible Industrial Energy Use Shifted to Electricity</v>
      </c>
      <c r="D655" s="6" t="s">
        <v>3076</v>
      </c>
      <c r="E655" s="1" t="s">
        <v>3694</v>
      </c>
      <c r="F655" t="s">
        <v>3039</v>
      </c>
      <c r="G655" s="45" t="s">
        <v>3694</v>
      </c>
      <c r="H655" s="43">
        <v>1921</v>
      </c>
      <c r="I655" s="324" t="s">
        <v>43</v>
      </c>
      <c r="J655" s="255" t="str">
        <f>IF(ISBLANK(INDEX('Policy Characteristics'!D:D,MATCH($C655,'Policy Characteristics'!$C:$C,0))),"",INDEX('Policy Characteristics'!D:D,MATCH($C655,'Policy Characteristics'!$C:$C,0)))</f>
        <v>Electrification</v>
      </c>
      <c r="K655" s="254" t="str">
        <f>IF(ISBLANK(INDEX('Policy Characteristics'!E:E,MATCH($C655,'Policy Characteristics'!$C:$C,0))),"",INDEX('Policy Characteristics'!E:E,MATCH($C655,'Policy Characteristics'!$C:$C,0)))</f>
        <v>indst shift to electricity</v>
      </c>
      <c r="L655" s="261">
        <f>IF(ISBLANK(INDEX('Policy Characteristics'!F:F,MATCH($C655,'Policy Characteristics'!$C:$C,0))),"",INDEX('Policy Characteristics'!F:F,MATCH($C655,'Policy Characteristics'!$C:$C,0)))</f>
        <v>0</v>
      </c>
      <c r="M655" s="261">
        <f>IF(ISBLANK(INDEX('Policy Characteristics'!G:G,MATCH($C655,'Policy Characteristics'!$C:$C,0))),"",INDEX('Policy Characteristics'!G:G,MATCH($C655,'Policy Characteristics'!$C:$C,0)))</f>
        <v>1</v>
      </c>
      <c r="N655" s="261">
        <f>IF(ISBLANK(INDEX('Policy Characteristics'!H:H,MATCH($C655,'Policy Characteristics'!$C:$C,0))),"",INDEX('Policy Characteristics'!H:H,MATCH($C655,'Policy Characteristics'!$C:$C,0)))</f>
        <v>0.01</v>
      </c>
      <c r="O655" s="254" t="str">
        <f>IF(ISBLANK(INDEX('Policy Characteristics'!I:I,MATCH($C655,'Policy Characteristics'!$C:$C,0))),"",INDEX('Policy Characteristics'!I:I,MATCH($C655,'Policy Characteristics'!$C:$C,0)))</f>
        <v>% of fuel shifted</v>
      </c>
      <c r="P655" s="254"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54" t="str">
        <f>IF(ISBLANK(INDEX('Policy Characteristics'!K:K,MATCH($C655,'Policy Characteristics'!$C:$C,0))),"",INDEX('Policy Characteristics'!K:K,MATCH($C655,'Policy Characteristics'!$C:$C,0)))</f>
        <v>industry-ag-main.html#fuel-switching</v>
      </c>
      <c r="R655" s="254" t="str">
        <f>IF(ISBLANK(INDEX('Policy Characteristics'!L:L,MATCH($C655,'Policy Characteristics'!$C:$C,0))),"",INDEX('Policy Characteristics'!L:L,MATCH($C655,'Policy Characteristics'!$C:$C,0)))</f>
        <v>industry-elec-and-hydrogen.html</v>
      </c>
    </row>
    <row r="656" spans="1:18">
      <c r="A656" s="254" t="str">
        <f>IF(ISBLANK(INDEX('Policy Characteristics'!A:A,MATCH($C656,'Policy Characteristics'!$C:$C,0))),"",INDEX('Policy Characteristics'!A:A,MATCH($C656,'Policy Characteristics'!$C:$C,0)))</f>
        <v>Industry</v>
      </c>
      <c r="B656" s="262" t="str">
        <f>IF(ISBLANK(INDEX('Policy Characteristics'!B:B,MATCH($C656,'Policy Characteristics'!$C:$C,0))),"",INDEX('Policy Characteristics'!B:B,MATCH($C656,'Policy Characteristics'!$C:$C,0)))</f>
        <v>Electrification</v>
      </c>
      <c r="C656" s="254" t="str">
        <f t="shared" si="34"/>
        <v>Fraction of Eligible Industrial Energy Use Shifted to Electricity</v>
      </c>
      <c r="D656" s="6" t="s">
        <v>3077</v>
      </c>
      <c r="E656" s="1" t="s">
        <v>3525</v>
      </c>
      <c r="F656" t="s">
        <v>3040</v>
      </c>
      <c r="G656" s="45" t="s">
        <v>3532</v>
      </c>
      <c r="H656" s="43">
        <v>1922</v>
      </c>
      <c r="I656" s="324" t="s">
        <v>43</v>
      </c>
      <c r="J656" s="255" t="str">
        <f>IF(ISBLANK(INDEX('Policy Characteristics'!D:D,MATCH($C656,'Policy Characteristics'!$C:$C,0))),"",INDEX('Policy Characteristics'!D:D,MATCH($C656,'Policy Characteristics'!$C:$C,0)))</f>
        <v>Electrification</v>
      </c>
      <c r="K656" s="254" t="str">
        <f>IF(ISBLANK(INDEX('Policy Characteristics'!E:E,MATCH($C656,'Policy Characteristics'!$C:$C,0))),"",INDEX('Policy Characteristics'!E:E,MATCH($C656,'Policy Characteristics'!$C:$C,0)))</f>
        <v>indst shift to electricity</v>
      </c>
      <c r="L656" s="261">
        <f>IF(ISBLANK(INDEX('Policy Characteristics'!F:F,MATCH($C656,'Policy Characteristics'!$C:$C,0))),"",INDEX('Policy Characteristics'!F:F,MATCH($C656,'Policy Characteristics'!$C:$C,0)))</f>
        <v>0</v>
      </c>
      <c r="M656" s="261">
        <f>IF(ISBLANK(INDEX('Policy Characteristics'!G:G,MATCH($C656,'Policy Characteristics'!$C:$C,0))),"",INDEX('Policy Characteristics'!G:G,MATCH($C656,'Policy Characteristics'!$C:$C,0)))</f>
        <v>1</v>
      </c>
      <c r="N656" s="261">
        <f>IF(ISBLANK(INDEX('Policy Characteristics'!H:H,MATCH($C656,'Policy Characteristics'!$C:$C,0))),"",INDEX('Policy Characteristics'!H:H,MATCH($C656,'Policy Characteristics'!$C:$C,0)))</f>
        <v>0.01</v>
      </c>
      <c r="O656" s="254" t="str">
        <f>IF(ISBLANK(INDEX('Policy Characteristics'!I:I,MATCH($C656,'Policy Characteristics'!$C:$C,0))),"",INDEX('Policy Characteristics'!I:I,MATCH($C656,'Policy Characteristics'!$C:$C,0)))</f>
        <v>% of fuel shifted</v>
      </c>
      <c r="P656" s="254"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54" t="str">
        <f>IF(ISBLANK(INDEX('Policy Characteristics'!K:K,MATCH($C656,'Policy Characteristics'!$C:$C,0))),"",INDEX('Policy Characteristics'!K:K,MATCH($C656,'Policy Characteristics'!$C:$C,0)))</f>
        <v>industry-ag-main.html#fuel-switching</v>
      </c>
      <c r="R656" s="254" t="str">
        <f>IF(ISBLANK(INDEX('Policy Characteristics'!L:L,MATCH($C656,'Policy Characteristics'!$C:$C,0))),"",INDEX('Policy Characteristics'!L:L,MATCH($C656,'Policy Characteristics'!$C:$C,0)))</f>
        <v>industry-elec-and-hydrogen.html</v>
      </c>
    </row>
    <row r="657" spans="1:18">
      <c r="A657" s="254" t="str">
        <f>IF(ISBLANK(INDEX('Policy Characteristics'!A:A,MATCH($C657,'Policy Characteristics'!$C:$C,0))),"",INDEX('Policy Characteristics'!A:A,MATCH($C657,'Policy Characteristics'!$C:$C,0)))</f>
        <v>Industry</v>
      </c>
      <c r="B657" s="262" t="str">
        <f>IF(ISBLANK(INDEX('Policy Characteristics'!B:B,MATCH($C657,'Policy Characteristics'!$C:$C,0))),"",INDEX('Policy Characteristics'!B:B,MATCH($C657,'Policy Characteristics'!$C:$C,0)))</f>
        <v>Electrification</v>
      </c>
      <c r="C657" s="254" t="str">
        <f t="shared" si="34"/>
        <v>Fraction of Eligible Industrial Energy Use Shifted to Electricity</v>
      </c>
      <c r="D657" s="6" t="s">
        <v>3077</v>
      </c>
      <c r="E657" s="1" t="s">
        <v>3526</v>
      </c>
      <c r="F657" t="s">
        <v>3040</v>
      </c>
      <c r="G657" s="45" t="s">
        <v>3533</v>
      </c>
      <c r="H657" s="43">
        <v>1923</v>
      </c>
      <c r="I657" s="324" t="s">
        <v>43</v>
      </c>
      <c r="J657" s="255" t="str">
        <f>IF(ISBLANK(INDEX('Policy Characteristics'!D:D,MATCH($C657,'Policy Characteristics'!$C:$C,0))),"",INDEX('Policy Characteristics'!D:D,MATCH($C657,'Policy Characteristics'!$C:$C,0)))</f>
        <v>Electrification</v>
      </c>
      <c r="K657" s="254" t="str">
        <f>IF(ISBLANK(INDEX('Policy Characteristics'!E:E,MATCH($C657,'Policy Characteristics'!$C:$C,0))),"",INDEX('Policy Characteristics'!E:E,MATCH($C657,'Policy Characteristics'!$C:$C,0)))</f>
        <v>indst shift to electricity</v>
      </c>
      <c r="L657" s="261">
        <f>IF(ISBLANK(INDEX('Policy Characteristics'!F:F,MATCH($C657,'Policy Characteristics'!$C:$C,0))),"",INDEX('Policy Characteristics'!F:F,MATCH($C657,'Policy Characteristics'!$C:$C,0)))</f>
        <v>0</v>
      </c>
      <c r="M657" s="261">
        <f>IF(ISBLANK(INDEX('Policy Characteristics'!G:G,MATCH($C657,'Policy Characteristics'!$C:$C,0))),"",INDEX('Policy Characteristics'!G:G,MATCH($C657,'Policy Characteristics'!$C:$C,0)))</f>
        <v>1</v>
      </c>
      <c r="N657" s="261">
        <f>IF(ISBLANK(INDEX('Policy Characteristics'!H:H,MATCH($C657,'Policy Characteristics'!$C:$C,0))),"",INDEX('Policy Characteristics'!H:H,MATCH($C657,'Policy Characteristics'!$C:$C,0)))</f>
        <v>0.01</v>
      </c>
      <c r="O657" s="254" t="str">
        <f>IF(ISBLANK(INDEX('Policy Characteristics'!I:I,MATCH($C657,'Policy Characteristics'!$C:$C,0))),"",INDEX('Policy Characteristics'!I:I,MATCH($C657,'Policy Characteristics'!$C:$C,0)))</f>
        <v>% of fuel shifted</v>
      </c>
      <c r="P657" s="254"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54" t="str">
        <f>IF(ISBLANK(INDEX('Policy Characteristics'!K:K,MATCH($C657,'Policy Characteristics'!$C:$C,0))),"",INDEX('Policy Characteristics'!K:K,MATCH($C657,'Policy Characteristics'!$C:$C,0)))</f>
        <v>industry-ag-main.html#fuel-switching</v>
      </c>
      <c r="R657" s="254" t="str">
        <f>IF(ISBLANK(INDEX('Policy Characteristics'!L:L,MATCH($C657,'Policy Characteristics'!$C:$C,0))),"",INDEX('Policy Characteristics'!L:L,MATCH($C657,'Policy Characteristics'!$C:$C,0)))</f>
        <v>industry-elec-and-hydrogen.html</v>
      </c>
    </row>
    <row r="658" spans="1:18">
      <c r="A658" s="254" t="str">
        <f>IF(ISBLANK(INDEX('Policy Characteristics'!A:A,MATCH($C658,'Policy Characteristics'!$C:$C,0))),"",INDEX('Policy Characteristics'!A:A,MATCH($C658,'Policy Characteristics'!$C:$C,0)))</f>
        <v>Industry</v>
      </c>
      <c r="B658" s="262" t="str">
        <f>IF(ISBLANK(INDEX('Policy Characteristics'!B:B,MATCH($C658,'Policy Characteristics'!$C:$C,0))),"",INDEX('Policy Characteristics'!B:B,MATCH($C658,'Policy Characteristics'!$C:$C,0)))</f>
        <v>Electrification</v>
      </c>
      <c r="C658" s="254" t="str">
        <f t="shared" si="34"/>
        <v>Fraction of Eligible Industrial Energy Use Shifted to Electricity</v>
      </c>
      <c r="D658" s="6" t="s">
        <v>3077</v>
      </c>
      <c r="E658" s="1" t="s">
        <v>3527</v>
      </c>
      <c r="F658" t="s">
        <v>3040</v>
      </c>
      <c r="G658" s="45" t="s">
        <v>3534</v>
      </c>
      <c r="H658" s="43">
        <v>1924</v>
      </c>
      <c r="I658" s="324" t="s">
        <v>43</v>
      </c>
      <c r="J658" s="255" t="str">
        <f>IF(ISBLANK(INDEX('Policy Characteristics'!D:D,MATCH($C658,'Policy Characteristics'!$C:$C,0))),"",INDEX('Policy Characteristics'!D:D,MATCH($C658,'Policy Characteristics'!$C:$C,0)))</f>
        <v>Electrification</v>
      </c>
      <c r="K658" s="254" t="str">
        <f>IF(ISBLANK(INDEX('Policy Characteristics'!E:E,MATCH($C658,'Policy Characteristics'!$C:$C,0))),"",INDEX('Policy Characteristics'!E:E,MATCH($C658,'Policy Characteristics'!$C:$C,0)))</f>
        <v>indst shift to electricity</v>
      </c>
      <c r="L658" s="261">
        <f>IF(ISBLANK(INDEX('Policy Characteristics'!F:F,MATCH($C658,'Policy Characteristics'!$C:$C,0))),"",INDEX('Policy Characteristics'!F:F,MATCH($C658,'Policy Characteristics'!$C:$C,0)))</f>
        <v>0</v>
      </c>
      <c r="M658" s="261">
        <f>IF(ISBLANK(INDEX('Policy Characteristics'!G:G,MATCH($C658,'Policy Characteristics'!$C:$C,0))),"",INDEX('Policy Characteristics'!G:G,MATCH($C658,'Policy Characteristics'!$C:$C,0)))</f>
        <v>1</v>
      </c>
      <c r="N658" s="261">
        <f>IF(ISBLANK(INDEX('Policy Characteristics'!H:H,MATCH($C658,'Policy Characteristics'!$C:$C,0))),"",INDEX('Policy Characteristics'!H:H,MATCH($C658,'Policy Characteristics'!$C:$C,0)))</f>
        <v>0.01</v>
      </c>
      <c r="O658" s="254" t="str">
        <f>IF(ISBLANK(INDEX('Policy Characteristics'!I:I,MATCH($C658,'Policy Characteristics'!$C:$C,0))),"",INDEX('Policy Characteristics'!I:I,MATCH($C658,'Policy Characteristics'!$C:$C,0)))</f>
        <v>% of fuel shifted</v>
      </c>
      <c r="P658" s="254"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54" t="str">
        <f>IF(ISBLANK(INDEX('Policy Characteristics'!K:K,MATCH($C658,'Policy Characteristics'!$C:$C,0))),"",INDEX('Policy Characteristics'!K:K,MATCH($C658,'Policy Characteristics'!$C:$C,0)))</f>
        <v>industry-ag-main.html#fuel-switching</v>
      </c>
      <c r="R658" s="254" t="str">
        <f>IF(ISBLANK(INDEX('Policy Characteristics'!L:L,MATCH($C658,'Policy Characteristics'!$C:$C,0))),"",INDEX('Policy Characteristics'!L:L,MATCH($C658,'Policy Characteristics'!$C:$C,0)))</f>
        <v>industry-elec-and-hydrogen.html</v>
      </c>
    </row>
    <row r="659" spans="1:18">
      <c r="A659" s="254" t="str">
        <f>IF(ISBLANK(INDEX('Policy Characteristics'!A:A,MATCH($C659,'Policy Characteristics'!$C:$C,0))),"",INDEX('Policy Characteristics'!A:A,MATCH($C659,'Policy Characteristics'!$C:$C,0)))</f>
        <v>Industry</v>
      </c>
      <c r="B659" s="262" t="str">
        <f>IF(ISBLANK(INDEX('Policy Characteristics'!B:B,MATCH($C659,'Policy Characteristics'!$C:$C,0))),"",INDEX('Policy Characteristics'!B:B,MATCH($C659,'Policy Characteristics'!$C:$C,0)))</f>
        <v>Electrification</v>
      </c>
      <c r="C659" s="254" t="str">
        <f t="shared" si="34"/>
        <v>Fraction of Eligible Industrial Energy Use Shifted to Electricity</v>
      </c>
      <c r="D659" s="6" t="s">
        <v>3077</v>
      </c>
      <c r="E659" s="1" t="s">
        <v>3528</v>
      </c>
      <c r="F659" t="s">
        <v>3040</v>
      </c>
      <c r="G659" s="45" t="s">
        <v>3535</v>
      </c>
      <c r="H659" s="43">
        <v>1925</v>
      </c>
      <c r="I659" s="324" t="s">
        <v>43</v>
      </c>
      <c r="J659" s="255" t="str">
        <f>IF(ISBLANK(INDEX('Policy Characteristics'!D:D,MATCH($C659,'Policy Characteristics'!$C:$C,0))),"",INDEX('Policy Characteristics'!D:D,MATCH($C659,'Policy Characteristics'!$C:$C,0)))</f>
        <v>Electrification</v>
      </c>
      <c r="K659" s="254" t="str">
        <f>IF(ISBLANK(INDEX('Policy Characteristics'!E:E,MATCH($C659,'Policy Characteristics'!$C:$C,0))),"",INDEX('Policy Characteristics'!E:E,MATCH($C659,'Policy Characteristics'!$C:$C,0)))</f>
        <v>indst shift to electricity</v>
      </c>
      <c r="L659" s="261">
        <f>IF(ISBLANK(INDEX('Policy Characteristics'!F:F,MATCH($C659,'Policy Characteristics'!$C:$C,0))),"",INDEX('Policy Characteristics'!F:F,MATCH($C659,'Policy Characteristics'!$C:$C,0)))</f>
        <v>0</v>
      </c>
      <c r="M659" s="261">
        <f>IF(ISBLANK(INDEX('Policy Characteristics'!G:G,MATCH($C659,'Policy Characteristics'!$C:$C,0))),"",INDEX('Policy Characteristics'!G:G,MATCH($C659,'Policy Characteristics'!$C:$C,0)))</f>
        <v>1</v>
      </c>
      <c r="N659" s="261">
        <f>IF(ISBLANK(INDEX('Policy Characteristics'!H:H,MATCH($C659,'Policy Characteristics'!$C:$C,0))),"",INDEX('Policy Characteristics'!H:H,MATCH($C659,'Policy Characteristics'!$C:$C,0)))</f>
        <v>0.01</v>
      </c>
      <c r="O659" s="254" t="str">
        <f>IF(ISBLANK(INDEX('Policy Characteristics'!I:I,MATCH($C659,'Policy Characteristics'!$C:$C,0))),"",INDEX('Policy Characteristics'!I:I,MATCH($C659,'Policy Characteristics'!$C:$C,0)))</f>
        <v>% of fuel shifted</v>
      </c>
      <c r="P659" s="254"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54" t="str">
        <f>IF(ISBLANK(INDEX('Policy Characteristics'!K:K,MATCH($C659,'Policy Characteristics'!$C:$C,0))),"",INDEX('Policy Characteristics'!K:K,MATCH($C659,'Policy Characteristics'!$C:$C,0)))</f>
        <v>industry-ag-main.html#fuel-switching</v>
      </c>
      <c r="R659" s="254" t="str">
        <f>IF(ISBLANK(INDEX('Policy Characteristics'!L:L,MATCH($C659,'Policy Characteristics'!$C:$C,0))),"",INDEX('Policy Characteristics'!L:L,MATCH($C659,'Policy Characteristics'!$C:$C,0)))</f>
        <v>industry-elec-and-hydrogen.html</v>
      </c>
    </row>
    <row r="660" spans="1:18">
      <c r="A660" s="254" t="str">
        <f>IF(ISBLANK(INDEX('Policy Characteristics'!A:A,MATCH($C660,'Policy Characteristics'!$C:$C,0))),"",INDEX('Policy Characteristics'!A:A,MATCH($C660,'Policy Characteristics'!$C:$C,0)))</f>
        <v>Industry</v>
      </c>
      <c r="B660" s="262" t="str">
        <f>IF(ISBLANK(INDEX('Policy Characteristics'!B:B,MATCH($C660,'Policy Characteristics'!$C:$C,0))),"",INDEX('Policy Characteristics'!B:B,MATCH($C660,'Policy Characteristics'!$C:$C,0)))</f>
        <v>Electrification</v>
      </c>
      <c r="C660" s="254" t="str">
        <f t="shared" si="34"/>
        <v>Fraction of Eligible Industrial Energy Use Shifted to Electricity</v>
      </c>
      <c r="D660" s="6" t="s">
        <v>3077</v>
      </c>
      <c r="E660" s="1" t="s">
        <v>3529</v>
      </c>
      <c r="F660" t="s">
        <v>3040</v>
      </c>
      <c r="G660" s="45" t="s">
        <v>3536</v>
      </c>
      <c r="H660" s="43">
        <v>1926</v>
      </c>
      <c r="I660" s="324" t="s">
        <v>43</v>
      </c>
      <c r="J660" s="255" t="str">
        <f>IF(ISBLANK(INDEX('Policy Characteristics'!D:D,MATCH($C660,'Policy Characteristics'!$C:$C,0))),"",INDEX('Policy Characteristics'!D:D,MATCH($C660,'Policy Characteristics'!$C:$C,0)))</f>
        <v>Electrification</v>
      </c>
      <c r="K660" s="254" t="str">
        <f>IF(ISBLANK(INDEX('Policy Characteristics'!E:E,MATCH($C660,'Policy Characteristics'!$C:$C,0))),"",INDEX('Policy Characteristics'!E:E,MATCH($C660,'Policy Characteristics'!$C:$C,0)))</f>
        <v>indst shift to electricity</v>
      </c>
      <c r="L660" s="261">
        <f>IF(ISBLANK(INDEX('Policy Characteristics'!F:F,MATCH($C660,'Policy Characteristics'!$C:$C,0))),"",INDEX('Policy Characteristics'!F:F,MATCH($C660,'Policy Characteristics'!$C:$C,0)))</f>
        <v>0</v>
      </c>
      <c r="M660" s="261">
        <f>IF(ISBLANK(INDEX('Policy Characteristics'!G:G,MATCH($C660,'Policy Characteristics'!$C:$C,0))),"",INDEX('Policy Characteristics'!G:G,MATCH($C660,'Policy Characteristics'!$C:$C,0)))</f>
        <v>1</v>
      </c>
      <c r="N660" s="261">
        <f>IF(ISBLANK(INDEX('Policy Characteristics'!H:H,MATCH($C660,'Policy Characteristics'!$C:$C,0))),"",INDEX('Policy Characteristics'!H:H,MATCH($C660,'Policy Characteristics'!$C:$C,0)))</f>
        <v>0.01</v>
      </c>
      <c r="O660" s="254" t="str">
        <f>IF(ISBLANK(INDEX('Policy Characteristics'!I:I,MATCH($C660,'Policy Characteristics'!$C:$C,0))),"",INDEX('Policy Characteristics'!I:I,MATCH($C660,'Policy Characteristics'!$C:$C,0)))</f>
        <v>% of fuel shifted</v>
      </c>
      <c r="P660" s="254"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54" t="str">
        <f>IF(ISBLANK(INDEX('Policy Characteristics'!K:K,MATCH($C660,'Policy Characteristics'!$C:$C,0))),"",INDEX('Policy Characteristics'!K:K,MATCH($C660,'Policy Characteristics'!$C:$C,0)))</f>
        <v>industry-ag-main.html#fuel-switching</v>
      </c>
      <c r="R660" s="254" t="str">
        <f>IF(ISBLANK(INDEX('Policy Characteristics'!L:L,MATCH($C660,'Policy Characteristics'!$C:$C,0))),"",INDEX('Policy Characteristics'!L:L,MATCH($C660,'Policy Characteristics'!$C:$C,0)))</f>
        <v>industry-elec-and-hydrogen.html</v>
      </c>
    </row>
    <row r="661" spans="1:18">
      <c r="A661" s="254" t="str">
        <f>IF(ISBLANK(INDEX('Policy Characteristics'!A:A,MATCH($C661,'Policy Characteristics'!$C:$C,0))),"",INDEX('Policy Characteristics'!A:A,MATCH($C661,'Policy Characteristics'!$C:$C,0)))</f>
        <v>Industry</v>
      </c>
      <c r="B661" s="262" t="str">
        <f>IF(ISBLANK(INDEX('Policy Characteristics'!B:B,MATCH($C661,'Policy Characteristics'!$C:$C,0))),"",INDEX('Policy Characteristics'!B:B,MATCH($C661,'Policy Characteristics'!$C:$C,0)))</f>
        <v>Electrification</v>
      </c>
      <c r="C661" s="254" t="str">
        <f t="shared" si="34"/>
        <v>Fraction of Eligible Industrial Energy Use Shifted to Electricity</v>
      </c>
      <c r="D661" s="6" t="s">
        <v>3077</v>
      </c>
      <c r="E661" s="1" t="s">
        <v>3530</v>
      </c>
      <c r="F661" t="s">
        <v>3040</v>
      </c>
      <c r="G661" s="45" t="s">
        <v>3537</v>
      </c>
      <c r="H661" s="43">
        <v>1927</v>
      </c>
      <c r="I661" s="324" t="s">
        <v>43</v>
      </c>
      <c r="J661" s="255" t="str">
        <f>IF(ISBLANK(INDEX('Policy Characteristics'!D:D,MATCH($C661,'Policy Characteristics'!$C:$C,0))),"",INDEX('Policy Characteristics'!D:D,MATCH($C661,'Policy Characteristics'!$C:$C,0)))</f>
        <v>Electrification</v>
      </c>
      <c r="K661" s="254" t="str">
        <f>IF(ISBLANK(INDEX('Policy Characteristics'!E:E,MATCH($C661,'Policy Characteristics'!$C:$C,0))),"",INDEX('Policy Characteristics'!E:E,MATCH($C661,'Policy Characteristics'!$C:$C,0)))</f>
        <v>indst shift to electricity</v>
      </c>
      <c r="L661" s="261">
        <f>IF(ISBLANK(INDEX('Policy Characteristics'!F:F,MATCH($C661,'Policy Characteristics'!$C:$C,0))),"",INDEX('Policy Characteristics'!F:F,MATCH($C661,'Policy Characteristics'!$C:$C,0)))</f>
        <v>0</v>
      </c>
      <c r="M661" s="261">
        <f>IF(ISBLANK(INDEX('Policy Characteristics'!G:G,MATCH($C661,'Policy Characteristics'!$C:$C,0))),"",INDEX('Policy Characteristics'!G:G,MATCH($C661,'Policy Characteristics'!$C:$C,0)))</f>
        <v>1</v>
      </c>
      <c r="N661" s="261">
        <f>IF(ISBLANK(INDEX('Policy Characteristics'!H:H,MATCH($C661,'Policy Characteristics'!$C:$C,0))),"",INDEX('Policy Characteristics'!H:H,MATCH($C661,'Policy Characteristics'!$C:$C,0)))</f>
        <v>0.01</v>
      </c>
      <c r="O661" s="254" t="str">
        <f>IF(ISBLANK(INDEX('Policy Characteristics'!I:I,MATCH($C661,'Policy Characteristics'!$C:$C,0))),"",INDEX('Policy Characteristics'!I:I,MATCH($C661,'Policy Characteristics'!$C:$C,0)))</f>
        <v>% of fuel shifted</v>
      </c>
      <c r="P661" s="254"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54" t="str">
        <f>IF(ISBLANK(INDEX('Policy Characteristics'!K:K,MATCH($C661,'Policy Characteristics'!$C:$C,0))),"",INDEX('Policy Characteristics'!K:K,MATCH($C661,'Policy Characteristics'!$C:$C,0)))</f>
        <v>industry-ag-main.html#fuel-switching</v>
      </c>
      <c r="R661" s="254" t="str">
        <f>IF(ISBLANK(INDEX('Policy Characteristics'!L:L,MATCH($C661,'Policy Characteristics'!$C:$C,0))),"",INDEX('Policy Characteristics'!L:L,MATCH($C661,'Policy Characteristics'!$C:$C,0)))</f>
        <v>industry-elec-and-hydrogen.html</v>
      </c>
    </row>
    <row r="662" spans="1:18">
      <c r="A662" s="254" t="str">
        <f>IF(ISBLANK(INDEX('Policy Characteristics'!A:A,MATCH($C662,'Policy Characteristics'!$C:$C,0))),"",INDEX('Policy Characteristics'!A:A,MATCH($C662,'Policy Characteristics'!$C:$C,0)))</f>
        <v>Industry</v>
      </c>
      <c r="B662" s="262" t="str">
        <f>IF(ISBLANK(INDEX('Policy Characteristics'!B:B,MATCH($C662,'Policy Characteristics'!$C:$C,0))),"",INDEX('Policy Characteristics'!B:B,MATCH($C662,'Policy Characteristics'!$C:$C,0)))</f>
        <v>Electrification</v>
      </c>
      <c r="C662" s="254" t="str">
        <f t="shared" si="34"/>
        <v>Fraction of Eligible Industrial Energy Use Shifted to Electricity</v>
      </c>
      <c r="D662" s="6" t="s">
        <v>3077</v>
      </c>
      <c r="E662" s="1" t="s">
        <v>3531</v>
      </c>
      <c r="F662" t="s">
        <v>3040</v>
      </c>
      <c r="G662" s="45" t="s">
        <v>3538</v>
      </c>
      <c r="H662" s="43">
        <v>1928</v>
      </c>
      <c r="I662" s="324" t="s">
        <v>43</v>
      </c>
      <c r="J662" s="255" t="str">
        <f>IF(ISBLANK(INDEX('Policy Characteristics'!D:D,MATCH($C662,'Policy Characteristics'!$C:$C,0))),"",INDEX('Policy Characteristics'!D:D,MATCH($C662,'Policy Characteristics'!$C:$C,0)))</f>
        <v>Electrification</v>
      </c>
      <c r="K662" s="254" t="str">
        <f>IF(ISBLANK(INDEX('Policy Characteristics'!E:E,MATCH($C662,'Policy Characteristics'!$C:$C,0))),"",INDEX('Policy Characteristics'!E:E,MATCH($C662,'Policy Characteristics'!$C:$C,0)))</f>
        <v>indst shift to electricity</v>
      </c>
      <c r="L662" s="261">
        <f>IF(ISBLANK(INDEX('Policy Characteristics'!F:F,MATCH($C662,'Policy Characteristics'!$C:$C,0))),"",INDEX('Policy Characteristics'!F:F,MATCH($C662,'Policy Characteristics'!$C:$C,0)))</f>
        <v>0</v>
      </c>
      <c r="M662" s="261">
        <f>IF(ISBLANK(INDEX('Policy Characteristics'!G:G,MATCH($C662,'Policy Characteristics'!$C:$C,0))),"",INDEX('Policy Characteristics'!G:G,MATCH($C662,'Policy Characteristics'!$C:$C,0)))</f>
        <v>1</v>
      </c>
      <c r="N662" s="261">
        <f>IF(ISBLANK(INDEX('Policy Characteristics'!H:H,MATCH($C662,'Policy Characteristics'!$C:$C,0))),"",INDEX('Policy Characteristics'!H:H,MATCH($C662,'Policy Characteristics'!$C:$C,0)))</f>
        <v>0.01</v>
      </c>
      <c r="O662" s="254" t="str">
        <f>IF(ISBLANK(INDEX('Policy Characteristics'!I:I,MATCH($C662,'Policy Characteristics'!$C:$C,0))),"",INDEX('Policy Characteristics'!I:I,MATCH($C662,'Policy Characteristics'!$C:$C,0)))</f>
        <v>% of fuel shifted</v>
      </c>
      <c r="P662" s="254"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54" t="str">
        <f>IF(ISBLANK(INDEX('Policy Characteristics'!K:K,MATCH($C662,'Policy Characteristics'!$C:$C,0))),"",INDEX('Policy Characteristics'!K:K,MATCH($C662,'Policy Characteristics'!$C:$C,0)))</f>
        <v>industry-ag-main.html#fuel-switching</v>
      </c>
      <c r="R662" s="254" t="str">
        <f>IF(ISBLANK(INDEX('Policy Characteristics'!L:L,MATCH($C662,'Policy Characteristics'!$C:$C,0))),"",INDEX('Policy Characteristics'!L:L,MATCH($C662,'Policy Characteristics'!$C:$C,0)))</f>
        <v>industry-elec-and-hydrogen.html</v>
      </c>
    </row>
    <row r="663" spans="1:18">
      <c r="A663" s="254" t="str">
        <f>IF(ISBLANK(INDEX('Policy Characteristics'!A:A,MATCH($C663,'Policy Characteristics'!$C:$C,0))),"",INDEX('Policy Characteristics'!A:A,MATCH($C663,'Policy Characteristics'!$C:$C,0)))</f>
        <v>Industry</v>
      </c>
      <c r="B663" s="262" t="str">
        <f>IF(ISBLANK(INDEX('Policy Characteristics'!B:B,MATCH($C663,'Policy Characteristics'!$C:$C,0))),"",INDEX('Policy Characteristics'!B:B,MATCH($C663,'Policy Characteristics'!$C:$C,0)))</f>
        <v>Electrification</v>
      </c>
      <c r="C663" s="254" t="str">
        <f t="shared" si="34"/>
        <v>Fraction of Eligible Industrial Energy Use Shifted to Electricity</v>
      </c>
      <c r="D663" s="6" t="s">
        <v>3077</v>
      </c>
      <c r="E663" s="1" t="s">
        <v>3694</v>
      </c>
      <c r="F663" t="s">
        <v>3040</v>
      </c>
      <c r="G663" s="45" t="s">
        <v>3694</v>
      </c>
      <c r="H663" s="43">
        <v>1929</v>
      </c>
      <c r="I663" s="324" t="s">
        <v>43</v>
      </c>
      <c r="J663" s="255" t="str">
        <f>IF(ISBLANK(INDEX('Policy Characteristics'!D:D,MATCH($C663,'Policy Characteristics'!$C:$C,0))),"",INDEX('Policy Characteristics'!D:D,MATCH($C663,'Policy Characteristics'!$C:$C,0)))</f>
        <v>Electrification</v>
      </c>
      <c r="K663" s="254" t="str">
        <f>IF(ISBLANK(INDEX('Policy Characteristics'!E:E,MATCH($C663,'Policy Characteristics'!$C:$C,0))),"",INDEX('Policy Characteristics'!E:E,MATCH($C663,'Policy Characteristics'!$C:$C,0)))</f>
        <v>indst shift to electricity</v>
      </c>
      <c r="L663" s="261">
        <f>IF(ISBLANK(INDEX('Policy Characteristics'!F:F,MATCH($C663,'Policy Characteristics'!$C:$C,0))),"",INDEX('Policy Characteristics'!F:F,MATCH($C663,'Policy Characteristics'!$C:$C,0)))</f>
        <v>0</v>
      </c>
      <c r="M663" s="261">
        <f>IF(ISBLANK(INDEX('Policy Characteristics'!G:G,MATCH($C663,'Policy Characteristics'!$C:$C,0))),"",INDEX('Policy Characteristics'!G:G,MATCH($C663,'Policy Characteristics'!$C:$C,0)))</f>
        <v>1</v>
      </c>
      <c r="N663" s="261">
        <f>IF(ISBLANK(INDEX('Policy Characteristics'!H:H,MATCH($C663,'Policy Characteristics'!$C:$C,0))),"",INDEX('Policy Characteristics'!H:H,MATCH($C663,'Policy Characteristics'!$C:$C,0)))</f>
        <v>0.01</v>
      </c>
      <c r="O663" s="254" t="str">
        <f>IF(ISBLANK(INDEX('Policy Characteristics'!I:I,MATCH($C663,'Policy Characteristics'!$C:$C,0))),"",INDEX('Policy Characteristics'!I:I,MATCH($C663,'Policy Characteristics'!$C:$C,0)))</f>
        <v>% of fuel shifted</v>
      </c>
      <c r="P663" s="254"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54" t="str">
        <f>IF(ISBLANK(INDEX('Policy Characteristics'!K:K,MATCH($C663,'Policy Characteristics'!$C:$C,0))),"",INDEX('Policy Characteristics'!K:K,MATCH($C663,'Policy Characteristics'!$C:$C,0)))</f>
        <v>industry-ag-main.html#fuel-switching</v>
      </c>
      <c r="R663" s="254" t="str">
        <f>IF(ISBLANK(INDEX('Policy Characteristics'!L:L,MATCH($C663,'Policy Characteristics'!$C:$C,0))),"",INDEX('Policy Characteristics'!L:L,MATCH($C663,'Policy Characteristics'!$C:$C,0)))</f>
        <v>industry-elec-and-hydrogen.html</v>
      </c>
    </row>
    <row r="664" spans="1:18">
      <c r="A664" s="254" t="str">
        <f>IF(ISBLANK(INDEX('Policy Characteristics'!A:A,MATCH($C664,'Policy Characteristics'!$C:$C,0))),"",INDEX('Policy Characteristics'!A:A,MATCH($C664,'Policy Characteristics'!$C:$C,0)))</f>
        <v>Industry</v>
      </c>
      <c r="B664" s="262" t="str">
        <f>IF(ISBLANK(INDEX('Policy Characteristics'!B:B,MATCH($C664,'Policy Characteristics'!$C:$C,0))),"",INDEX('Policy Characteristics'!B:B,MATCH($C664,'Policy Characteristics'!$C:$C,0)))</f>
        <v>Electrification</v>
      </c>
      <c r="C664" s="254" t="str">
        <f t="shared" si="34"/>
        <v>Fraction of Eligible Industrial Energy Use Shifted to Electricity</v>
      </c>
      <c r="D664" s="6" t="s">
        <v>3078</v>
      </c>
      <c r="E664" s="1" t="s">
        <v>3525</v>
      </c>
      <c r="F664" t="s">
        <v>3041</v>
      </c>
      <c r="G664" s="45" t="s">
        <v>3532</v>
      </c>
      <c r="H664" s="43">
        <v>1930</v>
      </c>
      <c r="I664" s="324" t="s">
        <v>43</v>
      </c>
      <c r="J664" s="255" t="str">
        <f>IF(ISBLANK(INDEX('Policy Characteristics'!D:D,MATCH($C664,'Policy Characteristics'!$C:$C,0))),"",INDEX('Policy Characteristics'!D:D,MATCH($C664,'Policy Characteristics'!$C:$C,0)))</f>
        <v>Electrification</v>
      </c>
      <c r="K664" s="254" t="str">
        <f>IF(ISBLANK(INDEX('Policy Characteristics'!E:E,MATCH($C664,'Policy Characteristics'!$C:$C,0))),"",INDEX('Policy Characteristics'!E:E,MATCH($C664,'Policy Characteristics'!$C:$C,0)))</f>
        <v>indst shift to electricity</v>
      </c>
      <c r="L664" s="261">
        <f>IF(ISBLANK(INDEX('Policy Characteristics'!F:F,MATCH($C664,'Policy Characteristics'!$C:$C,0))),"",INDEX('Policy Characteristics'!F:F,MATCH($C664,'Policy Characteristics'!$C:$C,0)))</f>
        <v>0</v>
      </c>
      <c r="M664" s="261">
        <f>IF(ISBLANK(INDEX('Policy Characteristics'!G:G,MATCH($C664,'Policy Characteristics'!$C:$C,0))),"",INDEX('Policy Characteristics'!G:G,MATCH($C664,'Policy Characteristics'!$C:$C,0)))</f>
        <v>1</v>
      </c>
      <c r="N664" s="261">
        <f>IF(ISBLANK(INDEX('Policy Characteristics'!H:H,MATCH($C664,'Policy Characteristics'!$C:$C,0))),"",INDEX('Policy Characteristics'!H:H,MATCH($C664,'Policy Characteristics'!$C:$C,0)))</f>
        <v>0.01</v>
      </c>
      <c r="O664" s="254" t="str">
        <f>IF(ISBLANK(INDEX('Policy Characteristics'!I:I,MATCH($C664,'Policy Characteristics'!$C:$C,0))),"",INDEX('Policy Characteristics'!I:I,MATCH($C664,'Policy Characteristics'!$C:$C,0)))</f>
        <v>% of fuel shifted</v>
      </c>
      <c r="P664" s="254"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54" t="str">
        <f>IF(ISBLANK(INDEX('Policy Characteristics'!K:K,MATCH($C664,'Policy Characteristics'!$C:$C,0))),"",INDEX('Policy Characteristics'!K:K,MATCH($C664,'Policy Characteristics'!$C:$C,0)))</f>
        <v>industry-ag-main.html#fuel-switching</v>
      </c>
      <c r="R664" s="254" t="str">
        <f>IF(ISBLANK(INDEX('Policy Characteristics'!L:L,MATCH($C664,'Policy Characteristics'!$C:$C,0))),"",INDEX('Policy Characteristics'!L:L,MATCH($C664,'Policy Characteristics'!$C:$C,0)))</f>
        <v>industry-elec-and-hydrogen.html</v>
      </c>
    </row>
    <row r="665" spans="1:18">
      <c r="A665" s="254" t="str">
        <f>IF(ISBLANK(INDEX('Policy Characteristics'!A:A,MATCH($C665,'Policy Characteristics'!$C:$C,0))),"",INDEX('Policy Characteristics'!A:A,MATCH($C665,'Policy Characteristics'!$C:$C,0)))</f>
        <v>Industry</v>
      </c>
      <c r="B665" s="262" t="str">
        <f>IF(ISBLANK(INDEX('Policy Characteristics'!B:B,MATCH($C665,'Policy Characteristics'!$C:$C,0))),"",INDEX('Policy Characteristics'!B:B,MATCH($C665,'Policy Characteristics'!$C:$C,0)))</f>
        <v>Electrification</v>
      </c>
      <c r="C665" s="254" t="str">
        <f t="shared" si="34"/>
        <v>Fraction of Eligible Industrial Energy Use Shifted to Electricity</v>
      </c>
      <c r="D665" s="6" t="s">
        <v>3078</v>
      </c>
      <c r="E665" s="1" t="s">
        <v>3526</v>
      </c>
      <c r="F665" t="s">
        <v>3041</v>
      </c>
      <c r="G665" s="45" t="s">
        <v>3533</v>
      </c>
      <c r="H665" s="43">
        <v>1931</v>
      </c>
      <c r="I665" s="324" t="s">
        <v>43</v>
      </c>
      <c r="J665" s="255" t="str">
        <f>IF(ISBLANK(INDEX('Policy Characteristics'!D:D,MATCH($C665,'Policy Characteristics'!$C:$C,0))),"",INDEX('Policy Characteristics'!D:D,MATCH($C665,'Policy Characteristics'!$C:$C,0)))</f>
        <v>Electrification</v>
      </c>
      <c r="K665" s="254" t="str">
        <f>IF(ISBLANK(INDEX('Policy Characteristics'!E:E,MATCH($C665,'Policy Characteristics'!$C:$C,0))),"",INDEX('Policy Characteristics'!E:E,MATCH($C665,'Policy Characteristics'!$C:$C,0)))</f>
        <v>indst shift to electricity</v>
      </c>
      <c r="L665" s="261">
        <f>IF(ISBLANK(INDEX('Policy Characteristics'!F:F,MATCH($C665,'Policy Characteristics'!$C:$C,0))),"",INDEX('Policy Characteristics'!F:F,MATCH($C665,'Policy Characteristics'!$C:$C,0)))</f>
        <v>0</v>
      </c>
      <c r="M665" s="261">
        <f>IF(ISBLANK(INDEX('Policy Characteristics'!G:G,MATCH($C665,'Policy Characteristics'!$C:$C,0))),"",INDEX('Policy Characteristics'!G:G,MATCH($C665,'Policy Characteristics'!$C:$C,0)))</f>
        <v>1</v>
      </c>
      <c r="N665" s="261">
        <f>IF(ISBLANK(INDEX('Policy Characteristics'!H:H,MATCH($C665,'Policy Characteristics'!$C:$C,0))),"",INDEX('Policy Characteristics'!H:H,MATCH($C665,'Policy Characteristics'!$C:$C,0)))</f>
        <v>0.01</v>
      </c>
      <c r="O665" s="254" t="str">
        <f>IF(ISBLANK(INDEX('Policy Characteristics'!I:I,MATCH($C665,'Policy Characteristics'!$C:$C,0))),"",INDEX('Policy Characteristics'!I:I,MATCH($C665,'Policy Characteristics'!$C:$C,0)))</f>
        <v>% of fuel shifted</v>
      </c>
      <c r="P665" s="254"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54" t="str">
        <f>IF(ISBLANK(INDEX('Policy Characteristics'!K:K,MATCH($C665,'Policy Characteristics'!$C:$C,0))),"",INDEX('Policy Characteristics'!K:K,MATCH($C665,'Policy Characteristics'!$C:$C,0)))</f>
        <v>industry-ag-main.html#fuel-switching</v>
      </c>
      <c r="R665" s="254" t="str">
        <f>IF(ISBLANK(INDEX('Policy Characteristics'!L:L,MATCH($C665,'Policy Characteristics'!$C:$C,0))),"",INDEX('Policy Characteristics'!L:L,MATCH($C665,'Policy Characteristics'!$C:$C,0)))</f>
        <v>industry-elec-and-hydrogen.html</v>
      </c>
    </row>
    <row r="666" spans="1:18">
      <c r="A666" s="254" t="str">
        <f>IF(ISBLANK(INDEX('Policy Characteristics'!A:A,MATCH($C666,'Policy Characteristics'!$C:$C,0))),"",INDEX('Policy Characteristics'!A:A,MATCH($C666,'Policy Characteristics'!$C:$C,0)))</f>
        <v>Industry</v>
      </c>
      <c r="B666" s="262" t="str">
        <f>IF(ISBLANK(INDEX('Policy Characteristics'!B:B,MATCH($C666,'Policy Characteristics'!$C:$C,0))),"",INDEX('Policy Characteristics'!B:B,MATCH($C666,'Policy Characteristics'!$C:$C,0)))</f>
        <v>Electrification</v>
      </c>
      <c r="C666" s="254" t="str">
        <f t="shared" si="34"/>
        <v>Fraction of Eligible Industrial Energy Use Shifted to Electricity</v>
      </c>
      <c r="D666" s="6" t="s">
        <v>3078</v>
      </c>
      <c r="E666" s="1" t="s">
        <v>3527</v>
      </c>
      <c r="F666" t="s">
        <v>3041</v>
      </c>
      <c r="G666" s="45" t="s">
        <v>3534</v>
      </c>
      <c r="H666" s="43">
        <v>1932</v>
      </c>
      <c r="I666" s="324" t="s">
        <v>43</v>
      </c>
      <c r="J666" s="255" t="str">
        <f>IF(ISBLANK(INDEX('Policy Characteristics'!D:D,MATCH($C666,'Policy Characteristics'!$C:$C,0))),"",INDEX('Policy Characteristics'!D:D,MATCH($C666,'Policy Characteristics'!$C:$C,0)))</f>
        <v>Electrification</v>
      </c>
      <c r="K666" s="254" t="str">
        <f>IF(ISBLANK(INDEX('Policy Characteristics'!E:E,MATCH($C666,'Policy Characteristics'!$C:$C,0))),"",INDEX('Policy Characteristics'!E:E,MATCH($C666,'Policy Characteristics'!$C:$C,0)))</f>
        <v>indst shift to electricity</v>
      </c>
      <c r="L666" s="261">
        <f>IF(ISBLANK(INDEX('Policy Characteristics'!F:F,MATCH($C666,'Policy Characteristics'!$C:$C,0))),"",INDEX('Policy Characteristics'!F:F,MATCH($C666,'Policy Characteristics'!$C:$C,0)))</f>
        <v>0</v>
      </c>
      <c r="M666" s="261">
        <f>IF(ISBLANK(INDEX('Policy Characteristics'!G:G,MATCH($C666,'Policy Characteristics'!$C:$C,0))),"",INDEX('Policy Characteristics'!G:G,MATCH($C666,'Policy Characteristics'!$C:$C,0)))</f>
        <v>1</v>
      </c>
      <c r="N666" s="261">
        <f>IF(ISBLANK(INDEX('Policy Characteristics'!H:H,MATCH($C666,'Policy Characteristics'!$C:$C,0))),"",INDEX('Policy Characteristics'!H:H,MATCH($C666,'Policy Characteristics'!$C:$C,0)))</f>
        <v>0.01</v>
      </c>
      <c r="O666" s="254" t="str">
        <f>IF(ISBLANK(INDEX('Policy Characteristics'!I:I,MATCH($C666,'Policy Characteristics'!$C:$C,0))),"",INDEX('Policy Characteristics'!I:I,MATCH($C666,'Policy Characteristics'!$C:$C,0)))</f>
        <v>% of fuel shifted</v>
      </c>
      <c r="P666" s="254"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54" t="str">
        <f>IF(ISBLANK(INDEX('Policy Characteristics'!K:K,MATCH($C666,'Policy Characteristics'!$C:$C,0))),"",INDEX('Policy Characteristics'!K:K,MATCH($C666,'Policy Characteristics'!$C:$C,0)))</f>
        <v>industry-ag-main.html#fuel-switching</v>
      </c>
      <c r="R666" s="254" t="str">
        <f>IF(ISBLANK(INDEX('Policy Characteristics'!L:L,MATCH($C666,'Policy Characteristics'!$C:$C,0))),"",INDEX('Policy Characteristics'!L:L,MATCH($C666,'Policy Characteristics'!$C:$C,0)))</f>
        <v>industry-elec-and-hydrogen.html</v>
      </c>
    </row>
    <row r="667" spans="1:18">
      <c r="A667" s="254" t="str">
        <f>IF(ISBLANK(INDEX('Policy Characteristics'!A:A,MATCH($C667,'Policy Characteristics'!$C:$C,0))),"",INDEX('Policy Characteristics'!A:A,MATCH($C667,'Policy Characteristics'!$C:$C,0)))</f>
        <v>Industry</v>
      </c>
      <c r="B667" s="262" t="str">
        <f>IF(ISBLANK(INDEX('Policy Characteristics'!B:B,MATCH($C667,'Policy Characteristics'!$C:$C,0))),"",INDEX('Policy Characteristics'!B:B,MATCH($C667,'Policy Characteristics'!$C:$C,0)))</f>
        <v>Electrification</v>
      </c>
      <c r="C667" s="254" t="str">
        <f t="shared" si="34"/>
        <v>Fraction of Eligible Industrial Energy Use Shifted to Electricity</v>
      </c>
      <c r="D667" s="6" t="s">
        <v>3078</v>
      </c>
      <c r="E667" s="1" t="s">
        <v>3528</v>
      </c>
      <c r="F667" t="s">
        <v>3041</v>
      </c>
      <c r="G667" s="45" t="s">
        <v>3535</v>
      </c>
      <c r="H667" s="43">
        <v>1933</v>
      </c>
      <c r="I667" s="324" t="s">
        <v>43</v>
      </c>
      <c r="J667" s="255" t="str">
        <f>IF(ISBLANK(INDEX('Policy Characteristics'!D:D,MATCH($C667,'Policy Characteristics'!$C:$C,0))),"",INDEX('Policy Characteristics'!D:D,MATCH($C667,'Policy Characteristics'!$C:$C,0)))</f>
        <v>Electrification</v>
      </c>
      <c r="K667" s="254" t="str">
        <f>IF(ISBLANK(INDEX('Policy Characteristics'!E:E,MATCH($C667,'Policy Characteristics'!$C:$C,0))),"",INDEX('Policy Characteristics'!E:E,MATCH($C667,'Policy Characteristics'!$C:$C,0)))</f>
        <v>indst shift to electricity</v>
      </c>
      <c r="L667" s="261">
        <f>IF(ISBLANK(INDEX('Policy Characteristics'!F:F,MATCH($C667,'Policy Characteristics'!$C:$C,0))),"",INDEX('Policy Characteristics'!F:F,MATCH($C667,'Policy Characteristics'!$C:$C,0)))</f>
        <v>0</v>
      </c>
      <c r="M667" s="261">
        <f>IF(ISBLANK(INDEX('Policy Characteristics'!G:G,MATCH($C667,'Policy Characteristics'!$C:$C,0))),"",INDEX('Policy Characteristics'!G:G,MATCH($C667,'Policy Characteristics'!$C:$C,0)))</f>
        <v>1</v>
      </c>
      <c r="N667" s="261">
        <f>IF(ISBLANK(INDEX('Policy Characteristics'!H:H,MATCH($C667,'Policy Characteristics'!$C:$C,0))),"",INDEX('Policy Characteristics'!H:H,MATCH($C667,'Policy Characteristics'!$C:$C,0)))</f>
        <v>0.01</v>
      </c>
      <c r="O667" s="254" t="str">
        <f>IF(ISBLANK(INDEX('Policy Characteristics'!I:I,MATCH($C667,'Policy Characteristics'!$C:$C,0))),"",INDEX('Policy Characteristics'!I:I,MATCH($C667,'Policy Characteristics'!$C:$C,0)))</f>
        <v>% of fuel shifted</v>
      </c>
      <c r="P667" s="254"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54" t="str">
        <f>IF(ISBLANK(INDEX('Policy Characteristics'!K:K,MATCH($C667,'Policy Characteristics'!$C:$C,0))),"",INDEX('Policy Characteristics'!K:K,MATCH($C667,'Policy Characteristics'!$C:$C,0)))</f>
        <v>industry-ag-main.html#fuel-switching</v>
      </c>
      <c r="R667" s="254" t="str">
        <f>IF(ISBLANK(INDEX('Policy Characteristics'!L:L,MATCH($C667,'Policy Characteristics'!$C:$C,0))),"",INDEX('Policy Characteristics'!L:L,MATCH($C667,'Policy Characteristics'!$C:$C,0)))</f>
        <v>industry-elec-and-hydrogen.html</v>
      </c>
    </row>
    <row r="668" spans="1:18">
      <c r="A668" s="254" t="str">
        <f>IF(ISBLANK(INDEX('Policy Characteristics'!A:A,MATCH($C668,'Policy Characteristics'!$C:$C,0))),"",INDEX('Policy Characteristics'!A:A,MATCH($C668,'Policy Characteristics'!$C:$C,0)))</f>
        <v>Industry</v>
      </c>
      <c r="B668" s="262" t="str">
        <f>IF(ISBLANK(INDEX('Policy Characteristics'!B:B,MATCH($C668,'Policy Characteristics'!$C:$C,0))),"",INDEX('Policy Characteristics'!B:B,MATCH($C668,'Policy Characteristics'!$C:$C,0)))</f>
        <v>Electrification</v>
      </c>
      <c r="C668" s="254" t="str">
        <f t="shared" si="34"/>
        <v>Fraction of Eligible Industrial Energy Use Shifted to Electricity</v>
      </c>
      <c r="D668" s="6" t="s">
        <v>3078</v>
      </c>
      <c r="E668" s="1" t="s">
        <v>3529</v>
      </c>
      <c r="F668" t="s">
        <v>3041</v>
      </c>
      <c r="G668" s="45" t="s">
        <v>3536</v>
      </c>
      <c r="H668" s="43">
        <v>1934</v>
      </c>
      <c r="I668" s="324" t="s">
        <v>43</v>
      </c>
      <c r="J668" s="255" t="str">
        <f>IF(ISBLANK(INDEX('Policy Characteristics'!D:D,MATCH($C668,'Policy Characteristics'!$C:$C,0))),"",INDEX('Policy Characteristics'!D:D,MATCH($C668,'Policy Characteristics'!$C:$C,0)))</f>
        <v>Electrification</v>
      </c>
      <c r="K668" s="254" t="str">
        <f>IF(ISBLANK(INDEX('Policy Characteristics'!E:E,MATCH($C668,'Policy Characteristics'!$C:$C,0))),"",INDEX('Policy Characteristics'!E:E,MATCH($C668,'Policy Characteristics'!$C:$C,0)))</f>
        <v>indst shift to electricity</v>
      </c>
      <c r="L668" s="261">
        <f>IF(ISBLANK(INDEX('Policy Characteristics'!F:F,MATCH($C668,'Policy Characteristics'!$C:$C,0))),"",INDEX('Policy Characteristics'!F:F,MATCH($C668,'Policy Characteristics'!$C:$C,0)))</f>
        <v>0</v>
      </c>
      <c r="M668" s="261">
        <f>IF(ISBLANK(INDEX('Policy Characteristics'!G:G,MATCH($C668,'Policy Characteristics'!$C:$C,0))),"",INDEX('Policy Characteristics'!G:G,MATCH($C668,'Policy Characteristics'!$C:$C,0)))</f>
        <v>1</v>
      </c>
      <c r="N668" s="261">
        <f>IF(ISBLANK(INDEX('Policy Characteristics'!H:H,MATCH($C668,'Policy Characteristics'!$C:$C,0))),"",INDEX('Policy Characteristics'!H:H,MATCH($C668,'Policy Characteristics'!$C:$C,0)))</f>
        <v>0.01</v>
      </c>
      <c r="O668" s="254" t="str">
        <f>IF(ISBLANK(INDEX('Policy Characteristics'!I:I,MATCH($C668,'Policy Characteristics'!$C:$C,0))),"",INDEX('Policy Characteristics'!I:I,MATCH($C668,'Policy Characteristics'!$C:$C,0)))</f>
        <v>% of fuel shifted</v>
      </c>
      <c r="P668" s="254"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54" t="str">
        <f>IF(ISBLANK(INDEX('Policy Characteristics'!K:K,MATCH($C668,'Policy Characteristics'!$C:$C,0))),"",INDEX('Policy Characteristics'!K:K,MATCH($C668,'Policy Characteristics'!$C:$C,0)))</f>
        <v>industry-ag-main.html#fuel-switching</v>
      </c>
      <c r="R668" s="254" t="str">
        <f>IF(ISBLANK(INDEX('Policy Characteristics'!L:L,MATCH($C668,'Policy Characteristics'!$C:$C,0))),"",INDEX('Policy Characteristics'!L:L,MATCH($C668,'Policy Characteristics'!$C:$C,0)))</f>
        <v>industry-elec-and-hydrogen.html</v>
      </c>
    </row>
    <row r="669" spans="1:18">
      <c r="A669" s="254" t="str">
        <f>IF(ISBLANK(INDEX('Policy Characteristics'!A:A,MATCH($C669,'Policy Characteristics'!$C:$C,0))),"",INDEX('Policy Characteristics'!A:A,MATCH($C669,'Policy Characteristics'!$C:$C,0)))</f>
        <v>Industry</v>
      </c>
      <c r="B669" s="262" t="str">
        <f>IF(ISBLANK(INDEX('Policy Characteristics'!B:B,MATCH($C669,'Policy Characteristics'!$C:$C,0))),"",INDEX('Policy Characteristics'!B:B,MATCH($C669,'Policy Characteristics'!$C:$C,0)))</f>
        <v>Electrification</v>
      </c>
      <c r="C669" s="254" t="str">
        <f t="shared" si="34"/>
        <v>Fraction of Eligible Industrial Energy Use Shifted to Electricity</v>
      </c>
      <c r="D669" s="6" t="s">
        <v>3078</v>
      </c>
      <c r="E669" s="1" t="s">
        <v>3530</v>
      </c>
      <c r="F669" t="s">
        <v>3041</v>
      </c>
      <c r="G669" s="45" t="s">
        <v>3537</v>
      </c>
      <c r="H669" s="43">
        <v>1935</v>
      </c>
      <c r="I669" s="324" t="s">
        <v>43</v>
      </c>
      <c r="J669" s="255" t="str">
        <f>IF(ISBLANK(INDEX('Policy Characteristics'!D:D,MATCH($C669,'Policy Characteristics'!$C:$C,0))),"",INDEX('Policy Characteristics'!D:D,MATCH($C669,'Policy Characteristics'!$C:$C,0)))</f>
        <v>Electrification</v>
      </c>
      <c r="K669" s="254" t="str">
        <f>IF(ISBLANK(INDEX('Policy Characteristics'!E:E,MATCH($C669,'Policy Characteristics'!$C:$C,0))),"",INDEX('Policy Characteristics'!E:E,MATCH($C669,'Policy Characteristics'!$C:$C,0)))</f>
        <v>indst shift to electricity</v>
      </c>
      <c r="L669" s="261">
        <f>IF(ISBLANK(INDEX('Policy Characteristics'!F:F,MATCH($C669,'Policy Characteristics'!$C:$C,0))),"",INDEX('Policy Characteristics'!F:F,MATCH($C669,'Policy Characteristics'!$C:$C,0)))</f>
        <v>0</v>
      </c>
      <c r="M669" s="261">
        <f>IF(ISBLANK(INDEX('Policy Characteristics'!G:G,MATCH($C669,'Policy Characteristics'!$C:$C,0))),"",INDEX('Policy Characteristics'!G:G,MATCH($C669,'Policy Characteristics'!$C:$C,0)))</f>
        <v>1</v>
      </c>
      <c r="N669" s="261">
        <f>IF(ISBLANK(INDEX('Policy Characteristics'!H:H,MATCH($C669,'Policy Characteristics'!$C:$C,0))),"",INDEX('Policy Characteristics'!H:H,MATCH($C669,'Policy Characteristics'!$C:$C,0)))</f>
        <v>0.01</v>
      </c>
      <c r="O669" s="254" t="str">
        <f>IF(ISBLANK(INDEX('Policy Characteristics'!I:I,MATCH($C669,'Policy Characteristics'!$C:$C,0))),"",INDEX('Policy Characteristics'!I:I,MATCH($C669,'Policy Characteristics'!$C:$C,0)))</f>
        <v>% of fuel shifted</v>
      </c>
      <c r="P669" s="254"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54" t="str">
        <f>IF(ISBLANK(INDEX('Policy Characteristics'!K:K,MATCH($C669,'Policy Characteristics'!$C:$C,0))),"",INDEX('Policy Characteristics'!K:K,MATCH($C669,'Policy Characteristics'!$C:$C,0)))</f>
        <v>industry-ag-main.html#fuel-switching</v>
      </c>
      <c r="R669" s="254" t="str">
        <f>IF(ISBLANK(INDEX('Policy Characteristics'!L:L,MATCH($C669,'Policy Characteristics'!$C:$C,0))),"",INDEX('Policy Characteristics'!L:L,MATCH($C669,'Policy Characteristics'!$C:$C,0)))</f>
        <v>industry-elec-and-hydrogen.html</v>
      </c>
    </row>
    <row r="670" spans="1:18">
      <c r="A670" s="254" t="str">
        <f>IF(ISBLANK(INDEX('Policy Characteristics'!A:A,MATCH($C670,'Policy Characteristics'!$C:$C,0))),"",INDEX('Policy Characteristics'!A:A,MATCH($C670,'Policy Characteristics'!$C:$C,0)))</f>
        <v>Industry</v>
      </c>
      <c r="B670" s="262" t="str">
        <f>IF(ISBLANK(INDEX('Policy Characteristics'!B:B,MATCH($C670,'Policy Characteristics'!$C:$C,0))),"",INDEX('Policy Characteristics'!B:B,MATCH($C670,'Policy Characteristics'!$C:$C,0)))</f>
        <v>Electrification</v>
      </c>
      <c r="C670" s="254" t="str">
        <f t="shared" si="34"/>
        <v>Fraction of Eligible Industrial Energy Use Shifted to Electricity</v>
      </c>
      <c r="D670" s="6" t="s">
        <v>3078</v>
      </c>
      <c r="E670" s="1" t="s">
        <v>3531</v>
      </c>
      <c r="F670" t="s">
        <v>3041</v>
      </c>
      <c r="G670" s="45" t="s">
        <v>3538</v>
      </c>
      <c r="H670" s="43">
        <v>1936</v>
      </c>
      <c r="I670" s="324" t="s">
        <v>43</v>
      </c>
      <c r="J670" s="255" t="str">
        <f>IF(ISBLANK(INDEX('Policy Characteristics'!D:D,MATCH($C670,'Policy Characteristics'!$C:$C,0))),"",INDEX('Policy Characteristics'!D:D,MATCH($C670,'Policy Characteristics'!$C:$C,0)))</f>
        <v>Electrification</v>
      </c>
      <c r="K670" s="254" t="str">
        <f>IF(ISBLANK(INDEX('Policy Characteristics'!E:E,MATCH($C670,'Policy Characteristics'!$C:$C,0))),"",INDEX('Policy Characteristics'!E:E,MATCH($C670,'Policy Characteristics'!$C:$C,0)))</f>
        <v>indst shift to electricity</v>
      </c>
      <c r="L670" s="261">
        <f>IF(ISBLANK(INDEX('Policy Characteristics'!F:F,MATCH($C670,'Policy Characteristics'!$C:$C,0))),"",INDEX('Policy Characteristics'!F:F,MATCH($C670,'Policy Characteristics'!$C:$C,0)))</f>
        <v>0</v>
      </c>
      <c r="M670" s="261">
        <f>IF(ISBLANK(INDEX('Policy Characteristics'!G:G,MATCH($C670,'Policy Characteristics'!$C:$C,0))),"",INDEX('Policy Characteristics'!G:G,MATCH($C670,'Policy Characteristics'!$C:$C,0)))</f>
        <v>1</v>
      </c>
      <c r="N670" s="261">
        <f>IF(ISBLANK(INDEX('Policy Characteristics'!H:H,MATCH($C670,'Policy Characteristics'!$C:$C,0))),"",INDEX('Policy Characteristics'!H:H,MATCH($C670,'Policy Characteristics'!$C:$C,0)))</f>
        <v>0.01</v>
      </c>
      <c r="O670" s="254" t="str">
        <f>IF(ISBLANK(INDEX('Policy Characteristics'!I:I,MATCH($C670,'Policy Characteristics'!$C:$C,0))),"",INDEX('Policy Characteristics'!I:I,MATCH($C670,'Policy Characteristics'!$C:$C,0)))</f>
        <v>% of fuel shifted</v>
      </c>
      <c r="P670" s="254"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54" t="str">
        <f>IF(ISBLANK(INDEX('Policy Characteristics'!K:K,MATCH($C670,'Policy Characteristics'!$C:$C,0))),"",INDEX('Policy Characteristics'!K:K,MATCH($C670,'Policy Characteristics'!$C:$C,0)))</f>
        <v>industry-ag-main.html#fuel-switching</v>
      </c>
      <c r="R670" s="254" t="str">
        <f>IF(ISBLANK(INDEX('Policy Characteristics'!L:L,MATCH($C670,'Policy Characteristics'!$C:$C,0))),"",INDEX('Policy Characteristics'!L:L,MATCH($C670,'Policy Characteristics'!$C:$C,0)))</f>
        <v>industry-elec-and-hydrogen.html</v>
      </c>
    </row>
    <row r="671" spans="1:18">
      <c r="A671" s="254" t="str">
        <f>IF(ISBLANK(INDEX('Policy Characteristics'!A:A,MATCH($C671,'Policy Characteristics'!$C:$C,0))),"",INDEX('Policy Characteristics'!A:A,MATCH($C671,'Policy Characteristics'!$C:$C,0)))</f>
        <v>Industry</v>
      </c>
      <c r="B671" s="262" t="str">
        <f>IF(ISBLANK(INDEX('Policy Characteristics'!B:B,MATCH($C671,'Policy Characteristics'!$C:$C,0))),"",INDEX('Policy Characteristics'!B:B,MATCH($C671,'Policy Characteristics'!$C:$C,0)))</f>
        <v>Electrification</v>
      </c>
      <c r="C671" s="254" t="str">
        <f t="shared" si="34"/>
        <v>Fraction of Eligible Industrial Energy Use Shifted to Electricity</v>
      </c>
      <c r="D671" s="6" t="s">
        <v>3078</v>
      </c>
      <c r="E671" s="1" t="s">
        <v>3694</v>
      </c>
      <c r="F671" t="s">
        <v>3041</v>
      </c>
      <c r="G671" s="45" t="s">
        <v>3694</v>
      </c>
      <c r="H671" s="43">
        <v>1937</v>
      </c>
      <c r="I671" s="324" t="s">
        <v>43</v>
      </c>
      <c r="J671" s="255" t="str">
        <f>IF(ISBLANK(INDEX('Policy Characteristics'!D:D,MATCH($C671,'Policy Characteristics'!$C:$C,0))),"",INDEX('Policy Characteristics'!D:D,MATCH($C671,'Policy Characteristics'!$C:$C,0)))</f>
        <v>Electrification</v>
      </c>
      <c r="K671" s="254" t="str">
        <f>IF(ISBLANK(INDEX('Policy Characteristics'!E:E,MATCH($C671,'Policy Characteristics'!$C:$C,0))),"",INDEX('Policy Characteristics'!E:E,MATCH($C671,'Policy Characteristics'!$C:$C,0)))</f>
        <v>indst shift to electricity</v>
      </c>
      <c r="L671" s="261">
        <f>IF(ISBLANK(INDEX('Policy Characteristics'!F:F,MATCH($C671,'Policy Characteristics'!$C:$C,0))),"",INDEX('Policy Characteristics'!F:F,MATCH($C671,'Policy Characteristics'!$C:$C,0)))</f>
        <v>0</v>
      </c>
      <c r="M671" s="261">
        <f>IF(ISBLANK(INDEX('Policy Characteristics'!G:G,MATCH($C671,'Policy Characteristics'!$C:$C,0))),"",INDEX('Policy Characteristics'!G:G,MATCH($C671,'Policy Characteristics'!$C:$C,0)))</f>
        <v>1</v>
      </c>
      <c r="N671" s="261">
        <f>IF(ISBLANK(INDEX('Policy Characteristics'!H:H,MATCH($C671,'Policy Characteristics'!$C:$C,0))),"",INDEX('Policy Characteristics'!H:H,MATCH($C671,'Policy Characteristics'!$C:$C,0)))</f>
        <v>0.01</v>
      </c>
      <c r="O671" s="254" t="str">
        <f>IF(ISBLANK(INDEX('Policy Characteristics'!I:I,MATCH($C671,'Policy Characteristics'!$C:$C,0))),"",INDEX('Policy Characteristics'!I:I,MATCH($C671,'Policy Characteristics'!$C:$C,0)))</f>
        <v>% of fuel shifted</v>
      </c>
      <c r="P671" s="254"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54" t="str">
        <f>IF(ISBLANK(INDEX('Policy Characteristics'!K:K,MATCH($C671,'Policy Characteristics'!$C:$C,0))),"",INDEX('Policy Characteristics'!K:K,MATCH($C671,'Policy Characteristics'!$C:$C,0)))</f>
        <v>industry-ag-main.html#fuel-switching</v>
      </c>
      <c r="R671" s="254" t="str">
        <f>IF(ISBLANK(INDEX('Policy Characteristics'!L:L,MATCH($C671,'Policy Characteristics'!$C:$C,0))),"",INDEX('Policy Characteristics'!L:L,MATCH($C671,'Policy Characteristics'!$C:$C,0)))</f>
        <v>industry-elec-and-hydrogen.html</v>
      </c>
    </row>
    <row r="672" spans="1:18">
      <c r="A672" s="254" t="str">
        <f>IF(ISBLANK(INDEX('Policy Characteristics'!A:A,MATCH($C672,'Policy Characteristics'!$C:$C,0))),"",INDEX('Policy Characteristics'!A:A,MATCH($C672,'Policy Characteristics'!$C:$C,0)))</f>
        <v>Industry</v>
      </c>
      <c r="B672" s="262" t="str">
        <f>IF(ISBLANK(INDEX('Policy Characteristics'!B:B,MATCH($C672,'Policy Characteristics'!$C:$C,0))),"",INDEX('Policy Characteristics'!B:B,MATCH($C672,'Policy Characteristics'!$C:$C,0)))</f>
        <v>Electrification</v>
      </c>
      <c r="C672" s="254" t="str">
        <f t="shared" si="34"/>
        <v>Fraction of Eligible Industrial Energy Use Shifted to Electricity</v>
      </c>
      <c r="D672" s="6" t="s">
        <v>3079</v>
      </c>
      <c r="E672" s="1" t="s">
        <v>3525</v>
      </c>
      <c r="F672" t="s">
        <v>2582</v>
      </c>
      <c r="G672" s="45" t="s">
        <v>3532</v>
      </c>
      <c r="H672" s="43">
        <v>1938</v>
      </c>
      <c r="I672" s="324" t="s">
        <v>43</v>
      </c>
      <c r="J672" s="255" t="str">
        <f>IF(ISBLANK(INDEX('Policy Characteristics'!D:D,MATCH($C672,'Policy Characteristics'!$C:$C,0))),"",INDEX('Policy Characteristics'!D:D,MATCH($C672,'Policy Characteristics'!$C:$C,0)))</f>
        <v>Electrification</v>
      </c>
      <c r="K672" s="254" t="str">
        <f>IF(ISBLANK(INDEX('Policy Characteristics'!E:E,MATCH($C672,'Policy Characteristics'!$C:$C,0))),"",INDEX('Policy Characteristics'!E:E,MATCH($C672,'Policy Characteristics'!$C:$C,0)))</f>
        <v>indst shift to electricity</v>
      </c>
      <c r="L672" s="261">
        <f>IF(ISBLANK(INDEX('Policy Characteristics'!F:F,MATCH($C672,'Policy Characteristics'!$C:$C,0))),"",INDEX('Policy Characteristics'!F:F,MATCH($C672,'Policy Characteristics'!$C:$C,0)))</f>
        <v>0</v>
      </c>
      <c r="M672" s="261">
        <f>IF(ISBLANK(INDEX('Policy Characteristics'!G:G,MATCH($C672,'Policy Characteristics'!$C:$C,0))),"",INDEX('Policy Characteristics'!G:G,MATCH($C672,'Policy Characteristics'!$C:$C,0)))</f>
        <v>1</v>
      </c>
      <c r="N672" s="261">
        <f>IF(ISBLANK(INDEX('Policy Characteristics'!H:H,MATCH($C672,'Policy Characteristics'!$C:$C,0))),"",INDEX('Policy Characteristics'!H:H,MATCH($C672,'Policy Characteristics'!$C:$C,0)))</f>
        <v>0.01</v>
      </c>
      <c r="O672" s="254" t="str">
        <f>IF(ISBLANK(INDEX('Policy Characteristics'!I:I,MATCH($C672,'Policy Characteristics'!$C:$C,0))),"",INDEX('Policy Characteristics'!I:I,MATCH($C672,'Policy Characteristics'!$C:$C,0)))</f>
        <v>% of fuel shifted</v>
      </c>
      <c r="P672" s="254"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54" t="str">
        <f>IF(ISBLANK(INDEX('Policy Characteristics'!K:K,MATCH($C672,'Policy Characteristics'!$C:$C,0))),"",INDEX('Policy Characteristics'!K:K,MATCH($C672,'Policy Characteristics'!$C:$C,0)))</f>
        <v>industry-ag-main.html#fuel-switching</v>
      </c>
      <c r="R672" s="254" t="str">
        <f>IF(ISBLANK(INDEX('Policy Characteristics'!L:L,MATCH($C672,'Policy Characteristics'!$C:$C,0))),"",INDEX('Policy Characteristics'!L:L,MATCH($C672,'Policy Characteristics'!$C:$C,0)))</f>
        <v>industry-elec-and-hydrogen.html</v>
      </c>
    </row>
    <row r="673" spans="1:18">
      <c r="A673" s="254" t="str">
        <f>IF(ISBLANK(INDEX('Policy Characteristics'!A:A,MATCH($C673,'Policy Characteristics'!$C:$C,0))),"",INDEX('Policy Characteristics'!A:A,MATCH($C673,'Policy Characteristics'!$C:$C,0)))</f>
        <v>Industry</v>
      </c>
      <c r="B673" s="262" t="str">
        <f>IF(ISBLANK(INDEX('Policy Characteristics'!B:B,MATCH($C673,'Policy Characteristics'!$C:$C,0))),"",INDEX('Policy Characteristics'!B:B,MATCH($C673,'Policy Characteristics'!$C:$C,0)))</f>
        <v>Electrification</v>
      </c>
      <c r="C673" s="254" t="str">
        <f t="shared" si="34"/>
        <v>Fraction of Eligible Industrial Energy Use Shifted to Electricity</v>
      </c>
      <c r="D673" s="6" t="s">
        <v>3079</v>
      </c>
      <c r="E673" s="1" t="s">
        <v>3526</v>
      </c>
      <c r="F673" t="s">
        <v>2582</v>
      </c>
      <c r="G673" s="45" t="s">
        <v>3533</v>
      </c>
      <c r="H673" s="43">
        <v>1939</v>
      </c>
      <c r="I673" s="324" t="s">
        <v>43</v>
      </c>
      <c r="J673" s="255" t="str">
        <f>IF(ISBLANK(INDEX('Policy Characteristics'!D:D,MATCH($C673,'Policy Characteristics'!$C:$C,0))),"",INDEX('Policy Characteristics'!D:D,MATCH($C673,'Policy Characteristics'!$C:$C,0)))</f>
        <v>Electrification</v>
      </c>
      <c r="K673" s="254" t="str">
        <f>IF(ISBLANK(INDEX('Policy Characteristics'!E:E,MATCH($C673,'Policy Characteristics'!$C:$C,0))),"",INDEX('Policy Characteristics'!E:E,MATCH($C673,'Policy Characteristics'!$C:$C,0)))</f>
        <v>indst shift to electricity</v>
      </c>
      <c r="L673" s="261">
        <f>IF(ISBLANK(INDEX('Policy Characteristics'!F:F,MATCH($C673,'Policy Characteristics'!$C:$C,0))),"",INDEX('Policy Characteristics'!F:F,MATCH($C673,'Policy Characteristics'!$C:$C,0)))</f>
        <v>0</v>
      </c>
      <c r="M673" s="261">
        <f>IF(ISBLANK(INDEX('Policy Characteristics'!G:G,MATCH($C673,'Policy Characteristics'!$C:$C,0))),"",INDEX('Policy Characteristics'!G:G,MATCH($C673,'Policy Characteristics'!$C:$C,0)))</f>
        <v>1</v>
      </c>
      <c r="N673" s="261">
        <f>IF(ISBLANK(INDEX('Policy Characteristics'!H:H,MATCH($C673,'Policy Characteristics'!$C:$C,0))),"",INDEX('Policy Characteristics'!H:H,MATCH($C673,'Policy Characteristics'!$C:$C,0)))</f>
        <v>0.01</v>
      </c>
      <c r="O673" s="254" t="str">
        <f>IF(ISBLANK(INDEX('Policy Characteristics'!I:I,MATCH($C673,'Policy Characteristics'!$C:$C,0))),"",INDEX('Policy Characteristics'!I:I,MATCH($C673,'Policy Characteristics'!$C:$C,0)))</f>
        <v>% of fuel shifted</v>
      </c>
      <c r="P673" s="254"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54" t="str">
        <f>IF(ISBLANK(INDEX('Policy Characteristics'!K:K,MATCH($C673,'Policy Characteristics'!$C:$C,0))),"",INDEX('Policy Characteristics'!K:K,MATCH($C673,'Policy Characteristics'!$C:$C,0)))</f>
        <v>industry-ag-main.html#fuel-switching</v>
      </c>
      <c r="R673" s="254" t="str">
        <f>IF(ISBLANK(INDEX('Policy Characteristics'!L:L,MATCH($C673,'Policy Characteristics'!$C:$C,0))),"",INDEX('Policy Characteristics'!L:L,MATCH($C673,'Policy Characteristics'!$C:$C,0)))</f>
        <v>industry-elec-and-hydrogen.html</v>
      </c>
    </row>
    <row r="674" spans="1:18">
      <c r="A674" s="254" t="str">
        <f>IF(ISBLANK(INDEX('Policy Characteristics'!A:A,MATCH($C674,'Policy Characteristics'!$C:$C,0))),"",INDEX('Policy Characteristics'!A:A,MATCH($C674,'Policy Characteristics'!$C:$C,0)))</f>
        <v>Industry</v>
      </c>
      <c r="B674" s="262" t="str">
        <f>IF(ISBLANK(INDEX('Policy Characteristics'!B:B,MATCH($C674,'Policy Characteristics'!$C:$C,0))),"",INDEX('Policy Characteristics'!B:B,MATCH($C674,'Policy Characteristics'!$C:$C,0)))</f>
        <v>Electrification</v>
      </c>
      <c r="C674" s="254" t="str">
        <f t="shared" si="34"/>
        <v>Fraction of Eligible Industrial Energy Use Shifted to Electricity</v>
      </c>
      <c r="D674" s="6" t="s">
        <v>3079</v>
      </c>
      <c r="E674" s="1" t="s">
        <v>3527</v>
      </c>
      <c r="F674" t="s">
        <v>2582</v>
      </c>
      <c r="G674" s="45" t="s">
        <v>3534</v>
      </c>
      <c r="H674" s="43">
        <v>1940</v>
      </c>
      <c r="I674" s="324" t="s">
        <v>43</v>
      </c>
      <c r="J674" s="255" t="str">
        <f>IF(ISBLANK(INDEX('Policy Characteristics'!D:D,MATCH($C674,'Policy Characteristics'!$C:$C,0))),"",INDEX('Policy Characteristics'!D:D,MATCH($C674,'Policy Characteristics'!$C:$C,0)))</f>
        <v>Electrification</v>
      </c>
      <c r="K674" s="254" t="str">
        <f>IF(ISBLANK(INDEX('Policy Characteristics'!E:E,MATCH($C674,'Policy Characteristics'!$C:$C,0))),"",INDEX('Policy Characteristics'!E:E,MATCH($C674,'Policy Characteristics'!$C:$C,0)))</f>
        <v>indst shift to electricity</v>
      </c>
      <c r="L674" s="261">
        <f>IF(ISBLANK(INDEX('Policy Characteristics'!F:F,MATCH($C674,'Policy Characteristics'!$C:$C,0))),"",INDEX('Policy Characteristics'!F:F,MATCH($C674,'Policy Characteristics'!$C:$C,0)))</f>
        <v>0</v>
      </c>
      <c r="M674" s="261">
        <f>IF(ISBLANK(INDEX('Policy Characteristics'!G:G,MATCH($C674,'Policy Characteristics'!$C:$C,0))),"",INDEX('Policy Characteristics'!G:G,MATCH($C674,'Policy Characteristics'!$C:$C,0)))</f>
        <v>1</v>
      </c>
      <c r="N674" s="261">
        <f>IF(ISBLANK(INDEX('Policy Characteristics'!H:H,MATCH($C674,'Policy Characteristics'!$C:$C,0))),"",INDEX('Policy Characteristics'!H:H,MATCH($C674,'Policy Characteristics'!$C:$C,0)))</f>
        <v>0.01</v>
      </c>
      <c r="O674" s="254" t="str">
        <f>IF(ISBLANK(INDEX('Policy Characteristics'!I:I,MATCH($C674,'Policy Characteristics'!$C:$C,0))),"",INDEX('Policy Characteristics'!I:I,MATCH($C674,'Policy Characteristics'!$C:$C,0)))</f>
        <v>% of fuel shifted</v>
      </c>
      <c r="P674" s="254"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54" t="str">
        <f>IF(ISBLANK(INDEX('Policy Characteristics'!K:K,MATCH($C674,'Policy Characteristics'!$C:$C,0))),"",INDEX('Policy Characteristics'!K:K,MATCH($C674,'Policy Characteristics'!$C:$C,0)))</f>
        <v>industry-ag-main.html#fuel-switching</v>
      </c>
      <c r="R674" s="254" t="str">
        <f>IF(ISBLANK(INDEX('Policy Characteristics'!L:L,MATCH($C674,'Policy Characteristics'!$C:$C,0))),"",INDEX('Policy Characteristics'!L:L,MATCH($C674,'Policy Characteristics'!$C:$C,0)))</f>
        <v>industry-elec-and-hydrogen.html</v>
      </c>
    </row>
    <row r="675" spans="1:18">
      <c r="A675" s="254" t="str">
        <f>IF(ISBLANK(INDEX('Policy Characteristics'!A:A,MATCH($C675,'Policy Characteristics'!$C:$C,0))),"",INDEX('Policy Characteristics'!A:A,MATCH($C675,'Policy Characteristics'!$C:$C,0)))</f>
        <v>Industry</v>
      </c>
      <c r="B675" s="262" t="str">
        <f>IF(ISBLANK(INDEX('Policy Characteristics'!B:B,MATCH($C675,'Policy Characteristics'!$C:$C,0))),"",INDEX('Policy Characteristics'!B:B,MATCH($C675,'Policy Characteristics'!$C:$C,0)))</f>
        <v>Electrification</v>
      </c>
      <c r="C675" s="254" t="str">
        <f t="shared" si="34"/>
        <v>Fraction of Eligible Industrial Energy Use Shifted to Electricity</v>
      </c>
      <c r="D675" s="6" t="s">
        <v>3079</v>
      </c>
      <c r="E675" s="1" t="s">
        <v>3528</v>
      </c>
      <c r="F675" t="s">
        <v>2582</v>
      </c>
      <c r="G675" s="45" t="s">
        <v>3535</v>
      </c>
      <c r="H675" s="43">
        <v>1941</v>
      </c>
      <c r="I675" s="324" t="s">
        <v>43</v>
      </c>
      <c r="J675" s="255" t="str">
        <f>IF(ISBLANK(INDEX('Policy Characteristics'!D:D,MATCH($C675,'Policy Characteristics'!$C:$C,0))),"",INDEX('Policy Characteristics'!D:D,MATCH($C675,'Policy Characteristics'!$C:$C,0)))</f>
        <v>Electrification</v>
      </c>
      <c r="K675" s="254" t="str">
        <f>IF(ISBLANK(INDEX('Policy Characteristics'!E:E,MATCH($C675,'Policy Characteristics'!$C:$C,0))),"",INDEX('Policy Characteristics'!E:E,MATCH($C675,'Policy Characteristics'!$C:$C,0)))</f>
        <v>indst shift to electricity</v>
      </c>
      <c r="L675" s="261">
        <f>IF(ISBLANK(INDEX('Policy Characteristics'!F:F,MATCH($C675,'Policy Characteristics'!$C:$C,0))),"",INDEX('Policy Characteristics'!F:F,MATCH($C675,'Policy Characteristics'!$C:$C,0)))</f>
        <v>0</v>
      </c>
      <c r="M675" s="261">
        <f>IF(ISBLANK(INDEX('Policy Characteristics'!G:G,MATCH($C675,'Policy Characteristics'!$C:$C,0))),"",INDEX('Policy Characteristics'!G:G,MATCH($C675,'Policy Characteristics'!$C:$C,0)))</f>
        <v>1</v>
      </c>
      <c r="N675" s="261">
        <f>IF(ISBLANK(INDEX('Policy Characteristics'!H:H,MATCH($C675,'Policy Characteristics'!$C:$C,0))),"",INDEX('Policy Characteristics'!H:H,MATCH($C675,'Policy Characteristics'!$C:$C,0)))</f>
        <v>0.01</v>
      </c>
      <c r="O675" s="254" t="str">
        <f>IF(ISBLANK(INDEX('Policy Characteristics'!I:I,MATCH($C675,'Policy Characteristics'!$C:$C,0))),"",INDEX('Policy Characteristics'!I:I,MATCH($C675,'Policy Characteristics'!$C:$C,0)))</f>
        <v>% of fuel shifted</v>
      </c>
      <c r="P675" s="254"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54" t="str">
        <f>IF(ISBLANK(INDEX('Policy Characteristics'!K:K,MATCH($C675,'Policy Characteristics'!$C:$C,0))),"",INDEX('Policy Characteristics'!K:K,MATCH($C675,'Policy Characteristics'!$C:$C,0)))</f>
        <v>industry-ag-main.html#fuel-switching</v>
      </c>
      <c r="R675" s="254" t="str">
        <f>IF(ISBLANK(INDEX('Policy Characteristics'!L:L,MATCH($C675,'Policy Characteristics'!$C:$C,0))),"",INDEX('Policy Characteristics'!L:L,MATCH($C675,'Policy Characteristics'!$C:$C,0)))</f>
        <v>industry-elec-and-hydrogen.html</v>
      </c>
    </row>
    <row r="676" spans="1:18">
      <c r="A676" s="254" t="str">
        <f>IF(ISBLANK(INDEX('Policy Characteristics'!A:A,MATCH($C676,'Policy Characteristics'!$C:$C,0))),"",INDEX('Policy Characteristics'!A:A,MATCH($C676,'Policy Characteristics'!$C:$C,0)))</f>
        <v>Industry</v>
      </c>
      <c r="B676" s="262" t="str">
        <f>IF(ISBLANK(INDEX('Policy Characteristics'!B:B,MATCH($C676,'Policy Characteristics'!$C:$C,0))),"",INDEX('Policy Characteristics'!B:B,MATCH($C676,'Policy Characteristics'!$C:$C,0)))</f>
        <v>Electrification</v>
      </c>
      <c r="C676" s="254" t="str">
        <f t="shared" si="34"/>
        <v>Fraction of Eligible Industrial Energy Use Shifted to Electricity</v>
      </c>
      <c r="D676" s="6" t="s">
        <v>3079</v>
      </c>
      <c r="E676" s="1" t="s">
        <v>3529</v>
      </c>
      <c r="F676" t="s">
        <v>2582</v>
      </c>
      <c r="G676" s="45" t="s">
        <v>3536</v>
      </c>
      <c r="H676" s="43">
        <v>1942</v>
      </c>
      <c r="I676" s="324" t="s">
        <v>43</v>
      </c>
      <c r="J676" s="255" t="str">
        <f>IF(ISBLANK(INDEX('Policy Characteristics'!D:D,MATCH($C676,'Policy Characteristics'!$C:$C,0))),"",INDEX('Policy Characteristics'!D:D,MATCH($C676,'Policy Characteristics'!$C:$C,0)))</f>
        <v>Electrification</v>
      </c>
      <c r="K676" s="254" t="str">
        <f>IF(ISBLANK(INDEX('Policy Characteristics'!E:E,MATCH($C676,'Policy Characteristics'!$C:$C,0))),"",INDEX('Policy Characteristics'!E:E,MATCH($C676,'Policy Characteristics'!$C:$C,0)))</f>
        <v>indst shift to electricity</v>
      </c>
      <c r="L676" s="261">
        <f>IF(ISBLANK(INDEX('Policy Characteristics'!F:F,MATCH($C676,'Policy Characteristics'!$C:$C,0))),"",INDEX('Policy Characteristics'!F:F,MATCH($C676,'Policy Characteristics'!$C:$C,0)))</f>
        <v>0</v>
      </c>
      <c r="M676" s="261">
        <f>IF(ISBLANK(INDEX('Policy Characteristics'!G:G,MATCH($C676,'Policy Characteristics'!$C:$C,0))),"",INDEX('Policy Characteristics'!G:G,MATCH($C676,'Policy Characteristics'!$C:$C,0)))</f>
        <v>1</v>
      </c>
      <c r="N676" s="261">
        <f>IF(ISBLANK(INDEX('Policy Characteristics'!H:H,MATCH($C676,'Policy Characteristics'!$C:$C,0))),"",INDEX('Policy Characteristics'!H:H,MATCH($C676,'Policy Characteristics'!$C:$C,0)))</f>
        <v>0.01</v>
      </c>
      <c r="O676" s="254" t="str">
        <f>IF(ISBLANK(INDEX('Policy Characteristics'!I:I,MATCH($C676,'Policy Characteristics'!$C:$C,0))),"",INDEX('Policy Characteristics'!I:I,MATCH($C676,'Policy Characteristics'!$C:$C,0)))</f>
        <v>% of fuel shifted</v>
      </c>
      <c r="P676" s="254"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54" t="str">
        <f>IF(ISBLANK(INDEX('Policy Characteristics'!K:K,MATCH($C676,'Policy Characteristics'!$C:$C,0))),"",INDEX('Policy Characteristics'!K:K,MATCH($C676,'Policy Characteristics'!$C:$C,0)))</f>
        <v>industry-ag-main.html#fuel-switching</v>
      </c>
      <c r="R676" s="254" t="str">
        <f>IF(ISBLANK(INDEX('Policy Characteristics'!L:L,MATCH($C676,'Policy Characteristics'!$C:$C,0))),"",INDEX('Policy Characteristics'!L:L,MATCH($C676,'Policy Characteristics'!$C:$C,0)))</f>
        <v>industry-elec-and-hydrogen.html</v>
      </c>
    </row>
    <row r="677" spans="1:18">
      <c r="A677" s="254" t="str">
        <f>IF(ISBLANK(INDEX('Policy Characteristics'!A:A,MATCH($C677,'Policy Characteristics'!$C:$C,0))),"",INDEX('Policy Characteristics'!A:A,MATCH($C677,'Policy Characteristics'!$C:$C,0)))</f>
        <v>Industry</v>
      </c>
      <c r="B677" s="262" t="str">
        <f>IF(ISBLANK(INDEX('Policy Characteristics'!B:B,MATCH($C677,'Policy Characteristics'!$C:$C,0))),"",INDEX('Policy Characteristics'!B:B,MATCH($C677,'Policy Characteristics'!$C:$C,0)))</f>
        <v>Electrification</v>
      </c>
      <c r="C677" s="254" t="str">
        <f t="shared" si="34"/>
        <v>Fraction of Eligible Industrial Energy Use Shifted to Electricity</v>
      </c>
      <c r="D677" s="6" t="s">
        <v>3079</v>
      </c>
      <c r="E677" s="1" t="s">
        <v>3530</v>
      </c>
      <c r="F677" t="s">
        <v>2582</v>
      </c>
      <c r="G677" s="45" t="s">
        <v>3537</v>
      </c>
      <c r="H677" s="43">
        <v>1943</v>
      </c>
      <c r="I677" s="324" t="s">
        <v>43</v>
      </c>
      <c r="J677" s="255" t="str">
        <f>IF(ISBLANK(INDEX('Policy Characteristics'!D:D,MATCH($C677,'Policy Characteristics'!$C:$C,0))),"",INDEX('Policy Characteristics'!D:D,MATCH($C677,'Policy Characteristics'!$C:$C,0)))</f>
        <v>Electrification</v>
      </c>
      <c r="K677" s="254" t="str">
        <f>IF(ISBLANK(INDEX('Policy Characteristics'!E:E,MATCH($C677,'Policy Characteristics'!$C:$C,0))),"",INDEX('Policy Characteristics'!E:E,MATCH($C677,'Policy Characteristics'!$C:$C,0)))</f>
        <v>indst shift to electricity</v>
      </c>
      <c r="L677" s="261">
        <f>IF(ISBLANK(INDEX('Policy Characteristics'!F:F,MATCH($C677,'Policy Characteristics'!$C:$C,0))),"",INDEX('Policy Characteristics'!F:F,MATCH($C677,'Policy Characteristics'!$C:$C,0)))</f>
        <v>0</v>
      </c>
      <c r="M677" s="261">
        <f>IF(ISBLANK(INDEX('Policy Characteristics'!G:G,MATCH($C677,'Policy Characteristics'!$C:$C,0))),"",INDEX('Policy Characteristics'!G:G,MATCH($C677,'Policy Characteristics'!$C:$C,0)))</f>
        <v>1</v>
      </c>
      <c r="N677" s="261">
        <f>IF(ISBLANK(INDEX('Policy Characteristics'!H:H,MATCH($C677,'Policy Characteristics'!$C:$C,0))),"",INDEX('Policy Characteristics'!H:H,MATCH($C677,'Policy Characteristics'!$C:$C,0)))</f>
        <v>0.01</v>
      </c>
      <c r="O677" s="254" t="str">
        <f>IF(ISBLANK(INDEX('Policy Characteristics'!I:I,MATCH($C677,'Policy Characteristics'!$C:$C,0))),"",INDEX('Policy Characteristics'!I:I,MATCH($C677,'Policy Characteristics'!$C:$C,0)))</f>
        <v>% of fuel shifted</v>
      </c>
      <c r="P677" s="254"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54" t="str">
        <f>IF(ISBLANK(INDEX('Policy Characteristics'!K:K,MATCH($C677,'Policy Characteristics'!$C:$C,0))),"",INDEX('Policy Characteristics'!K:K,MATCH($C677,'Policy Characteristics'!$C:$C,0)))</f>
        <v>industry-ag-main.html#fuel-switching</v>
      </c>
      <c r="R677" s="254" t="str">
        <f>IF(ISBLANK(INDEX('Policy Characteristics'!L:L,MATCH($C677,'Policy Characteristics'!$C:$C,0))),"",INDEX('Policy Characteristics'!L:L,MATCH($C677,'Policy Characteristics'!$C:$C,0)))</f>
        <v>industry-elec-and-hydrogen.html</v>
      </c>
    </row>
    <row r="678" spans="1:18">
      <c r="A678" s="254" t="str">
        <f>IF(ISBLANK(INDEX('Policy Characteristics'!A:A,MATCH($C678,'Policy Characteristics'!$C:$C,0))),"",INDEX('Policy Characteristics'!A:A,MATCH($C678,'Policy Characteristics'!$C:$C,0)))</f>
        <v>Industry</v>
      </c>
      <c r="B678" s="262" t="str">
        <f>IF(ISBLANK(INDEX('Policy Characteristics'!B:B,MATCH($C678,'Policy Characteristics'!$C:$C,0))),"",INDEX('Policy Characteristics'!B:B,MATCH($C678,'Policy Characteristics'!$C:$C,0)))</f>
        <v>Electrification</v>
      </c>
      <c r="C678" s="254" t="str">
        <f t="shared" si="34"/>
        <v>Fraction of Eligible Industrial Energy Use Shifted to Electricity</v>
      </c>
      <c r="D678" s="6" t="s">
        <v>3079</v>
      </c>
      <c r="E678" s="1" t="s">
        <v>3531</v>
      </c>
      <c r="F678" t="s">
        <v>2582</v>
      </c>
      <c r="G678" s="45" t="s">
        <v>3538</v>
      </c>
      <c r="H678" s="43">
        <v>1944</v>
      </c>
      <c r="I678" s="324" t="s">
        <v>43</v>
      </c>
      <c r="J678" s="255" t="str">
        <f>IF(ISBLANK(INDEX('Policy Characteristics'!D:D,MATCH($C678,'Policy Characteristics'!$C:$C,0))),"",INDEX('Policy Characteristics'!D:D,MATCH($C678,'Policy Characteristics'!$C:$C,0)))</f>
        <v>Electrification</v>
      </c>
      <c r="K678" s="254" t="str">
        <f>IF(ISBLANK(INDEX('Policy Characteristics'!E:E,MATCH($C678,'Policy Characteristics'!$C:$C,0))),"",INDEX('Policy Characteristics'!E:E,MATCH($C678,'Policy Characteristics'!$C:$C,0)))</f>
        <v>indst shift to electricity</v>
      </c>
      <c r="L678" s="261">
        <f>IF(ISBLANK(INDEX('Policy Characteristics'!F:F,MATCH($C678,'Policy Characteristics'!$C:$C,0))),"",INDEX('Policy Characteristics'!F:F,MATCH($C678,'Policy Characteristics'!$C:$C,0)))</f>
        <v>0</v>
      </c>
      <c r="M678" s="261">
        <f>IF(ISBLANK(INDEX('Policy Characteristics'!G:G,MATCH($C678,'Policy Characteristics'!$C:$C,0))),"",INDEX('Policy Characteristics'!G:G,MATCH($C678,'Policy Characteristics'!$C:$C,0)))</f>
        <v>1</v>
      </c>
      <c r="N678" s="261">
        <f>IF(ISBLANK(INDEX('Policy Characteristics'!H:H,MATCH($C678,'Policy Characteristics'!$C:$C,0))),"",INDEX('Policy Characteristics'!H:H,MATCH($C678,'Policy Characteristics'!$C:$C,0)))</f>
        <v>0.01</v>
      </c>
      <c r="O678" s="254" t="str">
        <f>IF(ISBLANK(INDEX('Policy Characteristics'!I:I,MATCH($C678,'Policy Characteristics'!$C:$C,0))),"",INDEX('Policy Characteristics'!I:I,MATCH($C678,'Policy Characteristics'!$C:$C,0)))</f>
        <v>% of fuel shifted</v>
      </c>
      <c r="P678" s="254"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54" t="str">
        <f>IF(ISBLANK(INDEX('Policy Characteristics'!K:K,MATCH($C678,'Policy Characteristics'!$C:$C,0))),"",INDEX('Policy Characteristics'!K:K,MATCH($C678,'Policy Characteristics'!$C:$C,0)))</f>
        <v>industry-ag-main.html#fuel-switching</v>
      </c>
      <c r="R678" s="254" t="str">
        <f>IF(ISBLANK(INDEX('Policy Characteristics'!L:L,MATCH($C678,'Policy Characteristics'!$C:$C,0))),"",INDEX('Policy Characteristics'!L:L,MATCH($C678,'Policy Characteristics'!$C:$C,0)))</f>
        <v>industry-elec-and-hydrogen.html</v>
      </c>
    </row>
    <row r="679" spans="1:18">
      <c r="A679" s="254" t="str">
        <f>IF(ISBLANK(INDEX('Policy Characteristics'!A:A,MATCH($C679,'Policy Characteristics'!$C:$C,0))),"",INDEX('Policy Characteristics'!A:A,MATCH($C679,'Policy Characteristics'!$C:$C,0)))</f>
        <v>Industry</v>
      </c>
      <c r="B679" s="262" t="str">
        <f>IF(ISBLANK(INDEX('Policy Characteristics'!B:B,MATCH($C679,'Policy Characteristics'!$C:$C,0))),"",INDEX('Policy Characteristics'!B:B,MATCH($C679,'Policy Characteristics'!$C:$C,0)))</f>
        <v>Electrification</v>
      </c>
      <c r="C679" s="254" t="str">
        <f t="shared" si="34"/>
        <v>Fraction of Eligible Industrial Energy Use Shifted to Electricity</v>
      </c>
      <c r="D679" s="6" t="s">
        <v>3079</v>
      </c>
      <c r="E679" s="1" t="s">
        <v>3694</v>
      </c>
      <c r="F679" t="s">
        <v>2582</v>
      </c>
      <c r="G679" s="45" t="s">
        <v>3694</v>
      </c>
      <c r="H679" s="43">
        <v>1945</v>
      </c>
      <c r="I679" s="324" t="s">
        <v>43</v>
      </c>
      <c r="J679" s="255" t="str">
        <f>IF(ISBLANK(INDEX('Policy Characteristics'!D:D,MATCH($C679,'Policy Characteristics'!$C:$C,0))),"",INDEX('Policy Characteristics'!D:D,MATCH($C679,'Policy Characteristics'!$C:$C,0)))</f>
        <v>Electrification</v>
      </c>
      <c r="K679" s="254" t="str">
        <f>IF(ISBLANK(INDEX('Policy Characteristics'!E:E,MATCH($C679,'Policy Characteristics'!$C:$C,0))),"",INDEX('Policy Characteristics'!E:E,MATCH($C679,'Policy Characteristics'!$C:$C,0)))</f>
        <v>indst shift to electricity</v>
      </c>
      <c r="L679" s="261">
        <f>IF(ISBLANK(INDEX('Policy Characteristics'!F:F,MATCH($C679,'Policy Characteristics'!$C:$C,0))),"",INDEX('Policy Characteristics'!F:F,MATCH($C679,'Policy Characteristics'!$C:$C,0)))</f>
        <v>0</v>
      </c>
      <c r="M679" s="261">
        <f>IF(ISBLANK(INDEX('Policy Characteristics'!G:G,MATCH($C679,'Policy Characteristics'!$C:$C,0))),"",INDEX('Policy Characteristics'!G:G,MATCH($C679,'Policy Characteristics'!$C:$C,0)))</f>
        <v>1</v>
      </c>
      <c r="N679" s="261">
        <f>IF(ISBLANK(INDEX('Policy Characteristics'!H:H,MATCH($C679,'Policy Characteristics'!$C:$C,0))),"",INDEX('Policy Characteristics'!H:H,MATCH($C679,'Policy Characteristics'!$C:$C,0)))</f>
        <v>0.01</v>
      </c>
      <c r="O679" s="254" t="str">
        <f>IF(ISBLANK(INDEX('Policy Characteristics'!I:I,MATCH($C679,'Policy Characteristics'!$C:$C,0))),"",INDEX('Policy Characteristics'!I:I,MATCH($C679,'Policy Characteristics'!$C:$C,0)))</f>
        <v>% of fuel shifted</v>
      </c>
      <c r="P679" s="254"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54" t="str">
        <f>IF(ISBLANK(INDEX('Policy Characteristics'!K:K,MATCH($C679,'Policy Characteristics'!$C:$C,0))),"",INDEX('Policy Characteristics'!K:K,MATCH($C679,'Policy Characteristics'!$C:$C,0)))</f>
        <v>industry-ag-main.html#fuel-switching</v>
      </c>
      <c r="R679" s="254" t="str">
        <f>IF(ISBLANK(INDEX('Policy Characteristics'!L:L,MATCH($C679,'Policy Characteristics'!$C:$C,0))),"",INDEX('Policy Characteristics'!L:L,MATCH($C679,'Policy Characteristics'!$C:$C,0)))</f>
        <v>industry-elec-and-hydrogen.html</v>
      </c>
    </row>
    <row r="680" spans="1:18">
      <c r="A680" s="254" t="str">
        <f>IF(ISBLANK(INDEX('Policy Characteristics'!A:A,MATCH($C680,'Policy Characteristics'!$C:$C,0))),"",INDEX('Policy Characteristics'!A:A,MATCH($C680,'Policy Characteristics'!$C:$C,0)))</f>
        <v>Industry</v>
      </c>
      <c r="B680" s="262" t="str">
        <f>IF(ISBLANK(INDEX('Policy Characteristics'!B:B,MATCH($C680,'Policy Characteristics'!$C:$C,0))),"",INDEX('Policy Characteristics'!B:B,MATCH($C680,'Policy Characteristics'!$C:$C,0)))</f>
        <v>Electrification</v>
      </c>
      <c r="C680" s="254" t="str">
        <f t="shared" si="34"/>
        <v>Fraction of Eligible Industrial Energy Use Shifted to Electricity</v>
      </c>
      <c r="D680" s="6" t="s">
        <v>3080</v>
      </c>
      <c r="E680" s="1" t="s">
        <v>3525</v>
      </c>
      <c r="F680" t="s">
        <v>3042</v>
      </c>
      <c r="G680" s="45" t="s">
        <v>3532</v>
      </c>
      <c r="H680" s="43">
        <v>1946</v>
      </c>
      <c r="I680" s="324" t="s">
        <v>43</v>
      </c>
      <c r="J680" s="255" t="str">
        <f>IF(ISBLANK(INDEX('Policy Characteristics'!D:D,MATCH($C680,'Policy Characteristics'!$C:$C,0))),"",INDEX('Policy Characteristics'!D:D,MATCH($C680,'Policy Characteristics'!$C:$C,0)))</f>
        <v>Electrification</v>
      </c>
      <c r="K680" s="254" t="str">
        <f>IF(ISBLANK(INDEX('Policy Characteristics'!E:E,MATCH($C680,'Policy Characteristics'!$C:$C,0))),"",INDEX('Policy Characteristics'!E:E,MATCH($C680,'Policy Characteristics'!$C:$C,0)))</f>
        <v>indst shift to electricity</v>
      </c>
      <c r="L680" s="261">
        <f>IF(ISBLANK(INDEX('Policy Characteristics'!F:F,MATCH($C680,'Policy Characteristics'!$C:$C,0))),"",INDEX('Policy Characteristics'!F:F,MATCH($C680,'Policy Characteristics'!$C:$C,0)))</f>
        <v>0</v>
      </c>
      <c r="M680" s="261">
        <f>IF(ISBLANK(INDEX('Policy Characteristics'!G:G,MATCH($C680,'Policy Characteristics'!$C:$C,0))),"",INDEX('Policy Characteristics'!G:G,MATCH($C680,'Policy Characteristics'!$C:$C,0)))</f>
        <v>1</v>
      </c>
      <c r="N680" s="261">
        <f>IF(ISBLANK(INDEX('Policy Characteristics'!H:H,MATCH($C680,'Policy Characteristics'!$C:$C,0))),"",INDEX('Policy Characteristics'!H:H,MATCH($C680,'Policy Characteristics'!$C:$C,0)))</f>
        <v>0.01</v>
      </c>
      <c r="O680" s="254" t="str">
        <f>IF(ISBLANK(INDEX('Policy Characteristics'!I:I,MATCH($C680,'Policy Characteristics'!$C:$C,0))),"",INDEX('Policy Characteristics'!I:I,MATCH($C680,'Policy Characteristics'!$C:$C,0)))</f>
        <v>% of fuel shifted</v>
      </c>
      <c r="P680" s="254"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54" t="str">
        <f>IF(ISBLANK(INDEX('Policy Characteristics'!K:K,MATCH($C680,'Policy Characteristics'!$C:$C,0))),"",INDEX('Policy Characteristics'!K:K,MATCH($C680,'Policy Characteristics'!$C:$C,0)))</f>
        <v>industry-ag-main.html#fuel-switching</v>
      </c>
      <c r="R680" s="254" t="str">
        <f>IF(ISBLANK(INDEX('Policy Characteristics'!L:L,MATCH($C680,'Policy Characteristics'!$C:$C,0))),"",INDEX('Policy Characteristics'!L:L,MATCH($C680,'Policy Characteristics'!$C:$C,0)))</f>
        <v>industry-elec-and-hydrogen.html</v>
      </c>
    </row>
    <row r="681" spans="1:18">
      <c r="A681" s="254" t="str">
        <f>IF(ISBLANK(INDEX('Policy Characteristics'!A:A,MATCH($C681,'Policy Characteristics'!$C:$C,0))),"",INDEX('Policy Characteristics'!A:A,MATCH($C681,'Policy Characteristics'!$C:$C,0)))</f>
        <v>Industry</v>
      </c>
      <c r="B681" s="262" t="str">
        <f>IF(ISBLANK(INDEX('Policy Characteristics'!B:B,MATCH($C681,'Policy Characteristics'!$C:$C,0))),"",INDEX('Policy Characteristics'!B:B,MATCH($C681,'Policy Characteristics'!$C:$C,0)))</f>
        <v>Electrification</v>
      </c>
      <c r="C681" s="254" t="str">
        <f t="shared" si="34"/>
        <v>Fraction of Eligible Industrial Energy Use Shifted to Electricity</v>
      </c>
      <c r="D681" s="6" t="s">
        <v>3080</v>
      </c>
      <c r="E681" s="1" t="s">
        <v>3526</v>
      </c>
      <c r="F681" t="s">
        <v>3042</v>
      </c>
      <c r="G681" s="45" t="s">
        <v>3533</v>
      </c>
      <c r="H681" s="43">
        <v>1947</v>
      </c>
      <c r="I681" s="324" t="s">
        <v>43</v>
      </c>
      <c r="J681" s="255" t="str">
        <f>IF(ISBLANK(INDEX('Policy Characteristics'!D:D,MATCH($C681,'Policy Characteristics'!$C:$C,0))),"",INDEX('Policy Characteristics'!D:D,MATCH($C681,'Policy Characteristics'!$C:$C,0)))</f>
        <v>Electrification</v>
      </c>
      <c r="K681" s="254" t="str">
        <f>IF(ISBLANK(INDEX('Policy Characteristics'!E:E,MATCH($C681,'Policy Characteristics'!$C:$C,0))),"",INDEX('Policy Characteristics'!E:E,MATCH($C681,'Policy Characteristics'!$C:$C,0)))</f>
        <v>indst shift to electricity</v>
      </c>
      <c r="L681" s="261">
        <f>IF(ISBLANK(INDEX('Policy Characteristics'!F:F,MATCH($C681,'Policy Characteristics'!$C:$C,0))),"",INDEX('Policy Characteristics'!F:F,MATCH($C681,'Policy Characteristics'!$C:$C,0)))</f>
        <v>0</v>
      </c>
      <c r="M681" s="261">
        <f>IF(ISBLANK(INDEX('Policy Characteristics'!G:G,MATCH($C681,'Policy Characteristics'!$C:$C,0))),"",INDEX('Policy Characteristics'!G:G,MATCH($C681,'Policy Characteristics'!$C:$C,0)))</f>
        <v>1</v>
      </c>
      <c r="N681" s="261">
        <f>IF(ISBLANK(INDEX('Policy Characteristics'!H:H,MATCH($C681,'Policy Characteristics'!$C:$C,0))),"",INDEX('Policy Characteristics'!H:H,MATCH($C681,'Policy Characteristics'!$C:$C,0)))</f>
        <v>0.01</v>
      </c>
      <c r="O681" s="254" t="str">
        <f>IF(ISBLANK(INDEX('Policy Characteristics'!I:I,MATCH($C681,'Policy Characteristics'!$C:$C,0))),"",INDEX('Policy Characteristics'!I:I,MATCH($C681,'Policy Characteristics'!$C:$C,0)))</f>
        <v>% of fuel shifted</v>
      </c>
      <c r="P681" s="254"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54" t="str">
        <f>IF(ISBLANK(INDEX('Policy Characteristics'!K:K,MATCH($C681,'Policy Characteristics'!$C:$C,0))),"",INDEX('Policy Characteristics'!K:K,MATCH($C681,'Policy Characteristics'!$C:$C,0)))</f>
        <v>industry-ag-main.html#fuel-switching</v>
      </c>
      <c r="R681" s="254" t="str">
        <f>IF(ISBLANK(INDEX('Policy Characteristics'!L:L,MATCH($C681,'Policy Characteristics'!$C:$C,0))),"",INDEX('Policy Characteristics'!L:L,MATCH($C681,'Policy Characteristics'!$C:$C,0)))</f>
        <v>industry-elec-and-hydrogen.html</v>
      </c>
    </row>
    <row r="682" spans="1:18">
      <c r="A682" s="254" t="str">
        <f>IF(ISBLANK(INDEX('Policy Characteristics'!A:A,MATCH($C682,'Policy Characteristics'!$C:$C,0))),"",INDEX('Policy Characteristics'!A:A,MATCH($C682,'Policy Characteristics'!$C:$C,0)))</f>
        <v>Industry</v>
      </c>
      <c r="B682" s="262" t="str">
        <f>IF(ISBLANK(INDEX('Policy Characteristics'!B:B,MATCH($C682,'Policy Characteristics'!$C:$C,0))),"",INDEX('Policy Characteristics'!B:B,MATCH($C682,'Policy Characteristics'!$C:$C,0)))</f>
        <v>Electrification</v>
      </c>
      <c r="C682" s="254" t="str">
        <f t="shared" si="34"/>
        <v>Fraction of Eligible Industrial Energy Use Shifted to Electricity</v>
      </c>
      <c r="D682" s="6" t="s">
        <v>3080</v>
      </c>
      <c r="E682" s="1" t="s">
        <v>3527</v>
      </c>
      <c r="F682" t="s">
        <v>3042</v>
      </c>
      <c r="G682" s="45" t="s">
        <v>3534</v>
      </c>
      <c r="H682" s="43">
        <v>1948</v>
      </c>
      <c r="I682" s="324" t="s">
        <v>43</v>
      </c>
      <c r="J682" s="255" t="str">
        <f>IF(ISBLANK(INDEX('Policy Characteristics'!D:D,MATCH($C682,'Policy Characteristics'!$C:$C,0))),"",INDEX('Policy Characteristics'!D:D,MATCH($C682,'Policy Characteristics'!$C:$C,0)))</f>
        <v>Electrification</v>
      </c>
      <c r="K682" s="254" t="str">
        <f>IF(ISBLANK(INDEX('Policy Characteristics'!E:E,MATCH($C682,'Policy Characteristics'!$C:$C,0))),"",INDEX('Policy Characteristics'!E:E,MATCH($C682,'Policy Characteristics'!$C:$C,0)))</f>
        <v>indst shift to electricity</v>
      </c>
      <c r="L682" s="261">
        <f>IF(ISBLANK(INDEX('Policy Characteristics'!F:F,MATCH($C682,'Policy Characteristics'!$C:$C,0))),"",INDEX('Policy Characteristics'!F:F,MATCH($C682,'Policy Characteristics'!$C:$C,0)))</f>
        <v>0</v>
      </c>
      <c r="M682" s="261">
        <f>IF(ISBLANK(INDEX('Policy Characteristics'!G:G,MATCH($C682,'Policy Characteristics'!$C:$C,0))),"",INDEX('Policy Characteristics'!G:G,MATCH($C682,'Policy Characteristics'!$C:$C,0)))</f>
        <v>1</v>
      </c>
      <c r="N682" s="261">
        <f>IF(ISBLANK(INDEX('Policy Characteristics'!H:H,MATCH($C682,'Policy Characteristics'!$C:$C,0))),"",INDEX('Policy Characteristics'!H:H,MATCH($C682,'Policy Characteristics'!$C:$C,0)))</f>
        <v>0.01</v>
      </c>
      <c r="O682" s="254" t="str">
        <f>IF(ISBLANK(INDEX('Policy Characteristics'!I:I,MATCH($C682,'Policy Characteristics'!$C:$C,0))),"",INDEX('Policy Characteristics'!I:I,MATCH($C682,'Policy Characteristics'!$C:$C,0)))</f>
        <v>% of fuel shifted</v>
      </c>
      <c r="P682" s="254"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54" t="str">
        <f>IF(ISBLANK(INDEX('Policy Characteristics'!K:K,MATCH($C682,'Policy Characteristics'!$C:$C,0))),"",INDEX('Policy Characteristics'!K:K,MATCH($C682,'Policy Characteristics'!$C:$C,0)))</f>
        <v>industry-ag-main.html#fuel-switching</v>
      </c>
      <c r="R682" s="254" t="str">
        <f>IF(ISBLANK(INDEX('Policy Characteristics'!L:L,MATCH($C682,'Policy Characteristics'!$C:$C,0))),"",INDEX('Policy Characteristics'!L:L,MATCH($C682,'Policy Characteristics'!$C:$C,0)))</f>
        <v>industry-elec-and-hydrogen.html</v>
      </c>
    </row>
    <row r="683" spans="1:18">
      <c r="A683" s="254" t="str">
        <f>IF(ISBLANK(INDEX('Policy Characteristics'!A:A,MATCH($C683,'Policy Characteristics'!$C:$C,0))),"",INDEX('Policy Characteristics'!A:A,MATCH($C683,'Policy Characteristics'!$C:$C,0)))</f>
        <v>Industry</v>
      </c>
      <c r="B683" s="262" t="str">
        <f>IF(ISBLANK(INDEX('Policy Characteristics'!B:B,MATCH($C683,'Policy Characteristics'!$C:$C,0))),"",INDEX('Policy Characteristics'!B:B,MATCH($C683,'Policy Characteristics'!$C:$C,0)))</f>
        <v>Electrification</v>
      </c>
      <c r="C683" s="254" t="str">
        <f t="shared" si="34"/>
        <v>Fraction of Eligible Industrial Energy Use Shifted to Electricity</v>
      </c>
      <c r="D683" s="6" t="s">
        <v>3080</v>
      </c>
      <c r="E683" s="1" t="s">
        <v>3528</v>
      </c>
      <c r="F683" t="s">
        <v>3042</v>
      </c>
      <c r="G683" s="45" t="s">
        <v>3535</v>
      </c>
      <c r="H683" s="43">
        <v>1949</v>
      </c>
      <c r="I683" s="324" t="s">
        <v>43</v>
      </c>
      <c r="J683" s="255" t="str">
        <f>IF(ISBLANK(INDEX('Policy Characteristics'!D:D,MATCH($C683,'Policy Characteristics'!$C:$C,0))),"",INDEX('Policy Characteristics'!D:D,MATCH($C683,'Policy Characteristics'!$C:$C,0)))</f>
        <v>Electrification</v>
      </c>
      <c r="K683" s="254" t="str">
        <f>IF(ISBLANK(INDEX('Policy Characteristics'!E:E,MATCH($C683,'Policy Characteristics'!$C:$C,0))),"",INDEX('Policy Characteristics'!E:E,MATCH($C683,'Policy Characteristics'!$C:$C,0)))</f>
        <v>indst shift to electricity</v>
      </c>
      <c r="L683" s="261">
        <f>IF(ISBLANK(INDEX('Policy Characteristics'!F:F,MATCH($C683,'Policy Characteristics'!$C:$C,0))),"",INDEX('Policy Characteristics'!F:F,MATCH($C683,'Policy Characteristics'!$C:$C,0)))</f>
        <v>0</v>
      </c>
      <c r="M683" s="261">
        <f>IF(ISBLANK(INDEX('Policy Characteristics'!G:G,MATCH($C683,'Policy Characteristics'!$C:$C,0))),"",INDEX('Policy Characteristics'!G:G,MATCH($C683,'Policy Characteristics'!$C:$C,0)))</f>
        <v>1</v>
      </c>
      <c r="N683" s="261">
        <f>IF(ISBLANK(INDEX('Policy Characteristics'!H:H,MATCH($C683,'Policy Characteristics'!$C:$C,0))),"",INDEX('Policy Characteristics'!H:H,MATCH($C683,'Policy Characteristics'!$C:$C,0)))</f>
        <v>0.01</v>
      </c>
      <c r="O683" s="254" t="str">
        <f>IF(ISBLANK(INDEX('Policy Characteristics'!I:I,MATCH($C683,'Policy Characteristics'!$C:$C,0))),"",INDEX('Policy Characteristics'!I:I,MATCH($C683,'Policy Characteristics'!$C:$C,0)))</f>
        <v>% of fuel shifted</v>
      </c>
      <c r="P683" s="254"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54" t="str">
        <f>IF(ISBLANK(INDEX('Policy Characteristics'!K:K,MATCH($C683,'Policy Characteristics'!$C:$C,0))),"",INDEX('Policy Characteristics'!K:K,MATCH($C683,'Policy Characteristics'!$C:$C,0)))</f>
        <v>industry-ag-main.html#fuel-switching</v>
      </c>
      <c r="R683" s="254" t="str">
        <f>IF(ISBLANK(INDEX('Policy Characteristics'!L:L,MATCH($C683,'Policy Characteristics'!$C:$C,0))),"",INDEX('Policy Characteristics'!L:L,MATCH($C683,'Policy Characteristics'!$C:$C,0)))</f>
        <v>industry-elec-and-hydrogen.html</v>
      </c>
    </row>
    <row r="684" spans="1:18">
      <c r="A684" s="254" t="str">
        <f>IF(ISBLANK(INDEX('Policy Characteristics'!A:A,MATCH($C684,'Policy Characteristics'!$C:$C,0))),"",INDEX('Policy Characteristics'!A:A,MATCH($C684,'Policy Characteristics'!$C:$C,0)))</f>
        <v>Industry</v>
      </c>
      <c r="B684" s="262" t="str">
        <f>IF(ISBLANK(INDEX('Policy Characteristics'!B:B,MATCH($C684,'Policy Characteristics'!$C:$C,0))),"",INDEX('Policy Characteristics'!B:B,MATCH($C684,'Policy Characteristics'!$C:$C,0)))</f>
        <v>Electrification</v>
      </c>
      <c r="C684" s="254" t="str">
        <f t="shared" si="34"/>
        <v>Fraction of Eligible Industrial Energy Use Shifted to Electricity</v>
      </c>
      <c r="D684" s="6" t="s">
        <v>3080</v>
      </c>
      <c r="E684" s="1" t="s">
        <v>3529</v>
      </c>
      <c r="F684" t="s">
        <v>3042</v>
      </c>
      <c r="G684" s="45" t="s">
        <v>3536</v>
      </c>
      <c r="H684" s="43">
        <v>1950</v>
      </c>
      <c r="I684" s="324" t="s">
        <v>43</v>
      </c>
      <c r="J684" s="255" t="str">
        <f>IF(ISBLANK(INDEX('Policy Characteristics'!D:D,MATCH($C684,'Policy Characteristics'!$C:$C,0))),"",INDEX('Policy Characteristics'!D:D,MATCH($C684,'Policy Characteristics'!$C:$C,0)))</f>
        <v>Electrification</v>
      </c>
      <c r="K684" s="254" t="str">
        <f>IF(ISBLANK(INDEX('Policy Characteristics'!E:E,MATCH($C684,'Policy Characteristics'!$C:$C,0))),"",INDEX('Policy Characteristics'!E:E,MATCH($C684,'Policy Characteristics'!$C:$C,0)))</f>
        <v>indst shift to electricity</v>
      </c>
      <c r="L684" s="261">
        <f>IF(ISBLANK(INDEX('Policy Characteristics'!F:F,MATCH($C684,'Policy Characteristics'!$C:$C,0))),"",INDEX('Policy Characteristics'!F:F,MATCH($C684,'Policy Characteristics'!$C:$C,0)))</f>
        <v>0</v>
      </c>
      <c r="M684" s="261">
        <f>IF(ISBLANK(INDEX('Policy Characteristics'!G:G,MATCH($C684,'Policy Characteristics'!$C:$C,0))),"",INDEX('Policy Characteristics'!G:G,MATCH($C684,'Policy Characteristics'!$C:$C,0)))</f>
        <v>1</v>
      </c>
      <c r="N684" s="261">
        <f>IF(ISBLANK(INDEX('Policy Characteristics'!H:H,MATCH($C684,'Policy Characteristics'!$C:$C,0))),"",INDEX('Policy Characteristics'!H:H,MATCH($C684,'Policy Characteristics'!$C:$C,0)))</f>
        <v>0.01</v>
      </c>
      <c r="O684" s="254" t="str">
        <f>IF(ISBLANK(INDEX('Policy Characteristics'!I:I,MATCH($C684,'Policy Characteristics'!$C:$C,0))),"",INDEX('Policy Characteristics'!I:I,MATCH($C684,'Policy Characteristics'!$C:$C,0)))</f>
        <v>% of fuel shifted</v>
      </c>
      <c r="P684" s="254"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54" t="str">
        <f>IF(ISBLANK(INDEX('Policy Characteristics'!K:K,MATCH($C684,'Policy Characteristics'!$C:$C,0))),"",INDEX('Policy Characteristics'!K:K,MATCH($C684,'Policy Characteristics'!$C:$C,0)))</f>
        <v>industry-ag-main.html#fuel-switching</v>
      </c>
      <c r="R684" s="254" t="str">
        <f>IF(ISBLANK(INDEX('Policy Characteristics'!L:L,MATCH($C684,'Policy Characteristics'!$C:$C,0))),"",INDEX('Policy Characteristics'!L:L,MATCH($C684,'Policy Characteristics'!$C:$C,0)))</f>
        <v>industry-elec-and-hydrogen.html</v>
      </c>
    </row>
    <row r="685" spans="1:18">
      <c r="A685" s="254" t="str">
        <f>IF(ISBLANK(INDEX('Policy Characteristics'!A:A,MATCH($C685,'Policy Characteristics'!$C:$C,0))),"",INDEX('Policy Characteristics'!A:A,MATCH($C685,'Policy Characteristics'!$C:$C,0)))</f>
        <v>Industry</v>
      </c>
      <c r="B685" s="262" t="str">
        <f>IF(ISBLANK(INDEX('Policy Characteristics'!B:B,MATCH($C685,'Policy Characteristics'!$C:$C,0))),"",INDEX('Policy Characteristics'!B:B,MATCH($C685,'Policy Characteristics'!$C:$C,0)))</f>
        <v>Electrification</v>
      </c>
      <c r="C685" s="254" t="str">
        <f t="shared" ref="C685:C735" si="35">C$568</f>
        <v>Fraction of Eligible Industrial Energy Use Shifted to Electricity</v>
      </c>
      <c r="D685" s="6" t="s">
        <v>3080</v>
      </c>
      <c r="E685" s="1" t="s">
        <v>3530</v>
      </c>
      <c r="F685" t="s">
        <v>3042</v>
      </c>
      <c r="G685" s="45" t="s">
        <v>3537</v>
      </c>
      <c r="H685" s="43">
        <v>1951</v>
      </c>
      <c r="I685" s="324" t="s">
        <v>43</v>
      </c>
      <c r="J685" s="255" t="str">
        <f>IF(ISBLANK(INDEX('Policy Characteristics'!D:D,MATCH($C685,'Policy Characteristics'!$C:$C,0))),"",INDEX('Policy Characteristics'!D:D,MATCH($C685,'Policy Characteristics'!$C:$C,0)))</f>
        <v>Electrification</v>
      </c>
      <c r="K685" s="254" t="str">
        <f>IF(ISBLANK(INDEX('Policy Characteristics'!E:E,MATCH($C685,'Policy Characteristics'!$C:$C,0))),"",INDEX('Policy Characteristics'!E:E,MATCH($C685,'Policy Characteristics'!$C:$C,0)))</f>
        <v>indst shift to electricity</v>
      </c>
      <c r="L685" s="261">
        <f>IF(ISBLANK(INDEX('Policy Characteristics'!F:F,MATCH($C685,'Policy Characteristics'!$C:$C,0))),"",INDEX('Policy Characteristics'!F:F,MATCH($C685,'Policy Characteristics'!$C:$C,0)))</f>
        <v>0</v>
      </c>
      <c r="M685" s="261">
        <f>IF(ISBLANK(INDEX('Policy Characteristics'!G:G,MATCH($C685,'Policy Characteristics'!$C:$C,0))),"",INDEX('Policy Characteristics'!G:G,MATCH($C685,'Policy Characteristics'!$C:$C,0)))</f>
        <v>1</v>
      </c>
      <c r="N685" s="261">
        <f>IF(ISBLANK(INDEX('Policy Characteristics'!H:H,MATCH($C685,'Policy Characteristics'!$C:$C,0))),"",INDEX('Policy Characteristics'!H:H,MATCH($C685,'Policy Characteristics'!$C:$C,0)))</f>
        <v>0.01</v>
      </c>
      <c r="O685" s="254" t="str">
        <f>IF(ISBLANK(INDEX('Policy Characteristics'!I:I,MATCH($C685,'Policy Characteristics'!$C:$C,0))),"",INDEX('Policy Characteristics'!I:I,MATCH($C685,'Policy Characteristics'!$C:$C,0)))</f>
        <v>% of fuel shifted</v>
      </c>
      <c r="P685" s="254"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54" t="str">
        <f>IF(ISBLANK(INDEX('Policy Characteristics'!K:K,MATCH($C685,'Policy Characteristics'!$C:$C,0))),"",INDEX('Policy Characteristics'!K:K,MATCH($C685,'Policy Characteristics'!$C:$C,0)))</f>
        <v>industry-ag-main.html#fuel-switching</v>
      </c>
      <c r="R685" s="254" t="str">
        <f>IF(ISBLANK(INDEX('Policy Characteristics'!L:L,MATCH($C685,'Policy Characteristics'!$C:$C,0))),"",INDEX('Policy Characteristics'!L:L,MATCH($C685,'Policy Characteristics'!$C:$C,0)))</f>
        <v>industry-elec-and-hydrogen.html</v>
      </c>
    </row>
    <row r="686" spans="1:18">
      <c r="A686" s="254" t="str">
        <f>IF(ISBLANK(INDEX('Policy Characteristics'!A:A,MATCH($C686,'Policy Characteristics'!$C:$C,0))),"",INDEX('Policy Characteristics'!A:A,MATCH($C686,'Policy Characteristics'!$C:$C,0)))</f>
        <v>Industry</v>
      </c>
      <c r="B686" s="262" t="str">
        <f>IF(ISBLANK(INDEX('Policy Characteristics'!B:B,MATCH($C686,'Policy Characteristics'!$C:$C,0))),"",INDEX('Policy Characteristics'!B:B,MATCH($C686,'Policy Characteristics'!$C:$C,0)))</f>
        <v>Electrification</v>
      </c>
      <c r="C686" s="254" t="str">
        <f t="shared" si="35"/>
        <v>Fraction of Eligible Industrial Energy Use Shifted to Electricity</v>
      </c>
      <c r="D686" s="6" t="s">
        <v>3080</v>
      </c>
      <c r="E686" s="1" t="s">
        <v>3531</v>
      </c>
      <c r="F686" t="s">
        <v>3042</v>
      </c>
      <c r="G686" s="45" t="s">
        <v>3538</v>
      </c>
      <c r="H686" s="43">
        <v>1952</v>
      </c>
      <c r="I686" s="324" t="s">
        <v>43</v>
      </c>
      <c r="J686" s="255" t="str">
        <f>IF(ISBLANK(INDEX('Policy Characteristics'!D:D,MATCH($C686,'Policy Characteristics'!$C:$C,0))),"",INDEX('Policy Characteristics'!D:D,MATCH($C686,'Policy Characteristics'!$C:$C,0)))</f>
        <v>Electrification</v>
      </c>
      <c r="K686" s="254" t="str">
        <f>IF(ISBLANK(INDEX('Policy Characteristics'!E:E,MATCH($C686,'Policy Characteristics'!$C:$C,0))),"",INDEX('Policy Characteristics'!E:E,MATCH($C686,'Policy Characteristics'!$C:$C,0)))</f>
        <v>indst shift to electricity</v>
      </c>
      <c r="L686" s="261">
        <f>IF(ISBLANK(INDEX('Policy Characteristics'!F:F,MATCH($C686,'Policy Characteristics'!$C:$C,0))),"",INDEX('Policy Characteristics'!F:F,MATCH($C686,'Policy Characteristics'!$C:$C,0)))</f>
        <v>0</v>
      </c>
      <c r="M686" s="261">
        <f>IF(ISBLANK(INDEX('Policy Characteristics'!G:G,MATCH($C686,'Policy Characteristics'!$C:$C,0))),"",INDEX('Policy Characteristics'!G:G,MATCH($C686,'Policy Characteristics'!$C:$C,0)))</f>
        <v>1</v>
      </c>
      <c r="N686" s="261">
        <f>IF(ISBLANK(INDEX('Policy Characteristics'!H:H,MATCH($C686,'Policy Characteristics'!$C:$C,0))),"",INDEX('Policy Characteristics'!H:H,MATCH($C686,'Policy Characteristics'!$C:$C,0)))</f>
        <v>0.01</v>
      </c>
      <c r="O686" s="254" t="str">
        <f>IF(ISBLANK(INDEX('Policy Characteristics'!I:I,MATCH($C686,'Policy Characteristics'!$C:$C,0))),"",INDEX('Policy Characteristics'!I:I,MATCH($C686,'Policy Characteristics'!$C:$C,0)))</f>
        <v>% of fuel shifted</v>
      </c>
      <c r="P686" s="254"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54" t="str">
        <f>IF(ISBLANK(INDEX('Policy Characteristics'!K:K,MATCH($C686,'Policy Characteristics'!$C:$C,0))),"",INDEX('Policy Characteristics'!K:K,MATCH($C686,'Policy Characteristics'!$C:$C,0)))</f>
        <v>industry-ag-main.html#fuel-switching</v>
      </c>
      <c r="R686" s="254" t="str">
        <f>IF(ISBLANK(INDEX('Policy Characteristics'!L:L,MATCH($C686,'Policy Characteristics'!$C:$C,0))),"",INDEX('Policy Characteristics'!L:L,MATCH($C686,'Policy Characteristics'!$C:$C,0)))</f>
        <v>industry-elec-and-hydrogen.html</v>
      </c>
    </row>
    <row r="687" spans="1:18">
      <c r="A687" s="254" t="str">
        <f>IF(ISBLANK(INDEX('Policy Characteristics'!A:A,MATCH($C687,'Policy Characteristics'!$C:$C,0))),"",INDEX('Policy Characteristics'!A:A,MATCH($C687,'Policy Characteristics'!$C:$C,0)))</f>
        <v>Industry</v>
      </c>
      <c r="B687" s="262" t="str">
        <f>IF(ISBLANK(INDEX('Policy Characteristics'!B:B,MATCH($C687,'Policy Characteristics'!$C:$C,0))),"",INDEX('Policy Characteristics'!B:B,MATCH($C687,'Policy Characteristics'!$C:$C,0)))</f>
        <v>Electrification</v>
      </c>
      <c r="C687" s="254" t="str">
        <f t="shared" si="35"/>
        <v>Fraction of Eligible Industrial Energy Use Shifted to Electricity</v>
      </c>
      <c r="D687" s="6" t="s">
        <v>3080</v>
      </c>
      <c r="E687" s="1" t="s">
        <v>3694</v>
      </c>
      <c r="F687" t="s">
        <v>3042</v>
      </c>
      <c r="G687" s="45" t="s">
        <v>3694</v>
      </c>
      <c r="H687" s="43">
        <v>1953</v>
      </c>
      <c r="I687" s="324" t="s">
        <v>43</v>
      </c>
      <c r="J687" s="255" t="str">
        <f>IF(ISBLANK(INDEX('Policy Characteristics'!D:D,MATCH($C687,'Policy Characteristics'!$C:$C,0))),"",INDEX('Policy Characteristics'!D:D,MATCH($C687,'Policy Characteristics'!$C:$C,0)))</f>
        <v>Electrification</v>
      </c>
      <c r="K687" s="254" t="str">
        <f>IF(ISBLANK(INDEX('Policy Characteristics'!E:E,MATCH($C687,'Policy Characteristics'!$C:$C,0))),"",INDEX('Policy Characteristics'!E:E,MATCH($C687,'Policy Characteristics'!$C:$C,0)))</f>
        <v>indst shift to electricity</v>
      </c>
      <c r="L687" s="261">
        <f>IF(ISBLANK(INDEX('Policy Characteristics'!F:F,MATCH($C687,'Policy Characteristics'!$C:$C,0))),"",INDEX('Policy Characteristics'!F:F,MATCH($C687,'Policy Characteristics'!$C:$C,0)))</f>
        <v>0</v>
      </c>
      <c r="M687" s="261">
        <f>IF(ISBLANK(INDEX('Policy Characteristics'!G:G,MATCH($C687,'Policy Characteristics'!$C:$C,0))),"",INDEX('Policy Characteristics'!G:G,MATCH($C687,'Policy Characteristics'!$C:$C,0)))</f>
        <v>1</v>
      </c>
      <c r="N687" s="261">
        <f>IF(ISBLANK(INDEX('Policy Characteristics'!H:H,MATCH($C687,'Policy Characteristics'!$C:$C,0))),"",INDEX('Policy Characteristics'!H:H,MATCH($C687,'Policy Characteristics'!$C:$C,0)))</f>
        <v>0.01</v>
      </c>
      <c r="O687" s="254" t="str">
        <f>IF(ISBLANK(INDEX('Policy Characteristics'!I:I,MATCH($C687,'Policy Characteristics'!$C:$C,0))),"",INDEX('Policy Characteristics'!I:I,MATCH($C687,'Policy Characteristics'!$C:$C,0)))</f>
        <v>% of fuel shifted</v>
      </c>
      <c r="P687" s="254"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54" t="str">
        <f>IF(ISBLANK(INDEX('Policy Characteristics'!K:K,MATCH($C687,'Policy Characteristics'!$C:$C,0))),"",INDEX('Policy Characteristics'!K:K,MATCH($C687,'Policy Characteristics'!$C:$C,0)))</f>
        <v>industry-ag-main.html#fuel-switching</v>
      </c>
      <c r="R687" s="254" t="str">
        <f>IF(ISBLANK(INDEX('Policy Characteristics'!L:L,MATCH($C687,'Policy Characteristics'!$C:$C,0))),"",INDEX('Policy Characteristics'!L:L,MATCH($C687,'Policy Characteristics'!$C:$C,0)))</f>
        <v>industry-elec-and-hydrogen.html</v>
      </c>
    </row>
    <row r="688" spans="1:18">
      <c r="A688" s="254" t="str">
        <f>IF(ISBLANK(INDEX('Policy Characteristics'!A:A,MATCH($C688,'Policy Characteristics'!$C:$C,0))),"",INDEX('Policy Characteristics'!A:A,MATCH($C688,'Policy Characteristics'!$C:$C,0)))</f>
        <v>Industry</v>
      </c>
      <c r="B688" s="262" t="str">
        <f>IF(ISBLANK(INDEX('Policy Characteristics'!B:B,MATCH($C688,'Policy Characteristics'!$C:$C,0))),"",INDEX('Policy Characteristics'!B:B,MATCH($C688,'Policy Characteristics'!$C:$C,0)))</f>
        <v>Electrification</v>
      </c>
      <c r="C688" s="254" t="str">
        <f t="shared" si="35"/>
        <v>Fraction of Eligible Industrial Energy Use Shifted to Electricity</v>
      </c>
      <c r="D688" s="6" t="s">
        <v>3081</v>
      </c>
      <c r="E688" s="1" t="s">
        <v>3525</v>
      </c>
      <c r="F688" t="s">
        <v>3043</v>
      </c>
      <c r="G688" s="45" t="s">
        <v>3532</v>
      </c>
      <c r="H688" s="43">
        <v>1954</v>
      </c>
      <c r="I688" s="324" t="s">
        <v>43</v>
      </c>
      <c r="J688" s="255" t="str">
        <f>IF(ISBLANK(INDEX('Policy Characteristics'!D:D,MATCH($C688,'Policy Characteristics'!$C:$C,0))),"",INDEX('Policy Characteristics'!D:D,MATCH($C688,'Policy Characteristics'!$C:$C,0)))</f>
        <v>Electrification</v>
      </c>
      <c r="K688" s="254" t="str">
        <f>IF(ISBLANK(INDEX('Policy Characteristics'!E:E,MATCH($C688,'Policy Characteristics'!$C:$C,0))),"",INDEX('Policy Characteristics'!E:E,MATCH($C688,'Policy Characteristics'!$C:$C,0)))</f>
        <v>indst shift to electricity</v>
      </c>
      <c r="L688" s="261">
        <f>IF(ISBLANK(INDEX('Policy Characteristics'!F:F,MATCH($C688,'Policy Characteristics'!$C:$C,0))),"",INDEX('Policy Characteristics'!F:F,MATCH($C688,'Policy Characteristics'!$C:$C,0)))</f>
        <v>0</v>
      </c>
      <c r="M688" s="261">
        <f>IF(ISBLANK(INDEX('Policy Characteristics'!G:G,MATCH($C688,'Policy Characteristics'!$C:$C,0))),"",INDEX('Policy Characteristics'!G:G,MATCH($C688,'Policy Characteristics'!$C:$C,0)))</f>
        <v>1</v>
      </c>
      <c r="N688" s="261">
        <f>IF(ISBLANK(INDEX('Policy Characteristics'!H:H,MATCH($C688,'Policy Characteristics'!$C:$C,0))),"",INDEX('Policy Characteristics'!H:H,MATCH($C688,'Policy Characteristics'!$C:$C,0)))</f>
        <v>0.01</v>
      </c>
      <c r="O688" s="254" t="str">
        <f>IF(ISBLANK(INDEX('Policy Characteristics'!I:I,MATCH($C688,'Policy Characteristics'!$C:$C,0))),"",INDEX('Policy Characteristics'!I:I,MATCH($C688,'Policy Characteristics'!$C:$C,0)))</f>
        <v>% of fuel shifted</v>
      </c>
      <c r="P688" s="254"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54" t="str">
        <f>IF(ISBLANK(INDEX('Policy Characteristics'!K:K,MATCH($C688,'Policy Characteristics'!$C:$C,0))),"",INDEX('Policy Characteristics'!K:K,MATCH($C688,'Policy Characteristics'!$C:$C,0)))</f>
        <v>industry-ag-main.html#fuel-switching</v>
      </c>
      <c r="R688" s="254" t="str">
        <f>IF(ISBLANK(INDEX('Policy Characteristics'!L:L,MATCH($C688,'Policy Characteristics'!$C:$C,0))),"",INDEX('Policy Characteristics'!L:L,MATCH($C688,'Policy Characteristics'!$C:$C,0)))</f>
        <v>industry-elec-and-hydrogen.html</v>
      </c>
    </row>
    <row r="689" spans="1:18">
      <c r="A689" s="254" t="str">
        <f>IF(ISBLANK(INDEX('Policy Characteristics'!A:A,MATCH($C689,'Policy Characteristics'!$C:$C,0))),"",INDEX('Policy Characteristics'!A:A,MATCH($C689,'Policy Characteristics'!$C:$C,0)))</f>
        <v>Industry</v>
      </c>
      <c r="B689" s="262" t="str">
        <f>IF(ISBLANK(INDEX('Policy Characteristics'!B:B,MATCH($C689,'Policy Characteristics'!$C:$C,0))),"",INDEX('Policy Characteristics'!B:B,MATCH($C689,'Policy Characteristics'!$C:$C,0)))</f>
        <v>Electrification</v>
      </c>
      <c r="C689" s="254" t="str">
        <f t="shared" si="35"/>
        <v>Fraction of Eligible Industrial Energy Use Shifted to Electricity</v>
      </c>
      <c r="D689" s="6" t="s">
        <v>3081</v>
      </c>
      <c r="E689" s="1" t="s">
        <v>3526</v>
      </c>
      <c r="F689" t="s">
        <v>3043</v>
      </c>
      <c r="G689" s="45" t="s">
        <v>3533</v>
      </c>
      <c r="H689" s="43">
        <v>1955</v>
      </c>
      <c r="I689" s="324" t="s">
        <v>43</v>
      </c>
      <c r="J689" s="255" t="str">
        <f>IF(ISBLANK(INDEX('Policy Characteristics'!D:D,MATCH($C689,'Policy Characteristics'!$C:$C,0))),"",INDEX('Policy Characteristics'!D:D,MATCH($C689,'Policy Characteristics'!$C:$C,0)))</f>
        <v>Electrification</v>
      </c>
      <c r="K689" s="254" t="str">
        <f>IF(ISBLANK(INDEX('Policy Characteristics'!E:E,MATCH($C689,'Policy Characteristics'!$C:$C,0))),"",INDEX('Policy Characteristics'!E:E,MATCH($C689,'Policy Characteristics'!$C:$C,0)))</f>
        <v>indst shift to electricity</v>
      </c>
      <c r="L689" s="261">
        <f>IF(ISBLANK(INDEX('Policy Characteristics'!F:F,MATCH($C689,'Policy Characteristics'!$C:$C,0))),"",INDEX('Policy Characteristics'!F:F,MATCH($C689,'Policy Characteristics'!$C:$C,0)))</f>
        <v>0</v>
      </c>
      <c r="M689" s="261">
        <f>IF(ISBLANK(INDEX('Policy Characteristics'!G:G,MATCH($C689,'Policy Characteristics'!$C:$C,0))),"",INDEX('Policy Characteristics'!G:G,MATCH($C689,'Policy Characteristics'!$C:$C,0)))</f>
        <v>1</v>
      </c>
      <c r="N689" s="261">
        <f>IF(ISBLANK(INDEX('Policy Characteristics'!H:H,MATCH($C689,'Policy Characteristics'!$C:$C,0))),"",INDEX('Policy Characteristics'!H:H,MATCH($C689,'Policy Characteristics'!$C:$C,0)))</f>
        <v>0.01</v>
      </c>
      <c r="O689" s="254" t="str">
        <f>IF(ISBLANK(INDEX('Policy Characteristics'!I:I,MATCH($C689,'Policy Characteristics'!$C:$C,0))),"",INDEX('Policy Characteristics'!I:I,MATCH($C689,'Policy Characteristics'!$C:$C,0)))</f>
        <v>% of fuel shifted</v>
      </c>
      <c r="P689" s="254"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54" t="str">
        <f>IF(ISBLANK(INDEX('Policy Characteristics'!K:K,MATCH($C689,'Policy Characteristics'!$C:$C,0))),"",INDEX('Policy Characteristics'!K:K,MATCH($C689,'Policy Characteristics'!$C:$C,0)))</f>
        <v>industry-ag-main.html#fuel-switching</v>
      </c>
      <c r="R689" s="254" t="str">
        <f>IF(ISBLANK(INDEX('Policy Characteristics'!L:L,MATCH($C689,'Policy Characteristics'!$C:$C,0))),"",INDEX('Policy Characteristics'!L:L,MATCH($C689,'Policy Characteristics'!$C:$C,0)))</f>
        <v>industry-elec-and-hydrogen.html</v>
      </c>
    </row>
    <row r="690" spans="1:18">
      <c r="A690" s="254" t="str">
        <f>IF(ISBLANK(INDEX('Policy Characteristics'!A:A,MATCH($C690,'Policy Characteristics'!$C:$C,0))),"",INDEX('Policy Characteristics'!A:A,MATCH($C690,'Policy Characteristics'!$C:$C,0)))</f>
        <v>Industry</v>
      </c>
      <c r="B690" s="262" t="str">
        <f>IF(ISBLANK(INDEX('Policy Characteristics'!B:B,MATCH($C690,'Policy Characteristics'!$C:$C,0))),"",INDEX('Policy Characteristics'!B:B,MATCH($C690,'Policy Characteristics'!$C:$C,0)))</f>
        <v>Electrification</v>
      </c>
      <c r="C690" s="254" t="str">
        <f t="shared" si="35"/>
        <v>Fraction of Eligible Industrial Energy Use Shifted to Electricity</v>
      </c>
      <c r="D690" s="6" t="s">
        <v>3081</v>
      </c>
      <c r="E690" s="1" t="s">
        <v>3527</v>
      </c>
      <c r="F690" t="s">
        <v>3043</v>
      </c>
      <c r="G690" s="45" t="s">
        <v>3534</v>
      </c>
      <c r="H690" s="43">
        <v>1956</v>
      </c>
      <c r="I690" s="324" t="s">
        <v>43</v>
      </c>
      <c r="J690" s="255" t="str">
        <f>IF(ISBLANK(INDEX('Policy Characteristics'!D:D,MATCH($C690,'Policy Characteristics'!$C:$C,0))),"",INDEX('Policy Characteristics'!D:D,MATCH($C690,'Policy Characteristics'!$C:$C,0)))</f>
        <v>Electrification</v>
      </c>
      <c r="K690" s="254" t="str">
        <f>IF(ISBLANK(INDEX('Policy Characteristics'!E:E,MATCH($C690,'Policy Characteristics'!$C:$C,0))),"",INDEX('Policy Characteristics'!E:E,MATCH($C690,'Policy Characteristics'!$C:$C,0)))</f>
        <v>indst shift to electricity</v>
      </c>
      <c r="L690" s="261">
        <f>IF(ISBLANK(INDEX('Policy Characteristics'!F:F,MATCH($C690,'Policy Characteristics'!$C:$C,0))),"",INDEX('Policy Characteristics'!F:F,MATCH($C690,'Policy Characteristics'!$C:$C,0)))</f>
        <v>0</v>
      </c>
      <c r="M690" s="261">
        <f>IF(ISBLANK(INDEX('Policy Characteristics'!G:G,MATCH($C690,'Policy Characteristics'!$C:$C,0))),"",INDEX('Policy Characteristics'!G:G,MATCH($C690,'Policy Characteristics'!$C:$C,0)))</f>
        <v>1</v>
      </c>
      <c r="N690" s="261">
        <f>IF(ISBLANK(INDEX('Policy Characteristics'!H:H,MATCH($C690,'Policy Characteristics'!$C:$C,0))),"",INDEX('Policy Characteristics'!H:H,MATCH($C690,'Policy Characteristics'!$C:$C,0)))</f>
        <v>0.01</v>
      </c>
      <c r="O690" s="254" t="str">
        <f>IF(ISBLANK(INDEX('Policy Characteristics'!I:I,MATCH($C690,'Policy Characteristics'!$C:$C,0))),"",INDEX('Policy Characteristics'!I:I,MATCH($C690,'Policy Characteristics'!$C:$C,0)))</f>
        <v>% of fuel shifted</v>
      </c>
      <c r="P690" s="254"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54" t="str">
        <f>IF(ISBLANK(INDEX('Policy Characteristics'!K:K,MATCH($C690,'Policy Characteristics'!$C:$C,0))),"",INDEX('Policy Characteristics'!K:K,MATCH($C690,'Policy Characteristics'!$C:$C,0)))</f>
        <v>industry-ag-main.html#fuel-switching</v>
      </c>
      <c r="R690" s="254" t="str">
        <f>IF(ISBLANK(INDEX('Policy Characteristics'!L:L,MATCH($C690,'Policy Characteristics'!$C:$C,0))),"",INDEX('Policy Characteristics'!L:L,MATCH($C690,'Policy Characteristics'!$C:$C,0)))</f>
        <v>industry-elec-and-hydrogen.html</v>
      </c>
    </row>
    <row r="691" spans="1:18">
      <c r="A691" s="254" t="str">
        <f>IF(ISBLANK(INDEX('Policy Characteristics'!A:A,MATCH($C691,'Policy Characteristics'!$C:$C,0))),"",INDEX('Policy Characteristics'!A:A,MATCH($C691,'Policy Characteristics'!$C:$C,0)))</f>
        <v>Industry</v>
      </c>
      <c r="B691" s="262" t="str">
        <f>IF(ISBLANK(INDEX('Policy Characteristics'!B:B,MATCH($C691,'Policy Characteristics'!$C:$C,0))),"",INDEX('Policy Characteristics'!B:B,MATCH($C691,'Policy Characteristics'!$C:$C,0)))</f>
        <v>Electrification</v>
      </c>
      <c r="C691" s="254" t="str">
        <f t="shared" si="35"/>
        <v>Fraction of Eligible Industrial Energy Use Shifted to Electricity</v>
      </c>
      <c r="D691" s="6" t="s">
        <v>3081</v>
      </c>
      <c r="E691" s="1" t="s">
        <v>3528</v>
      </c>
      <c r="F691" t="s">
        <v>3043</v>
      </c>
      <c r="G691" s="45" t="s">
        <v>3535</v>
      </c>
      <c r="H691" s="43">
        <v>1957</v>
      </c>
      <c r="I691" s="324" t="s">
        <v>43</v>
      </c>
      <c r="J691" s="255" t="str">
        <f>IF(ISBLANK(INDEX('Policy Characteristics'!D:D,MATCH($C691,'Policy Characteristics'!$C:$C,0))),"",INDEX('Policy Characteristics'!D:D,MATCH($C691,'Policy Characteristics'!$C:$C,0)))</f>
        <v>Electrification</v>
      </c>
      <c r="K691" s="254" t="str">
        <f>IF(ISBLANK(INDEX('Policy Characteristics'!E:E,MATCH($C691,'Policy Characteristics'!$C:$C,0))),"",INDEX('Policy Characteristics'!E:E,MATCH($C691,'Policy Characteristics'!$C:$C,0)))</f>
        <v>indst shift to electricity</v>
      </c>
      <c r="L691" s="261">
        <f>IF(ISBLANK(INDEX('Policy Characteristics'!F:F,MATCH($C691,'Policy Characteristics'!$C:$C,0))),"",INDEX('Policy Characteristics'!F:F,MATCH($C691,'Policy Characteristics'!$C:$C,0)))</f>
        <v>0</v>
      </c>
      <c r="M691" s="261">
        <f>IF(ISBLANK(INDEX('Policy Characteristics'!G:G,MATCH($C691,'Policy Characteristics'!$C:$C,0))),"",INDEX('Policy Characteristics'!G:G,MATCH($C691,'Policy Characteristics'!$C:$C,0)))</f>
        <v>1</v>
      </c>
      <c r="N691" s="261">
        <f>IF(ISBLANK(INDEX('Policy Characteristics'!H:H,MATCH($C691,'Policy Characteristics'!$C:$C,0))),"",INDEX('Policy Characteristics'!H:H,MATCH($C691,'Policy Characteristics'!$C:$C,0)))</f>
        <v>0.01</v>
      </c>
      <c r="O691" s="254" t="str">
        <f>IF(ISBLANK(INDEX('Policy Characteristics'!I:I,MATCH($C691,'Policy Characteristics'!$C:$C,0))),"",INDEX('Policy Characteristics'!I:I,MATCH($C691,'Policy Characteristics'!$C:$C,0)))</f>
        <v>% of fuel shifted</v>
      </c>
      <c r="P691" s="254"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54" t="str">
        <f>IF(ISBLANK(INDEX('Policy Characteristics'!K:K,MATCH($C691,'Policy Characteristics'!$C:$C,0))),"",INDEX('Policy Characteristics'!K:K,MATCH($C691,'Policy Characteristics'!$C:$C,0)))</f>
        <v>industry-ag-main.html#fuel-switching</v>
      </c>
      <c r="R691" s="254" t="str">
        <f>IF(ISBLANK(INDEX('Policy Characteristics'!L:L,MATCH($C691,'Policy Characteristics'!$C:$C,0))),"",INDEX('Policy Characteristics'!L:L,MATCH($C691,'Policy Characteristics'!$C:$C,0)))</f>
        <v>industry-elec-and-hydrogen.html</v>
      </c>
    </row>
    <row r="692" spans="1:18">
      <c r="A692" s="254" t="str">
        <f>IF(ISBLANK(INDEX('Policy Characteristics'!A:A,MATCH($C692,'Policy Characteristics'!$C:$C,0))),"",INDEX('Policy Characteristics'!A:A,MATCH($C692,'Policy Characteristics'!$C:$C,0)))</f>
        <v>Industry</v>
      </c>
      <c r="B692" s="262" t="str">
        <f>IF(ISBLANK(INDEX('Policy Characteristics'!B:B,MATCH($C692,'Policy Characteristics'!$C:$C,0))),"",INDEX('Policy Characteristics'!B:B,MATCH($C692,'Policy Characteristics'!$C:$C,0)))</f>
        <v>Electrification</v>
      </c>
      <c r="C692" s="254" t="str">
        <f t="shared" si="35"/>
        <v>Fraction of Eligible Industrial Energy Use Shifted to Electricity</v>
      </c>
      <c r="D692" s="6" t="s">
        <v>3081</v>
      </c>
      <c r="E692" s="1" t="s">
        <v>3529</v>
      </c>
      <c r="F692" t="s">
        <v>3043</v>
      </c>
      <c r="G692" s="45" t="s">
        <v>3536</v>
      </c>
      <c r="H692" s="43">
        <v>1958</v>
      </c>
      <c r="I692" s="324" t="s">
        <v>43</v>
      </c>
      <c r="J692" s="255" t="str">
        <f>IF(ISBLANK(INDEX('Policy Characteristics'!D:D,MATCH($C692,'Policy Characteristics'!$C:$C,0))),"",INDEX('Policy Characteristics'!D:D,MATCH($C692,'Policy Characteristics'!$C:$C,0)))</f>
        <v>Electrification</v>
      </c>
      <c r="K692" s="254" t="str">
        <f>IF(ISBLANK(INDEX('Policy Characteristics'!E:E,MATCH($C692,'Policy Characteristics'!$C:$C,0))),"",INDEX('Policy Characteristics'!E:E,MATCH($C692,'Policy Characteristics'!$C:$C,0)))</f>
        <v>indst shift to electricity</v>
      </c>
      <c r="L692" s="261">
        <f>IF(ISBLANK(INDEX('Policy Characteristics'!F:F,MATCH($C692,'Policy Characteristics'!$C:$C,0))),"",INDEX('Policy Characteristics'!F:F,MATCH($C692,'Policy Characteristics'!$C:$C,0)))</f>
        <v>0</v>
      </c>
      <c r="M692" s="261">
        <f>IF(ISBLANK(INDEX('Policy Characteristics'!G:G,MATCH($C692,'Policy Characteristics'!$C:$C,0))),"",INDEX('Policy Characteristics'!G:G,MATCH($C692,'Policy Characteristics'!$C:$C,0)))</f>
        <v>1</v>
      </c>
      <c r="N692" s="261">
        <f>IF(ISBLANK(INDEX('Policy Characteristics'!H:H,MATCH($C692,'Policy Characteristics'!$C:$C,0))),"",INDEX('Policy Characteristics'!H:H,MATCH($C692,'Policy Characteristics'!$C:$C,0)))</f>
        <v>0.01</v>
      </c>
      <c r="O692" s="254" t="str">
        <f>IF(ISBLANK(INDEX('Policy Characteristics'!I:I,MATCH($C692,'Policy Characteristics'!$C:$C,0))),"",INDEX('Policy Characteristics'!I:I,MATCH($C692,'Policy Characteristics'!$C:$C,0)))</f>
        <v>% of fuel shifted</v>
      </c>
      <c r="P692" s="254"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54" t="str">
        <f>IF(ISBLANK(INDEX('Policy Characteristics'!K:K,MATCH($C692,'Policy Characteristics'!$C:$C,0))),"",INDEX('Policy Characteristics'!K:K,MATCH($C692,'Policy Characteristics'!$C:$C,0)))</f>
        <v>industry-ag-main.html#fuel-switching</v>
      </c>
      <c r="R692" s="254" t="str">
        <f>IF(ISBLANK(INDEX('Policy Characteristics'!L:L,MATCH($C692,'Policy Characteristics'!$C:$C,0))),"",INDEX('Policy Characteristics'!L:L,MATCH($C692,'Policy Characteristics'!$C:$C,0)))</f>
        <v>industry-elec-and-hydrogen.html</v>
      </c>
    </row>
    <row r="693" spans="1:18">
      <c r="A693" s="254" t="str">
        <f>IF(ISBLANK(INDEX('Policy Characteristics'!A:A,MATCH($C693,'Policy Characteristics'!$C:$C,0))),"",INDEX('Policy Characteristics'!A:A,MATCH($C693,'Policy Characteristics'!$C:$C,0)))</f>
        <v>Industry</v>
      </c>
      <c r="B693" s="262" t="str">
        <f>IF(ISBLANK(INDEX('Policy Characteristics'!B:B,MATCH($C693,'Policy Characteristics'!$C:$C,0))),"",INDEX('Policy Characteristics'!B:B,MATCH($C693,'Policy Characteristics'!$C:$C,0)))</f>
        <v>Electrification</v>
      </c>
      <c r="C693" s="254" t="str">
        <f t="shared" si="35"/>
        <v>Fraction of Eligible Industrial Energy Use Shifted to Electricity</v>
      </c>
      <c r="D693" s="6" t="s">
        <v>3081</v>
      </c>
      <c r="E693" s="1" t="s">
        <v>3530</v>
      </c>
      <c r="F693" t="s">
        <v>3043</v>
      </c>
      <c r="G693" s="45" t="s">
        <v>3537</v>
      </c>
      <c r="H693" s="43">
        <v>1959</v>
      </c>
      <c r="I693" s="324" t="s">
        <v>43</v>
      </c>
      <c r="J693" s="255" t="str">
        <f>IF(ISBLANK(INDEX('Policy Characteristics'!D:D,MATCH($C693,'Policy Characteristics'!$C:$C,0))),"",INDEX('Policy Characteristics'!D:D,MATCH($C693,'Policy Characteristics'!$C:$C,0)))</f>
        <v>Electrification</v>
      </c>
      <c r="K693" s="254" t="str">
        <f>IF(ISBLANK(INDEX('Policy Characteristics'!E:E,MATCH($C693,'Policy Characteristics'!$C:$C,0))),"",INDEX('Policy Characteristics'!E:E,MATCH($C693,'Policy Characteristics'!$C:$C,0)))</f>
        <v>indst shift to electricity</v>
      </c>
      <c r="L693" s="261">
        <f>IF(ISBLANK(INDEX('Policy Characteristics'!F:F,MATCH($C693,'Policy Characteristics'!$C:$C,0))),"",INDEX('Policy Characteristics'!F:F,MATCH($C693,'Policy Characteristics'!$C:$C,0)))</f>
        <v>0</v>
      </c>
      <c r="M693" s="261">
        <f>IF(ISBLANK(INDEX('Policy Characteristics'!G:G,MATCH($C693,'Policy Characteristics'!$C:$C,0))),"",INDEX('Policy Characteristics'!G:G,MATCH($C693,'Policy Characteristics'!$C:$C,0)))</f>
        <v>1</v>
      </c>
      <c r="N693" s="261">
        <f>IF(ISBLANK(INDEX('Policy Characteristics'!H:H,MATCH($C693,'Policy Characteristics'!$C:$C,0))),"",INDEX('Policy Characteristics'!H:H,MATCH($C693,'Policy Characteristics'!$C:$C,0)))</f>
        <v>0.01</v>
      </c>
      <c r="O693" s="254" t="str">
        <f>IF(ISBLANK(INDEX('Policy Characteristics'!I:I,MATCH($C693,'Policy Characteristics'!$C:$C,0))),"",INDEX('Policy Characteristics'!I:I,MATCH($C693,'Policy Characteristics'!$C:$C,0)))</f>
        <v>% of fuel shifted</v>
      </c>
      <c r="P693" s="254"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54" t="str">
        <f>IF(ISBLANK(INDEX('Policy Characteristics'!K:K,MATCH($C693,'Policy Characteristics'!$C:$C,0))),"",INDEX('Policy Characteristics'!K:K,MATCH($C693,'Policy Characteristics'!$C:$C,0)))</f>
        <v>industry-ag-main.html#fuel-switching</v>
      </c>
      <c r="R693" s="254" t="str">
        <f>IF(ISBLANK(INDEX('Policy Characteristics'!L:L,MATCH($C693,'Policy Characteristics'!$C:$C,0))),"",INDEX('Policy Characteristics'!L:L,MATCH($C693,'Policy Characteristics'!$C:$C,0)))</f>
        <v>industry-elec-and-hydrogen.html</v>
      </c>
    </row>
    <row r="694" spans="1:18">
      <c r="A694" s="254" t="str">
        <f>IF(ISBLANK(INDEX('Policy Characteristics'!A:A,MATCH($C694,'Policy Characteristics'!$C:$C,0))),"",INDEX('Policy Characteristics'!A:A,MATCH($C694,'Policy Characteristics'!$C:$C,0)))</f>
        <v>Industry</v>
      </c>
      <c r="B694" s="262" t="str">
        <f>IF(ISBLANK(INDEX('Policy Characteristics'!B:B,MATCH($C694,'Policy Characteristics'!$C:$C,0))),"",INDEX('Policy Characteristics'!B:B,MATCH($C694,'Policy Characteristics'!$C:$C,0)))</f>
        <v>Electrification</v>
      </c>
      <c r="C694" s="254" t="str">
        <f t="shared" si="35"/>
        <v>Fraction of Eligible Industrial Energy Use Shifted to Electricity</v>
      </c>
      <c r="D694" s="6" t="s">
        <v>3081</v>
      </c>
      <c r="E694" s="1" t="s">
        <v>3531</v>
      </c>
      <c r="F694" t="s">
        <v>3043</v>
      </c>
      <c r="G694" s="45" t="s">
        <v>3538</v>
      </c>
      <c r="H694" s="43">
        <v>1960</v>
      </c>
      <c r="I694" s="324" t="s">
        <v>43</v>
      </c>
      <c r="J694" s="255" t="str">
        <f>IF(ISBLANK(INDEX('Policy Characteristics'!D:D,MATCH($C694,'Policy Characteristics'!$C:$C,0))),"",INDEX('Policy Characteristics'!D:D,MATCH($C694,'Policy Characteristics'!$C:$C,0)))</f>
        <v>Electrification</v>
      </c>
      <c r="K694" s="254" t="str">
        <f>IF(ISBLANK(INDEX('Policy Characteristics'!E:E,MATCH($C694,'Policy Characteristics'!$C:$C,0))),"",INDEX('Policy Characteristics'!E:E,MATCH($C694,'Policy Characteristics'!$C:$C,0)))</f>
        <v>indst shift to electricity</v>
      </c>
      <c r="L694" s="261">
        <f>IF(ISBLANK(INDEX('Policy Characteristics'!F:F,MATCH($C694,'Policy Characteristics'!$C:$C,0))),"",INDEX('Policy Characteristics'!F:F,MATCH($C694,'Policy Characteristics'!$C:$C,0)))</f>
        <v>0</v>
      </c>
      <c r="M694" s="261">
        <f>IF(ISBLANK(INDEX('Policy Characteristics'!G:G,MATCH($C694,'Policy Characteristics'!$C:$C,0))),"",INDEX('Policy Characteristics'!G:G,MATCH($C694,'Policy Characteristics'!$C:$C,0)))</f>
        <v>1</v>
      </c>
      <c r="N694" s="261">
        <f>IF(ISBLANK(INDEX('Policy Characteristics'!H:H,MATCH($C694,'Policy Characteristics'!$C:$C,0))),"",INDEX('Policy Characteristics'!H:H,MATCH($C694,'Policy Characteristics'!$C:$C,0)))</f>
        <v>0.01</v>
      </c>
      <c r="O694" s="254" t="str">
        <f>IF(ISBLANK(INDEX('Policy Characteristics'!I:I,MATCH($C694,'Policy Characteristics'!$C:$C,0))),"",INDEX('Policy Characteristics'!I:I,MATCH($C694,'Policy Characteristics'!$C:$C,0)))</f>
        <v>% of fuel shifted</v>
      </c>
      <c r="P694" s="254"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54" t="str">
        <f>IF(ISBLANK(INDEX('Policy Characteristics'!K:K,MATCH($C694,'Policy Characteristics'!$C:$C,0))),"",INDEX('Policy Characteristics'!K:K,MATCH($C694,'Policy Characteristics'!$C:$C,0)))</f>
        <v>industry-ag-main.html#fuel-switching</v>
      </c>
      <c r="R694" s="254" t="str">
        <f>IF(ISBLANK(INDEX('Policy Characteristics'!L:L,MATCH($C694,'Policy Characteristics'!$C:$C,0))),"",INDEX('Policy Characteristics'!L:L,MATCH($C694,'Policy Characteristics'!$C:$C,0)))</f>
        <v>industry-elec-and-hydrogen.html</v>
      </c>
    </row>
    <row r="695" spans="1:18">
      <c r="A695" s="254" t="str">
        <f>IF(ISBLANK(INDEX('Policy Characteristics'!A:A,MATCH($C695,'Policy Characteristics'!$C:$C,0))),"",INDEX('Policy Characteristics'!A:A,MATCH($C695,'Policy Characteristics'!$C:$C,0)))</f>
        <v>Industry</v>
      </c>
      <c r="B695" s="262" t="str">
        <f>IF(ISBLANK(INDEX('Policy Characteristics'!B:B,MATCH($C695,'Policy Characteristics'!$C:$C,0))),"",INDEX('Policy Characteristics'!B:B,MATCH($C695,'Policy Characteristics'!$C:$C,0)))</f>
        <v>Electrification</v>
      </c>
      <c r="C695" s="254" t="str">
        <f t="shared" si="35"/>
        <v>Fraction of Eligible Industrial Energy Use Shifted to Electricity</v>
      </c>
      <c r="D695" s="6" t="s">
        <v>3081</v>
      </c>
      <c r="E695" s="1" t="s">
        <v>3694</v>
      </c>
      <c r="F695" t="s">
        <v>3043</v>
      </c>
      <c r="G695" s="45" t="s">
        <v>3694</v>
      </c>
      <c r="H695" s="43">
        <v>1961</v>
      </c>
      <c r="I695" s="324" t="s">
        <v>43</v>
      </c>
      <c r="J695" s="255" t="str">
        <f>IF(ISBLANK(INDEX('Policy Characteristics'!D:D,MATCH($C695,'Policy Characteristics'!$C:$C,0))),"",INDEX('Policy Characteristics'!D:D,MATCH($C695,'Policy Characteristics'!$C:$C,0)))</f>
        <v>Electrification</v>
      </c>
      <c r="K695" s="254" t="str">
        <f>IF(ISBLANK(INDEX('Policy Characteristics'!E:E,MATCH($C695,'Policy Characteristics'!$C:$C,0))),"",INDEX('Policy Characteristics'!E:E,MATCH($C695,'Policy Characteristics'!$C:$C,0)))</f>
        <v>indst shift to electricity</v>
      </c>
      <c r="L695" s="261">
        <f>IF(ISBLANK(INDEX('Policy Characteristics'!F:F,MATCH($C695,'Policy Characteristics'!$C:$C,0))),"",INDEX('Policy Characteristics'!F:F,MATCH($C695,'Policy Characteristics'!$C:$C,0)))</f>
        <v>0</v>
      </c>
      <c r="M695" s="261">
        <f>IF(ISBLANK(INDEX('Policy Characteristics'!G:G,MATCH($C695,'Policy Characteristics'!$C:$C,0))),"",INDEX('Policy Characteristics'!G:G,MATCH($C695,'Policy Characteristics'!$C:$C,0)))</f>
        <v>1</v>
      </c>
      <c r="N695" s="261">
        <f>IF(ISBLANK(INDEX('Policy Characteristics'!H:H,MATCH($C695,'Policy Characteristics'!$C:$C,0))),"",INDEX('Policy Characteristics'!H:H,MATCH($C695,'Policy Characteristics'!$C:$C,0)))</f>
        <v>0.01</v>
      </c>
      <c r="O695" s="254" t="str">
        <f>IF(ISBLANK(INDEX('Policy Characteristics'!I:I,MATCH($C695,'Policy Characteristics'!$C:$C,0))),"",INDEX('Policy Characteristics'!I:I,MATCH($C695,'Policy Characteristics'!$C:$C,0)))</f>
        <v>% of fuel shifted</v>
      </c>
      <c r="P695" s="254"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54" t="str">
        <f>IF(ISBLANK(INDEX('Policy Characteristics'!K:K,MATCH($C695,'Policy Characteristics'!$C:$C,0))),"",INDEX('Policy Characteristics'!K:K,MATCH($C695,'Policy Characteristics'!$C:$C,0)))</f>
        <v>industry-ag-main.html#fuel-switching</v>
      </c>
      <c r="R695" s="254" t="str">
        <f>IF(ISBLANK(INDEX('Policy Characteristics'!L:L,MATCH($C695,'Policy Characteristics'!$C:$C,0))),"",INDEX('Policy Characteristics'!L:L,MATCH($C695,'Policy Characteristics'!$C:$C,0)))</f>
        <v>industry-elec-and-hydrogen.html</v>
      </c>
    </row>
    <row r="696" spans="1:18">
      <c r="A696" s="254" t="str">
        <f>IF(ISBLANK(INDEX('Policy Characteristics'!A:A,MATCH($C696,'Policy Characteristics'!$C:$C,0))),"",INDEX('Policy Characteristics'!A:A,MATCH($C696,'Policy Characteristics'!$C:$C,0)))</f>
        <v>Industry</v>
      </c>
      <c r="B696" s="262" t="str">
        <f>IF(ISBLANK(INDEX('Policy Characteristics'!B:B,MATCH($C696,'Policy Characteristics'!$C:$C,0))),"",INDEX('Policy Characteristics'!B:B,MATCH($C696,'Policy Characteristics'!$C:$C,0)))</f>
        <v>Electrification</v>
      </c>
      <c r="C696" s="254" t="str">
        <f t="shared" si="35"/>
        <v>Fraction of Eligible Industrial Energy Use Shifted to Electricity</v>
      </c>
      <c r="D696" s="6" t="s">
        <v>3082</v>
      </c>
      <c r="E696" s="1" t="s">
        <v>3525</v>
      </c>
      <c r="F696" t="s">
        <v>3044</v>
      </c>
      <c r="G696" s="45" t="s">
        <v>3532</v>
      </c>
      <c r="H696" s="43">
        <v>1962</v>
      </c>
      <c r="I696" s="324" t="s">
        <v>43</v>
      </c>
      <c r="J696" s="255" t="str">
        <f>IF(ISBLANK(INDEX('Policy Characteristics'!D:D,MATCH($C696,'Policy Characteristics'!$C:$C,0))),"",INDEX('Policy Characteristics'!D:D,MATCH($C696,'Policy Characteristics'!$C:$C,0)))</f>
        <v>Electrification</v>
      </c>
      <c r="K696" s="254" t="str">
        <f>IF(ISBLANK(INDEX('Policy Characteristics'!E:E,MATCH($C696,'Policy Characteristics'!$C:$C,0))),"",INDEX('Policy Characteristics'!E:E,MATCH($C696,'Policy Characteristics'!$C:$C,0)))</f>
        <v>indst shift to electricity</v>
      </c>
      <c r="L696" s="261">
        <f>IF(ISBLANK(INDEX('Policy Characteristics'!F:F,MATCH($C696,'Policy Characteristics'!$C:$C,0))),"",INDEX('Policy Characteristics'!F:F,MATCH($C696,'Policy Characteristics'!$C:$C,0)))</f>
        <v>0</v>
      </c>
      <c r="M696" s="261">
        <f>IF(ISBLANK(INDEX('Policy Characteristics'!G:G,MATCH($C696,'Policy Characteristics'!$C:$C,0))),"",INDEX('Policy Characteristics'!G:G,MATCH($C696,'Policy Characteristics'!$C:$C,0)))</f>
        <v>1</v>
      </c>
      <c r="N696" s="261">
        <f>IF(ISBLANK(INDEX('Policy Characteristics'!H:H,MATCH($C696,'Policy Characteristics'!$C:$C,0))),"",INDEX('Policy Characteristics'!H:H,MATCH($C696,'Policy Characteristics'!$C:$C,0)))</f>
        <v>0.01</v>
      </c>
      <c r="O696" s="254" t="str">
        <f>IF(ISBLANK(INDEX('Policy Characteristics'!I:I,MATCH($C696,'Policy Characteristics'!$C:$C,0))),"",INDEX('Policy Characteristics'!I:I,MATCH($C696,'Policy Characteristics'!$C:$C,0)))</f>
        <v>% of fuel shifted</v>
      </c>
      <c r="P696" s="254"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54" t="str">
        <f>IF(ISBLANK(INDEX('Policy Characteristics'!K:K,MATCH($C696,'Policy Characteristics'!$C:$C,0))),"",INDEX('Policy Characteristics'!K:K,MATCH($C696,'Policy Characteristics'!$C:$C,0)))</f>
        <v>industry-ag-main.html#fuel-switching</v>
      </c>
      <c r="R696" s="254" t="str">
        <f>IF(ISBLANK(INDEX('Policy Characteristics'!L:L,MATCH($C696,'Policy Characteristics'!$C:$C,0))),"",INDEX('Policy Characteristics'!L:L,MATCH($C696,'Policy Characteristics'!$C:$C,0)))</f>
        <v>industry-elec-and-hydrogen.html</v>
      </c>
    </row>
    <row r="697" spans="1:18">
      <c r="A697" s="254" t="str">
        <f>IF(ISBLANK(INDEX('Policy Characteristics'!A:A,MATCH($C697,'Policy Characteristics'!$C:$C,0))),"",INDEX('Policy Characteristics'!A:A,MATCH($C697,'Policy Characteristics'!$C:$C,0)))</f>
        <v>Industry</v>
      </c>
      <c r="B697" s="262" t="str">
        <f>IF(ISBLANK(INDEX('Policy Characteristics'!B:B,MATCH($C697,'Policy Characteristics'!$C:$C,0))),"",INDEX('Policy Characteristics'!B:B,MATCH($C697,'Policy Characteristics'!$C:$C,0)))</f>
        <v>Electrification</v>
      </c>
      <c r="C697" s="254" t="str">
        <f t="shared" si="35"/>
        <v>Fraction of Eligible Industrial Energy Use Shifted to Electricity</v>
      </c>
      <c r="D697" s="6" t="s">
        <v>3082</v>
      </c>
      <c r="E697" s="1" t="s">
        <v>3526</v>
      </c>
      <c r="F697" t="s">
        <v>3044</v>
      </c>
      <c r="G697" s="45" t="s">
        <v>3533</v>
      </c>
      <c r="H697" s="43">
        <v>1963</v>
      </c>
      <c r="I697" s="324" t="s">
        <v>43</v>
      </c>
      <c r="J697" s="255" t="str">
        <f>IF(ISBLANK(INDEX('Policy Characteristics'!D:D,MATCH($C697,'Policy Characteristics'!$C:$C,0))),"",INDEX('Policy Characteristics'!D:D,MATCH($C697,'Policy Characteristics'!$C:$C,0)))</f>
        <v>Electrification</v>
      </c>
      <c r="K697" s="254" t="str">
        <f>IF(ISBLANK(INDEX('Policy Characteristics'!E:E,MATCH($C697,'Policy Characteristics'!$C:$C,0))),"",INDEX('Policy Characteristics'!E:E,MATCH($C697,'Policy Characteristics'!$C:$C,0)))</f>
        <v>indst shift to electricity</v>
      </c>
      <c r="L697" s="261">
        <f>IF(ISBLANK(INDEX('Policy Characteristics'!F:F,MATCH($C697,'Policy Characteristics'!$C:$C,0))),"",INDEX('Policy Characteristics'!F:F,MATCH($C697,'Policy Characteristics'!$C:$C,0)))</f>
        <v>0</v>
      </c>
      <c r="M697" s="261">
        <f>IF(ISBLANK(INDEX('Policy Characteristics'!G:G,MATCH($C697,'Policy Characteristics'!$C:$C,0))),"",INDEX('Policy Characteristics'!G:G,MATCH($C697,'Policy Characteristics'!$C:$C,0)))</f>
        <v>1</v>
      </c>
      <c r="N697" s="261">
        <f>IF(ISBLANK(INDEX('Policy Characteristics'!H:H,MATCH($C697,'Policy Characteristics'!$C:$C,0))),"",INDEX('Policy Characteristics'!H:H,MATCH($C697,'Policy Characteristics'!$C:$C,0)))</f>
        <v>0.01</v>
      </c>
      <c r="O697" s="254" t="str">
        <f>IF(ISBLANK(INDEX('Policy Characteristics'!I:I,MATCH($C697,'Policy Characteristics'!$C:$C,0))),"",INDEX('Policy Characteristics'!I:I,MATCH($C697,'Policy Characteristics'!$C:$C,0)))</f>
        <v>% of fuel shifted</v>
      </c>
      <c r="P697" s="254"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54" t="str">
        <f>IF(ISBLANK(INDEX('Policy Characteristics'!K:K,MATCH($C697,'Policy Characteristics'!$C:$C,0))),"",INDEX('Policy Characteristics'!K:K,MATCH($C697,'Policy Characteristics'!$C:$C,0)))</f>
        <v>industry-ag-main.html#fuel-switching</v>
      </c>
      <c r="R697" s="254" t="str">
        <f>IF(ISBLANK(INDEX('Policy Characteristics'!L:L,MATCH($C697,'Policy Characteristics'!$C:$C,0))),"",INDEX('Policy Characteristics'!L:L,MATCH($C697,'Policy Characteristics'!$C:$C,0)))</f>
        <v>industry-elec-and-hydrogen.html</v>
      </c>
    </row>
    <row r="698" spans="1:18">
      <c r="A698" s="254" t="str">
        <f>IF(ISBLANK(INDEX('Policy Characteristics'!A:A,MATCH($C698,'Policy Characteristics'!$C:$C,0))),"",INDEX('Policy Characteristics'!A:A,MATCH($C698,'Policy Characteristics'!$C:$C,0)))</f>
        <v>Industry</v>
      </c>
      <c r="B698" s="262" t="str">
        <f>IF(ISBLANK(INDEX('Policy Characteristics'!B:B,MATCH($C698,'Policy Characteristics'!$C:$C,0))),"",INDEX('Policy Characteristics'!B:B,MATCH($C698,'Policy Characteristics'!$C:$C,0)))</f>
        <v>Electrification</v>
      </c>
      <c r="C698" s="254" t="str">
        <f t="shared" si="35"/>
        <v>Fraction of Eligible Industrial Energy Use Shifted to Electricity</v>
      </c>
      <c r="D698" s="6" t="s">
        <v>3082</v>
      </c>
      <c r="E698" s="1" t="s">
        <v>3527</v>
      </c>
      <c r="F698" t="s">
        <v>3044</v>
      </c>
      <c r="G698" s="45" t="s">
        <v>3534</v>
      </c>
      <c r="H698" s="43">
        <v>1964</v>
      </c>
      <c r="I698" s="324" t="s">
        <v>43</v>
      </c>
      <c r="J698" s="255" t="str">
        <f>IF(ISBLANK(INDEX('Policy Characteristics'!D:D,MATCH($C698,'Policy Characteristics'!$C:$C,0))),"",INDEX('Policy Characteristics'!D:D,MATCH($C698,'Policy Characteristics'!$C:$C,0)))</f>
        <v>Electrification</v>
      </c>
      <c r="K698" s="254" t="str">
        <f>IF(ISBLANK(INDEX('Policy Characteristics'!E:E,MATCH($C698,'Policy Characteristics'!$C:$C,0))),"",INDEX('Policy Characteristics'!E:E,MATCH($C698,'Policy Characteristics'!$C:$C,0)))</f>
        <v>indst shift to electricity</v>
      </c>
      <c r="L698" s="261">
        <f>IF(ISBLANK(INDEX('Policy Characteristics'!F:F,MATCH($C698,'Policy Characteristics'!$C:$C,0))),"",INDEX('Policy Characteristics'!F:F,MATCH($C698,'Policy Characteristics'!$C:$C,0)))</f>
        <v>0</v>
      </c>
      <c r="M698" s="261">
        <f>IF(ISBLANK(INDEX('Policy Characteristics'!G:G,MATCH($C698,'Policy Characteristics'!$C:$C,0))),"",INDEX('Policy Characteristics'!G:G,MATCH($C698,'Policy Characteristics'!$C:$C,0)))</f>
        <v>1</v>
      </c>
      <c r="N698" s="261">
        <f>IF(ISBLANK(INDEX('Policy Characteristics'!H:H,MATCH($C698,'Policy Characteristics'!$C:$C,0))),"",INDEX('Policy Characteristics'!H:H,MATCH($C698,'Policy Characteristics'!$C:$C,0)))</f>
        <v>0.01</v>
      </c>
      <c r="O698" s="254" t="str">
        <f>IF(ISBLANK(INDEX('Policy Characteristics'!I:I,MATCH($C698,'Policy Characteristics'!$C:$C,0))),"",INDEX('Policy Characteristics'!I:I,MATCH($C698,'Policy Characteristics'!$C:$C,0)))</f>
        <v>% of fuel shifted</v>
      </c>
      <c r="P698" s="254"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54" t="str">
        <f>IF(ISBLANK(INDEX('Policy Characteristics'!K:K,MATCH($C698,'Policy Characteristics'!$C:$C,0))),"",INDEX('Policy Characteristics'!K:K,MATCH($C698,'Policy Characteristics'!$C:$C,0)))</f>
        <v>industry-ag-main.html#fuel-switching</v>
      </c>
      <c r="R698" s="254" t="str">
        <f>IF(ISBLANK(INDEX('Policy Characteristics'!L:L,MATCH($C698,'Policy Characteristics'!$C:$C,0))),"",INDEX('Policy Characteristics'!L:L,MATCH($C698,'Policy Characteristics'!$C:$C,0)))</f>
        <v>industry-elec-and-hydrogen.html</v>
      </c>
    </row>
    <row r="699" spans="1:18">
      <c r="A699" s="254" t="str">
        <f>IF(ISBLANK(INDEX('Policy Characteristics'!A:A,MATCH($C699,'Policy Characteristics'!$C:$C,0))),"",INDEX('Policy Characteristics'!A:A,MATCH($C699,'Policy Characteristics'!$C:$C,0)))</f>
        <v>Industry</v>
      </c>
      <c r="B699" s="262" t="str">
        <f>IF(ISBLANK(INDEX('Policy Characteristics'!B:B,MATCH($C699,'Policy Characteristics'!$C:$C,0))),"",INDEX('Policy Characteristics'!B:B,MATCH($C699,'Policy Characteristics'!$C:$C,0)))</f>
        <v>Electrification</v>
      </c>
      <c r="C699" s="254" t="str">
        <f t="shared" si="35"/>
        <v>Fraction of Eligible Industrial Energy Use Shifted to Electricity</v>
      </c>
      <c r="D699" s="6" t="s">
        <v>3082</v>
      </c>
      <c r="E699" s="1" t="s">
        <v>3528</v>
      </c>
      <c r="F699" t="s">
        <v>3044</v>
      </c>
      <c r="G699" s="45" t="s">
        <v>3535</v>
      </c>
      <c r="H699" s="43">
        <v>1965</v>
      </c>
      <c r="I699" s="324" t="s">
        <v>43</v>
      </c>
      <c r="J699" s="255" t="str">
        <f>IF(ISBLANK(INDEX('Policy Characteristics'!D:D,MATCH($C699,'Policy Characteristics'!$C:$C,0))),"",INDEX('Policy Characteristics'!D:D,MATCH($C699,'Policy Characteristics'!$C:$C,0)))</f>
        <v>Electrification</v>
      </c>
      <c r="K699" s="254" t="str">
        <f>IF(ISBLANK(INDEX('Policy Characteristics'!E:E,MATCH($C699,'Policy Characteristics'!$C:$C,0))),"",INDEX('Policy Characteristics'!E:E,MATCH($C699,'Policy Characteristics'!$C:$C,0)))</f>
        <v>indst shift to electricity</v>
      </c>
      <c r="L699" s="261">
        <f>IF(ISBLANK(INDEX('Policy Characteristics'!F:F,MATCH($C699,'Policy Characteristics'!$C:$C,0))),"",INDEX('Policy Characteristics'!F:F,MATCH($C699,'Policy Characteristics'!$C:$C,0)))</f>
        <v>0</v>
      </c>
      <c r="M699" s="261">
        <f>IF(ISBLANK(INDEX('Policy Characteristics'!G:G,MATCH($C699,'Policy Characteristics'!$C:$C,0))),"",INDEX('Policy Characteristics'!G:G,MATCH($C699,'Policy Characteristics'!$C:$C,0)))</f>
        <v>1</v>
      </c>
      <c r="N699" s="261">
        <f>IF(ISBLANK(INDEX('Policy Characteristics'!H:H,MATCH($C699,'Policy Characteristics'!$C:$C,0))),"",INDEX('Policy Characteristics'!H:H,MATCH($C699,'Policy Characteristics'!$C:$C,0)))</f>
        <v>0.01</v>
      </c>
      <c r="O699" s="254" t="str">
        <f>IF(ISBLANK(INDEX('Policy Characteristics'!I:I,MATCH($C699,'Policy Characteristics'!$C:$C,0))),"",INDEX('Policy Characteristics'!I:I,MATCH($C699,'Policy Characteristics'!$C:$C,0)))</f>
        <v>% of fuel shifted</v>
      </c>
      <c r="P699" s="254"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54" t="str">
        <f>IF(ISBLANK(INDEX('Policy Characteristics'!K:K,MATCH($C699,'Policy Characteristics'!$C:$C,0))),"",INDEX('Policy Characteristics'!K:K,MATCH($C699,'Policy Characteristics'!$C:$C,0)))</f>
        <v>industry-ag-main.html#fuel-switching</v>
      </c>
      <c r="R699" s="254" t="str">
        <f>IF(ISBLANK(INDEX('Policy Characteristics'!L:L,MATCH($C699,'Policy Characteristics'!$C:$C,0))),"",INDEX('Policy Characteristics'!L:L,MATCH($C699,'Policy Characteristics'!$C:$C,0)))</f>
        <v>industry-elec-and-hydrogen.html</v>
      </c>
    </row>
    <row r="700" spans="1:18">
      <c r="A700" s="254" t="str">
        <f>IF(ISBLANK(INDEX('Policy Characteristics'!A:A,MATCH($C700,'Policy Characteristics'!$C:$C,0))),"",INDEX('Policy Characteristics'!A:A,MATCH($C700,'Policy Characteristics'!$C:$C,0)))</f>
        <v>Industry</v>
      </c>
      <c r="B700" s="262" t="str">
        <f>IF(ISBLANK(INDEX('Policy Characteristics'!B:B,MATCH($C700,'Policy Characteristics'!$C:$C,0))),"",INDEX('Policy Characteristics'!B:B,MATCH($C700,'Policy Characteristics'!$C:$C,0)))</f>
        <v>Electrification</v>
      </c>
      <c r="C700" s="254" t="str">
        <f t="shared" si="35"/>
        <v>Fraction of Eligible Industrial Energy Use Shifted to Electricity</v>
      </c>
      <c r="D700" s="6" t="s">
        <v>3082</v>
      </c>
      <c r="E700" s="1" t="s">
        <v>3529</v>
      </c>
      <c r="F700" t="s">
        <v>3044</v>
      </c>
      <c r="G700" s="45" t="s">
        <v>3536</v>
      </c>
      <c r="H700" s="43">
        <v>1966</v>
      </c>
      <c r="I700" s="324" t="s">
        <v>43</v>
      </c>
      <c r="J700" s="255" t="str">
        <f>IF(ISBLANK(INDEX('Policy Characteristics'!D:D,MATCH($C700,'Policy Characteristics'!$C:$C,0))),"",INDEX('Policy Characteristics'!D:D,MATCH($C700,'Policy Characteristics'!$C:$C,0)))</f>
        <v>Electrification</v>
      </c>
      <c r="K700" s="254" t="str">
        <f>IF(ISBLANK(INDEX('Policy Characteristics'!E:E,MATCH($C700,'Policy Characteristics'!$C:$C,0))),"",INDEX('Policy Characteristics'!E:E,MATCH($C700,'Policy Characteristics'!$C:$C,0)))</f>
        <v>indst shift to electricity</v>
      </c>
      <c r="L700" s="261">
        <f>IF(ISBLANK(INDEX('Policy Characteristics'!F:F,MATCH($C700,'Policy Characteristics'!$C:$C,0))),"",INDEX('Policy Characteristics'!F:F,MATCH($C700,'Policy Characteristics'!$C:$C,0)))</f>
        <v>0</v>
      </c>
      <c r="M700" s="261">
        <f>IF(ISBLANK(INDEX('Policy Characteristics'!G:G,MATCH($C700,'Policy Characteristics'!$C:$C,0))),"",INDEX('Policy Characteristics'!G:G,MATCH($C700,'Policy Characteristics'!$C:$C,0)))</f>
        <v>1</v>
      </c>
      <c r="N700" s="261">
        <f>IF(ISBLANK(INDEX('Policy Characteristics'!H:H,MATCH($C700,'Policy Characteristics'!$C:$C,0))),"",INDEX('Policy Characteristics'!H:H,MATCH($C700,'Policy Characteristics'!$C:$C,0)))</f>
        <v>0.01</v>
      </c>
      <c r="O700" s="254" t="str">
        <f>IF(ISBLANK(INDEX('Policy Characteristics'!I:I,MATCH($C700,'Policy Characteristics'!$C:$C,0))),"",INDEX('Policy Characteristics'!I:I,MATCH($C700,'Policy Characteristics'!$C:$C,0)))</f>
        <v>% of fuel shifted</v>
      </c>
      <c r="P700" s="254"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54" t="str">
        <f>IF(ISBLANK(INDEX('Policy Characteristics'!K:K,MATCH($C700,'Policy Characteristics'!$C:$C,0))),"",INDEX('Policy Characteristics'!K:K,MATCH($C700,'Policy Characteristics'!$C:$C,0)))</f>
        <v>industry-ag-main.html#fuel-switching</v>
      </c>
      <c r="R700" s="254" t="str">
        <f>IF(ISBLANK(INDEX('Policy Characteristics'!L:L,MATCH($C700,'Policy Characteristics'!$C:$C,0))),"",INDEX('Policy Characteristics'!L:L,MATCH($C700,'Policy Characteristics'!$C:$C,0)))</f>
        <v>industry-elec-and-hydrogen.html</v>
      </c>
    </row>
    <row r="701" spans="1:18">
      <c r="A701" s="254" t="str">
        <f>IF(ISBLANK(INDEX('Policy Characteristics'!A:A,MATCH($C701,'Policy Characteristics'!$C:$C,0))),"",INDEX('Policy Characteristics'!A:A,MATCH($C701,'Policy Characteristics'!$C:$C,0)))</f>
        <v>Industry</v>
      </c>
      <c r="B701" s="262" t="str">
        <f>IF(ISBLANK(INDEX('Policy Characteristics'!B:B,MATCH($C701,'Policy Characteristics'!$C:$C,0))),"",INDEX('Policy Characteristics'!B:B,MATCH($C701,'Policy Characteristics'!$C:$C,0)))</f>
        <v>Electrification</v>
      </c>
      <c r="C701" s="254" t="str">
        <f t="shared" si="35"/>
        <v>Fraction of Eligible Industrial Energy Use Shifted to Electricity</v>
      </c>
      <c r="D701" s="6" t="s">
        <v>3082</v>
      </c>
      <c r="E701" s="1" t="s">
        <v>3530</v>
      </c>
      <c r="F701" t="s">
        <v>3044</v>
      </c>
      <c r="G701" s="45" t="s">
        <v>3537</v>
      </c>
      <c r="H701" s="43">
        <v>1967</v>
      </c>
      <c r="I701" s="324" t="s">
        <v>43</v>
      </c>
      <c r="J701" s="255" t="str">
        <f>IF(ISBLANK(INDEX('Policy Characteristics'!D:D,MATCH($C701,'Policy Characteristics'!$C:$C,0))),"",INDEX('Policy Characteristics'!D:D,MATCH($C701,'Policy Characteristics'!$C:$C,0)))</f>
        <v>Electrification</v>
      </c>
      <c r="K701" s="254" t="str">
        <f>IF(ISBLANK(INDEX('Policy Characteristics'!E:E,MATCH($C701,'Policy Characteristics'!$C:$C,0))),"",INDEX('Policy Characteristics'!E:E,MATCH($C701,'Policy Characteristics'!$C:$C,0)))</f>
        <v>indst shift to electricity</v>
      </c>
      <c r="L701" s="261">
        <f>IF(ISBLANK(INDEX('Policy Characteristics'!F:F,MATCH($C701,'Policy Characteristics'!$C:$C,0))),"",INDEX('Policy Characteristics'!F:F,MATCH($C701,'Policy Characteristics'!$C:$C,0)))</f>
        <v>0</v>
      </c>
      <c r="M701" s="261">
        <f>IF(ISBLANK(INDEX('Policy Characteristics'!G:G,MATCH($C701,'Policy Characteristics'!$C:$C,0))),"",INDEX('Policy Characteristics'!G:G,MATCH($C701,'Policy Characteristics'!$C:$C,0)))</f>
        <v>1</v>
      </c>
      <c r="N701" s="261">
        <f>IF(ISBLANK(INDEX('Policy Characteristics'!H:H,MATCH($C701,'Policy Characteristics'!$C:$C,0))),"",INDEX('Policy Characteristics'!H:H,MATCH($C701,'Policy Characteristics'!$C:$C,0)))</f>
        <v>0.01</v>
      </c>
      <c r="O701" s="254" t="str">
        <f>IF(ISBLANK(INDEX('Policy Characteristics'!I:I,MATCH($C701,'Policy Characteristics'!$C:$C,0))),"",INDEX('Policy Characteristics'!I:I,MATCH($C701,'Policy Characteristics'!$C:$C,0)))</f>
        <v>% of fuel shifted</v>
      </c>
      <c r="P701" s="254"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54" t="str">
        <f>IF(ISBLANK(INDEX('Policy Characteristics'!K:K,MATCH($C701,'Policy Characteristics'!$C:$C,0))),"",INDEX('Policy Characteristics'!K:K,MATCH($C701,'Policy Characteristics'!$C:$C,0)))</f>
        <v>industry-ag-main.html#fuel-switching</v>
      </c>
      <c r="R701" s="254" t="str">
        <f>IF(ISBLANK(INDEX('Policy Characteristics'!L:L,MATCH($C701,'Policy Characteristics'!$C:$C,0))),"",INDEX('Policy Characteristics'!L:L,MATCH($C701,'Policy Characteristics'!$C:$C,0)))</f>
        <v>industry-elec-and-hydrogen.html</v>
      </c>
    </row>
    <row r="702" spans="1:18">
      <c r="A702" s="254" t="str">
        <f>IF(ISBLANK(INDEX('Policy Characteristics'!A:A,MATCH($C702,'Policy Characteristics'!$C:$C,0))),"",INDEX('Policy Characteristics'!A:A,MATCH($C702,'Policy Characteristics'!$C:$C,0)))</f>
        <v>Industry</v>
      </c>
      <c r="B702" s="262" t="str">
        <f>IF(ISBLANK(INDEX('Policy Characteristics'!B:B,MATCH($C702,'Policy Characteristics'!$C:$C,0))),"",INDEX('Policy Characteristics'!B:B,MATCH($C702,'Policy Characteristics'!$C:$C,0)))</f>
        <v>Electrification</v>
      </c>
      <c r="C702" s="254" t="str">
        <f t="shared" si="35"/>
        <v>Fraction of Eligible Industrial Energy Use Shifted to Electricity</v>
      </c>
      <c r="D702" s="6" t="s">
        <v>3082</v>
      </c>
      <c r="E702" s="1" t="s">
        <v>3531</v>
      </c>
      <c r="F702" t="s">
        <v>3044</v>
      </c>
      <c r="G702" s="45" t="s">
        <v>3538</v>
      </c>
      <c r="H702" s="43">
        <v>1968</v>
      </c>
      <c r="I702" s="324" t="s">
        <v>43</v>
      </c>
      <c r="J702" s="255" t="str">
        <f>IF(ISBLANK(INDEX('Policy Characteristics'!D:D,MATCH($C702,'Policy Characteristics'!$C:$C,0))),"",INDEX('Policy Characteristics'!D:D,MATCH($C702,'Policy Characteristics'!$C:$C,0)))</f>
        <v>Electrification</v>
      </c>
      <c r="K702" s="254" t="str">
        <f>IF(ISBLANK(INDEX('Policy Characteristics'!E:E,MATCH($C702,'Policy Characteristics'!$C:$C,0))),"",INDEX('Policy Characteristics'!E:E,MATCH($C702,'Policy Characteristics'!$C:$C,0)))</f>
        <v>indst shift to electricity</v>
      </c>
      <c r="L702" s="261">
        <f>IF(ISBLANK(INDEX('Policy Characteristics'!F:F,MATCH($C702,'Policy Characteristics'!$C:$C,0))),"",INDEX('Policy Characteristics'!F:F,MATCH($C702,'Policy Characteristics'!$C:$C,0)))</f>
        <v>0</v>
      </c>
      <c r="M702" s="261">
        <f>IF(ISBLANK(INDEX('Policy Characteristics'!G:G,MATCH($C702,'Policy Characteristics'!$C:$C,0))),"",INDEX('Policy Characteristics'!G:G,MATCH($C702,'Policy Characteristics'!$C:$C,0)))</f>
        <v>1</v>
      </c>
      <c r="N702" s="261">
        <f>IF(ISBLANK(INDEX('Policy Characteristics'!H:H,MATCH($C702,'Policy Characteristics'!$C:$C,0))),"",INDEX('Policy Characteristics'!H:H,MATCH($C702,'Policy Characteristics'!$C:$C,0)))</f>
        <v>0.01</v>
      </c>
      <c r="O702" s="254" t="str">
        <f>IF(ISBLANK(INDEX('Policy Characteristics'!I:I,MATCH($C702,'Policy Characteristics'!$C:$C,0))),"",INDEX('Policy Characteristics'!I:I,MATCH($C702,'Policy Characteristics'!$C:$C,0)))</f>
        <v>% of fuel shifted</v>
      </c>
      <c r="P702" s="254"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54" t="str">
        <f>IF(ISBLANK(INDEX('Policy Characteristics'!K:K,MATCH($C702,'Policy Characteristics'!$C:$C,0))),"",INDEX('Policy Characteristics'!K:K,MATCH($C702,'Policy Characteristics'!$C:$C,0)))</f>
        <v>industry-ag-main.html#fuel-switching</v>
      </c>
      <c r="R702" s="254" t="str">
        <f>IF(ISBLANK(INDEX('Policy Characteristics'!L:L,MATCH($C702,'Policy Characteristics'!$C:$C,0))),"",INDEX('Policy Characteristics'!L:L,MATCH($C702,'Policy Characteristics'!$C:$C,0)))</f>
        <v>industry-elec-and-hydrogen.html</v>
      </c>
    </row>
    <row r="703" spans="1:18">
      <c r="A703" s="254" t="str">
        <f>IF(ISBLANK(INDEX('Policy Characteristics'!A:A,MATCH($C703,'Policy Characteristics'!$C:$C,0))),"",INDEX('Policy Characteristics'!A:A,MATCH($C703,'Policy Characteristics'!$C:$C,0)))</f>
        <v>Industry</v>
      </c>
      <c r="B703" s="262" t="str">
        <f>IF(ISBLANK(INDEX('Policy Characteristics'!B:B,MATCH($C703,'Policy Characteristics'!$C:$C,0))),"",INDEX('Policy Characteristics'!B:B,MATCH($C703,'Policy Characteristics'!$C:$C,0)))</f>
        <v>Electrification</v>
      </c>
      <c r="C703" s="254" t="str">
        <f t="shared" si="35"/>
        <v>Fraction of Eligible Industrial Energy Use Shifted to Electricity</v>
      </c>
      <c r="D703" s="6" t="s">
        <v>3082</v>
      </c>
      <c r="E703" s="1" t="s">
        <v>3694</v>
      </c>
      <c r="F703" t="s">
        <v>3044</v>
      </c>
      <c r="G703" s="45" t="s">
        <v>3694</v>
      </c>
      <c r="H703" s="43">
        <v>1969</v>
      </c>
      <c r="I703" s="324" t="s">
        <v>43</v>
      </c>
      <c r="J703" s="255" t="str">
        <f>IF(ISBLANK(INDEX('Policy Characteristics'!D:D,MATCH($C703,'Policy Characteristics'!$C:$C,0))),"",INDEX('Policy Characteristics'!D:D,MATCH($C703,'Policy Characteristics'!$C:$C,0)))</f>
        <v>Electrification</v>
      </c>
      <c r="K703" s="254" t="str">
        <f>IF(ISBLANK(INDEX('Policy Characteristics'!E:E,MATCH($C703,'Policy Characteristics'!$C:$C,0))),"",INDEX('Policy Characteristics'!E:E,MATCH($C703,'Policy Characteristics'!$C:$C,0)))</f>
        <v>indst shift to electricity</v>
      </c>
      <c r="L703" s="261">
        <f>IF(ISBLANK(INDEX('Policy Characteristics'!F:F,MATCH($C703,'Policy Characteristics'!$C:$C,0))),"",INDEX('Policy Characteristics'!F:F,MATCH($C703,'Policy Characteristics'!$C:$C,0)))</f>
        <v>0</v>
      </c>
      <c r="M703" s="261">
        <f>IF(ISBLANK(INDEX('Policy Characteristics'!G:G,MATCH($C703,'Policy Characteristics'!$C:$C,0))),"",INDEX('Policy Characteristics'!G:G,MATCH($C703,'Policy Characteristics'!$C:$C,0)))</f>
        <v>1</v>
      </c>
      <c r="N703" s="261">
        <f>IF(ISBLANK(INDEX('Policy Characteristics'!H:H,MATCH($C703,'Policy Characteristics'!$C:$C,0))),"",INDEX('Policy Characteristics'!H:H,MATCH($C703,'Policy Characteristics'!$C:$C,0)))</f>
        <v>0.01</v>
      </c>
      <c r="O703" s="254" t="str">
        <f>IF(ISBLANK(INDEX('Policy Characteristics'!I:I,MATCH($C703,'Policy Characteristics'!$C:$C,0))),"",INDEX('Policy Characteristics'!I:I,MATCH($C703,'Policy Characteristics'!$C:$C,0)))</f>
        <v>% of fuel shifted</v>
      </c>
      <c r="P703" s="254"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54" t="str">
        <f>IF(ISBLANK(INDEX('Policy Characteristics'!K:K,MATCH($C703,'Policy Characteristics'!$C:$C,0))),"",INDEX('Policy Characteristics'!K:K,MATCH($C703,'Policy Characteristics'!$C:$C,0)))</f>
        <v>industry-ag-main.html#fuel-switching</v>
      </c>
      <c r="R703" s="254" t="str">
        <f>IF(ISBLANK(INDEX('Policy Characteristics'!L:L,MATCH($C703,'Policy Characteristics'!$C:$C,0))),"",INDEX('Policy Characteristics'!L:L,MATCH($C703,'Policy Characteristics'!$C:$C,0)))</f>
        <v>industry-elec-and-hydrogen.html</v>
      </c>
    </row>
    <row r="704" spans="1:18">
      <c r="A704" s="254" t="str">
        <f>IF(ISBLANK(INDEX('Policy Characteristics'!A:A,MATCH($C704,'Policy Characteristics'!$C:$C,0))),"",INDEX('Policy Characteristics'!A:A,MATCH($C704,'Policy Characteristics'!$C:$C,0)))</f>
        <v>Industry</v>
      </c>
      <c r="B704" s="262" t="str">
        <f>IF(ISBLANK(INDEX('Policy Characteristics'!B:B,MATCH($C704,'Policy Characteristics'!$C:$C,0))),"",INDEX('Policy Characteristics'!B:B,MATCH($C704,'Policy Characteristics'!$C:$C,0)))</f>
        <v>Electrification</v>
      </c>
      <c r="C704" s="254" t="str">
        <f t="shared" si="35"/>
        <v>Fraction of Eligible Industrial Energy Use Shifted to Electricity</v>
      </c>
      <c r="D704" s="6" t="s">
        <v>3083</v>
      </c>
      <c r="E704" s="1" t="s">
        <v>3525</v>
      </c>
      <c r="F704" t="s">
        <v>3045</v>
      </c>
      <c r="G704" s="45" t="s">
        <v>3532</v>
      </c>
      <c r="H704" s="43">
        <v>1970</v>
      </c>
      <c r="I704" s="324" t="s">
        <v>43</v>
      </c>
      <c r="J704" s="255" t="str">
        <f>IF(ISBLANK(INDEX('Policy Characteristics'!D:D,MATCH($C704,'Policy Characteristics'!$C:$C,0))),"",INDEX('Policy Characteristics'!D:D,MATCH($C704,'Policy Characteristics'!$C:$C,0)))</f>
        <v>Electrification</v>
      </c>
      <c r="K704" s="254" t="str">
        <f>IF(ISBLANK(INDEX('Policy Characteristics'!E:E,MATCH($C704,'Policy Characteristics'!$C:$C,0))),"",INDEX('Policy Characteristics'!E:E,MATCH($C704,'Policy Characteristics'!$C:$C,0)))</f>
        <v>indst shift to electricity</v>
      </c>
      <c r="L704" s="261">
        <f>IF(ISBLANK(INDEX('Policy Characteristics'!F:F,MATCH($C704,'Policy Characteristics'!$C:$C,0))),"",INDEX('Policy Characteristics'!F:F,MATCH($C704,'Policy Characteristics'!$C:$C,0)))</f>
        <v>0</v>
      </c>
      <c r="M704" s="261">
        <f>IF(ISBLANK(INDEX('Policy Characteristics'!G:G,MATCH($C704,'Policy Characteristics'!$C:$C,0))),"",INDEX('Policy Characteristics'!G:G,MATCH($C704,'Policy Characteristics'!$C:$C,0)))</f>
        <v>1</v>
      </c>
      <c r="N704" s="261">
        <f>IF(ISBLANK(INDEX('Policy Characteristics'!H:H,MATCH($C704,'Policy Characteristics'!$C:$C,0))),"",INDEX('Policy Characteristics'!H:H,MATCH($C704,'Policy Characteristics'!$C:$C,0)))</f>
        <v>0.01</v>
      </c>
      <c r="O704" s="254" t="str">
        <f>IF(ISBLANK(INDEX('Policy Characteristics'!I:I,MATCH($C704,'Policy Characteristics'!$C:$C,0))),"",INDEX('Policy Characteristics'!I:I,MATCH($C704,'Policy Characteristics'!$C:$C,0)))</f>
        <v>% of fuel shifted</v>
      </c>
      <c r="P704" s="254"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54" t="str">
        <f>IF(ISBLANK(INDEX('Policy Characteristics'!K:K,MATCH($C704,'Policy Characteristics'!$C:$C,0))),"",INDEX('Policy Characteristics'!K:K,MATCH($C704,'Policy Characteristics'!$C:$C,0)))</f>
        <v>industry-ag-main.html#fuel-switching</v>
      </c>
      <c r="R704" s="254" t="str">
        <f>IF(ISBLANK(INDEX('Policy Characteristics'!L:L,MATCH($C704,'Policy Characteristics'!$C:$C,0))),"",INDEX('Policy Characteristics'!L:L,MATCH($C704,'Policy Characteristics'!$C:$C,0)))</f>
        <v>industry-elec-and-hydrogen.html</v>
      </c>
    </row>
    <row r="705" spans="1:18">
      <c r="A705" s="254" t="str">
        <f>IF(ISBLANK(INDEX('Policy Characteristics'!A:A,MATCH($C705,'Policy Characteristics'!$C:$C,0))),"",INDEX('Policy Characteristics'!A:A,MATCH($C705,'Policy Characteristics'!$C:$C,0)))</f>
        <v>Industry</v>
      </c>
      <c r="B705" s="262" t="str">
        <f>IF(ISBLANK(INDEX('Policy Characteristics'!B:B,MATCH($C705,'Policy Characteristics'!$C:$C,0))),"",INDEX('Policy Characteristics'!B:B,MATCH($C705,'Policy Characteristics'!$C:$C,0)))</f>
        <v>Electrification</v>
      </c>
      <c r="C705" s="254" t="str">
        <f t="shared" si="35"/>
        <v>Fraction of Eligible Industrial Energy Use Shifted to Electricity</v>
      </c>
      <c r="D705" s="6" t="s">
        <v>3083</v>
      </c>
      <c r="E705" s="1" t="s">
        <v>3526</v>
      </c>
      <c r="F705" t="s">
        <v>3045</v>
      </c>
      <c r="G705" s="45" t="s">
        <v>3533</v>
      </c>
      <c r="H705" s="43">
        <v>1971</v>
      </c>
      <c r="I705" s="324" t="s">
        <v>43</v>
      </c>
      <c r="J705" s="255" t="str">
        <f>IF(ISBLANK(INDEX('Policy Characteristics'!D:D,MATCH($C705,'Policy Characteristics'!$C:$C,0))),"",INDEX('Policy Characteristics'!D:D,MATCH($C705,'Policy Characteristics'!$C:$C,0)))</f>
        <v>Electrification</v>
      </c>
      <c r="K705" s="254" t="str">
        <f>IF(ISBLANK(INDEX('Policy Characteristics'!E:E,MATCH($C705,'Policy Characteristics'!$C:$C,0))),"",INDEX('Policy Characteristics'!E:E,MATCH($C705,'Policy Characteristics'!$C:$C,0)))</f>
        <v>indst shift to electricity</v>
      </c>
      <c r="L705" s="261">
        <f>IF(ISBLANK(INDEX('Policy Characteristics'!F:F,MATCH($C705,'Policy Characteristics'!$C:$C,0))),"",INDEX('Policy Characteristics'!F:F,MATCH($C705,'Policy Characteristics'!$C:$C,0)))</f>
        <v>0</v>
      </c>
      <c r="M705" s="261">
        <f>IF(ISBLANK(INDEX('Policy Characteristics'!G:G,MATCH($C705,'Policy Characteristics'!$C:$C,0))),"",INDEX('Policy Characteristics'!G:G,MATCH($C705,'Policy Characteristics'!$C:$C,0)))</f>
        <v>1</v>
      </c>
      <c r="N705" s="261">
        <f>IF(ISBLANK(INDEX('Policy Characteristics'!H:H,MATCH($C705,'Policy Characteristics'!$C:$C,0))),"",INDEX('Policy Characteristics'!H:H,MATCH($C705,'Policy Characteristics'!$C:$C,0)))</f>
        <v>0.01</v>
      </c>
      <c r="O705" s="254" t="str">
        <f>IF(ISBLANK(INDEX('Policy Characteristics'!I:I,MATCH($C705,'Policy Characteristics'!$C:$C,0))),"",INDEX('Policy Characteristics'!I:I,MATCH($C705,'Policy Characteristics'!$C:$C,0)))</f>
        <v>% of fuel shifted</v>
      </c>
      <c r="P705" s="254"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54" t="str">
        <f>IF(ISBLANK(INDEX('Policy Characteristics'!K:K,MATCH($C705,'Policy Characteristics'!$C:$C,0))),"",INDEX('Policy Characteristics'!K:K,MATCH($C705,'Policy Characteristics'!$C:$C,0)))</f>
        <v>industry-ag-main.html#fuel-switching</v>
      </c>
      <c r="R705" s="254" t="str">
        <f>IF(ISBLANK(INDEX('Policy Characteristics'!L:L,MATCH($C705,'Policy Characteristics'!$C:$C,0))),"",INDEX('Policy Characteristics'!L:L,MATCH($C705,'Policy Characteristics'!$C:$C,0)))</f>
        <v>industry-elec-and-hydrogen.html</v>
      </c>
    </row>
    <row r="706" spans="1:18">
      <c r="A706" s="254" t="str">
        <f>IF(ISBLANK(INDEX('Policy Characteristics'!A:A,MATCH($C706,'Policy Characteristics'!$C:$C,0))),"",INDEX('Policy Characteristics'!A:A,MATCH($C706,'Policy Characteristics'!$C:$C,0)))</f>
        <v>Industry</v>
      </c>
      <c r="B706" s="262" t="str">
        <f>IF(ISBLANK(INDEX('Policy Characteristics'!B:B,MATCH($C706,'Policy Characteristics'!$C:$C,0))),"",INDEX('Policy Characteristics'!B:B,MATCH($C706,'Policy Characteristics'!$C:$C,0)))</f>
        <v>Electrification</v>
      </c>
      <c r="C706" s="254" t="str">
        <f t="shared" si="35"/>
        <v>Fraction of Eligible Industrial Energy Use Shifted to Electricity</v>
      </c>
      <c r="D706" s="6" t="s">
        <v>3083</v>
      </c>
      <c r="E706" s="1" t="s">
        <v>3527</v>
      </c>
      <c r="F706" t="s">
        <v>3045</v>
      </c>
      <c r="G706" s="45" t="s">
        <v>3534</v>
      </c>
      <c r="H706" s="43">
        <v>1972</v>
      </c>
      <c r="I706" s="324" t="s">
        <v>43</v>
      </c>
      <c r="J706" s="255" t="str">
        <f>IF(ISBLANK(INDEX('Policy Characteristics'!D:D,MATCH($C706,'Policy Characteristics'!$C:$C,0))),"",INDEX('Policy Characteristics'!D:D,MATCH($C706,'Policy Characteristics'!$C:$C,0)))</f>
        <v>Electrification</v>
      </c>
      <c r="K706" s="254" t="str">
        <f>IF(ISBLANK(INDEX('Policy Characteristics'!E:E,MATCH($C706,'Policy Characteristics'!$C:$C,0))),"",INDEX('Policy Characteristics'!E:E,MATCH($C706,'Policy Characteristics'!$C:$C,0)))</f>
        <v>indst shift to electricity</v>
      </c>
      <c r="L706" s="261">
        <f>IF(ISBLANK(INDEX('Policy Characteristics'!F:F,MATCH($C706,'Policy Characteristics'!$C:$C,0))),"",INDEX('Policy Characteristics'!F:F,MATCH($C706,'Policy Characteristics'!$C:$C,0)))</f>
        <v>0</v>
      </c>
      <c r="M706" s="261">
        <f>IF(ISBLANK(INDEX('Policy Characteristics'!G:G,MATCH($C706,'Policy Characteristics'!$C:$C,0))),"",INDEX('Policy Characteristics'!G:G,MATCH($C706,'Policy Characteristics'!$C:$C,0)))</f>
        <v>1</v>
      </c>
      <c r="N706" s="261">
        <f>IF(ISBLANK(INDEX('Policy Characteristics'!H:H,MATCH($C706,'Policy Characteristics'!$C:$C,0))),"",INDEX('Policy Characteristics'!H:H,MATCH($C706,'Policy Characteristics'!$C:$C,0)))</f>
        <v>0.01</v>
      </c>
      <c r="O706" s="254" t="str">
        <f>IF(ISBLANK(INDEX('Policy Characteristics'!I:I,MATCH($C706,'Policy Characteristics'!$C:$C,0))),"",INDEX('Policy Characteristics'!I:I,MATCH($C706,'Policy Characteristics'!$C:$C,0)))</f>
        <v>% of fuel shifted</v>
      </c>
      <c r="P706" s="254"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54" t="str">
        <f>IF(ISBLANK(INDEX('Policy Characteristics'!K:K,MATCH($C706,'Policy Characteristics'!$C:$C,0))),"",INDEX('Policy Characteristics'!K:K,MATCH($C706,'Policy Characteristics'!$C:$C,0)))</f>
        <v>industry-ag-main.html#fuel-switching</v>
      </c>
      <c r="R706" s="254" t="str">
        <f>IF(ISBLANK(INDEX('Policy Characteristics'!L:L,MATCH($C706,'Policy Characteristics'!$C:$C,0))),"",INDEX('Policy Characteristics'!L:L,MATCH($C706,'Policy Characteristics'!$C:$C,0)))</f>
        <v>industry-elec-and-hydrogen.html</v>
      </c>
    </row>
    <row r="707" spans="1:18">
      <c r="A707" s="254" t="str">
        <f>IF(ISBLANK(INDEX('Policy Characteristics'!A:A,MATCH($C707,'Policy Characteristics'!$C:$C,0))),"",INDEX('Policy Characteristics'!A:A,MATCH($C707,'Policy Characteristics'!$C:$C,0)))</f>
        <v>Industry</v>
      </c>
      <c r="B707" s="262" t="str">
        <f>IF(ISBLANK(INDEX('Policy Characteristics'!B:B,MATCH($C707,'Policy Characteristics'!$C:$C,0))),"",INDEX('Policy Characteristics'!B:B,MATCH($C707,'Policy Characteristics'!$C:$C,0)))</f>
        <v>Electrification</v>
      </c>
      <c r="C707" s="254" t="str">
        <f t="shared" si="35"/>
        <v>Fraction of Eligible Industrial Energy Use Shifted to Electricity</v>
      </c>
      <c r="D707" s="6" t="s">
        <v>3083</v>
      </c>
      <c r="E707" s="1" t="s">
        <v>3528</v>
      </c>
      <c r="F707" t="s">
        <v>3045</v>
      </c>
      <c r="G707" s="45" t="s">
        <v>3535</v>
      </c>
      <c r="H707" s="43">
        <v>1973</v>
      </c>
      <c r="I707" s="324" t="s">
        <v>43</v>
      </c>
      <c r="J707" s="255" t="str">
        <f>IF(ISBLANK(INDEX('Policy Characteristics'!D:D,MATCH($C707,'Policy Characteristics'!$C:$C,0))),"",INDEX('Policy Characteristics'!D:D,MATCH($C707,'Policy Characteristics'!$C:$C,0)))</f>
        <v>Electrification</v>
      </c>
      <c r="K707" s="254" t="str">
        <f>IF(ISBLANK(INDEX('Policy Characteristics'!E:E,MATCH($C707,'Policy Characteristics'!$C:$C,0))),"",INDEX('Policy Characteristics'!E:E,MATCH($C707,'Policy Characteristics'!$C:$C,0)))</f>
        <v>indst shift to electricity</v>
      </c>
      <c r="L707" s="261">
        <f>IF(ISBLANK(INDEX('Policy Characteristics'!F:F,MATCH($C707,'Policy Characteristics'!$C:$C,0))),"",INDEX('Policy Characteristics'!F:F,MATCH($C707,'Policy Characteristics'!$C:$C,0)))</f>
        <v>0</v>
      </c>
      <c r="M707" s="261">
        <f>IF(ISBLANK(INDEX('Policy Characteristics'!G:G,MATCH($C707,'Policy Characteristics'!$C:$C,0))),"",INDEX('Policy Characteristics'!G:G,MATCH($C707,'Policy Characteristics'!$C:$C,0)))</f>
        <v>1</v>
      </c>
      <c r="N707" s="261">
        <f>IF(ISBLANK(INDEX('Policy Characteristics'!H:H,MATCH($C707,'Policy Characteristics'!$C:$C,0))),"",INDEX('Policy Characteristics'!H:H,MATCH($C707,'Policy Characteristics'!$C:$C,0)))</f>
        <v>0.01</v>
      </c>
      <c r="O707" s="254" t="str">
        <f>IF(ISBLANK(INDEX('Policy Characteristics'!I:I,MATCH($C707,'Policy Characteristics'!$C:$C,0))),"",INDEX('Policy Characteristics'!I:I,MATCH($C707,'Policy Characteristics'!$C:$C,0)))</f>
        <v>% of fuel shifted</v>
      </c>
      <c r="P707" s="254"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54" t="str">
        <f>IF(ISBLANK(INDEX('Policy Characteristics'!K:K,MATCH($C707,'Policy Characteristics'!$C:$C,0))),"",INDEX('Policy Characteristics'!K:K,MATCH($C707,'Policy Characteristics'!$C:$C,0)))</f>
        <v>industry-ag-main.html#fuel-switching</v>
      </c>
      <c r="R707" s="254" t="str">
        <f>IF(ISBLANK(INDEX('Policy Characteristics'!L:L,MATCH($C707,'Policy Characteristics'!$C:$C,0))),"",INDEX('Policy Characteristics'!L:L,MATCH($C707,'Policy Characteristics'!$C:$C,0)))</f>
        <v>industry-elec-and-hydrogen.html</v>
      </c>
    </row>
    <row r="708" spans="1:18">
      <c r="A708" s="254" t="str">
        <f>IF(ISBLANK(INDEX('Policy Characteristics'!A:A,MATCH($C708,'Policy Characteristics'!$C:$C,0))),"",INDEX('Policy Characteristics'!A:A,MATCH($C708,'Policy Characteristics'!$C:$C,0)))</f>
        <v>Industry</v>
      </c>
      <c r="B708" s="262" t="str">
        <f>IF(ISBLANK(INDEX('Policy Characteristics'!B:B,MATCH($C708,'Policy Characteristics'!$C:$C,0))),"",INDEX('Policy Characteristics'!B:B,MATCH($C708,'Policy Characteristics'!$C:$C,0)))</f>
        <v>Electrification</v>
      </c>
      <c r="C708" s="254" t="str">
        <f t="shared" si="35"/>
        <v>Fraction of Eligible Industrial Energy Use Shifted to Electricity</v>
      </c>
      <c r="D708" s="6" t="s">
        <v>3083</v>
      </c>
      <c r="E708" s="1" t="s">
        <v>3529</v>
      </c>
      <c r="F708" t="s">
        <v>3045</v>
      </c>
      <c r="G708" s="45" t="s">
        <v>3536</v>
      </c>
      <c r="H708" s="43">
        <v>1974</v>
      </c>
      <c r="I708" s="324" t="s">
        <v>43</v>
      </c>
      <c r="J708" s="255" t="str">
        <f>IF(ISBLANK(INDEX('Policy Characteristics'!D:D,MATCH($C708,'Policy Characteristics'!$C:$C,0))),"",INDEX('Policy Characteristics'!D:D,MATCH($C708,'Policy Characteristics'!$C:$C,0)))</f>
        <v>Electrification</v>
      </c>
      <c r="K708" s="254" t="str">
        <f>IF(ISBLANK(INDEX('Policy Characteristics'!E:E,MATCH($C708,'Policy Characteristics'!$C:$C,0))),"",INDEX('Policy Characteristics'!E:E,MATCH($C708,'Policy Characteristics'!$C:$C,0)))</f>
        <v>indst shift to electricity</v>
      </c>
      <c r="L708" s="261">
        <f>IF(ISBLANK(INDEX('Policy Characteristics'!F:F,MATCH($C708,'Policy Characteristics'!$C:$C,0))),"",INDEX('Policy Characteristics'!F:F,MATCH($C708,'Policy Characteristics'!$C:$C,0)))</f>
        <v>0</v>
      </c>
      <c r="M708" s="261">
        <f>IF(ISBLANK(INDEX('Policy Characteristics'!G:G,MATCH($C708,'Policy Characteristics'!$C:$C,0))),"",INDEX('Policy Characteristics'!G:G,MATCH($C708,'Policy Characteristics'!$C:$C,0)))</f>
        <v>1</v>
      </c>
      <c r="N708" s="261">
        <f>IF(ISBLANK(INDEX('Policy Characteristics'!H:H,MATCH($C708,'Policy Characteristics'!$C:$C,0))),"",INDEX('Policy Characteristics'!H:H,MATCH($C708,'Policy Characteristics'!$C:$C,0)))</f>
        <v>0.01</v>
      </c>
      <c r="O708" s="254" t="str">
        <f>IF(ISBLANK(INDEX('Policy Characteristics'!I:I,MATCH($C708,'Policy Characteristics'!$C:$C,0))),"",INDEX('Policy Characteristics'!I:I,MATCH($C708,'Policy Characteristics'!$C:$C,0)))</f>
        <v>% of fuel shifted</v>
      </c>
      <c r="P708" s="254"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54" t="str">
        <f>IF(ISBLANK(INDEX('Policy Characteristics'!K:K,MATCH($C708,'Policy Characteristics'!$C:$C,0))),"",INDEX('Policy Characteristics'!K:K,MATCH($C708,'Policy Characteristics'!$C:$C,0)))</f>
        <v>industry-ag-main.html#fuel-switching</v>
      </c>
      <c r="R708" s="254" t="str">
        <f>IF(ISBLANK(INDEX('Policy Characteristics'!L:L,MATCH($C708,'Policy Characteristics'!$C:$C,0))),"",INDEX('Policy Characteristics'!L:L,MATCH($C708,'Policy Characteristics'!$C:$C,0)))</f>
        <v>industry-elec-and-hydrogen.html</v>
      </c>
    </row>
    <row r="709" spans="1:18">
      <c r="A709" s="254" t="str">
        <f>IF(ISBLANK(INDEX('Policy Characteristics'!A:A,MATCH($C709,'Policy Characteristics'!$C:$C,0))),"",INDEX('Policy Characteristics'!A:A,MATCH($C709,'Policy Characteristics'!$C:$C,0)))</f>
        <v>Industry</v>
      </c>
      <c r="B709" s="262" t="str">
        <f>IF(ISBLANK(INDEX('Policy Characteristics'!B:B,MATCH($C709,'Policy Characteristics'!$C:$C,0))),"",INDEX('Policy Characteristics'!B:B,MATCH($C709,'Policy Characteristics'!$C:$C,0)))</f>
        <v>Electrification</v>
      </c>
      <c r="C709" s="254" t="str">
        <f t="shared" si="35"/>
        <v>Fraction of Eligible Industrial Energy Use Shifted to Electricity</v>
      </c>
      <c r="D709" s="6" t="s">
        <v>3083</v>
      </c>
      <c r="E709" s="1" t="s">
        <v>3530</v>
      </c>
      <c r="F709" t="s">
        <v>3045</v>
      </c>
      <c r="G709" s="45" t="s">
        <v>3537</v>
      </c>
      <c r="H709" s="43">
        <v>1975</v>
      </c>
      <c r="I709" s="324" t="s">
        <v>43</v>
      </c>
      <c r="J709" s="255" t="str">
        <f>IF(ISBLANK(INDEX('Policy Characteristics'!D:D,MATCH($C709,'Policy Characteristics'!$C:$C,0))),"",INDEX('Policy Characteristics'!D:D,MATCH($C709,'Policy Characteristics'!$C:$C,0)))</f>
        <v>Electrification</v>
      </c>
      <c r="K709" s="254" t="str">
        <f>IF(ISBLANK(INDEX('Policy Characteristics'!E:E,MATCH($C709,'Policy Characteristics'!$C:$C,0))),"",INDEX('Policy Characteristics'!E:E,MATCH($C709,'Policy Characteristics'!$C:$C,0)))</f>
        <v>indst shift to electricity</v>
      </c>
      <c r="L709" s="261">
        <f>IF(ISBLANK(INDEX('Policy Characteristics'!F:F,MATCH($C709,'Policy Characteristics'!$C:$C,0))),"",INDEX('Policy Characteristics'!F:F,MATCH($C709,'Policy Characteristics'!$C:$C,0)))</f>
        <v>0</v>
      </c>
      <c r="M709" s="261">
        <f>IF(ISBLANK(INDEX('Policy Characteristics'!G:G,MATCH($C709,'Policy Characteristics'!$C:$C,0))),"",INDEX('Policy Characteristics'!G:G,MATCH($C709,'Policy Characteristics'!$C:$C,0)))</f>
        <v>1</v>
      </c>
      <c r="N709" s="261">
        <f>IF(ISBLANK(INDEX('Policy Characteristics'!H:H,MATCH($C709,'Policy Characteristics'!$C:$C,0))),"",INDEX('Policy Characteristics'!H:H,MATCH($C709,'Policy Characteristics'!$C:$C,0)))</f>
        <v>0.01</v>
      </c>
      <c r="O709" s="254" t="str">
        <f>IF(ISBLANK(INDEX('Policy Characteristics'!I:I,MATCH($C709,'Policy Characteristics'!$C:$C,0))),"",INDEX('Policy Characteristics'!I:I,MATCH($C709,'Policy Characteristics'!$C:$C,0)))</f>
        <v>% of fuel shifted</v>
      </c>
      <c r="P709" s="254"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54" t="str">
        <f>IF(ISBLANK(INDEX('Policy Characteristics'!K:K,MATCH($C709,'Policy Characteristics'!$C:$C,0))),"",INDEX('Policy Characteristics'!K:K,MATCH($C709,'Policy Characteristics'!$C:$C,0)))</f>
        <v>industry-ag-main.html#fuel-switching</v>
      </c>
      <c r="R709" s="254" t="str">
        <f>IF(ISBLANK(INDEX('Policy Characteristics'!L:L,MATCH($C709,'Policy Characteristics'!$C:$C,0))),"",INDEX('Policy Characteristics'!L:L,MATCH($C709,'Policy Characteristics'!$C:$C,0)))</f>
        <v>industry-elec-and-hydrogen.html</v>
      </c>
    </row>
    <row r="710" spans="1:18">
      <c r="A710" s="254" t="str">
        <f>IF(ISBLANK(INDEX('Policy Characteristics'!A:A,MATCH($C710,'Policy Characteristics'!$C:$C,0))),"",INDEX('Policy Characteristics'!A:A,MATCH($C710,'Policy Characteristics'!$C:$C,0)))</f>
        <v>Industry</v>
      </c>
      <c r="B710" s="262" t="str">
        <f>IF(ISBLANK(INDEX('Policy Characteristics'!B:B,MATCH($C710,'Policy Characteristics'!$C:$C,0))),"",INDEX('Policy Characteristics'!B:B,MATCH($C710,'Policy Characteristics'!$C:$C,0)))</f>
        <v>Electrification</v>
      </c>
      <c r="C710" s="254" t="str">
        <f t="shared" si="35"/>
        <v>Fraction of Eligible Industrial Energy Use Shifted to Electricity</v>
      </c>
      <c r="D710" s="6" t="s">
        <v>3083</v>
      </c>
      <c r="E710" s="1" t="s">
        <v>3531</v>
      </c>
      <c r="F710" t="s">
        <v>3045</v>
      </c>
      <c r="G710" s="45" t="s">
        <v>3538</v>
      </c>
      <c r="H710" s="43">
        <v>1976</v>
      </c>
      <c r="I710" s="324" t="s">
        <v>43</v>
      </c>
      <c r="J710" s="255" t="str">
        <f>IF(ISBLANK(INDEX('Policy Characteristics'!D:D,MATCH($C710,'Policy Characteristics'!$C:$C,0))),"",INDEX('Policy Characteristics'!D:D,MATCH($C710,'Policy Characteristics'!$C:$C,0)))</f>
        <v>Electrification</v>
      </c>
      <c r="K710" s="254" t="str">
        <f>IF(ISBLANK(INDEX('Policy Characteristics'!E:E,MATCH($C710,'Policy Characteristics'!$C:$C,0))),"",INDEX('Policy Characteristics'!E:E,MATCH($C710,'Policy Characteristics'!$C:$C,0)))</f>
        <v>indst shift to electricity</v>
      </c>
      <c r="L710" s="261">
        <f>IF(ISBLANK(INDEX('Policy Characteristics'!F:F,MATCH($C710,'Policy Characteristics'!$C:$C,0))),"",INDEX('Policy Characteristics'!F:F,MATCH($C710,'Policy Characteristics'!$C:$C,0)))</f>
        <v>0</v>
      </c>
      <c r="M710" s="261">
        <f>IF(ISBLANK(INDEX('Policy Characteristics'!G:G,MATCH($C710,'Policy Characteristics'!$C:$C,0))),"",INDEX('Policy Characteristics'!G:G,MATCH($C710,'Policy Characteristics'!$C:$C,0)))</f>
        <v>1</v>
      </c>
      <c r="N710" s="261">
        <f>IF(ISBLANK(INDEX('Policy Characteristics'!H:H,MATCH($C710,'Policy Characteristics'!$C:$C,0))),"",INDEX('Policy Characteristics'!H:H,MATCH($C710,'Policy Characteristics'!$C:$C,0)))</f>
        <v>0.01</v>
      </c>
      <c r="O710" s="254" t="str">
        <f>IF(ISBLANK(INDEX('Policy Characteristics'!I:I,MATCH($C710,'Policy Characteristics'!$C:$C,0))),"",INDEX('Policy Characteristics'!I:I,MATCH($C710,'Policy Characteristics'!$C:$C,0)))</f>
        <v>% of fuel shifted</v>
      </c>
      <c r="P710" s="254"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54" t="str">
        <f>IF(ISBLANK(INDEX('Policy Characteristics'!K:K,MATCH($C710,'Policy Characteristics'!$C:$C,0))),"",INDEX('Policy Characteristics'!K:K,MATCH($C710,'Policy Characteristics'!$C:$C,0)))</f>
        <v>industry-ag-main.html#fuel-switching</v>
      </c>
      <c r="R710" s="254" t="str">
        <f>IF(ISBLANK(INDEX('Policy Characteristics'!L:L,MATCH($C710,'Policy Characteristics'!$C:$C,0))),"",INDEX('Policy Characteristics'!L:L,MATCH($C710,'Policy Characteristics'!$C:$C,0)))</f>
        <v>industry-elec-and-hydrogen.html</v>
      </c>
    </row>
    <row r="711" spans="1:18">
      <c r="A711" s="254" t="str">
        <f>IF(ISBLANK(INDEX('Policy Characteristics'!A:A,MATCH($C711,'Policy Characteristics'!$C:$C,0))),"",INDEX('Policy Characteristics'!A:A,MATCH($C711,'Policy Characteristics'!$C:$C,0)))</f>
        <v>Industry</v>
      </c>
      <c r="B711" s="262" t="str">
        <f>IF(ISBLANK(INDEX('Policy Characteristics'!B:B,MATCH($C711,'Policy Characteristics'!$C:$C,0))),"",INDEX('Policy Characteristics'!B:B,MATCH($C711,'Policy Characteristics'!$C:$C,0)))</f>
        <v>Electrification</v>
      </c>
      <c r="C711" s="254" t="str">
        <f t="shared" si="35"/>
        <v>Fraction of Eligible Industrial Energy Use Shifted to Electricity</v>
      </c>
      <c r="D711" s="6" t="s">
        <v>3083</v>
      </c>
      <c r="E711" s="1" t="s">
        <v>3694</v>
      </c>
      <c r="F711" t="s">
        <v>3045</v>
      </c>
      <c r="G711" s="45" t="s">
        <v>3694</v>
      </c>
      <c r="H711" s="43">
        <v>1977</v>
      </c>
      <c r="I711" s="324" t="s">
        <v>43</v>
      </c>
      <c r="J711" s="255" t="str">
        <f>IF(ISBLANK(INDEX('Policy Characteristics'!D:D,MATCH($C711,'Policy Characteristics'!$C:$C,0))),"",INDEX('Policy Characteristics'!D:D,MATCH($C711,'Policy Characteristics'!$C:$C,0)))</f>
        <v>Electrification</v>
      </c>
      <c r="K711" s="254" t="str">
        <f>IF(ISBLANK(INDEX('Policy Characteristics'!E:E,MATCH($C711,'Policy Characteristics'!$C:$C,0))),"",INDEX('Policy Characteristics'!E:E,MATCH($C711,'Policy Characteristics'!$C:$C,0)))</f>
        <v>indst shift to electricity</v>
      </c>
      <c r="L711" s="261">
        <f>IF(ISBLANK(INDEX('Policy Characteristics'!F:F,MATCH($C711,'Policy Characteristics'!$C:$C,0))),"",INDEX('Policy Characteristics'!F:F,MATCH($C711,'Policy Characteristics'!$C:$C,0)))</f>
        <v>0</v>
      </c>
      <c r="M711" s="261">
        <f>IF(ISBLANK(INDEX('Policy Characteristics'!G:G,MATCH($C711,'Policy Characteristics'!$C:$C,0))),"",INDEX('Policy Characteristics'!G:G,MATCH($C711,'Policy Characteristics'!$C:$C,0)))</f>
        <v>1</v>
      </c>
      <c r="N711" s="261">
        <f>IF(ISBLANK(INDEX('Policy Characteristics'!H:H,MATCH($C711,'Policy Characteristics'!$C:$C,0))),"",INDEX('Policy Characteristics'!H:H,MATCH($C711,'Policy Characteristics'!$C:$C,0)))</f>
        <v>0.01</v>
      </c>
      <c r="O711" s="254" t="str">
        <f>IF(ISBLANK(INDEX('Policy Characteristics'!I:I,MATCH($C711,'Policy Characteristics'!$C:$C,0))),"",INDEX('Policy Characteristics'!I:I,MATCH($C711,'Policy Characteristics'!$C:$C,0)))</f>
        <v>% of fuel shifted</v>
      </c>
      <c r="P711" s="254"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54" t="str">
        <f>IF(ISBLANK(INDEX('Policy Characteristics'!K:K,MATCH($C711,'Policy Characteristics'!$C:$C,0))),"",INDEX('Policy Characteristics'!K:K,MATCH($C711,'Policy Characteristics'!$C:$C,0)))</f>
        <v>industry-ag-main.html#fuel-switching</v>
      </c>
      <c r="R711" s="254" t="str">
        <f>IF(ISBLANK(INDEX('Policy Characteristics'!L:L,MATCH($C711,'Policy Characteristics'!$C:$C,0))),"",INDEX('Policy Characteristics'!L:L,MATCH($C711,'Policy Characteristics'!$C:$C,0)))</f>
        <v>industry-elec-and-hydrogen.html</v>
      </c>
    </row>
    <row r="712" spans="1:18">
      <c r="A712" s="254" t="str">
        <f>IF(ISBLANK(INDEX('Policy Characteristics'!A:A,MATCH($C712,'Policy Characteristics'!$C:$C,0))),"",INDEX('Policy Characteristics'!A:A,MATCH($C712,'Policy Characteristics'!$C:$C,0)))</f>
        <v>Industry</v>
      </c>
      <c r="B712" s="262" t="str">
        <f>IF(ISBLANK(INDEX('Policy Characteristics'!B:B,MATCH($C712,'Policy Characteristics'!$C:$C,0))),"",INDEX('Policy Characteristics'!B:B,MATCH($C712,'Policy Characteristics'!$C:$C,0)))</f>
        <v>Electrification</v>
      </c>
      <c r="C712" s="254" t="str">
        <f t="shared" si="35"/>
        <v>Fraction of Eligible Industrial Energy Use Shifted to Electricity</v>
      </c>
      <c r="D712" s="6" t="s">
        <v>3084</v>
      </c>
      <c r="E712" s="1" t="s">
        <v>3525</v>
      </c>
      <c r="F712" t="s">
        <v>3046</v>
      </c>
      <c r="G712" s="45" t="s">
        <v>3532</v>
      </c>
      <c r="H712" s="43">
        <v>1978</v>
      </c>
      <c r="I712" s="324" t="s">
        <v>43</v>
      </c>
      <c r="J712" s="255" t="str">
        <f>IF(ISBLANK(INDEX('Policy Characteristics'!D:D,MATCH($C712,'Policy Characteristics'!$C:$C,0))),"",INDEX('Policy Characteristics'!D:D,MATCH($C712,'Policy Characteristics'!$C:$C,0)))</f>
        <v>Electrification</v>
      </c>
      <c r="K712" s="254" t="str">
        <f>IF(ISBLANK(INDEX('Policy Characteristics'!E:E,MATCH($C712,'Policy Characteristics'!$C:$C,0))),"",INDEX('Policy Characteristics'!E:E,MATCH($C712,'Policy Characteristics'!$C:$C,0)))</f>
        <v>indst shift to electricity</v>
      </c>
      <c r="L712" s="261">
        <f>IF(ISBLANK(INDEX('Policy Characteristics'!F:F,MATCH($C712,'Policy Characteristics'!$C:$C,0))),"",INDEX('Policy Characteristics'!F:F,MATCH($C712,'Policy Characteristics'!$C:$C,0)))</f>
        <v>0</v>
      </c>
      <c r="M712" s="261">
        <f>IF(ISBLANK(INDEX('Policy Characteristics'!G:G,MATCH($C712,'Policy Characteristics'!$C:$C,0))),"",INDEX('Policy Characteristics'!G:G,MATCH($C712,'Policy Characteristics'!$C:$C,0)))</f>
        <v>1</v>
      </c>
      <c r="N712" s="261">
        <f>IF(ISBLANK(INDEX('Policy Characteristics'!H:H,MATCH($C712,'Policy Characteristics'!$C:$C,0))),"",INDEX('Policy Characteristics'!H:H,MATCH($C712,'Policy Characteristics'!$C:$C,0)))</f>
        <v>0.01</v>
      </c>
      <c r="O712" s="254" t="str">
        <f>IF(ISBLANK(INDEX('Policy Characteristics'!I:I,MATCH($C712,'Policy Characteristics'!$C:$C,0))),"",INDEX('Policy Characteristics'!I:I,MATCH($C712,'Policy Characteristics'!$C:$C,0)))</f>
        <v>% of fuel shifted</v>
      </c>
      <c r="P712" s="254"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54" t="str">
        <f>IF(ISBLANK(INDEX('Policy Characteristics'!K:K,MATCH($C712,'Policy Characteristics'!$C:$C,0))),"",INDEX('Policy Characteristics'!K:K,MATCH($C712,'Policy Characteristics'!$C:$C,0)))</f>
        <v>industry-ag-main.html#fuel-switching</v>
      </c>
      <c r="R712" s="254" t="str">
        <f>IF(ISBLANK(INDEX('Policy Characteristics'!L:L,MATCH($C712,'Policy Characteristics'!$C:$C,0))),"",INDEX('Policy Characteristics'!L:L,MATCH($C712,'Policy Characteristics'!$C:$C,0)))</f>
        <v>industry-elec-and-hydrogen.html</v>
      </c>
    </row>
    <row r="713" spans="1:18">
      <c r="A713" s="254" t="str">
        <f>IF(ISBLANK(INDEX('Policy Characteristics'!A:A,MATCH($C713,'Policy Characteristics'!$C:$C,0))),"",INDEX('Policy Characteristics'!A:A,MATCH($C713,'Policy Characteristics'!$C:$C,0)))</f>
        <v>Industry</v>
      </c>
      <c r="B713" s="262" t="str">
        <f>IF(ISBLANK(INDEX('Policy Characteristics'!B:B,MATCH($C713,'Policy Characteristics'!$C:$C,0))),"",INDEX('Policy Characteristics'!B:B,MATCH($C713,'Policy Characteristics'!$C:$C,0)))</f>
        <v>Electrification</v>
      </c>
      <c r="C713" s="254" t="str">
        <f t="shared" si="35"/>
        <v>Fraction of Eligible Industrial Energy Use Shifted to Electricity</v>
      </c>
      <c r="D713" s="6" t="s">
        <v>3084</v>
      </c>
      <c r="E713" s="1" t="s">
        <v>3526</v>
      </c>
      <c r="F713" t="s">
        <v>3046</v>
      </c>
      <c r="G713" s="45" t="s">
        <v>3533</v>
      </c>
      <c r="H713" s="43">
        <v>1979</v>
      </c>
      <c r="I713" s="324" t="s">
        <v>43</v>
      </c>
      <c r="J713" s="255" t="str">
        <f>IF(ISBLANK(INDEX('Policy Characteristics'!D:D,MATCH($C713,'Policy Characteristics'!$C:$C,0))),"",INDEX('Policy Characteristics'!D:D,MATCH($C713,'Policy Characteristics'!$C:$C,0)))</f>
        <v>Electrification</v>
      </c>
      <c r="K713" s="254" t="str">
        <f>IF(ISBLANK(INDEX('Policy Characteristics'!E:E,MATCH($C713,'Policy Characteristics'!$C:$C,0))),"",INDEX('Policy Characteristics'!E:E,MATCH($C713,'Policy Characteristics'!$C:$C,0)))</f>
        <v>indst shift to electricity</v>
      </c>
      <c r="L713" s="261">
        <f>IF(ISBLANK(INDEX('Policy Characteristics'!F:F,MATCH($C713,'Policy Characteristics'!$C:$C,0))),"",INDEX('Policy Characteristics'!F:F,MATCH($C713,'Policy Characteristics'!$C:$C,0)))</f>
        <v>0</v>
      </c>
      <c r="M713" s="261">
        <f>IF(ISBLANK(INDEX('Policy Characteristics'!G:G,MATCH($C713,'Policy Characteristics'!$C:$C,0))),"",INDEX('Policy Characteristics'!G:G,MATCH($C713,'Policy Characteristics'!$C:$C,0)))</f>
        <v>1</v>
      </c>
      <c r="N713" s="261">
        <f>IF(ISBLANK(INDEX('Policy Characteristics'!H:H,MATCH($C713,'Policy Characteristics'!$C:$C,0))),"",INDEX('Policy Characteristics'!H:H,MATCH($C713,'Policy Characteristics'!$C:$C,0)))</f>
        <v>0.01</v>
      </c>
      <c r="O713" s="254" t="str">
        <f>IF(ISBLANK(INDEX('Policy Characteristics'!I:I,MATCH($C713,'Policy Characteristics'!$C:$C,0))),"",INDEX('Policy Characteristics'!I:I,MATCH($C713,'Policy Characteristics'!$C:$C,0)))</f>
        <v>% of fuel shifted</v>
      </c>
      <c r="P713" s="254"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54" t="str">
        <f>IF(ISBLANK(INDEX('Policy Characteristics'!K:K,MATCH($C713,'Policy Characteristics'!$C:$C,0))),"",INDEX('Policy Characteristics'!K:K,MATCH($C713,'Policy Characteristics'!$C:$C,0)))</f>
        <v>industry-ag-main.html#fuel-switching</v>
      </c>
      <c r="R713" s="254" t="str">
        <f>IF(ISBLANK(INDEX('Policy Characteristics'!L:L,MATCH($C713,'Policy Characteristics'!$C:$C,0))),"",INDEX('Policy Characteristics'!L:L,MATCH($C713,'Policy Characteristics'!$C:$C,0)))</f>
        <v>industry-elec-and-hydrogen.html</v>
      </c>
    </row>
    <row r="714" spans="1:18">
      <c r="A714" s="254" t="str">
        <f>IF(ISBLANK(INDEX('Policy Characteristics'!A:A,MATCH($C714,'Policy Characteristics'!$C:$C,0))),"",INDEX('Policy Characteristics'!A:A,MATCH($C714,'Policy Characteristics'!$C:$C,0)))</f>
        <v>Industry</v>
      </c>
      <c r="B714" s="262" t="str">
        <f>IF(ISBLANK(INDEX('Policy Characteristics'!B:B,MATCH($C714,'Policy Characteristics'!$C:$C,0))),"",INDEX('Policy Characteristics'!B:B,MATCH($C714,'Policy Characteristics'!$C:$C,0)))</f>
        <v>Electrification</v>
      </c>
      <c r="C714" s="254" t="str">
        <f t="shared" si="35"/>
        <v>Fraction of Eligible Industrial Energy Use Shifted to Electricity</v>
      </c>
      <c r="D714" s="6" t="s">
        <v>3084</v>
      </c>
      <c r="E714" s="1" t="s">
        <v>3527</v>
      </c>
      <c r="F714" t="s">
        <v>3046</v>
      </c>
      <c r="G714" s="45" t="s">
        <v>3534</v>
      </c>
      <c r="H714" s="43">
        <v>1980</v>
      </c>
      <c r="I714" s="324" t="s">
        <v>43</v>
      </c>
      <c r="J714" s="255" t="str">
        <f>IF(ISBLANK(INDEX('Policy Characteristics'!D:D,MATCH($C714,'Policy Characteristics'!$C:$C,0))),"",INDEX('Policy Characteristics'!D:D,MATCH($C714,'Policy Characteristics'!$C:$C,0)))</f>
        <v>Electrification</v>
      </c>
      <c r="K714" s="254" t="str">
        <f>IF(ISBLANK(INDEX('Policy Characteristics'!E:E,MATCH($C714,'Policy Characteristics'!$C:$C,0))),"",INDEX('Policy Characteristics'!E:E,MATCH($C714,'Policy Characteristics'!$C:$C,0)))</f>
        <v>indst shift to electricity</v>
      </c>
      <c r="L714" s="261">
        <f>IF(ISBLANK(INDEX('Policy Characteristics'!F:F,MATCH($C714,'Policy Characteristics'!$C:$C,0))),"",INDEX('Policy Characteristics'!F:F,MATCH($C714,'Policy Characteristics'!$C:$C,0)))</f>
        <v>0</v>
      </c>
      <c r="M714" s="261">
        <f>IF(ISBLANK(INDEX('Policy Characteristics'!G:G,MATCH($C714,'Policy Characteristics'!$C:$C,0))),"",INDEX('Policy Characteristics'!G:G,MATCH($C714,'Policy Characteristics'!$C:$C,0)))</f>
        <v>1</v>
      </c>
      <c r="N714" s="261">
        <f>IF(ISBLANK(INDEX('Policy Characteristics'!H:H,MATCH($C714,'Policy Characteristics'!$C:$C,0))),"",INDEX('Policy Characteristics'!H:H,MATCH($C714,'Policy Characteristics'!$C:$C,0)))</f>
        <v>0.01</v>
      </c>
      <c r="O714" s="254" t="str">
        <f>IF(ISBLANK(INDEX('Policy Characteristics'!I:I,MATCH($C714,'Policy Characteristics'!$C:$C,0))),"",INDEX('Policy Characteristics'!I:I,MATCH($C714,'Policy Characteristics'!$C:$C,0)))</f>
        <v>% of fuel shifted</v>
      </c>
      <c r="P714" s="254"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54" t="str">
        <f>IF(ISBLANK(INDEX('Policy Characteristics'!K:K,MATCH($C714,'Policy Characteristics'!$C:$C,0))),"",INDEX('Policy Characteristics'!K:K,MATCH($C714,'Policy Characteristics'!$C:$C,0)))</f>
        <v>industry-ag-main.html#fuel-switching</v>
      </c>
      <c r="R714" s="254" t="str">
        <f>IF(ISBLANK(INDEX('Policy Characteristics'!L:L,MATCH($C714,'Policy Characteristics'!$C:$C,0))),"",INDEX('Policy Characteristics'!L:L,MATCH($C714,'Policy Characteristics'!$C:$C,0)))</f>
        <v>industry-elec-and-hydrogen.html</v>
      </c>
    </row>
    <row r="715" spans="1:18">
      <c r="A715" s="254" t="str">
        <f>IF(ISBLANK(INDEX('Policy Characteristics'!A:A,MATCH($C715,'Policy Characteristics'!$C:$C,0))),"",INDEX('Policy Characteristics'!A:A,MATCH($C715,'Policy Characteristics'!$C:$C,0)))</f>
        <v>Industry</v>
      </c>
      <c r="B715" s="262" t="str">
        <f>IF(ISBLANK(INDEX('Policy Characteristics'!B:B,MATCH($C715,'Policy Characteristics'!$C:$C,0))),"",INDEX('Policy Characteristics'!B:B,MATCH($C715,'Policy Characteristics'!$C:$C,0)))</f>
        <v>Electrification</v>
      </c>
      <c r="C715" s="254" t="str">
        <f t="shared" si="35"/>
        <v>Fraction of Eligible Industrial Energy Use Shifted to Electricity</v>
      </c>
      <c r="D715" s="6" t="s">
        <v>3084</v>
      </c>
      <c r="E715" s="1" t="s">
        <v>3528</v>
      </c>
      <c r="F715" t="s">
        <v>3046</v>
      </c>
      <c r="G715" s="45" t="s">
        <v>3535</v>
      </c>
      <c r="H715" s="43">
        <v>1981</v>
      </c>
      <c r="I715" s="324" t="s">
        <v>43</v>
      </c>
      <c r="J715" s="255" t="str">
        <f>IF(ISBLANK(INDEX('Policy Characteristics'!D:D,MATCH($C715,'Policy Characteristics'!$C:$C,0))),"",INDEX('Policy Characteristics'!D:D,MATCH($C715,'Policy Characteristics'!$C:$C,0)))</f>
        <v>Electrification</v>
      </c>
      <c r="K715" s="254" t="str">
        <f>IF(ISBLANK(INDEX('Policy Characteristics'!E:E,MATCH($C715,'Policy Characteristics'!$C:$C,0))),"",INDEX('Policy Characteristics'!E:E,MATCH($C715,'Policy Characteristics'!$C:$C,0)))</f>
        <v>indst shift to electricity</v>
      </c>
      <c r="L715" s="261">
        <f>IF(ISBLANK(INDEX('Policy Characteristics'!F:F,MATCH($C715,'Policy Characteristics'!$C:$C,0))),"",INDEX('Policy Characteristics'!F:F,MATCH($C715,'Policy Characteristics'!$C:$C,0)))</f>
        <v>0</v>
      </c>
      <c r="M715" s="261">
        <f>IF(ISBLANK(INDEX('Policy Characteristics'!G:G,MATCH($C715,'Policy Characteristics'!$C:$C,0))),"",INDEX('Policy Characteristics'!G:G,MATCH($C715,'Policy Characteristics'!$C:$C,0)))</f>
        <v>1</v>
      </c>
      <c r="N715" s="261">
        <f>IF(ISBLANK(INDEX('Policy Characteristics'!H:H,MATCH($C715,'Policy Characteristics'!$C:$C,0))),"",INDEX('Policy Characteristics'!H:H,MATCH($C715,'Policy Characteristics'!$C:$C,0)))</f>
        <v>0.01</v>
      </c>
      <c r="O715" s="254" t="str">
        <f>IF(ISBLANK(INDEX('Policy Characteristics'!I:I,MATCH($C715,'Policy Characteristics'!$C:$C,0))),"",INDEX('Policy Characteristics'!I:I,MATCH($C715,'Policy Characteristics'!$C:$C,0)))</f>
        <v>% of fuel shifted</v>
      </c>
      <c r="P715" s="254"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54" t="str">
        <f>IF(ISBLANK(INDEX('Policy Characteristics'!K:K,MATCH($C715,'Policy Characteristics'!$C:$C,0))),"",INDEX('Policy Characteristics'!K:K,MATCH($C715,'Policy Characteristics'!$C:$C,0)))</f>
        <v>industry-ag-main.html#fuel-switching</v>
      </c>
      <c r="R715" s="254" t="str">
        <f>IF(ISBLANK(INDEX('Policy Characteristics'!L:L,MATCH($C715,'Policy Characteristics'!$C:$C,0))),"",INDEX('Policy Characteristics'!L:L,MATCH($C715,'Policy Characteristics'!$C:$C,0)))</f>
        <v>industry-elec-and-hydrogen.html</v>
      </c>
    </row>
    <row r="716" spans="1:18">
      <c r="A716" s="254" t="str">
        <f>IF(ISBLANK(INDEX('Policy Characteristics'!A:A,MATCH($C716,'Policy Characteristics'!$C:$C,0))),"",INDEX('Policy Characteristics'!A:A,MATCH($C716,'Policy Characteristics'!$C:$C,0)))</f>
        <v>Industry</v>
      </c>
      <c r="B716" s="262" t="str">
        <f>IF(ISBLANK(INDEX('Policy Characteristics'!B:B,MATCH($C716,'Policy Characteristics'!$C:$C,0))),"",INDEX('Policy Characteristics'!B:B,MATCH($C716,'Policy Characteristics'!$C:$C,0)))</f>
        <v>Electrification</v>
      </c>
      <c r="C716" s="254" t="str">
        <f t="shared" si="35"/>
        <v>Fraction of Eligible Industrial Energy Use Shifted to Electricity</v>
      </c>
      <c r="D716" s="6" t="s">
        <v>3084</v>
      </c>
      <c r="E716" s="1" t="s">
        <v>3529</v>
      </c>
      <c r="F716" t="s">
        <v>3046</v>
      </c>
      <c r="G716" s="45" t="s">
        <v>3536</v>
      </c>
      <c r="H716" s="43">
        <v>1982</v>
      </c>
      <c r="I716" s="324" t="s">
        <v>43</v>
      </c>
      <c r="J716" s="255" t="str">
        <f>IF(ISBLANK(INDEX('Policy Characteristics'!D:D,MATCH($C716,'Policy Characteristics'!$C:$C,0))),"",INDEX('Policy Characteristics'!D:D,MATCH($C716,'Policy Characteristics'!$C:$C,0)))</f>
        <v>Electrification</v>
      </c>
      <c r="K716" s="254" t="str">
        <f>IF(ISBLANK(INDEX('Policy Characteristics'!E:E,MATCH($C716,'Policy Characteristics'!$C:$C,0))),"",INDEX('Policy Characteristics'!E:E,MATCH($C716,'Policy Characteristics'!$C:$C,0)))</f>
        <v>indst shift to electricity</v>
      </c>
      <c r="L716" s="261">
        <f>IF(ISBLANK(INDEX('Policy Characteristics'!F:F,MATCH($C716,'Policy Characteristics'!$C:$C,0))),"",INDEX('Policy Characteristics'!F:F,MATCH($C716,'Policy Characteristics'!$C:$C,0)))</f>
        <v>0</v>
      </c>
      <c r="M716" s="261">
        <f>IF(ISBLANK(INDEX('Policy Characteristics'!G:G,MATCH($C716,'Policy Characteristics'!$C:$C,0))),"",INDEX('Policy Characteristics'!G:G,MATCH($C716,'Policy Characteristics'!$C:$C,0)))</f>
        <v>1</v>
      </c>
      <c r="N716" s="261">
        <f>IF(ISBLANK(INDEX('Policy Characteristics'!H:H,MATCH($C716,'Policy Characteristics'!$C:$C,0))),"",INDEX('Policy Characteristics'!H:H,MATCH($C716,'Policy Characteristics'!$C:$C,0)))</f>
        <v>0.01</v>
      </c>
      <c r="O716" s="254" t="str">
        <f>IF(ISBLANK(INDEX('Policy Characteristics'!I:I,MATCH($C716,'Policy Characteristics'!$C:$C,0))),"",INDEX('Policy Characteristics'!I:I,MATCH($C716,'Policy Characteristics'!$C:$C,0)))</f>
        <v>% of fuel shifted</v>
      </c>
      <c r="P716" s="254"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54" t="str">
        <f>IF(ISBLANK(INDEX('Policy Characteristics'!K:K,MATCH($C716,'Policy Characteristics'!$C:$C,0))),"",INDEX('Policy Characteristics'!K:K,MATCH($C716,'Policy Characteristics'!$C:$C,0)))</f>
        <v>industry-ag-main.html#fuel-switching</v>
      </c>
      <c r="R716" s="254" t="str">
        <f>IF(ISBLANK(INDEX('Policy Characteristics'!L:L,MATCH($C716,'Policy Characteristics'!$C:$C,0))),"",INDEX('Policy Characteristics'!L:L,MATCH($C716,'Policy Characteristics'!$C:$C,0)))</f>
        <v>industry-elec-and-hydrogen.html</v>
      </c>
    </row>
    <row r="717" spans="1:18">
      <c r="A717" s="254" t="str">
        <f>IF(ISBLANK(INDEX('Policy Characteristics'!A:A,MATCH($C717,'Policy Characteristics'!$C:$C,0))),"",INDEX('Policy Characteristics'!A:A,MATCH($C717,'Policy Characteristics'!$C:$C,0)))</f>
        <v>Industry</v>
      </c>
      <c r="B717" s="262" t="str">
        <f>IF(ISBLANK(INDEX('Policy Characteristics'!B:B,MATCH($C717,'Policy Characteristics'!$C:$C,0))),"",INDEX('Policy Characteristics'!B:B,MATCH($C717,'Policy Characteristics'!$C:$C,0)))</f>
        <v>Electrification</v>
      </c>
      <c r="C717" s="254" t="str">
        <f t="shared" si="35"/>
        <v>Fraction of Eligible Industrial Energy Use Shifted to Electricity</v>
      </c>
      <c r="D717" s="6" t="s">
        <v>3084</v>
      </c>
      <c r="E717" s="1" t="s">
        <v>3530</v>
      </c>
      <c r="F717" t="s">
        <v>3046</v>
      </c>
      <c r="G717" s="45" t="s">
        <v>3537</v>
      </c>
      <c r="H717" s="43">
        <v>1983</v>
      </c>
      <c r="I717" s="324" t="s">
        <v>43</v>
      </c>
      <c r="J717" s="255" t="str">
        <f>IF(ISBLANK(INDEX('Policy Characteristics'!D:D,MATCH($C717,'Policy Characteristics'!$C:$C,0))),"",INDEX('Policy Characteristics'!D:D,MATCH($C717,'Policy Characteristics'!$C:$C,0)))</f>
        <v>Electrification</v>
      </c>
      <c r="K717" s="254" t="str">
        <f>IF(ISBLANK(INDEX('Policy Characteristics'!E:E,MATCH($C717,'Policy Characteristics'!$C:$C,0))),"",INDEX('Policy Characteristics'!E:E,MATCH($C717,'Policy Characteristics'!$C:$C,0)))</f>
        <v>indst shift to electricity</v>
      </c>
      <c r="L717" s="261">
        <f>IF(ISBLANK(INDEX('Policy Characteristics'!F:F,MATCH($C717,'Policy Characteristics'!$C:$C,0))),"",INDEX('Policy Characteristics'!F:F,MATCH($C717,'Policy Characteristics'!$C:$C,0)))</f>
        <v>0</v>
      </c>
      <c r="M717" s="261">
        <f>IF(ISBLANK(INDEX('Policy Characteristics'!G:G,MATCH($C717,'Policy Characteristics'!$C:$C,0))),"",INDEX('Policy Characteristics'!G:G,MATCH($C717,'Policy Characteristics'!$C:$C,0)))</f>
        <v>1</v>
      </c>
      <c r="N717" s="261">
        <f>IF(ISBLANK(INDEX('Policy Characteristics'!H:H,MATCH($C717,'Policy Characteristics'!$C:$C,0))),"",INDEX('Policy Characteristics'!H:H,MATCH($C717,'Policy Characteristics'!$C:$C,0)))</f>
        <v>0.01</v>
      </c>
      <c r="O717" s="254" t="str">
        <f>IF(ISBLANK(INDEX('Policy Characteristics'!I:I,MATCH($C717,'Policy Characteristics'!$C:$C,0))),"",INDEX('Policy Characteristics'!I:I,MATCH($C717,'Policy Characteristics'!$C:$C,0)))</f>
        <v>% of fuel shifted</v>
      </c>
      <c r="P717" s="254"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54" t="str">
        <f>IF(ISBLANK(INDEX('Policy Characteristics'!K:K,MATCH($C717,'Policy Characteristics'!$C:$C,0))),"",INDEX('Policy Characteristics'!K:K,MATCH($C717,'Policy Characteristics'!$C:$C,0)))</f>
        <v>industry-ag-main.html#fuel-switching</v>
      </c>
      <c r="R717" s="254" t="str">
        <f>IF(ISBLANK(INDEX('Policy Characteristics'!L:L,MATCH($C717,'Policy Characteristics'!$C:$C,0))),"",INDEX('Policy Characteristics'!L:L,MATCH($C717,'Policy Characteristics'!$C:$C,0)))</f>
        <v>industry-elec-and-hydrogen.html</v>
      </c>
    </row>
    <row r="718" spans="1:18">
      <c r="A718" s="254" t="str">
        <f>IF(ISBLANK(INDEX('Policy Characteristics'!A:A,MATCH($C718,'Policy Characteristics'!$C:$C,0))),"",INDEX('Policy Characteristics'!A:A,MATCH($C718,'Policy Characteristics'!$C:$C,0)))</f>
        <v>Industry</v>
      </c>
      <c r="B718" s="262" t="str">
        <f>IF(ISBLANK(INDEX('Policy Characteristics'!B:B,MATCH($C718,'Policy Characteristics'!$C:$C,0))),"",INDEX('Policy Characteristics'!B:B,MATCH($C718,'Policy Characteristics'!$C:$C,0)))</f>
        <v>Electrification</v>
      </c>
      <c r="C718" s="254" t="str">
        <f t="shared" si="35"/>
        <v>Fraction of Eligible Industrial Energy Use Shifted to Electricity</v>
      </c>
      <c r="D718" s="6" t="s">
        <v>3084</v>
      </c>
      <c r="E718" s="1" t="s">
        <v>3531</v>
      </c>
      <c r="F718" t="s">
        <v>3046</v>
      </c>
      <c r="G718" s="45" t="s">
        <v>3538</v>
      </c>
      <c r="H718" s="43">
        <v>1984</v>
      </c>
      <c r="I718" s="324" t="s">
        <v>43</v>
      </c>
      <c r="J718" s="255" t="str">
        <f>IF(ISBLANK(INDEX('Policy Characteristics'!D:D,MATCH($C718,'Policy Characteristics'!$C:$C,0))),"",INDEX('Policy Characteristics'!D:D,MATCH($C718,'Policy Characteristics'!$C:$C,0)))</f>
        <v>Electrification</v>
      </c>
      <c r="K718" s="254" t="str">
        <f>IF(ISBLANK(INDEX('Policy Characteristics'!E:E,MATCH($C718,'Policy Characteristics'!$C:$C,0))),"",INDEX('Policy Characteristics'!E:E,MATCH($C718,'Policy Characteristics'!$C:$C,0)))</f>
        <v>indst shift to electricity</v>
      </c>
      <c r="L718" s="261">
        <f>IF(ISBLANK(INDEX('Policy Characteristics'!F:F,MATCH($C718,'Policy Characteristics'!$C:$C,0))),"",INDEX('Policy Characteristics'!F:F,MATCH($C718,'Policy Characteristics'!$C:$C,0)))</f>
        <v>0</v>
      </c>
      <c r="M718" s="261">
        <f>IF(ISBLANK(INDEX('Policy Characteristics'!G:G,MATCH($C718,'Policy Characteristics'!$C:$C,0))),"",INDEX('Policy Characteristics'!G:G,MATCH($C718,'Policy Characteristics'!$C:$C,0)))</f>
        <v>1</v>
      </c>
      <c r="N718" s="261">
        <f>IF(ISBLANK(INDEX('Policy Characteristics'!H:H,MATCH($C718,'Policy Characteristics'!$C:$C,0))),"",INDEX('Policy Characteristics'!H:H,MATCH($C718,'Policy Characteristics'!$C:$C,0)))</f>
        <v>0.01</v>
      </c>
      <c r="O718" s="254" t="str">
        <f>IF(ISBLANK(INDEX('Policy Characteristics'!I:I,MATCH($C718,'Policy Characteristics'!$C:$C,0))),"",INDEX('Policy Characteristics'!I:I,MATCH($C718,'Policy Characteristics'!$C:$C,0)))</f>
        <v>% of fuel shifted</v>
      </c>
      <c r="P718" s="254"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54" t="str">
        <f>IF(ISBLANK(INDEX('Policy Characteristics'!K:K,MATCH($C718,'Policy Characteristics'!$C:$C,0))),"",INDEX('Policy Characteristics'!K:K,MATCH($C718,'Policy Characteristics'!$C:$C,0)))</f>
        <v>industry-ag-main.html#fuel-switching</v>
      </c>
      <c r="R718" s="254" t="str">
        <f>IF(ISBLANK(INDEX('Policy Characteristics'!L:L,MATCH($C718,'Policy Characteristics'!$C:$C,0))),"",INDEX('Policy Characteristics'!L:L,MATCH($C718,'Policy Characteristics'!$C:$C,0)))</f>
        <v>industry-elec-and-hydrogen.html</v>
      </c>
    </row>
    <row r="719" spans="1:18">
      <c r="A719" s="254" t="str">
        <f>IF(ISBLANK(INDEX('Policy Characteristics'!A:A,MATCH($C719,'Policy Characteristics'!$C:$C,0))),"",INDEX('Policy Characteristics'!A:A,MATCH($C719,'Policy Characteristics'!$C:$C,0)))</f>
        <v>Industry</v>
      </c>
      <c r="B719" s="262" t="str">
        <f>IF(ISBLANK(INDEX('Policy Characteristics'!B:B,MATCH($C719,'Policy Characteristics'!$C:$C,0))),"",INDEX('Policy Characteristics'!B:B,MATCH($C719,'Policy Characteristics'!$C:$C,0)))</f>
        <v>Electrification</v>
      </c>
      <c r="C719" s="254" t="str">
        <f t="shared" si="35"/>
        <v>Fraction of Eligible Industrial Energy Use Shifted to Electricity</v>
      </c>
      <c r="D719" s="6" t="s">
        <v>3084</v>
      </c>
      <c r="E719" s="1" t="s">
        <v>3694</v>
      </c>
      <c r="F719" t="s">
        <v>3046</v>
      </c>
      <c r="G719" s="45" t="s">
        <v>3694</v>
      </c>
      <c r="H719" s="43">
        <v>1985</v>
      </c>
      <c r="I719" s="324" t="s">
        <v>43</v>
      </c>
      <c r="J719" s="255" t="str">
        <f>IF(ISBLANK(INDEX('Policy Characteristics'!D:D,MATCH($C719,'Policy Characteristics'!$C:$C,0))),"",INDEX('Policy Characteristics'!D:D,MATCH($C719,'Policy Characteristics'!$C:$C,0)))</f>
        <v>Electrification</v>
      </c>
      <c r="K719" s="254" t="str">
        <f>IF(ISBLANK(INDEX('Policy Characteristics'!E:E,MATCH($C719,'Policy Characteristics'!$C:$C,0))),"",INDEX('Policy Characteristics'!E:E,MATCH($C719,'Policy Characteristics'!$C:$C,0)))</f>
        <v>indst shift to electricity</v>
      </c>
      <c r="L719" s="261">
        <f>IF(ISBLANK(INDEX('Policy Characteristics'!F:F,MATCH($C719,'Policy Characteristics'!$C:$C,0))),"",INDEX('Policy Characteristics'!F:F,MATCH($C719,'Policy Characteristics'!$C:$C,0)))</f>
        <v>0</v>
      </c>
      <c r="M719" s="261">
        <f>IF(ISBLANK(INDEX('Policy Characteristics'!G:G,MATCH($C719,'Policy Characteristics'!$C:$C,0))),"",INDEX('Policy Characteristics'!G:G,MATCH($C719,'Policy Characteristics'!$C:$C,0)))</f>
        <v>1</v>
      </c>
      <c r="N719" s="261">
        <f>IF(ISBLANK(INDEX('Policy Characteristics'!H:H,MATCH($C719,'Policy Characteristics'!$C:$C,0))),"",INDEX('Policy Characteristics'!H:H,MATCH($C719,'Policy Characteristics'!$C:$C,0)))</f>
        <v>0.01</v>
      </c>
      <c r="O719" s="254" t="str">
        <f>IF(ISBLANK(INDEX('Policy Characteristics'!I:I,MATCH($C719,'Policy Characteristics'!$C:$C,0))),"",INDEX('Policy Characteristics'!I:I,MATCH($C719,'Policy Characteristics'!$C:$C,0)))</f>
        <v>% of fuel shifted</v>
      </c>
      <c r="P719" s="254"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54" t="str">
        <f>IF(ISBLANK(INDEX('Policy Characteristics'!K:K,MATCH($C719,'Policy Characteristics'!$C:$C,0))),"",INDEX('Policy Characteristics'!K:K,MATCH($C719,'Policy Characteristics'!$C:$C,0)))</f>
        <v>industry-ag-main.html#fuel-switching</v>
      </c>
      <c r="R719" s="254" t="str">
        <f>IF(ISBLANK(INDEX('Policy Characteristics'!L:L,MATCH($C719,'Policy Characteristics'!$C:$C,0))),"",INDEX('Policy Characteristics'!L:L,MATCH($C719,'Policy Characteristics'!$C:$C,0)))</f>
        <v>industry-elec-and-hydrogen.html</v>
      </c>
    </row>
    <row r="720" spans="1:18">
      <c r="A720" s="254" t="str">
        <f>IF(ISBLANK(INDEX('Policy Characteristics'!A:A,MATCH($C720,'Policy Characteristics'!$C:$C,0))),"",INDEX('Policy Characteristics'!A:A,MATCH($C720,'Policy Characteristics'!$C:$C,0)))</f>
        <v>Industry</v>
      </c>
      <c r="B720" s="262" t="str">
        <f>IF(ISBLANK(INDEX('Policy Characteristics'!B:B,MATCH($C720,'Policy Characteristics'!$C:$C,0))),"",INDEX('Policy Characteristics'!B:B,MATCH($C720,'Policy Characteristics'!$C:$C,0)))</f>
        <v>Electrification</v>
      </c>
      <c r="C720" s="254" t="str">
        <f t="shared" si="35"/>
        <v>Fraction of Eligible Industrial Energy Use Shifted to Electricity</v>
      </c>
      <c r="D720" s="6" t="s">
        <v>3085</v>
      </c>
      <c r="E720" s="1" t="s">
        <v>3525</v>
      </c>
      <c r="F720" t="s">
        <v>3047</v>
      </c>
      <c r="G720" s="45" t="s">
        <v>3532</v>
      </c>
      <c r="H720" s="43">
        <v>1986</v>
      </c>
      <c r="I720" s="324" t="s">
        <v>43</v>
      </c>
      <c r="J720" s="255" t="str">
        <f>IF(ISBLANK(INDEX('Policy Characteristics'!D:D,MATCH($C720,'Policy Characteristics'!$C:$C,0))),"",INDEX('Policy Characteristics'!D:D,MATCH($C720,'Policy Characteristics'!$C:$C,0)))</f>
        <v>Electrification</v>
      </c>
      <c r="K720" s="254" t="str">
        <f>IF(ISBLANK(INDEX('Policy Characteristics'!E:E,MATCH($C720,'Policy Characteristics'!$C:$C,0))),"",INDEX('Policy Characteristics'!E:E,MATCH($C720,'Policy Characteristics'!$C:$C,0)))</f>
        <v>indst shift to electricity</v>
      </c>
      <c r="L720" s="261">
        <f>IF(ISBLANK(INDEX('Policy Characteristics'!F:F,MATCH($C720,'Policy Characteristics'!$C:$C,0))),"",INDEX('Policy Characteristics'!F:F,MATCH($C720,'Policy Characteristics'!$C:$C,0)))</f>
        <v>0</v>
      </c>
      <c r="M720" s="261">
        <f>IF(ISBLANK(INDEX('Policy Characteristics'!G:G,MATCH($C720,'Policy Characteristics'!$C:$C,0))),"",INDEX('Policy Characteristics'!G:G,MATCH($C720,'Policy Characteristics'!$C:$C,0)))</f>
        <v>1</v>
      </c>
      <c r="N720" s="261">
        <f>IF(ISBLANK(INDEX('Policy Characteristics'!H:H,MATCH($C720,'Policy Characteristics'!$C:$C,0))),"",INDEX('Policy Characteristics'!H:H,MATCH($C720,'Policy Characteristics'!$C:$C,0)))</f>
        <v>0.01</v>
      </c>
      <c r="O720" s="254" t="str">
        <f>IF(ISBLANK(INDEX('Policy Characteristics'!I:I,MATCH($C720,'Policy Characteristics'!$C:$C,0))),"",INDEX('Policy Characteristics'!I:I,MATCH($C720,'Policy Characteristics'!$C:$C,0)))</f>
        <v>% of fuel shifted</v>
      </c>
      <c r="P720" s="254"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54" t="str">
        <f>IF(ISBLANK(INDEX('Policy Characteristics'!K:K,MATCH($C720,'Policy Characteristics'!$C:$C,0))),"",INDEX('Policy Characteristics'!K:K,MATCH($C720,'Policy Characteristics'!$C:$C,0)))</f>
        <v>industry-ag-main.html#fuel-switching</v>
      </c>
      <c r="R720" s="254" t="str">
        <f>IF(ISBLANK(INDEX('Policy Characteristics'!L:L,MATCH($C720,'Policy Characteristics'!$C:$C,0))),"",INDEX('Policy Characteristics'!L:L,MATCH($C720,'Policy Characteristics'!$C:$C,0)))</f>
        <v>industry-elec-and-hydrogen.html</v>
      </c>
    </row>
    <row r="721" spans="1:18">
      <c r="A721" s="254" t="str">
        <f>IF(ISBLANK(INDEX('Policy Characteristics'!A:A,MATCH($C721,'Policy Characteristics'!$C:$C,0))),"",INDEX('Policy Characteristics'!A:A,MATCH($C721,'Policy Characteristics'!$C:$C,0)))</f>
        <v>Industry</v>
      </c>
      <c r="B721" s="262" t="str">
        <f>IF(ISBLANK(INDEX('Policy Characteristics'!B:B,MATCH($C721,'Policy Characteristics'!$C:$C,0))),"",INDEX('Policy Characteristics'!B:B,MATCH($C721,'Policy Characteristics'!$C:$C,0)))</f>
        <v>Electrification</v>
      </c>
      <c r="C721" s="254" t="str">
        <f t="shared" si="35"/>
        <v>Fraction of Eligible Industrial Energy Use Shifted to Electricity</v>
      </c>
      <c r="D721" s="6" t="s">
        <v>3085</v>
      </c>
      <c r="E721" s="1" t="s">
        <v>3526</v>
      </c>
      <c r="F721" t="s">
        <v>3047</v>
      </c>
      <c r="G721" s="45" t="s">
        <v>3533</v>
      </c>
      <c r="H721" s="43">
        <v>1987</v>
      </c>
      <c r="I721" s="324" t="s">
        <v>43</v>
      </c>
      <c r="J721" s="255" t="str">
        <f>IF(ISBLANK(INDEX('Policy Characteristics'!D:D,MATCH($C721,'Policy Characteristics'!$C:$C,0))),"",INDEX('Policy Characteristics'!D:D,MATCH($C721,'Policy Characteristics'!$C:$C,0)))</f>
        <v>Electrification</v>
      </c>
      <c r="K721" s="254" t="str">
        <f>IF(ISBLANK(INDEX('Policy Characteristics'!E:E,MATCH($C721,'Policy Characteristics'!$C:$C,0))),"",INDEX('Policy Characteristics'!E:E,MATCH($C721,'Policy Characteristics'!$C:$C,0)))</f>
        <v>indst shift to electricity</v>
      </c>
      <c r="L721" s="261">
        <f>IF(ISBLANK(INDEX('Policy Characteristics'!F:F,MATCH($C721,'Policy Characteristics'!$C:$C,0))),"",INDEX('Policy Characteristics'!F:F,MATCH($C721,'Policy Characteristics'!$C:$C,0)))</f>
        <v>0</v>
      </c>
      <c r="M721" s="261">
        <f>IF(ISBLANK(INDEX('Policy Characteristics'!G:G,MATCH($C721,'Policy Characteristics'!$C:$C,0))),"",INDEX('Policy Characteristics'!G:G,MATCH($C721,'Policy Characteristics'!$C:$C,0)))</f>
        <v>1</v>
      </c>
      <c r="N721" s="261">
        <f>IF(ISBLANK(INDEX('Policy Characteristics'!H:H,MATCH($C721,'Policy Characteristics'!$C:$C,0))),"",INDEX('Policy Characteristics'!H:H,MATCH($C721,'Policy Characteristics'!$C:$C,0)))</f>
        <v>0.01</v>
      </c>
      <c r="O721" s="254" t="str">
        <f>IF(ISBLANK(INDEX('Policy Characteristics'!I:I,MATCH($C721,'Policy Characteristics'!$C:$C,0))),"",INDEX('Policy Characteristics'!I:I,MATCH($C721,'Policy Characteristics'!$C:$C,0)))</f>
        <v>% of fuel shifted</v>
      </c>
      <c r="P721" s="254"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54" t="str">
        <f>IF(ISBLANK(INDEX('Policy Characteristics'!K:K,MATCH($C721,'Policy Characteristics'!$C:$C,0))),"",INDEX('Policy Characteristics'!K:K,MATCH($C721,'Policy Characteristics'!$C:$C,0)))</f>
        <v>industry-ag-main.html#fuel-switching</v>
      </c>
      <c r="R721" s="254" t="str">
        <f>IF(ISBLANK(INDEX('Policy Characteristics'!L:L,MATCH($C721,'Policy Characteristics'!$C:$C,0))),"",INDEX('Policy Characteristics'!L:L,MATCH($C721,'Policy Characteristics'!$C:$C,0)))</f>
        <v>industry-elec-and-hydrogen.html</v>
      </c>
    </row>
    <row r="722" spans="1:18">
      <c r="A722" s="254" t="str">
        <f>IF(ISBLANK(INDEX('Policy Characteristics'!A:A,MATCH($C722,'Policy Characteristics'!$C:$C,0))),"",INDEX('Policy Characteristics'!A:A,MATCH($C722,'Policy Characteristics'!$C:$C,0)))</f>
        <v>Industry</v>
      </c>
      <c r="B722" s="262" t="str">
        <f>IF(ISBLANK(INDEX('Policy Characteristics'!B:B,MATCH($C722,'Policy Characteristics'!$C:$C,0))),"",INDEX('Policy Characteristics'!B:B,MATCH($C722,'Policy Characteristics'!$C:$C,0)))</f>
        <v>Electrification</v>
      </c>
      <c r="C722" s="254" t="str">
        <f t="shared" si="35"/>
        <v>Fraction of Eligible Industrial Energy Use Shifted to Electricity</v>
      </c>
      <c r="D722" s="6" t="s">
        <v>3085</v>
      </c>
      <c r="E722" s="1" t="s">
        <v>3527</v>
      </c>
      <c r="F722" t="s">
        <v>3047</v>
      </c>
      <c r="G722" s="45" t="s">
        <v>3534</v>
      </c>
      <c r="H722" s="43">
        <v>1988</v>
      </c>
      <c r="I722" s="324" t="s">
        <v>43</v>
      </c>
      <c r="J722" s="255" t="str">
        <f>IF(ISBLANK(INDEX('Policy Characteristics'!D:D,MATCH($C722,'Policy Characteristics'!$C:$C,0))),"",INDEX('Policy Characteristics'!D:D,MATCH($C722,'Policy Characteristics'!$C:$C,0)))</f>
        <v>Electrification</v>
      </c>
      <c r="K722" s="254" t="str">
        <f>IF(ISBLANK(INDEX('Policy Characteristics'!E:E,MATCH($C722,'Policy Characteristics'!$C:$C,0))),"",INDEX('Policy Characteristics'!E:E,MATCH($C722,'Policy Characteristics'!$C:$C,0)))</f>
        <v>indst shift to electricity</v>
      </c>
      <c r="L722" s="261">
        <f>IF(ISBLANK(INDEX('Policy Characteristics'!F:F,MATCH($C722,'Policy Characteristics'!$C:$C,0))),"",INDEX('Policy Characteristics'!F:F,MATCH($C722,'Policy Characteristics'!$C:$C,0)))</f>
        <v>0</v>
      </c>
      <c r="M722" s="261">
        <f>IF(ISBLANK(INDEX('Policy Characteristics'!G:G,MATCH($C722,'Policy Characteristics'!$C:$C,0))),"",INDEX('Policy Characteristics'!G:G,MATCH($C722,'Policy Characteristics'!$C:$C,0)))</f>
        <v>1</v>
      </c>
      <c r="N722" s="261">
        <f>IF(ISBLANK(INDEX('Policy Characteristics'!H:H,MATCH($C722,'Policy Characteristics'!$C:$C,0))),"",INDEX('Policy Characteristics'!H:H,MATCH($C722,'Policy Characteristics'!$C:$C,0)))</f>
        <v>0.01</v>
      </c>
      <c r="O722" s="254" t="str">
        <f>IF(ISBLANK(INDEX('Policy Characteristics'!I:I,MATCH($C722,'Policy Characteristics'!$C:$C,0))),"",INDEX('Policy Characteristics'!I:I,MATCH($C722,'Policy Characteristics'!$C:$C,0)))</f>
        <v>% of fuel shifted</v>
      </c>
      <c r="P722" s="254"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54" t="str">
        <f>IF(ISBLANK(INDEX('Policy Characteristics'!K:K,MATCH($C722,'Policy Characteristics'!$C:$C,0))),"",INDEX('Policy Characteristics'!K:K,MATCH($C722,'Policy Characteristics'!$C:$C,0)))</f>
        <v>industry-ag-main.html#fuel-switching</v>
      </c>
      <c r="R722" s="254" t="str">
        <f>IF(ISBLANK(INDEX('Policy Characteristics'!L:L,MATCH($C722,'Policy Characteristics'!$C:$C,0))),"",INDEX('Policy Characteristics'!L:L,MATCH($C722,'Policy Characteristics'!$C:$C,0)))</f>
        <v>industry-elec-and-hydrogen.html</v>
      </c>
    </row>
    <row r="723" spans="1:18">
      <c r="A723" s="254" t="str">
        <f>IF(ISBLANK(INDEX('Policy Characteristics'!A:A,MATCH($C723,'Policy Characteristics'!$C:$C,0))),"",INDEX('Policy Characteristics'!A:A,MATCH($C723,'Policy Characteristics'!$C:$C,0)))</f>
        <v>Industry</v>
      </c>
      <c r="B723" s="262" t="str">
        <f>IF(ISBLANK(INDEX('Policy Characteristics'!B:B,MATCH($C723,'Policy Characteristics'!$C:$C,0))),"",INDEX('Policy Characteristics'!B:B,MATCH($C723,'Policy Characteristics'!$C:$C,0)))</f>
        <v>Electrification</v>
      </c>
      <c r="C723" s="254" t="str">
        <f t="shared" si="35"/>
        <v>Fraction of Eligible Industrial Energy Use Shifted to Electricity</v>
      </c>
      <c r="D723" s="6" t="s">
        <v>3085</v>
      </c>
      <c r="E723" s="1" t="s">
        <v>3528</v>
      </c>
      <c r="F723" t="s">
        <v>3047</v>
      </c>
      <c r="G723" s="45" t="s">
        <v>3535</v>
      </c>
      <c r="H723" s="43">
        <v>1989</v>
      </c>
      <c r="I723" s="324" t="s">
        <v>43</v>
      </c>
      <c r="J723" s="255" t="str">
        <f>IF(ISBLANK(INDEX('Policy Characteristics'!D:D,MATCH($C723,'Policy Characteristics'!$C:$C,0))),"",INDEX('Policy Characteristics'!D:D,MATCH($C723,'Policy Characteristics'!$C:$C,0)))</f>
        <v>Electrification</v>
      </c>
      <c r="K723" s="254" t="str">
        <f>IF(ISBLANK(INDEX('Policy Characteristics'!E:E,MATCH($C723,'Policy Characteristics'!$C:$C,0))),"",INDEX('Policy Characteristics'!E:E,MATCH($C723,'Policy Characteristics'!$C:$C,0)))</f>
        <v>indst shift to electricity</v>
      </c>
      <c r="L723" s="261">
        <f>IF(ISBLANK(INDEX('Policy Characteristics'!F:F,MATCH($C723,'Policy Characteristics'!$C:$C,0))),"",INDEX('Policy Characteristics'!F:F,MATCH($C723,'Policy Characteristics'!$C:$C,0)))</f>
        <v>0</v>
      </c>
      <c r="M723" s="261">
        <f>IF(ISBLANK(INDEX('Policy Characteristics'!G:G,MATCH($C723,'Policy Characteristics'!$C:$C,0))),"",INDEX('Policy Characteristics'!G:G,MATCH($C723,'Policy Characteristics'!$C:$C,0)))</f>
        <v>1</v>
      </c>
      <c r="N723" s="261">
        <f>IF(ISBLANK(INDEX('Policy Characteristics'!H:H,MATCH($C723,'Policy Characteristics'!$C:$C,0))),"",INDEX('Policy Characteristics'!H:H,MATCH($C723,'Policy Characteristics'!$C:$C,0)))</f>
        <v>0.01</v>
      </c>
      <c r="O723" s="254" t="str">
        <f>IF(ISBLANK(INDEX('Policy Characteristics'!I:I,MATCH($C723,'Policy Characteristics'!$C:$C,0))),"",INDEX('Policy Characteristics'!I:I,MATCH($C723,'Policy Characteristics'!$C:$C,0)))</f>
        <v>% of fuel shifted</v>
      </c>
      <c r="P723" s="254"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54" t="str">
        <f>IF(ISBLANK(INDEX('Policy Characteristics'!K:K,MATCH($C723,'Policy Characteristics'!$C:$C,0))),"",INDEX('Policy Characteristics'!K:K,MATCH($C723,'Policy Characteristics'!$C:$C,0)))</f>
        <v>industry-ag-main.html#fuel-switching</v>
      </c>
      <c r="R723" s="254" t="str">
        <f>IF(ISBLANK(INDEX('Policy Characteristics'!L:L,MATCH($C723,'Policy Characteristics'!$C:$C,0))),"",INDEX('Policy Characteristics'!L:L,MATCH($C723,'Policy Characteristics'!$C:$C,0)))</f>
        <v>industry-elec-and-hydrogen.html</v>
      </c>
    </row>
    <row r="724" spans="1:18">
      <c r="A724" s="254" t="str">
        <f>IF(ISBLANK(INDEX('Policy Characteristics'!A:A,MATCH($C724,'Policy Characteristics'!$C:$C,0))),"",INDEX('Policy Characteristics'!A:A,MATCH($C724,'Policy Characteristics'!$C:$C,0)))</f>
        <v>Industry</v>
      </c>
      <c r="B724" s="262" t="str">
        <f>IF(ISBLANK(INDEX('Policy Characteristics'!B:B,MATCH($C724,'Policy Characteristics'!$C:$C,0))),"",INDEX('Policy Characteristics'!B:B,MATCH($C724,'Policy Characteristics'!$C:$C,0)))</f>
        <v>Electrification</v>
      </c>
      <c r="C724" s="254" t="str">
        <f t="shared" si="35"/>
        <v>Fraction of Eligible Industrial Energy Use Shifted to Electricity</v>
      </c>
      <c r="D724" s="6" t="s">
        <v>3085</v>
      </c>
      <c r="E724" s="1" t="s">
        <v>3529</v>
      </c>
      <c r="F724" t="s">
        <v>3047</v>
      </c>
      <c r="G724" s="45" t="s">
        <v>3536</v>
      </c>
      <c r="H724" s="43">
        <v>1990</v>
      </c>
      <c r="I724" s="324" t="s">
        <v>43</v>
      </c>
      <c r="J724" s="255" t="str">
        <f>IF(ISBLANK(INDEX('Policy Characteristics'!D:D,MATCH($C724,'Policy Characteristics'!$C:$C,0))),"",INDEX('Policy Characteristics'!D:D,MATCH($C724,'Policy Characteristics'!$C:$C,0)))</f>
        <v>Electrification</v>
      </c>
      <c r="K724" s="254" t="str">
        <f>IF(ISBLANK(INDEX('Policy Characteristics'!E:E,MATCH($C724,'Policy Characteristics'!$C:$C,0))),"",INDEX('Policy Characteristics'!E:E,MATCH($C724,'Policy Characteristics'!$C:$C,0)))</f>
        <v>indst shift to electricity</v>
      </c>
      <c r="L724" s="261">
        <f>IF(ISBLANK(INDEX('Policy Characteristics'!F:F,MATCH($C724,'Policy Characteristics'!$C:$C,0))),"",INDEX('Policy Characteristics'!F:F,MATCH($C724,'Policy Characteristics'!$C:$C,0)))</f>
        <v>0</v>
      </c>
      <c r="M724" s="261">
        <f>IF(ISBLANK(INDEX('Policy Characteristics'!G:G,MATCH($C724,'Policy Characteristics'!$C:$C,0))),"",INDEX('Policy Characteristics'!G:G,MATCH($C724,'Policy Characteristics'!$C:$C,0)))</f>
        <v>1</v>
      </c>
      <c r="N724" s="261">
        <f>IF(ISBLANK(INDEX('Policy Characteristics'!H:H,MATCH($C724,'Policy Characteristics'!$C:$C,0))),"",INDEX('Policy Characteristics'!H:H,MATCH($C724,'Policy Characteristics'!$C:$C,0)))</f>
        <v>0.01</v>
      </c>
      <c r="O724" s="254" t="str">
        <f>IF(ISBLANK(INDEX('Policy Characteristics'!I:I,MATCH($C724,'Policy Characteristics'!$C:$C,0))),"",INDEX('Policy Characteristics'!I:I,MATCH($C724,'Policy Characteristics'!$C:$C,0)))</f>
        <v>% of fuel shifted</v>
      </c>
      <c r="P724" s="254"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54" t="str">
        <f>IF(ISBLANK(INDEX('Policy Characteristics'!K:K,MATCH($C724,'Policy Characteristics'!$C:$C,0))),"",INDEX('Policy Characteristics'!K:K,MATCH($C724,'Policy Characteristics'!$C:$C,0)))</f>
        <v>industry-ag-main.html#fuel-switching</v>
      </c>
      <c r="R724" s="254" t="str">
        <f>IF(ISBLANK(INDEX('Policy Characteristics'!L:L,MATCH($C724,'Policy Characteristics'!$C:$C,0))),"",INDEX('Policy Characteristics'!L:L,MATCH($C724,'Policy Characteristics'!$C:$C,0)))</f>
        <v>industry-elec-and-hydrogen.html</v>
      </c>
    </row>
    <row r="725" spans="1:18">
      <c r="A725" s="254" t="str">
        <f>IF(ISBLANK(INDEX('Policy Characteristics'!A:A,MATCH($C725,'Policy Characteristics'!$C:$C,0))),"",INDEX('Policy Characteristics'!A:A,MATCH($C725,'Policy Characteristics'!$C:$C,0)))</f>
        <v>Industry</v>
      </c>
      <c r="B725" s="262" t="str">
        <f>IF(ISBLANK(INDEX('Policy Characteristics'!B:B,MATCH($C725,'Policy Characteristics'!$C:$C,0))),"",INDEX('Policy Characteristics'!B:B,MATCH($C725,'Policy Characteristics'!$C:$C,0)))</f>
        <v>Electrification</v>
      </c>
      <c r="C725" s="254" t="str">
        <f t="shared" si="35"/>
        <v>Fraction of Eligible Industrial Energy Use Shifted to Electricity</v>
      </c>
      <c r="D725" s="6" t="s">
        <v>3085</v>
      </c>
      <c r="E725" s="1" t="s">
        <v>3530</v>
      </c>
      <c r="F725" t="s">
        <v>3047</v>
      </c>
      <c r="G725" s="45" t="s">
        <v>3537</v>
      </c>
      <c r="H725" s="43">
        <v>1991</v>
      </c>
      <c r="I725" s="324" t="s">
        <v>43</v>
      </c>
      <c r="J725" s="255" t="str">
        <f>IF(ISBLANK(INDEX('Policy Characteristics'!D:D,MATCH($C725,'Policy Characteristics'!$C:$C,0))),"",INDEX('Policy Characteristics'!D:D,MATCH($C725,'Policy Characteristics'!$C:$C,0)))</f>
        <v>Electrification</v>
      </c>
      <c r="K725" s="254" t="str">
        <f>IF(ISBLANK(INDEX('Policy Characteristics'!E:E,MATCH($C725,'Policy Characteristics'!$C:$C,0))),"",INDEX('Policy Characteristics'!E:E,MATCH($C725,'Policy Characteristics'!$C:$C,0)))</f>
        <v>indst shift to electricity</v>
      </c>
      <c r="L725" s="261">
        <f>IF(ISBLANK(INDEX('Policy Characteristics'!F:F,MATCH($C725,'Policy Characteristics'!$C:$C,0))),"",INDEX('Policy Characteristics'!F:F,MATCH($C725,'Policy Characteristics'!$C:$C,0)))</f>
        <v>0</v>
      </c>
      <c r="M725" s="261">
        <f>IF(ISBLANK(INDEX('Policy Characteristics'!G:G,MATCH($C725,'Policy Characteristics'!$C:$C,0))),"",INDEX('Policy Characteristics'!G:G,MATCH($C725,'Policy Characteristics'!$C:$C,0)))</f>
        <v>1</v>
      </c>
      <c r="N725" s="261">
        <f>IF(ISBLANK(INDEX('Policy Characteristics'!H:H,MATCH($C725,'Policy Characteristics'!$C:$C,0))),"",INDEX('Policy Characteristics'!H:H,MATCH($C725,'Policy Characteristics'!$C:$C,0)))</f>
        <v>0.01</v>
      </c>
      <c r="O725" s="254" t="str">
        <f>IF(ISBLANK(INDEX('Policy Characteristics'!I:I,MATCH($C725,'Policy Characteristics'!$C:$C,0))),"",INDEX('Policy Characteristics'!I:I,MATCH($C725,'Policy Characteristics'!$C:$C,0)))</f>
        <v>% of fuel shifted</v>
      </c>
      <c r="P725" s="254"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54" t="str">
        <f>IF(ISBLANK(INDEX('Policy Characteristics'!K:K,MATCH($C725,'Policy Characteristics'!$C:$C,0))),"",INDEX('Policy Characteristics'!K:K,MATCH($C725,'Policy Characteristics'!$C:$C,0)))</f>
        <v>industry-ag-main.html#fuel-switching</v>
      </c>
      <c r="R725" s="254" t="str">
        <f>IF(ISBLANK(INDEX('Policy Characteristics'!L:L,MATCH($C725,'Policy Characteristics'!$C:$C,0))),"",INDEX('Policy Characteristics'!L:L,MATCH($C725,'Policy Characteristics'!$C:$C,0)))</f>
        <v>industry-elec-and-hydrogen.html</v>
      </c>
    </row>
    <row r="726" spans="1:18">
      <c r="A726" s="254" t="str">
        <f>IF(ISBLANK(INDEX('Policy Characteristics'!A:A,MATCH($C726,'Policy Characteristics'!$C:$C,0))),"",INDEX('Policy Characteristics'!A:A,MATCH($C726,'Policy Characteristics'!$C:$C,0)))</f>
        <v>Industry</v>
      </c>
      <c r="B726" s="262" t="str">
        <f>IF(ISBLANK(INDEX('Policy Characteristics'!B:B,MATCH($C726,'Policy Characteristics'!$C:$C,0))),"",INDEX('Policy Characteristics'!B:B,MATCH($C726,'Policy Characteristics'!$C:$C,0)))</f>
        <v>Electrification</v>
      </c>
      <c r="C726" s="254" t="str">
        <f t="shared" si="35"/>
        <v>Fraction of Eligible Industrial Energy Use Shifted to Electricity</v>
      </c>
      <c r="D726" s="6" t="s">
        <v>3085</v>
      </c>
      <c r="E726" s="1" t="s">
        <v>3531</v>
      </c>
      <c r="F726" t="s">
        <v>3047</v>
      </c>
      <c r="G726" s="45" t="s">
        <v>3538</v>
      </c>
      <c r="H726" s="43">
        <v>1992</v>
      </c>
      <c r="I726" s="324" t="s">
        <v>43</v>
      </c>
      <c r="J726" s="255" t="str">
        <f>IF(ISBLANK(INDEX('Policy Characteristics'!D:D,MATCH($C726,'Policy Characteristics'!$C:$C,0))),"",INDEX('Policy Characteristics'!D:D,MATCH($C726,'Policy Characteristics'!$C:$C,0)))</f>
        <v>Electrification</v>
      </c>
      <c r="K726" s="254" t="str">
        <f>IF(ISBLANK(INDEX('Policy Characteristics'!E:E,MATCH($C726,'Policy Characteristics'!$C:$C,0))),"",INDEX('Policy Characteristics'!E:E,MATCH($C726,'Policy Characteristics'!$C:$C,0)))</f>
        <v>indst shift to electricity</v>
      </c>
      <c r="L726" s="261">
        <f>IF(ISBLANK(INDEX('Policy Characteristics'!F:F,MATCH($C726,'Policy Characteristics'!$C:$C,0))),"",INDEX('Policy Characteristics'!F:F,MATCH($C726,'Policy Characteristics'!$C:$C,0)))</f>
        <v>0</v>
      </c>
      <c r="M726" s="261">
        <f>IF(ISBLANK(INDEX('Policy Characteristics'!G:G,MATCH($C726,'Policy Characteristics'!$C:$C,0))),"",INDEX('Policy Characteristics'!G:G,MATCH($C726,'Policy Characteristics'!$C:$C,0)))</f>
        <v>1</v>
      </c>
      <c r="N726" s="261">
        <f>IF(ISBLANK(INDEX('Policy Characteristics'!H:H,MATCH($C726,'Policy Characteristics'!$C:$C,0))),"",INDEX('Policy Characteristics'!H:H,MATCH($C726,'Policy Characteristics'!$C:$C,0)))</f>
        <v>0.01</v>
      </c>
      <c r="O726" s="254" t="str">
        <f>IF(ISBLANK(INDEX('Policy Characteristics'!I:I,MATCH($C726,'Policy Characteristics'!$C:$C,0))),"",INDEX('Policy Characteristics'!I:I,MATCH($C726,'Policy Characteristics'!$C:$C,0)))</f>
        <v>% of fuel shifted</v>
      </c>
      <c r="P726" s="254"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54" t="str">
        <f>IF(ISBLANK(INDEX('Policy Characteristics'!K:K,MATCH($C726,'Policy Characteristics'!$C:$C,0))),"",INDEX('Policy Characteristics'!K:K,MATCH($C726,'Policy Characteristics'!$C:$C,0)))</f>
        <v>industry-ag-main.html#fuel-switching</v>
      </c>
      <c r="R726" s="254" t="str">
        <f>IF(ISBLANK(INDEX('Policy Characteristics'!L:L,MATCH($C726,'Policy Characteristics'!$C:$C,0))),"",INDEX('Policy Characteristics'!L:L,MATCH($C726,'Policy Characteristics'!$C:$C,0)))</f>
        <v>industry-elec-and-hydrogen.html</v>
      </c>
    </row>
    <row r="727" spans="1:18">
      <c r="A727" s="254" t="str">
        <f>IF(ISBLANK(INDEX('Policy Characteristics'!A:A,MATCH($C727,'Policy Characteristics'!$C:$C,0))),"",INDEX('Policy Characteristics'!A:A,MATCH($C727,'Policy Characteristics'!$C:$C,0)))</f>
        <v>Industry</v>
      </c>
      <c r="B727" s="262" t="str">
        <f>IF(ISBLANK(INDEX('Policy Characteristics'!B:B,MATCH($C727,'Policy Characteristics'!$C:$C,0))),"",INDEX('Policy Characteristics'!B:B,MATCH($C727,'Policy Characteristics'!$C:$C,0)))</f>
        <v>Electrification</v>
      </c>
      <c r="C727" s="254" t="str">
        <f t="shared" si="35"/>
        <v>Fraction of Eligible Industrial Energy Use Shifted to Electricity</v>
      </c>
      <c r="D727" s="6" t="s">
        <v>3085</v>
      </c>
      <c r="E727" s="1" t="s">
        <v>3694</v>
      </c>
      <c r="F727" t="s">
        <v>3047</v>
      </c>
      <c r="G727" s="45" t="s">
        <v>3694</v>
      </c>
      <c r="H727" s="43">
        <v>1993</v>
      </c>
      <c r="I727" s="324" t="s">
        <v>43</v>
      </c>
      <c r="J727" s="255" t="str">
        <f>IF(ISBLANK(INDEX('Policy Characteristics'!D:D,MATCH($C727,'Policy Characteristics'!$C:$C,0))),"",INDEX('Policy Characteristics'!D:D,MATCH($C727,'Policy Characteristics'!$C:$C,0)))</f>
        <v>Electrification</v>
      </c>
      <c r="K727" s="254" t="str">
        <f>IF(ISBLANK(INDEX('Policy Characteristics'!E:E,MATCH($C727,'Policy Characteristics'!$C:$C,0))),"",INDEX('Policy Characteristics'!E:E,MATCH($C727,'Policy Characteristics'!$C:$C,0)))</f>
        <v>indst shift to electricity</v>
      </c>
      <c r="L727" s="261">
        <f>IF(ISBLANK(INDEX('Policy Characteristics'!F:F,MATCH($C727,'Policy Characteristics'!$C:$C,0))),"",INDEX('Policy Characteristics'!F:F,MATCH($C727,'Policy Characteristics'!$C:$C,0)))</f>
        <v>0</v>
      </c>
      <c r="M727" s="261">
        <f>IF(ISBLANK(INDEX('Policy Characteristics'!G:G,MATCH($C727,'Policy Characteristics'!$C:$C,0))),"",INDEX('Policy Characteristics'!G:G,MATCH($C727,'Policy Characteristics'!$C:$C,0)))</f>
        <v>1</v>
      </c>
      <c r="N727" s="261">
        <f>IF(ISBLANK(INDEX('Policy Characteristics'!H:H,MATCH($C727,'Policy Characteristics'!$C:$C,0))),"",INDEX('Policy Characteristics'!H:H,MATCH($C727,'Policy Characteristics'!$C:$C,0)))</f>
        <v>0.01</v>
      </c>
      <c r="O727" s="254" t="str">
        <f>IF(ISBLANK(INDEX('Policy Characteristics'!I:I,MATCH($C727,'Policy Characteristics'!$C:$C,0))),"",INDEX('Policy Characteristics'!I:I,MATCH($C727,'Policy Characteristics'!$C:$C,0)))</f>
        <v>% of fuel shifted</v>
      </c>
      <c r="P727" s="254"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54" t="str">
        <f>IF(ISBLANK(INDEX('Policy Characteristics'!K:K,MATCH($C727,'Policy Characteristics'!$C:$C,0))),"",INDEX('Policy Characteristics'!K:K,MATCH($C727,'Policy Characteristics'!$C:$C,0)))</f>
        <v>industry-ag-main.html#fuel-switching</v>
      </c>
      <c r="R727" s="254" t="str">
        <f>IF(ISBLANK(INDEX('Policy Characteristics'!L:L,MATCH($C727,'Policy Characteristics'!$C:$C,0))),"",INDEX('Policy Characteristics'!L:L,MATCH($C727,'Policy Characteristics'!$C:$C,0)))</f>
        <v>industry-elec-and-hydrogen.html</v>
      </c>
    </row>
    <row r="728" spans="1:18">
      <c r="A728" s="254" t="str">
        <f>IF(ISBLANK(INDEX('Policy Characteristics'!A:A,MATCH($C728,'Policy Characteristics'!$C:$C,0))),"",INDEX('Policy Characteristics'!A:A,MATCH($C728,'Policy Characteristics'!$C:$C,0)))</f>
        <v>Industry</v>
      </c>
      <c r="B728" s="262" t="str">
        <f>IF(ISBLANK(INDEX('Policy Characteristics'!B:B,MATCH($C728,'Policy Characteristics'!$C:$C,0))),"",INDEX('Policy Characteristics'!B:B,MATCH($C728,'Policy Characteristics'!$C:$C,0)))</f>
        <v>Electrification</v>
      </c>
      <c r="C728" s="254" t="str">
        <f t="shared" si="35"/>
        <v>Fraction of Eligible Industrial Energy Use Shifted to Electricity</v>
      </c>
      <c r="D728" s="6" t="s">
        <v>3086</v>
      </c>
      <c r="E728" s="1" t="s">
        <v>3525</v>
      </c>
      <c r="F728" t="s">
        <v>3048</v>
      </c>
      <c r="G728" s="45" t="s">
        <v>3532</v>
      </c>
      <c r="H728" s="43">
        <v>1994</v>
      </c>
      <c r="I728" s="324" t="s">
        <v>43</v>
      </c>
      <c r="J728" s="255" t="str">
        <f>IF(ISBLANK(INDEX('Policy Characteristics'!D:D,MATCH($C728,'Policy Characteristics'!$C:$C,0))),"",INDEX('Policy Characteristics'!D:D,MATCH($C728,'Policy Characteristics'!$C:$C,0)))</f>
        <v>Electrification</v>
      </c>
      <c r="K728" s="254" t="str">
        <f>IF(ISBLANK(INDEX('Policy Characteristics'!E:E,MATCH($C728,'Policy Characteristics'!$C:$C,0))),"",INDEX('Policy Characteristics'!E:E,MATCH($C728,'Policy Characteristics'!$C:$C,0)))</f>
        <v>indst shift to electricity</v>
      </c>
      <c r="L728" s="261">
        <f>IF(ISBLANK(INDEX('Policy Characteristics'!F:F,MATCH($C728,'Policy Characteristics'!$C:$C,0))),"",INDEX('Policy Characteristics'!F:F,MATCH($C728,'Policy Characteristics'!$C:$C,0)))</f>
        <v>0</v>
      </c>
      <c r="M728" s="261">
        <f>IF(ISBLANK(INDEX('Policy Characteristics'!G:G,MATCH($C728,'Policy Characteristics'!$C:$C,0))),"",INDEX('Policy Characteristics'!G:G,MATCH($C728,'Policy Characteristics'!$C:$C,0)))</f>
        <v>1</v>
      </c>
      <c r="N728" s="261">
        <f>IF(ISBLANK(INDEX('Policy Characteristics'!H:H,MATCH($C728,'Policy Characteristics'!$C:$C,0))),"",INDEX('Policy Characteristics'!H:H,MATCH($C728,'Policy Characteristics'!$C:$C,0)))</f>
        <v>0.01</v>
      </c>
      <c r="O728" s="254" t="str">
        <f>IF(ISBLANK(INDEX('Policy Characteristics'!I:I,MATCH($C728,'Policy Characteristics'!$C:$C,0))),"",INDEX('Policy Characteristics'!I:I,MATCH($C728,'Policy Characteristics'!$C:$C,0)))</f>
        <v>% of fuel shifted</v>
      </c>
      <c r="P728" s="254"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54" t="str">
        <f>IF(ISBLANK(INDEX('Policy Characteristics'!K:K,MATCH($C728,'Policy Characteristics'!$C:$C,0))),"",INDEX('Policy Characteristics'!K:K,MATCH($C728,'Policy Characteristics'!$C:$C,0)))</f>
        <v>industry-ag-main.html#fuel-switching</v>
      </c>
      <c r="R728" s="254" t="str">
        <f>IF(ISBLANK(INDEX('Policy Characteristics'!L:L,MATCH($C728,'Policy Characteristics'!$C:$C,0))),"",INDEX('Policy Characteristics'!L:L,MATCH($C728,'Policy Characteristics'!$C:$C,0)))</f>
        <v>industry-elec-and-hydrogen.html</v>
      </c>
    </row>
    <row r="729" spans="1:18">
      <c r="A729" s="254" t="str">
        <f>IF(ISBLANK(INDEX('Policy Characteristics'!A:A,MATCH($C729,'Policy Characteristics'!$C:$C,0))),"",INDEX('Policy Characteristics'!A:A,MATCH($C729,'Policy Characteristics'!$C:$C,0)))</f>
        <v>Industry</v>
      </c>
      <c r="B729" s="262" t="str">
        <f>IF(ISBLANK(INDEX('Policy Characteristics'!B:B,MATCH($C729,'Policy Characteristics'!$C:$C,0))),"",INDEX('Policy Characteristics'!B:B,MATCH($C729,'Policy Characteristics'!$C:$C,0)))</f>
        <v>Electrification</v>
      </c>
      <c r="C729" s="254" t="str">
        <f t="shared" si="35"/>
        <v>Fraction of Eligible Industrial Energy Use Shifted to Electricity</v>
      </c>
      <c r="D729" s="6" t="s">
        <v>3086</v>
      </c>
      <c r="E729" s="1" t="s">
        <v>3526</v>
      </c>
      <c r="F729" t="s">
        <v>3048</v>
      </c>
      <c r="G729" s="45" t="s">
        <v>3533</v>
      </c>
      <c r="H729" s="43">
        <v>1995</v>
      </c>
      <c r="I729" s="324" t="s">
        <v>43</v>
      </c>
      <c r="J729" s="255" t="str">
        <f>IF(ISBLANK(INDEX('Policy Characteristics'!D:D,MATCH($C729,'Policy Characteristics'!$C:$C,0))),"",INDEX('Policy Characteristics'!D:D,MATCH($C729,'Policy Characteristics'!$C:$C,0)))</f>
        <v>Electrification</v>
      </c>
      <c r="K729" s="254" t="str">
        <f>IF(ISBLANK(INDEX('Policy Characteristics'!E:E,MATCH($C729,'Policy Characteristics'!$C:$C,0))),"",INDEX('Policy Characteristics'!E:E,MATCH($C729,'Policy Characteristics'!$C:$C,0)))</f>
        <v>indst shift to electricity</v>
      </c>
      <c r="L729" s="261">
        <f>IF(ISBLANK(INDEX('Policy Characteristics'!F:F,MATCH($C729,'Policy Characteristics'!$C:$C,0))),"",INDEX('Policy Characteristics'!F:F,MATCH($C729,'Policy Characteristics'!$C:$C,0)))</f>
        <v>0</v>
      </c>
      <c r="M729" s="261">
        <f>IF(ISBLANK(INDEX('Policy Characteristics'!G:G,MATCH($C729,'Policy Characteristics'!$C:$C,0))),"",INDEX('Policy Characteristics'!G:G,MATCH($C729,'Policy Characteristics'!$C:$C,0)))</f>
        <v>1</v>
      </c>
      <c r="N729" s="261">
        <f>IF(ISBLANK(INDEX('Policy Characteristics'!H:H,MATCH($C729,'Policy Characteristics'!$C:$C,0))),"",INDEX('Policy Characteristics'!H:H,MATCH($C729,'Policy Characteristics'!$C:$C,0)))</f>
        <v>0.01</v>
      </c>
      <c r="O729" s="254" t="str">
        <f>IF(ISBLANK(INDEX('Policy Characteristics'!I:I,MATCH($C729,'Policy Characteristics'!$C:$C,0))),"",INDEX('Policy Characteristics'!I:I,MATCH($C729,'Policy Characteristics'!$C:$C,0)))</f>
        <v>% of fuel shifted</v>
      </c>
      <c r="P729" s="254"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54" t="str">
        <f>IF(ISBLANK(INDEX('Policy Characteristics'!K:K,MATCH($C729,'Policy Characteristics'!$C:$C,0))),"",INDEX('Policy Characteristics'!K:K,MATCH($C729,'Policy Characteristics'!$C:$C,0)))</f>
        <v>industry-ag-main.html#fuel-switching</v>
      </c>
      <c r="R729" s="254" t="str">
        <f>IF(ISBLANK(INDEX('Policy Characteristics'!L:L,MATCH($C729,'Policy Characteristics'!$C:$C,0))),"",INDEX('Policy Characteristics'!L:L,MATCH($C729,'Policy Characteristics'!$C:$C,0)))</f>
        <v>industry-elec-and-hydrogen.html</v>
      </c>
    </row>
    <row r="730" spans="1:18">
      <c r="A730" s="254" t="str">
        <f>IF(ISBLANK(INDEX('Policy Characteristics'!A:A,MATCH($C730,'Policy Characteristics'!$C:$C,0))),"",INDEX('Policy Characteristics'!A:A,MATCH($C730,'Policy Characteristics'!$C:$C,0)))</f>
        <v>Industry</v>
      </c>
      <c r="B730" s="262" t="str">
        <f>IF(ISBLANK(INDEX('Policy Characteristics'!B:B,MATCH($C730,'Policy Characteristics'!$C:$C,0))),"",INDEX('Policy Characteristics'!B:B,MATCH($C730,'Policy Characteristics'!$C:$C,0)))</f>
        <v>Electrification</v>
      </c>
      <c r="C730" s="254" t="str">
        <f t="shared" si="35"/>
        <v>Fraction of Eligible Industrial Energy Use Shifted to Electricity</v>
      </c>
      <c r="D730" s="6" t="s">
        <v>3086</v>
      </c>
      <c r="E730" s="1" t="s">
        <v>3527</v>
      </c>
      <c r="F730" t="s">
        <v>3048</v>
      </c>
      <c r="G730" s="45" t="s">
        <v>3534</v>
      </c>
      <c r="H730" s="43">
        <v>1996</v>
      </c>
      <c r="I730" s="324" t="s">
        <v>43</v>
      </c>
      <c r="J730" s="255" t="str">
        <f>IF(ISBLANK(INDEX('Policy Characteristics'!D:D,MATCH($C730,'Policy Characteristics'!$C:$C,0))),"",INDEX('Policy Characteristics'!D:D,MATCH($C730,'Policy Characteristics'!$C:$C,0)))</f>
        <v>Electrification</v>
      </c>
      <c r="K730" s="254" t="str">
        <f>IF(ISBLANK(INDEX('Policy Characteristics'!E:E,MATCH($C730,'Policy Characteristics'!$C:$C,0))),"",INDEX('Policy Characteristics'!E:E,MATCH($C730,'Policy Characteristics'!$C:$C,0)))</f>
        <v>indst shift to electricity</v>
      </c>
      <c r="L730" s="261">
        <f>IF(ISBLANK(INDEX('Policy Characteristics'!F:F,MATCH($C730,'Policy Characteristics'!$C:$C,0))),"",INDEX('Policy Characteristics'!F:F,MATCH($C730,'Policy Characteristics'!$C:$C,0)))</f>
        <v>0</v>
      </c>
      <c r="M730" s="261">
        <f>IF(ISBLANK(INDEX('Policy Characteristics'!G:G,MATCH($C730,'Policy Characteristics'!$C:$C,0))),"",INDEX('Policy Characteristics'!G:G,MATCH($C730,'Policy Characteristics'!$C:$C,0)))</f>
        <v>1</v>
      </c>
      <c r="N730" s="261">
        <f>IF(ISBLANK(INDEX('Policy Characteristics'!H:H,MATCH($C730,'Policy Characteristics'!$C:$C,0))),"",INDEX('Policy Characteristics'!H:H,MATCH($C730,'Policy Characteristics'!$C:$C,0)))</f>
        <v>0.01</v>
      </c>
      <c r="O730" s="254" t="str">
        <f>IF(ISBLANK(INDEX('Policy Characteristics'!I:I,MATCH($C730,'Policy Characteristics'!$C:$C,0))),"",INDEX('Policy Characteristics'!I:I,MATCH($C730,'Policy Characteristics'!$C:$C,0)))</f>
        <v>% of fuel shifted</v>
      </c>
      <c r="P730" s="254"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54" t="str">
        <f>IF(ISBLANK(INDEX('Policy Characteristics'!K:K,MATCH($C730,'Policy Characteristics'!$C:$C,0))),"",INDEX('Policy Characteristics'!K:K,MATCH($C730,'Policy Characteristics'!$C:$C,0)))</f>
        <v>industry-ag-main.html#fuel-switching</v>
      </c>
      <c r="R730" s="254" t="str">
        <f>IF(ISBLANK(INDEX('Policy Characteristics'!L:L,MATCH($C730,'Policy Characteristics'!$C:$C,0))),"",INDEX('Policy Characteristics'!L:L,MATCH($C730,'Policy Characteristics'!$C:$C,0)))</f>
        <v>industry-elec-and-hydrogen.html</v>
      </c>
    </row>
    <row r="731" spans="1:18">
      <c r="A731" s="254" t="str">
        <f>IF(ISBLANK(INDEX('Policy Characteristics'!A:A,MATCH($C731,'Policy Characteristics'!$C:$C,0))),"",INDEX('Policy Characteristics'!A:A,MATCH($C731,'Policy Characteristics'!$C:$C,0)))</f>
        <v>Industry</v>
      </c>
      <c r="B731" s="262" t="str">
        <f>IF(ISBLANK(INDEX('Policy Characteristics'!B:B,MATCH($C731,'Policy Characteristics'!$C:$C,0))),"",INDEX('Policy Characteristics'!B:B,MATCH($C731,'Policy Characteristics'!$C:$C,0)))</f>
        <v>Electrification</v>
      </c>
      <c r="C731" s="254" t="str">
        <f t="shared" si="35"/>
        <v>Fraction of Eligible Industrial Energy Use Shifted to Electricity</v>
      </c>
      <c r="D731" s="6" t="s">
        <v>3086</v>
      </c>
      <c r="E731" s="1" t="s">
        <v>3528</v>
      </c>
      <c r="F731" t="s">
        <v>3048</v>
      </c>
      <c r="G731" s="45" t="s">
        <v>3535</v>
      </c>
      <c r="H731" s="43">
        <v>1997</v>
      </c>
      <c r="I731" s="324" t="s">
        <v>43</v>
      </c>
      <c r="J731" s="255" t="str">
        <f>IF(ISBLANK(INDEX('Policy Characteristics'!D:D,MATCH($C731,'Policy Characteristics'!$C:$C,0))),"",INDEX('Policy Characteristics'!D:D,MATCH($C731,'Policy Characteristics'!$C:$C,0)))</f>
        <v>Electrification</v>
      </c>
      <c r="K731" s="254" t="str">
        <f>IF(ISBLANK(INDEX('Policy Characteristics'!E:E,MATCH($C731,'Policy Characteristics'!$C:$C,0))),"",INDEX('Policy Characteristics'!E:E,MATCH($C731,'Policy Characteristics'!$C:$C,0)))</f>
        <v>indst shift to electricity</v>
      </c>
      <c r="L731" s="261">
        <f>IF(ISBLANK(INDEX('Policy Characteristics'!F:F,MATCH($C731,'Policy Characteristics'!$C:$C,0))),"",INDEX('Policy Characteristics'!F:F,MATCH($C731,'Policy Characteristics'!$C:$C,0)))</f>
        <v>0</v>
      </c>
      <c r="M731" s="261">
        <f>IF(ISBLANK(INDEX('Policy Characteristics'!G:G,MATCH($C731,'Policy Characteristics'!$C:$C,0))),"",INDEX('Policy Characteristics'!G:G,MATCH($C731,'Policy Characteristics'!$C:$C,0)))</f>
        <v>1</v>
      </c>
      <c r="N731" s="261">
        <f>IF(ISBLANK(INDEX('Policy Characteristics'!H:H,MATCH($C731,'Policy Characteristics'!$C:$C,0))),"",INDEX('Policy Characteristics'!H:H,MATCH($C731,'Policy Characteristics'!$C:$C,0)))</f>
        <v>0.01</v>
      </c>
      <c r="O731" s="254" t="str">
        <f>IF(ISBLANK(INDEX('Policy Characteristics'!I:I,MATCH($C731,'Policy Characteristics'!$C:$C,0))),"",INDEX('Policy Characteristics'!I:I,MATCH($C731,'Policy Characteristics'!$C:$C,0)))</f>
        <v>% of fuel shifted</v>
      </c>
      <c r="P731" s="254"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54" t="str">
        <f>IF(ISBLANK(INDEX('Policy Characteristics'!K:K,MATCH($C731,'Policy Characteristics'!$C:$C,0))),"",INDEX('Policy Characteristics'!K:K,MATCH($C731,'Policy Characteristics'!$C:$C,0)))</f>
        <v>industry-ag-main.html#fuel-switching</v>
      </c>
      <c r="R731" s="254" t="str">
        <f>IF(ISBLANK(INDEX('Policy Characteristics'!L:L,MATCH($C731,'Policy Characteristics'!$C:$C,0))),"",INDEX('Policy Characteristics'!L:L,MATCH($C731,'Policy Characteristics'!$C:$C,0)))</f>
        <v>industry-elec-and-hydrogen.html</v>
      </c>
    </row>
    <row r="732" spans="1:18">
      <c r="A732" s="254" t="str">
        <f>IF(ISBLANK(INDEX('Policy Characteristics'!A:A,MATCH($C732,'Policy Characteristics'!$C:$C,0))),"",INDEX('Policy Characteristics'!A:A,MATCH($C732,'Policy Characteristics'!$C:$C,0)))</f>
        <v>Industry</v>
      </c>
      <c r="B732" s="262" t="str">
        <f>IF(ISBLANK(INDEX('Policy Characteristics'!B:B,MATCH($C732,'Policy Characteristics'!$C:$C,0))),"",INDEX('Policy Characteristics'!B:B,MATCH($C732,'Policy Characteristics'!$C:$C,0)))</f>
        <v>Electrification</v>
      </c>
      <c r="C732" s="254" t="str">
        <f t="shared" si="35"/>
        <v>Fraction of Eligible Industrial Energy Use Shifted to Electricity</v>
      </c>
      <c r="D732" s="6" t="s">
        <v>3086</v>
      </c>
      <c r="E732" s="1" t="s">
        <v>3529</v>
      </c>
      <c r="F732" t="s">
        <v>3048</v>
      </c>
      <c r="G732" s="45" t="s">
        <v>3536</v>
      </c>
      <c r="H732" s="43">
        <v>1998</v>
      </c>
      <c r="I732" s="324" t="s">
        <v>43</v>
      </c>
      <c r="J732" s="255" t="str">
        <f>IF(ISBLANK(INDEX('Policy Characteristics'!D:D,MATCH($C732,'Policy Characteristics'!$C:$C,0))),"",INDEX('Policy Characteristics'!D:D,MATCH($C732,'Policy Characteristics'!$C:$C,0)))</f>
        <v>Electrification</v>
      </c>
      <c r="K732" s="254" t="str">
        <f>IF(ISBLANK(INDEX('Policy Characteristics'!E:E,MATCH($C732,'Policy Characteristics'!$C:$C,0))),"",INDEX('Policy Characteristics'!E:E,MATCH($C732,'Policy Characteristics'!$C:$C,0)))</f>
        <v>indst shift to electricity</v>
      </c>
      <c r="L732" s="261">
        <f>IF(ISBLANK(INDEX('Policy Characteristics'!F:F,MATCH($C732,'Policy Characteristics'!$C:$C,0))),"",INDEX('Policy Characteristics'!F:F,MATCH($C732,'Policy Characteristics'!$C:$C,0)))</f>
        <v>0</v>
      </c>
      <c r="M732" s="261">
        <f>IF(ISBLANK(INDEX('Policy Characteristics'!G:G,MATCH($C732,'Policy Characteristics'!$C:$C,0))),"",INDEX('Policy Characteristics'!G:G,MATCH($C732,'Policy Characteristics'!$C:$C,0)))</f>
        <v>1</v>
      </c>
      <c r="N732" s="261">
        <f>IF(ISBLANK(INDEX('Policy Characteristics'!H:H,MATCH($C732,'Policy Characteristics'!$C:$C,0))),"",INDEX('Policy Characteristics'!H:H,MATCH($C732,'Policy Characteristics'!$C:$C,0)))</f>
        <v>0.01</v>
      </c>
      <c r="O732" s="254" t="str">
        <f>IF(ISBLANK(INDEX('Policy Characteristics'!I:I,MATCH($C732,'Policy Characteristics'!$C:$C,0))),"",INDEX('Policy Characteristics'!I:I,MATCH($C732,'Policy Characteristics'!$C:$C,0)))</f>
        <v>% of fuel shifted</v>
      </c>
      <c r="P732" s="254"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54" t="str">
        <f>IF(ISBLANK(INDEX('Policy Characteristics'!K:K,MATCH($C732,'Policy Characteristics'!$C:$C,0))),"",INDEX('Policy Characteristics'!K:K,MATCH($C732,'Policy Characteristics'!$C:$C,0)))</f>
        <v>industry-ag-main.html#fuel-switching</v>
      </c>
      <c r="R732" s="254" t="str">
        <f>IF(ISBLANK(INDEX('Policy Characteristics'!L:L,MATCH($C732,'Policy Characteristics'!$C:$C,0))),"",INDEX('Policy Characteristics'!L:L,MATCH($C732,'Policy Characteristics'!$C:$C,0)))</f>
        <v>industry-elec-and-hydrogen.html</v>
      </c>
    </row>
    <row r="733" spans="1:18">
      <c r="A733" s="254" t="str">
        <f>IF(ISBLANK(INDEX('Policy Characteristics'!A:A,MATCH($C733,'Policy Characteristics'!$C:$C,0))),"",INDEX('Policy Characteristics'!A:A,MATCH($C733,'Policy Characteristics'!$C:$C,0)))</f>
        <v>Industry</v>
      </c>
      <c r="B733" s="262" t="str">
        <f>IF(ISBLANK(INDEX('Policy Characteristics'!B:B,MATCH($C733,'Policy Characteristics'!$C:$C,0))),"",INDEX('Policy Characteristics'!B:B,MATCH($C733,'Policy Characteristics'!$C:$C,0)))</f>
        <v>Electrification</v>
      </c>
      <c r="C733" s="254" t="str">
        <f t="shared" si="35"/>
        <v>Fraction of Eligible Industrial Energy Use Shifted to Electricity</v>
      </c>
      <c r="D733" s="6" t="s">
        <v>3086</v>
      </c>
      <c r="E733" s="1" t="s">
        <v>3530</v>
      </c>
      <c r="F733" t="s">
        <v>3048</v>
      </c>
      <c r="G733" s="45" t="s">
        <v>3537</v>
      </c>
      <c r="H733" s="43">
        <v>1999</v>
      </c>
      <c r="I733" s="324" t="s">
        <v>43</v>
      </c>
      <c r="J733" s="255" t="str">
        <f>IF(ISBLANK(INDEX('Policy Characteristics'!D:D,MATCH($C733,'Policy Characteristics'!$C:$C,0))),"",INDEX('Policy Characteristics'!D:D,MATCH($C733,'Policy Characteristics'!$C:$C,0)))</f>
        <v>Electrification</v>
      </c>
      <c r="K733" s="254" t="str">
        <f>IF(ISBLANK(INDEX('Policy Characteristics'!E:E,MATCH($C733,'Policy Characteristics'!$C:$C,0))),"",INDEX('Policy Characteristics'!E:E,MATCH($C733,'Policy Characteristics'!$C:$C,0)))</f>
        <v>indst shift to electricity</v>
      </c>
      <c r="L733" s="261">
        <f>IF(ISBLANK(INDEX('Policy Characteristics'!F:F,MATCH($C733,'Policy Characteristics'!$C:$C,0))),"",INDEX('Policy Characteristics'!F:F,MATCH($C733,'Policy Characteristics'!$C:$C,0)))</f>
        <v>0</v>
      </c>
      <c r="M733" s="261">
        <f>IF(ISBLANK(INDEX('Policy Characteristics'!G:G,MATCH($C733,'Policy Characteristics'!$C:$C,0))),"",INDEX('Policy Characteristics'!G:G,MATCH($C733,'Policy Characteristics'!$C:$C,0)))</f>
        <v>1</v>
      </c>
      <c r="N733" s="261">
        <f>IF(ISBLANK(INDEX('Policy Characteristics'!H:H,MATCH($C733,'Policy Characteristics'!$C:$C,0))),"",INDEX('Policy Characteristics'!H:H,MATCH($C733,'Policy Characteristics'!$C:$C,0)))</f>
        <v>0.01</v>
      </c>
      <c r="O733" s="254" t="str">
        <f>IF(ISBLANK(INDEX('Policy Characteristics'!I:I,MATCH($C733,'Policy Characteristics'!$C:$C,0))),"",INDEX('Policy Characteristics'!I:I,MATCH($C733,'Policy Characteristics'!$C:$C,0)))</f>
        <v>% of fuel shifted</v>
      </c>
      <c r="P733" s="254"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54" t="str">
        <f>IF(ISBLANK(INDEX('Policy Characteristics'!K:K,MATCH($C733,'Policy Characteristics'!$C:$C,0))),"",INDEX('Policy Characteristics'!K:K,MATCH($C733,'Policy Characteristics'!$C:$C,0)))</f>
        <v>industry-ag-main.html#fuel-switching</v>
      </c>
      <c r="R733" s="254" t="str">
        <f>IF(ISBLANK(INDEX('Policy Characteristics'!L:L,MATCH($C733,'Policy Characteristics'!$C:$C,0))),"",INDEX('Policy Characteristics'!L:L,MATCH($C733,'Policy Characteristics'!$C:$C,0)))</f>
        <v>industry-elec-and-hydrogen.html</v>
      </c>
    </row>
    <row r="734" spans="1:18">
      <c r="A734" s="254" t="str">
        <f>IF(ISBLANK(INDEX('Policy Characteristics'!A:A,MATCH($C734,'Policy Characteristics'!$C:$C,0))),"",INDEX('Policy Characteristics'!A:A,MATCH($C734,'Policy Characteristics'!$C:$C,0)))</f>
        <v>Industry</v>
      </c>
      <c r="B734" s="262" t="str">
        <f>IF(ISBLANK(INDEX('Policy Characteristics'!B:B,MATCH($C734,'Policy Characteristics'!$C:$C,0))),"",INDEX('Policy Characteristics'!B:B,MATCH($C734,'Policy Characteristics'!$C:$C,0)))</f>
        <v>Electrification</v>
      </c>
      <c r="C734" s="254" t="str">
        <f t="shared" si="35"/>
        <v>Fraction of Eligible Industrial Energy Use Shifted to Electricity</v>
      </c>
      <c r="D734" s="6" t="s">
        <v>3086</v>
      </c>
      <c r="E734" s="1" t="s">
        <v>3531</v>
      </c>
      <c r="F734" t="s">
        <v>3048</v>
      </c>
      <c r="G734" s="45" t="s">
        <v>3538</v>
      </c>
      <c r="H734" s="43">
        <v>2000</v>
      </c>
      <c r="I734" s="324" t="s">
        <v>43</v>
      </c>
      <c r="J734" s="255" t="str">
        <f>IF(ISBLANK(INDEX('Policy Characteristics'!D:D,MATCH($C734,'Policy Characteristics'!$C:$C,0))),"",INDEX('Policy Characteristics'!D:D,MATCH($C734,'Policy Characteristics'!$C:$C,0)))</f>
        <v>Electrification</v>
      </c>
      <c r="K734" s="254" t="str">
        <f>IF(ISBLANK(INDEX('Policy Characteristics'!E:E,MATCH($C734,'Policy Characteristics'!$C:$C,0))),"",INDEX('Policy Characteristics'!E:E,MATCH($C734,'Policy Characteristics'!$C:$C,0)))</f>
        <v>indst shift to electricity</v>
      </c>
      <c r="L734" s="261">
        <f>IF(ISBLANK(INDEX('Policy Characteristics'!F:F,MATCH($C734,'Policy Characteristics'!$C:$C,0))),"",INDEX('Policy Characteristics'!F:F,MATCH($C734,'Policy Characteristics'!$C:$C,0)))</f>
        <v>0</v>
      </c>
      <c r="M734" s="261">
        <f>IF(ISBLANK(INDEX('Policy Characteristics'!G:G,MATCH($C734,'Policy Characteristics'!$C:$C,0))),"",INDEX('Policy Characteristics'!G:G,MATCH($C734,'Policy Characteristics'!$C:$C,0)))</f>
        <v>1</v>
      </c>
      <c r="N734" s="261">
        <f>IF(ISBLANK(INDEX('Policy Characteristics'!H:H,MATCH($C734,'Policy Characteristics'!$C:$C,0))),"",INDEX('Policy Characteristics'!H:H,MATCH($C734,'Policy Characteristics'!$C:$C,0)))</f>
        <v>0.01</v>
      </c>
      <c r="O734" s="254" t="str">
        <f>IF(ISBLANK(INDEX('Policy Characteristics'!I:I,MATCH($C734,'Policy Characteristics'!$C:$C,0))),"",INDEX('Policy Characteristics'!I:I,MATCH($C734,'Policy Characteristics'!$C:$C,0)))</f>
        <v>% of fuel shifted</v>
      </c>
      <c r="P734" s="254"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54" t="str">
        <f>IF(ISBLANK(INDEX('Policy Characteristics'!K:K,MATCH($C734,'Policy Characteristics'!$C:$C,0))),"",INDEX('Policy Characteristics'!K:K,MATCH($C734,'Policy Characteristics'!$C:$C,0)))</f>
        <v>industry-ag-main.html#fuel-switching</v>
      </c>
      <c r="R734" s="254" t="str">
        <f>IF(ISBLANK(INDEX('Policy Characteristics'!L:L,MATCH($C734,'Policy Characteristics'!$C:$C,0))),"",INDEX('Policy Characteristics'!L:L,MATCH($C734,'Policy Characteristics'!$C:$C,0)))</f>
        <v>industry-elec-and-hydrogen.html</v>
      </c>
    </row>
    <row r="735" spans="1:18">
      <c r="A735" s="254" t="str">
        <f>IF(ISBLANK(INDEX('Policy Characteristics'!A:A,MATCH($C735,'Policy Characteristics'!$C:$C,0))),"",INDEX('Policy Characteristics'!A:A,MATCH($C735,'Policy Characteristics'!$C:$C,0)))</f>
        <v>Industry</v>
      </c>
      <c r="B735" s="262" t="str">
        <f>IF(ISBLANK(INDEX('Policy Characteristics'!B:B,MATCH($C735,'Policy Characteristics'!$C:$C,0))),"",INDEX('Policy Characteristics'!B:B,MATCH($C735,'Policy Characteristics'!$C:$C,0)))</f>
        <v>Electrification</v>
      </c>
      <c r="C735" s="254" t="str">
        <f t="shared" si="35"/>
        <v>Fraction of Eligible Industrial Energy Use Shifted to Electricity</v>
      </c>
      <c r="D735" s="6" t="s">
        <v>3086</v>
      </c>
      <c r="E735" s="1" t="s">
        <v>3694</v>
      </c>
      <c r="F735" t="s">
        <v>3048</v>
      </c>
      <c r="G735" s="45" t="s">
        <v>3694</v>
      </c>
      <c r="H735" s="43">
        <v>2001</v>
      </c>
      <c r="I735" s="324" t="s">
        <v>43</v>
      </c>
      <c r="J735" s="255" t="str">
        <f>IF(ISBLANK(INDEX('Policy Characteristics'!D:D,MATCH($C735,'Policy Characteristics'!$C:$C,0))),"",INDEX('Policy Characteristics'!D:D,MATCH($C735,'Policy Characteristics'!$C:$C,0)))</f>
        <v>Electrification</v>
      </c>
      <c r="K735" s="254" t="str">
        <f>IF(ISBLANK(INDEX('Policy Characteristics'!E:E,MATCH($C735,'Policy Characteristics'!$C:$C,0))),"",INDEX('Policy Characteristics'!E:E,MATCH($C735,'Policy Characteristics'!$C:$C,0)))</f>
        <v>indst shift to electricity</v>
      </c>
      <c r="L735" s="261">
        <f>IF(ISBLANK(INDEX('Policy Characteristics'!F:F,MATCH($C735,'Policy Characteristics'!$C:$C,0))),"",INDEX('Policy Characteristics'!F:F,MATCH($C735,'Policy Characteristics'!$C:$C,0)))</f>
        <v>0</v>
      </c>
      <c r="M735" s="261">
        <f>IF(ISBLANK(INDEX('Policy Characteristics'!G:G,MATCH($C735,'Policy Characteristics'!$C:$C,0))),"",INDEX('Policy Characteristics'!G:G,MATCH($C735,'Policy Characteristics'!$C:$C,0)))</f>
        <v>1</v>
      </c>
      <c r="N735" s="261">
        <f>IF(ISBLANK(INDEX('Policy Characteristics'!H:H,MATCH($C735,'Policy Characteristics'!$C:$C,0))),"",INDEX('Policy Characteristics'!H:H,MATCH($C735,'Policy Characteristics'!$C:$C,0)))</f>
        <v>0.01</v>
      </c>
      <c r="O735" s="254" t="str">
        <f>IF(ISBLANK(INDEX('Policy Characteristics'!I:I,MATCH($C735,'Policy Characteristics'!$C:$C,0))),"",INDEX('Policy Characteristics'!I:I,MATCH($C735,'Policy Characteristics'!$C:$C,0)))</f>
        <v>% of fuel shifted</v>
      </c>
      <c r="P735" s="254"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54" t="str">
        <f>IF(ISBLANK(INDEX('Policy Characteristics'!K:K,MATCH($C735,'Policy Characteristics'!$C:$C,0))),"",INDEX('Policy Characteristics'!K:K,MATCH($C735,'Policy Characteristics'!$C:$C,0)))</f>
        <v>industry-ag-main.html#fuel-switching</v>
      </c>
      <c r="R735" s="254" t="str">
        <f>IF(ISBLANK(INDEX('Policy Characteristics'!L:L,MATCH($C735,'Policy Characteristics'!$C:$C,0))),"",INDEX('Policy Characteristics'!L:L,MATCH($C735,'Policy Characteristics'!$C:$C,0)))</f>
        <v>industry-elec-and-hydrogen.html</v>
      </c>
    </row>
    <row r="736" spans="1:18">
      <c r="A736" s="254" t="str">
        <f>IF(ISBLANK(INDEX('Policy Characteristics'!A:A,MATCH($C736,'Policy Characteristics'!$C:$C,0))),"",INDEX('Policy Characteristics'!A:A,MATCH($C736,'Policy Characteristics'!$C:$C,0)))</f>
        <v>Industry</v>
      </c>
      <c r="B736" s="262" t="str">
        <f>IF(ISBLANK(INDEX('Policy Characteristics'!B:B,MATCH($C736,'Policy Characteristics'!$C:$C,0))),"",INDEX('Policy Characteristics'!B:B,MATCH($C736,'Policy Characteristics'!$C:$C,0)))</f>
        <v>Electrification</v>
      </c>
      <c r="C736" s="254" t="str">
        <f t="shared" ref="C736:C767" si="36">C$568</f>
        <v>Fraction of Eligible Industrial Energy Use Shifted to Electricity</v>
      </c>
      <c r="D736" s="6" t="s">
        <v>3087</v>
      </c>
      <c r="E736" s="1" t="s">
        <v>3525</v>
      </c>
      <c r="F736" t="s">
        <v>3049</v>
      </c>
      <c r="G736" s="45" t="s">
        <v>3532</v>
      </c>
      <c r="H736" s="43">
        <v>2002</v>
      </c>
      <c r="I736" s="324" t="s">
        <v>43</v>
      </c>
      <c r="J736" s="255" t="str">
        <f>IF(ISBLANK(INDEX('Policy Characteristics'!D:D,MATCH($C736,'Policy Characteristics'!$C:$C,0))),"",INDEX('Policy Characteristics'!D:D,MATCH($C736,'Policy Characteristics'!$C:$C,0)))</f>
        <v>Electrification</v>
      </c>
      <c r="K736" s="254" t="str">
        <f>IF(ISBLANK(INDEX('Policy Characteristics'!E:E,MATCH($C736,'Policy Characteristics'!$C:$C,0))),"",INDEX('Policy Characteristics'!E:E,MATCH($C736,'Policy Characteristics'!$C:$C,0)))</f>
        <v>indst shift to electricity</v>
      </c>
      <c r="L736" s="261">
        <f>IF(ISBLANK(INDEX('Policy Characteristics'!F:F,MATCH($C736,'Policy Characteristics'!$C:$C,0))),"",INDEX('Policy Characteristics'!F:F,MATCH($C736,'Policy Characteristics'!$C:$C,0)))</f>
        <v>0</v>
      </c>
      <c r="M736" s="261">
        <f>IF(ISBLANK(INDEX('Policy Characteristics'!G:G,MATCH($C736,'Policy Characteristics'!$C:$C,0))),"",INDEX('Policy Characteristics'!G:G,MATCH($C736,'Policy Characteristics'!$C:$C,0)))</f>
        <v>1</v>
      </c>
      <c r="N736" s="261">
        <f>IF(ISBLANK(INDEX('Policy Characteristics'!H:H,MATCH($C736,'Policy Characteristics'!$C:$C,0))),"",INDEX('Policy Characteristics'!H:H,MATCH($C736,'Policy Characteristics'!$C:$C,0)))</f>
        <v>0.01</v>
      </c>
      <c r="O736" s="254" t="str">
        <f>IF(ISBLANK(INDEX('Policy Characteristics'!I:I,MATCH($C736,'Policy Characteristics'!$C:$C,0))),"",INDEX('Policy Characteristics'!I:I,MATCH($C736,'Policy Characteristics'!$C:$C,0)))</f>
        <v>% of fuel shifted</v>
      </c>
      <c r="P736" s="254"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54" t="str">
        <f>IF(ISBLANK(INDEX('Policy Characteristics'!K:K,MATCH($C736,'Policy Characteristics'!$C:$C,0))),"",INDEX('Policy Characteristics'!K:K,MATCH($C736,'Policy Characteristics'!$C:$C,0)))</f>
        <v>industry-ag-main.html#fuel-switching</v>
      </c>
      <c r="R736" s="254" t="str">
        <f>IF(ISBLANK(INDEX('Policy Characteristics'!L:L,MATCH($C736,'Policy Characteristics'!$C:$C,0))),"",INDEX('Policy Characteristics'!L:L,MATCH($C736,'Policy Characteristics'!$C:$C,0)))</f>
        <v>industry-elec-and-hydrogen.html</v>
      </c>
    </row>
    <row r="737" spans="1:18">
      <c r="A737" s="254" t="str">
        <f>IF(ISBLANK(INDEX('Policy Characteristics'!A:A,MATCH($C737,'Policy Characteristics'!$C:$C,0))),"",INDEX('Policy Characteristics'!A:A,MATCH($C737,'Policy Characteristics'!$C:$C,0)))</f>
        <v>Industry</v>
      </c>
      <c r="B737" s="262" t="str">
        <f>IF(ISBLANK(INDEX('Policy Characteristics'!B:B,MATCH($C737,'Policy Characteristics'!$C:$C,0))),"",INDEX('Policy Characteristics'!B:B,MATCH($C737,'Policy Characteristics'!$C:$C,0)))</f>
        <v>Electrification</v>
      </c>
      <c r="C737" s="254" t="str">
        <f t="shared" si="36"/>
        <v>Fraction of Eligible Industrial Energy Use Shifted to Electricity</v>
      </c>
      <c r="D737" s="6" t="s">
        <v>3087</v>
      </c>
      <c r="E737" s="1" t="s">
        <v>3526</v>
      </c>
      <c r="F737" t="s">
        <v>3049</v>
      </c>
      <c r="G737" s="45" t="s">
        <v>3533</v>
      </c>
      <c r="H737" s="43">
        <v>2003</v>
      </c>
      <c r="I737" s="324" t="s">
        <v>43</v>
      </c>
      <c r="J737" s="255" t="str">
        <f>IF(ISBLANK(INDEX('Policy Characteristics'!D:D,MATCH($C737,'Policy Characteristics'!$C:$C,0))),"",INDEX('Policy Characteristics'!D:D,MATCH($C737,'Policy Characteristics'!$C:$C,0)))</f>
        <v>Electrification</v>
      </c>
      <c r="K737" s="254" t="str">
        <f>IF(ISBLANK(INDEX('Policy Characteristics'!E:E,MATCH($C737,'Policy Characteristics'!$C:$C,0))),"",INDEX('Policy Characteristics'!E:E,MATCH($C737,'Policy Characteristics'!$C:$C,0)))</f>
        <v>indst shift to electricity</v>
      </c>
      <c r="L737" s="261">
        <f>IF(ISBLANK(INDEX('Policy Characteristics'!F:F,MATCH($C737,'Policy Characteristics'!$C:$C,0))),"",INDEX('Policy Characteristics'!F:F,MATCH($C737,'Policy Characteristics'!$C:$C,0)))</f>
        <v>0</v>
      </c>
      <c r="M737" s="261">
        <f>IF(ISBLANK(INDEX('Policy Characteristics'!G:G,MATCH($C737,'Policy Characteristics'!$C:$C,0))),"",INDEX('Policy Characteristics'!G:G,MATCH($C737,'Policy Characteristics'!$C:$C,0)))</f>
        <v>1</v>
      </c>
      <c r="N737" s="261">
        <f>IF(ISBLANK(INDEX('Policy Characteristics'!H:H,MATCH($C737,'Policy Characteristics'!$C:$C,0))),"",INDEX('Policy Characteristics'!H:H,MATCH($C737,'Policy Characteristics'!$C:$C,0)))</f>
        <v>0.01</v>
      </c>
      <c r="O737" s="254" t="str">
        <f>IF(ISBLANK(INDEX('Policy Characteristics'!I:I,MATCH($C737,'Policy Characteristics'!$C:$C,0))),"",INDEX('Policy Characteristics'!I:I,MATCH($C737,'Policy Characteristics'!$C:$C,0)))</f>
        <v>% of fuel shifted</v>
      </c>
      <c r="P737" s="254"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54" t="str">
        <f>IF(ISBLANK(INDEX('Policy Characteristics'!K:K,MATCH($C737,'Policy Characteristics'!$C:$C,0))),"",INDEX('Policy Characteristics'!K:K,MATCH($C737,'Policy Characteristics'!$C:$C,0)))</f>
        <v>industry-ag-main.html#fuel-switching</v>
      </c>
      <c r="R737" s="254" t="str">
        <f>IF(ISBLANK(INDEX('Policy Characteristics'!L:L,MATCH($C737,'Policy Characteristics'!$C:$C,0))),"",INDEX('Policy Characteristics'!L:L,MATCH($C737,'Policy Characteristics'!$C:$C,0)))</f>
        <v>industry-elec-and-hydrogen.html</v>
      </c>
    </row>
    <row r="738" spans="1:18">
      <c r="A738" s="254" t="str">
        <f>IF(ISBLANK(INDEX('Policy Characteristics'!A:A,MATCH($C738,'Policy Characteristics'!$C:$C,0))),"",INDEX('Policy Characteristics'!A:A,MATCH($C738,'Policy Characteristics'!$C:$C,0)))</f>
        <v>Industry</v>
      </c>
      <c r="B738" s="262" t="str">
        <f>IF(ISBLANK(INDEX('Policy Characteristics'!B:B,MATCH($C738,'Policy Characteristics'!$C:$C,0))),"",INDEX('Policy Characteristics'!B:B,MATCH($C738,'Policy Characteristics'!$C:$C,0)))</f>
        <v>Electrification</v>
      </c>
      <c r="C738" s="254" t="str">
        <f t="shared" si="36"/>
        <v>Fraction of Eligible Industrial Energy Use Shifted to Electricity</v>
      </c>
      <c r="D738" s="6" t="s">
        <v>3087</v>
      </c>
      <c r="E738" s="1" t="s">
        <v>3527</v>
      </c>
      <c r="F738" t="s">
        <v>3049</v>
      </c>
      <c r="G738" s="45" t="s">
        <v>3534</v>
      </c>
      <c r="H738" s="43">
        <v>2004</v>
      </c>
      <c r="I738" s="324" t="s">
        <v>43</v>
      </c>
      <c r="J738" s="255" t="str">
        <f>IF(ISBLANK(INDEX('Policy Characteristics'!D:D,MATCH($C738,'Policy Characteristics'!$C:$C,0))),"",INDEX('Policy Characteristics'!D:D,MATCH($C738,'Policy Characteristics'!$C:$C,0)))</f>
        <v>Electrification</v>
      </c>
      <c r="K738" s="254" t="str">
        <f>IF(ISBLANK(INDEX('Policy Characteristics'!E:E,MATCH($C738,'Policy Characteristics'!$C:$C,0))),"",INDEX('Policy Characteristics'!E:E,MATCH($C738,'Policy Characteristics'!$C:$C,0)))</f>
        <v>indst shift to electricity</v>
      </c>
      <c r="L738" s="261">
        <f>IF(ISBLANK(INDEX('Policy Characteristics'!F:F,MATCH($C738,'Policy Characteristics'!$C:$C,0))),"",INDEX('Policy Characteristics'!F:F,MATCH($C738,'Policy Characteristics'!$C:$C,0)))</f>
        <v>0</v>
      </c>
      <c r="M738" s="261">
        <f>IF(ISBLANK(INDEX('Policy Characteristics'!G:G,MATCH($C738,'Policy Characteristics'!$C:$C,0))),"",INDEX('Policy Characteristics'!G:G,MATCH($C738,'Policy Characteristics'!$C:$C,0)))</f>
        <v>1</v>
      </c>
      <c r="N738" s="261">
        <f>IF(ISBLANK(INDEX('Policy Characteristics'!H:H,MATCH($C738,'Policy Characteristics'!$C:$C,0))),"",INDEX('Policy Characteristics'!H:H,MATCH($C738,'Policy Characteristics'!$C:$C,0)))</f>
        <v>0.01</v>
      </c>
      <c r="O738" s="254" t="str">
        <f>IF(ISBLANK(INDEX('Policy Characteristics'!I:I,MATCH($C738,'Policy Characteristics'!$C:$C,0))),"",INDEX('Policy Characteristics'!I:I,MATCH($C738,'Policy Characteristics'!$C:$C,0)))</f>
        <v>% of fuel shifted</v>
      </c>
      <c r="P738" s="254"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54" t="str">
        <f>IF(ISBLANK(INDEX('Policy Characteristics'!K:K,MATCH($C738,'Policy Characteristics'!$C:$C,0))),"",INDEX('Policy Characteristics'!K:K,MATCH($C738,'Policy Characteristics'!$C:$C,0)))</f>
        <v>industry-ag-main.html#fuel-switching</v>
      </c>
      <c r="R738" s="254" t="str">
        <f>IF(ISBLANK(INDEX('Policy Characteristics'!L:L,MATCH($C738,'Policy Characteristics'!$C:$C,0))),"",INDEX('Policy Characteristics'!L:L,MATCH($C738,'Policy Characteristics'!$C:$C,0)))</f>
        <v>industry-elec-and-hydrogen.html</v>
      </c>
    </row>
    <row r="739" spans="1:18">
      <c r="A739" s="254" t="str">
        <f>IF(ISBLANK(INDEX('Policy Characteristics'!A:A,MATCH($C739,'Policy Characteristics'!$C:$C,0))),"",INDEX('Policy Characteristics'!A:A,MATCH($C739,'Policy Characteristics'!$C:$C,0)))</f>
        <v>Industry</v>
      </c>
      <c r="B739" s="262" t="str">
        <f>IF(ISBLANK(INDEX('Policy Characteristics'!B:B,MATCH($C739,'Policy Characteristics'!$C:$C,0))),"",INDEX('Policy Characteristics'!B:B,MATCH($C739,'Policy Characteristics'!$C:$C,0)))</f>
        <v>Electrification</v>
      </c>
      <c r="C739" s="254" t="str">
        <f t="shared" si="36"/>
        <v>Fraction of Eligible Industrial Energy Use Shifted to Electricity</v>
      </c>
      <c r="D739" s="6" t="s">
        <v>3087</v>
      </c>
      <c r="E739" s="1" t="s">
        <v>3528</v>
      </c>
      <c r="F739" t="s">
        <v>3049</v>
      </c>
      <c r="G739" s="45" t="s">
        <v>3535</v>
      </c>
      <c r="H739" s="43">
        <v>2005</v>
      </c>
      <c r="I739" s="324" t="s">
        <v>43</v>
      </c>
      <c r="J739" s="255" t="str">
        <f>IF(ISBLANK(INDEX('Policy Characteristics'!D:D,MATCH($C739,'Policy Characteristics'!$C:$C,0))),"",INDEX('Policy Characteristics'!D:D,MATCH($C739,'Policy Characteristics'!$C:$C,0)))</f>
        <v>Electrification</v>
      </c>
      <c r="K739" s="254" t="str">
        <f>IF(ISBLANK(INDEX('Policy Characteristics'!E:E,MATCH($C739,'Policy Characteristics'!$C:$C,0))),"",INDEX('Policy Characteristics'!E:E,MATCH($C739,'Policy Characteristics'!$C:$C,0)))</f>
        <v>indst shift to electricity</v>
      </c>
      <c r="L739" s="261">
        <f>IF(ISBLANK(INDEX('Policy Characteristics'!F:F,MATCH($C739,'Policy Characteristics'!$C:$C,0))),"",INDEX('Policy Characteristics'!F:F,MATCH($C739,'Policy Characteristics'!$C:$C,0)))</f>
        <v>0</v>
      </c>
      <c r="M739" s="261">
        <f>IF(ISBLANK(INDEX('Policy Characteristics'!G:G,MATCH($C739,'Policy Characteristics'!$C:$C,0))),"",INDEX('Policy Characteristics'!G:G,MATCH($C739,'Policy Characteristics'!$C:$C,0)))</f>
        <v>1</v>
      </c>
      <c r="N739" s="261">
        <f>IF(ISBLANK(INDEX('Policy Characteristics'!H:H,MATCH($C739,'Policy Characteristics'!$C:$C,0))),"",INDEX('Policy Characteristics'!H:H,MATCH($C739,'Policy Characteristics'!$C:$C,0)))</f>
        <v>0.01</v>
      </c>
      <c r="O739" s="254" t="str">
        <f>IF(ISBLANK(INDEX('Policy Characteristics'!I:I,MATCH($C739,'Policy Characteristics'!$C:$C,0))),"",INDEX('Policy Characteristics'!I:I,MATCH($C739,'Policy Characteristics'!$C:$C,0)))</f>
        <v>% of fuel shifted</v>
      </c>
      <c r="P739" s="254"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54" t="str">
        <f>IF(ISBLANK(INDEX('Policy Characteristics'!K:K,MATCH($C739,'Policy Characteristics'!$C:$C,0))),"",INDEX('Policy Characteristics'!K:K,MATCH($C739,'Policy Characteristics'!$C:$C,0)))</f>
        <v>industry-ag-main.html#fuel-switching</v>
      </c>
      <c r="R739" s="254" t="str">
        <f>IF(ISBLANK(INDEX('Policy Characteristics'!L:L,MATCH($C739,'Policy Characteristics'!$C:$C,0))),"",INDEX('Policy Characteristics'!L:L,MATCH($C739,'Policy Characteristics'!$C:$C,0)))</f>
        <v>industry-elec-and-hydrogen.html</v>
      </c>
    </row>
    <row r="740" spans="1:18">
      <c r="A740" s="254" t="str">
        <f>IF(ISBLANK(INDEX('Policy Characteristics'!A:A,MATCH($C740,'Policy Characteristics'!$C:$C,0))),"",INDEX('Policy Characteristics'!A:A,MATCH($C740,'Policy Characteristics'!$C:$C,0)))</f>
        <v>Industry</v>
      </c>
      <c r="B740" s="262" t="str">
        <f>IF(ISBLANK(INDEX('Policy Characteristics'!B:B,MATCH($C740,'Policy Characteristics'!$C:$C,0))),"",INDEX('Policy Characteristics'!B:B,MATCH($C740,'Policy Characteristics'!$C:$C,0)))</f>
        <v>Electrification</v>
      </c>
      <c r="C740" s="254" t="str">
        <f t="shared" si="36"/>
        <v>Fraction of Eligible Industrial Energy Use Shifted to Electricity</v>
      </c>
      <c r="D740" s="6" t="s">
        <v>3087</v>
      </c>
      <c r="E740" s="1" t="s">
        <v>3529</v>
      </c>
      <c r="F740" t="s">
        <v>3049</v>
      </c>
      <c r="G740" s="45" t="s">
        <v>3536</v>
      </c>
      <c r="H740" s="43">
        <v>2006</v>
      </c>
      <c r="I740" s="324" t="s">
        <v>43</v>
      </c>
      <c r="J740" s="255" t="str">
        <f>IF(ISBLANK(INDEX('Policy Characteristics'!D:D,MATCH($C740,'Policy Characteristics'!$C:$C,0))),"",INDEX('Policy Characteristics'!D:D,MATCH($C740,'Policy Characteristics'!$C:$C,0)))</f>
        <v>Electrification</v>
      </c>
      <c r="K740" s="254" t="str">
        <f>IF(ISBLANK(INDEX('Policy Characteristics'!E:E,MATCH($C740,'Policy Characteristics'!$C:$C,0))),"",INDEX('Policy Characteristics'!E:E,MATCH($C740,'Policy Characteristics'!$C:$C,0)))</f>
        <v>indst shift to electricity</v>
      </c>
      <c r="L740" s="261">
        <f>IF(ISBLANK(INDEX('Policy Characteristics'!F:F,MATCH($C740,'Policy Characteristics'!$C:$C,0))),"",INDEX('Policy Characteristics'!F:F,MATCH($C740,'Policy Characteristics'!$C:$C,0)))</f>
        <v>0</v>
      </c>
      <c r="M740" s="261">
        <f>IF(ISBLANK(INDEX('Policy Characteristics'!G:G,MATCH($C740,'Policy Characteristics'!$C:$C,0))),"",INDEX('Policy Characteristics'!G:G,MATCH($C740,'Policy Characteristics'!$C:$C,0)))</f>
        <v>1</v>
      </c>
      <c r="N740" s="261">
        <f>IF(ISBLANK(INDEX('Policy Characteristics'!H:H,MATCH($C740,'Policy Characteristics'!$C:$C,0))),"",INDEX('Policy Characteristics'!H:H,MATCH($C740,'Policy Characteristics'!$C:$C,0)))</f>
        <v>0.01</v>
      </c>
      <c r="O740" s="254" t="str">
        <f>IF(ISBLANK(INDEX('Policy Characteristics'!I:I,MATCH($C740,'Policy Characteristics'!$C:$C,0))),"",INDEX('Policy Characteristics'!I:I,MATCH($C740,'Policy Characteristics'!$C:$C,0)))</f>
        <v>% of fuel shifted</v>
      </c>
      <c r="P740" s="254"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54" t="str">
        <f>IF(ISBLANK(INDEX('Policy Characteristics'!K:K,MATCH($C740,'Policy Characteristics'!$C:$C,0))),"",INDEX('Policy Characteristics'!K:K,MATCH($C740,'Policy Characteristics'!$C:$C,0)))</f>
        <v>industry-ag-main.html#fuel-switching</v>
      </c>
      <c r="R740" s="254" t="str">
        <f>IF(ISBLANK(INDEX('Policy Characteristics'!L:L,MATCH($C740,'Policy Characteristics'!$C:$C,0))),"",INDEX('Policy Characteristics'!L:L,MATCH($C740,'Policy Characteristics'!$C:$C,0)))</f>
        <v>industry-elec-and-hydrogen.html</v>
      </c>
    </row>
    <row r="741" spans="1:18">
      <c r="A741" s="254" t="str">
        <f>IF(ISBLANK(INDEX('Policy Characteristics'!A:A,MATCH($C741,'Policy Characteristics'!$C:$C,0))),"",INDEX('Policy Characteristics'!A:A,MATCH($C741,'Policy Characteristics'!$C:$C,0)))</f>
        <v>Industry</v>
      </c>
      <c r="B741" s="262" t="str">
        <f>IF(ISBLANK(INDEX('Policy Characteristics'!B:B,MATCH($C741,'Policy Characteristics'!$C:$C,0))),"",INDEX('Policy Characteristics'!B:B,MATCH($C741,'Policy Characteristics'!$C:$C,0)))</f>
        <v>Electrification</v>
      </c>
      <c r="C741" s="254" t="str">
        <f t="shared" si="36"/>
        <v>Fraction of Eligible Industrial Energy Use Shifted to Electricity</v>
      </c>
      <c r="D741" s="6" t="s">
        <v>3087</v>
      </c>
      <c r="E741" s="1" t="s">
        <v>3530</v>
      </c>
      <c r="F741" t="s">
        <v>3049</v>
      </c>
      <c r="G741" s="45" t="s">
        <v>3537</v>
      </c>
      <c r="H741" s="43">
        <v>2007</v>
      </c>
      <c r="I741" s="324" t="s">
        <v>43</v>
      </c>
      <c r="J741" s="255" t="str">
        <f>IF(ISBLANK(INDEX('Policy Characteristics'!D:D,MATCH($C741,'Policy Characteristics'!$C:$C,0))),"",INDEX('Policy Characteristics'!D:D,MATCH($C741,'Policy Characteristics'!$C:$C,0)))</f>
        <v>Electrification</v>
      </c>
      <c r="K741" s="254" t="str">
        <f>IF(ISBLANK(INDEX('Policy Characteristics'!E:E,MATCH($C741,'Policy Characteristics'!$C:$C,0))),"",INDEX('Policy Characteristics'!E:E,MATCH($C741,'Policy Characteristics'!$C:$C,0)))</f>
        <v>indst shift to electricity</v>
      </c>
      <c r="L741" s="261">
        <f>IF(ISBLANK(INDEX('Policy Characteristics'!F:F,MATCH($C741,'Policy Characteristics'!$C:$C,0))),"",INDEX('Policy Characteristics'!F:F,MATCH($C741,'Policy Characteristics'!$C:$C,0)))</f>
        <v>0</v>
      </c>
      <c r="M741" s="261">
        <f>IF(ISBLANK(INDEX('Policy Characteristics'!G:G,MATCH($C741,'Policy Characteristics'!$C:$C,0))),"",INDEX('Policy Characteristics'!G:G,MATCH($C741,'Policy Characteristics'!$C:$C,0)))</f>
        <v>1</v>
      </c>
      <c r="N741" s="261">
        <f>IF(ISBLANK(INDEX('Policy Characteristics'!H:H,MATCH($C741,'Policy Characteristics'!$C:$C,0))),"",INDEX('Policy Characteristics'!H:H,MATCH($C741,'Policy Characteristics'!$C:$C,0)))</f>
        <v>0.01</v>
      </c>
      <c r="O741" s="254" t="str">
        <f>IF(ISBLANK(INDEX('Policy Characteristics'!I:I,MATCH($C741,'Policy Characteristics'!$C:$C,0))),"",INDEX('Policy Characteristics'!I:I,MATCH($C741,'Policy Characteristics'!$C:$C,0)))</f>
        <v>% of fuel shifted</v>
      </c>
      <c r="P741" s="254"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54" t="str">
        <f>IF(ISBLANK(INDEX('Policy Characteristics'!K:K,MATCH($C741,'Policy Characteristics'!$C:$C,0))),"",INDEX('Policy Characteristics'!K:K,MATCH($C741,'Policy Characteristics'!$C:$C,0)))</f>
        <v>industry-ag-main.html#fuel-switching</v>
      </c>
      <c r="R741" s="254" t="str">
        <f>IF(ISBLANK(INDEX('Policy Characteristics'!L:L,MATCH($C741,'Policy Characteristics'!$C:$C,0))),"",INDEX('Policy Characteristics'!L:L,MATCH($C741,'Policy Characteristics'!$C:$C,0)))</f>
        <v>industry-elec-and-hydrogen.html</v>
      </c>
    </row>
    <row r="742" spans="1:18">
      <c r="A742" s="254" t="str">
        <f>IF(ISBLANK(INDEX('Policy Characteristics'!A:A,MATCH($C742,'Policy Characteristics'!$C:$C,0))),"",INDEX('Policy Characteristics'!A:A,MATCH($C742,'Policy Characteristics'!$C:$C,0)))</f>
        <v>Industry</v>
      </c>
      <c r="B742" s="262" t="str">
        <f>IF(ISBLANK(INDEX('Policy Characteristics'!B:B,MATCH($C742,'Policy Characteristics'!$C:$C,0))),"",INDEX('Policy Characteristics'!B:B,MATCH($C742,'Policy Characteristics'!$C:$C,0)))</f>
        <v>Electrification</v>
      </c>
      <c r="C742" s="254" t="str">
        <f t="shared" si="36"/>
        <v>Fraction of Eligible Industrial Energy Use Shifted to Electricity</v>
      </c>
      <c r="D742" s="6" t="s">
        <v>3087</v>
      </c>
      <c r="E742" s="1" t="s">
        <v>3531</v>
      </c>
      <c r="F742" t="s">
        <v>3049</v>
      </c>
      <c r="G742" s="45" t="s">
        <v>3538</v>
      </c>
      <c r="H742" s="43">
        <v>2008</v>
      </c>
      <c r="I742" s="324" t="s">
        <v>43</v>
      </c>
      <c r="J742" s="255" t="str">
        <f>IF(ISBLANK(INDEX('Policy Characteristics'!D:D,MATCH($C742,'Policy Characteristics'!$C:$C,0))),"",INDEX('Policy Characteristics'!D:D,MATCH($C742,'Policy Characteristics'!$C:$C,0)))</f>
        <v>Electrification</v>
      </c>
      <c r="K742" s="254" t="str">
        <f>IF(ISBLANK(INDEX('Policy Characteristics'!E:E,MATCH($C742,'Policy Characteristics'!$C:$C,0))),"",INDEX('Policy Characteristics'!E:E,MATCH($C742,'Policy Characteristics'!$C:$C,0)))</f>
        <v>indst shift to electricity</v>
      </c>
      <c r="L742" s="261">
        <f>IF(ISBLANK(INDEX('Policy Characteristics'!F:F,MATCH($C742,'Policy Characteristics'!$C:$C,0))),"",INDEX('Policy Characteristics'!F:F,MATCH($C742,'Policy Characteristics'!$C:$C,0)))</f>
        <v>0</v>
      </c>
      <c r="M742" s="261">
        <f>IF(ISBLANK(INDEX('Policy Characteristics'!G:G,MATCH($C742,'Policy Characteristics'!$C:$C,0))),"",INDEX('Policy Characteristics'!G:G,MATCH($C742,'Policy Characteristics'!$C:$C,0)))</f>
        <v>1</v>
      </c>
      <c r="N742" s="261">
        <f>IF(ISBLANK(INDEX('Policy Characteristics'!H:H,MATCH($C742,'Policy Characteristics'!$C:$C,0))),"",INDEX('Policy Characteristics'!H:H,MATCH($C742,'Policy Characteristics'!$C:$C,0)))</f>
        <v>0.01</v>
      </c>
      <c r="O742" s="254" t="str">
        <f>IF(ISBLANK(INDEX('Policy Characteristics'!I:I,MATCH($C742,'Policy Characteristics'!$C:$C,0))),"",INDEX('Policy Characteristics'!I:I,MATCH($C742,'Policy Characteristics'!$C:$C,0)))</f>
        <v>% of fuel shifted</v>
      </c>
      <c r="P742" s="254"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54" t="str">
        <f>IF(ISBLANK(INDEX('Policy Characteristics'!K:K,MATCH($C742,'Policy Characteristics'!$C:$C,0))),"",INDEX('Policy Characteristics'!K:K,MATCH($C742,'Policy Characteristics'!$C:$C,0)))</f>
        <v>industry-ag-main.html#fuel-switching</v>
      </c>
      <c r="R742" s="254" t="str">
        <f>IF(ISBLANK(INDEX('Policy Characteristics'!L:L,MATCH($C742,'Policy Characteristics'!$C:$C,0))),"",INDEX('Policy Characteristics'!L:L,MATCH($C742,'Policy Characteristics'!$C:$C,0)))</f>
        <v>industry-elec-and-hydrogen.html</v>
      </c>
    </row>
    <row r="743" spans="1:18">
      <c r="A743" s="254" t="str">
        <f>IF(ISBLANK(INDEX('Policy Characteristics'!A:A,MATCH($C743,'Policy Characteristics'!$C:$C,0))),"",INDEX('Policy Characteristics'!A:A,MATCH($C743,'Policy Characteristics'!$C:$C,0)))</f>
        <v>Industry</v>
      </c>
      <c r="B743" s="262" t="str">
        <f>IF(ISBLANK(INDEX('Policy Characteristics'!B:B,MATCH($C743,'Policy Characteristics'!$C:$C,0))),"",INDEX('Policy Characteristics'!B:B,MATCH($C743,'Policy Characteristics'!$C:$C,0)))</f>
        <v>Electrification</v>
      </c>
      <c r="C743" s="254" t="str">
        <f t="shared" si="36"/>
        <v>Fraction of Eligible Industrial Energy Use Shifted to Electricity</v>
      </c>
      <c r="D743" s="6" t="s">
        <v>3087</v>
      </c>
      <c r="E743" s="1" t="s">
        <v>3694</v>
      </c>
      <c r="F743" t="s">
        <v>3049</v>
      </c>
      <c r="G743" s="45" t="s">
        <v>3694</v>
      </c>
      <c r="H743" s="43">
        <v>2009</v>
      </c>
      <c r="I743" s="324" t="s">
        <v>43</v>
      </c>
      <c r="J743" s="255" t="str">
        <f>IF(ISBLANK(INDEX('Policy Characteristics'!D:D,MATCH($C743,'Policy Characteristics'!$C:$C,0))),"",INDEX('Policy Characteristics'!D:D,MATCH($C743,'Policy Characteristics'!$C:$C,0)))</f>
        <v>Electrification</v>
      </c>
      <c r="K743" s="254" t="str">
        <f>IF(ISBLANK(INDEX('Policy Characteristics'!E:E,MATCH($C743,'Policy Characteristics'!$C:$C,0))),"",INDEX('Policy Characteristics'!E:E,MATCH($C743,'Policy Characteristics'!$C:$C,0)))</f>
        <v>indst shift to electricity</v>
      </c>
      <c r="L743" s="261">
        <f>IF(ISBLANK(INDEX('Policy Characteristics'!F:F,MATCH($C743,'Policy Characteristics'!$C:$C,0))),"",INDEX('Policy Characteristics'!F:F,MATCH($C743,'Policy Characteristics'!$C:$C,0)))</f>
        <v>0</v>
      </c>
      <c r="M743" s="261">
        <f>IF(ISBLANK(INDEX('Policy Characteristics'!G:G,MATCH($C743,'Policy Characteristics'!$C:$C,0))),"",INDEX('Policy Characteristics'!G:G,MATCH($C743,'Policy Characteristics'!$C:$C,0)))</f>
        <v>1</v>
      </c>
      <c r="N743" s="261">
        <f>IF(ISBLANK(INDEX('Policy Characteristics'!H:H,MATCH($C743,'Policy Characteristics'!$C:$C,0))),"",INDEX('Policy Characteristics'!H:H,MATCH($C743,'Policy Characteristics'!$C:$C,0)))</f>
        <v>0.01</v>
      </c>
      <c r="O743" s="254" t="str">
        <f>IF(ISBLANK(INDEX('Policy Characteristics'!I:I,MATCH($C743,'Policy Characteristics'!$C:$C,0))),"",INDEX('Policy Characteristics'!I:I,MATCH($C743,'Policy Characteristics'!$C:$C,0)))</f>
        <v>% of fuel shifted</v>
      </c>
      <c r="P743" s="254" t="str">
        <f>IF(ISBLANK(INDEX('Policy Characteristics'!J:J,MATCH($C743,'Policy Characteristics'!$C:$C,0))),"",INDEX('Policy Characteristics'!J:J,MATCH($C743,'Policy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3" s="254" t="str">
        <f>IF(ISBLANK(INDEX('Policy Characteristics'!K:K,MATCH($C743,'Policy Characteristics'!$C:$C,0))),"",INDEX('Policy Characteristics'!K:K,MATCH($C743,'Policy Characteristics'!$C:$C,0)))</f>
        <v>industry-ag-main.html#fuel-switching</v>
      </c>
      <c r="R743" s="254" t="str">
        <f>IF(ISBLANK(INDEX('Policy Characteristics'!L:L,MATCH($C743,'Policy Characteristics'!$C:$C,0))),"",INDEX('Policy Characteristics'!L:L,MATCH($C743,'Policy Characteristics'!$C:$C,0)))</f>
        <v>industry-elec-and-hydrogen.html</v>
      </c>
    </row>
    <row r="744" spans="1:18">
      <c r="A744" s="254" t="str">
        <f>IF(ISBLANK(INDEX('Policy Characteristics'!A:A,MATCH($C744,'Policy Characteristics'!$C:$C,0))),"",INDEX('Policy Characteristics'!A:A,MATCH($C744,'Policy Characteristics'!$C:$C,0)))</f>
        <v>Industry</v>
      </c>
      <c r="B744" s="262" t="str">
        <f>IF(ISBLANK(INDEX('Policy Characteristics'!B:B,MATCH($C744,'Policy Characteristics'!$C:$C,0))),"",INDEX('Policy Characteristics'!B:B,MATCH($C744,'Policy Characteristics'!$C:$C,0)))</f>
        <v>Electrification</v>
      </c>
      <c r="C744" s="254" t="str">
        <f t="shared" si="36"/>
        <v>Fraction of Eligible Industrial Energy Use Shifted to Electricity</v>
      </c>
      <c r="D744" s="6" t="s">
        <v>3088</v>
      </c>
      <c r="E744" s="1" t="s">
        <v>3525</v>
      </c>
      <c r="F744" t="s">
        <v>3050</v>
      </c>
      <c r="G744" s="45" t="s">
        <v>3532</v>
      </c>
      <c r="H744" s="43">
        <v>2010</v>
      </c>
      <c r="I744" s="324" t="s">
        <v>43</v>
      </c>
      <c r="J744" s="255" t="str">
        <f>IF(ISBLANK(INDEX('Policy Characteristics'!D:D,MATCH($C744,'Policy Characteristics'!$C:$C,0))),"",INDEX('Policy Characteristics'!D:D,MATCH($C744,'Policy Characteristics'!$C:$C,0)))</f>
        <v>Electrification</v>
      </c>
      <c r="K744" s="254" t="str">
        <f>IF(ISBLANK(INDEX('Policy Characteristics'!E:E,MATCH($C744,'Policy Characteristics'!$C:$C,0))),"",INDEX('Policy Characteristics'!E:E,MATCH($C744,'Policy Characteristics'!$C:$C,0)))</f>
        <v>indst shift to electricity</v>
      </c>
      <c r="L744" s="261">
        <f>IF(ISBLANK(INDEX('Policy Characteristics'!F:F,MATCH($C744,'Policy Characteristics'!$C:$C,0))),"",INDEX('Policy Characteristics'!F:F,MATCH($C744,'Policy Characteristics'!$C:$C,0)))</f>
        <v>0</v>
      </c>
      <c r="M744" s="261">
        <f>IF(ISBLANK(INDEX('Policy Characteristics'!G:G,MATCH($C744,'Policy Characteristics'!$C:$C,0))),"",INDEX('Policy Characteristics'!G:G,MATCH($C744,'Policy Characteristics'!$C:$C,0)))</f>
        <v>1</v>
      </c>
      <c r="N744" s="261">
        <f>IF(ISBLANK(INDEX('Policy Characteristics'!H:H,MATCH($C744,'Policy Characteristics'!$C:$C,0))),"",INDEX('Policy Characteristics'!H:H,MATCH($C744,'Policy Characteristics'!$C:$C,0)))</f>
        <v>0.01</v>
      </c>
      <c r="O744" s="254" t="str">
        <f>IF(ISBLANK(INDEX('Policy Characteristics'!I:I,MATCH($C744,'Policy Characteristics'!$C:$C,0))),"",INDEX('Policy Characteristics'!I:I,MATCH($C744,'Policy Characteristics'!$C:$C,0)))</f>
        <v>% of fuel shifted</v>
      </c>
      <c r="P744" s="254" t="str">
        <f>IF(ISBLANK(INDEX('Policy Characteristics'!J:J,MATCH($C744,'Policy Characteristics'!$C:$C,0))),"",INDEX('Policy Characteristics'!J:J,MATCH($C744,'Policy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4" s="254" t="str">
        <f>IF(ISBLANK(INDEX('Policy Characteristics'!K:K,MATCH($C744,'Policy Characteristics'!$C:$C,0))),"",INDEX('Policy Characteristics'!K:K,MATCH($C744,'Policy Characteristics'!$C:$C,0)))</f>
        <v>industry-ag-main.html#fuel-switching</v>
      </c>
      <c r="R744" s="254" t="str">
        <f>IF(ISBLANK(INDEX('Policy Characteristics'!L:L,MATCH($C744,'Policy Characteristics'!$C:$C,0))),"",INDEX('Policy Characteristics'!L:L,MATCH($C744,'Policy Characteristics'!$C:$C,0)))</f>
        <v>industry-elec-and-hydrogen.html</v>
      </c>
    </row>
    <row r="745" spans="1:18">
      <c r="A745" s="254" t="str">
        <f>IF(ISBLANK(INDEX('Policy Characteristics'!A:A,MATCH($C745,'Policy Characteristics'!$C:$C,0))),"",INDEX('Policy Characteristics'!A:A,MATCH($C745,'Policy Characteristics'!$C:$C,0)))</f>
        <v>Industry</v>
      </c>
      <c r="B745" s="262" t="str">
        <f>IF(ISBLANK(INDEX('Policy Characteristics'!B:B,MATCH($C745,'Policy Characteristics'!$C:$C,0))),"",INDEX('Policy Characteristics'!B:B,MATCH($C745,'Policy Characteristics'!$C:$C,0)))</f>
        <v>Electrification</v>
      </c>
      <c r="C745" s="254" t="str">
        <f t="shared" si="36"/>
        <v>Fraction of Eligible Industrial Energy Use Shifted to Electricity</v>
      </c>
      <c r="D745" s="6" t="s">
        <v>3088</v>
      </c>
      <c r="E745" s="1" t="s">
        <v>3526</v>
      </c>
      <c r="F745" t="s">
        <v>3050</v>
      </c>
      <c r="G745" s="45" t="s">
        <v>3533</v>
      </c>
      <c r="H745" s="43">
        <v>2011</v>
      </c>
      <c r="I745" s="324" t="s">
        <v>43</v>
      </c>
      <c r="J745" s="255" t="str">
        <f>IF(ISBLANK(INDEX('Policy Characteristics'!D:D,MATCH($C745,'Policy Characteristics'!$C:$C,0))),"",INDEX('Policy Characteristics'!D:D,MATCH($C745,'Policy Characteristics'!$C:$C,0)))</f>
        <v>Electrification</v>
      </c>
      <c r="K745" s="254" t="str">
        <f>IF(ISBLANK(INDEX('Policy Characteristics'!E:E,MATCH($C745,'Policy Characteristics'!$C:$C,0))),"",INDEX('Policy Characteristics'!E:E,MATCH($C745,'Policy Characteristics'!$C:$C,0)))</f>
        <v>indst shift to electricity</v>
      </c>
      <c r="L745" s="261">
        <f>IF(ISBLANK(INDEX('Policy Characteristics'!F:F,MATCH($C745,'Policy Characteristics'!$C:$C,0))),"",INDEX('Policy Characteristics'!F:F,MATCH($C745,'Policy Characteristics'!$C:$C,0)))</f>
        <v>0</v>
      </c>
      <c r="M745" s="261">
        <f>IF(ISBLANK(INDEX('Policy Characteristics'!G:G,MATCH($C745,'Policy Characteristics'!$C:$C,0))),"",INDEX('Policy Characteristics'!G:G,MATCH($C745,'Policy Characteristics'!$C:$C,0)))</f>
        <v>1</v>
      </c>
      <c r="N745" s="261">
        <f>IF(ISBLANK(INDEX('Policy Characteristics'!H:H,MATCH($C745,'Policy Characteristics'!$C:$C,0))),"",INDEX('Policy Characteristics'!H:H,MATCH($C745,'Policy Characteristics'!$C:$C,0)))</f>
        <v>0.01</v>
      </c>
      <c r="O745" s="254" t="str">
        <f>IF(ISBLANK(INDEX('Policy Characteristics'!I:I,MATCH($C745,'Policy Characteristics'!$C:$C,0))),"",INDEX('Policy Characteristics'!I:I,MATCH($C745,'Policy Characteristics'!$C:$C,0)))</f>
        <v>% of fuel shifted</v>
      </c>
      <c r="P745" s="254" t="str">
        <f>IF(ISBLANK(INDEX('Policy Characteristics'!J:J,MATCH($C745,'Policy Characteristics'!$C:$C,0))),"",INDEX('Policy Characteristics'!J:J,MATCH($C745,'Policy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5" s="254" t="str">
        <f>IF(ISBLANK(INDEX('Policy Characteristics'!K:K,MATCH($C745,'Policy Characteristics'!$C:$C,0))),"",INDEX('Policy Characteristics'!K:K,MATCH($C745,'Policy Characteristics'!$C:$C,0)))</f>
        <v>industry-ag-main.html#fuel-switching</v>
      </c>
      <c r="R745" s="254" t="str">
        <f>IF(ISBLANK(INDEX('Policy Characteristics'!L:L,MATCH($C745,'Policy Characteristics'!$C:$C,0))),"",INDEX('Policy Characteristics'!L:L,MATCH($C745,'Policy Characteristics'!$C:$C,0)))</f>
        <v>industry-elec-and-hydrogen.html</v>
      </c>
    </row>
    <row r="746" spans="1:18">
      <c r="A746" s="254" t="str">
        <f>IF(ISBLANK(INDEX('Policy Characteristics'!A:A,MATCH($C746,'Policy Characteristics'!$C:$C,0))),"",INDEX('Policy Characteristics'!A:A,MATCH($C746,'Policy Characteristics'!$C:$C,0)))</f>
        <v>Industry</v>
      </c>
      <c r="B746" s="262" t="str">
        <f>IF(ISBLANK(INDEX('Policy Characteristics'!B:B,MATCH($C746,'Policy Characteristics'!$C:$C,0))),"",INDEX('Policy Characteristics'!B:B,MATCH($C746,'Policy Characteristics'!$C:$C,0)))</f>
        <v>Electrification</v>
      </c>
      <c r="C746" s="254" t="str">
        <f t="shared" si="36"/>
        <v>Fraction of Eligible Industrial Energy Use Shifted to Electricity</v>
      </c>
      <c r="D746" s="6" t="s">
        <v>3088</v>
      </c>
      <c r="E746" s="1" t="s">
        <v>3527</v>
      </c>
      <c r="F746" t="s">
        <v>3050</v>
      </c>
      <c r="G746" s="45" t="s">
        <v>3534</v>
      </c>
      <c r="H746" s="43">
        <v>2012</v>
      </c>
      <c r="I746" s="324" t="s">
        <v>43</v>
      </c>
      <c r="J746" s="255" t="str">
        <f>IF(ISBLANK(INDEX('Policy Characteristics'!D:D,MATCH($C746,'Policy Characteristics'!$C:$C,0))),"",INDEX('Policy Characteristics'!D:D,MATCH($C746,'Policy Characteristics'!$C:$C,0)))</f>
        <v>Electrification</v>
      </c>
      <c r="K746" s="254" t="str">
        <f>IF(ISBLANK(INDEX('Policy Characteristics'!E:E,MATCH($C746,'Policy Characteristics'!$C:$C,0))),"",INDEX('Policy Characteristics'!E:E,MATCH($C746,'Policy Characteristics'!$C:$C,0)))</f>
        <v>indst shift to electricity</v>
      </c>
      <c r="L746" s="261">
        <f>IF(ISBLANK(INDEX('Policy Characteristics'!F:F,MATCH($C746,'Policy Characteristics'!$C:$C,0))),"",INDEX('Policy Characteristics'!F:F,MATCH($C746,'Policy Characteristics'!$C:$C,0)))</f>
        <v>0</v>
      </c>
      <c r="M746" s="261">
        <f>IF(ISBLANK(INDEX('Policy Characteristics'!G:G,MATCH($C746,'Policy Characteristics'!$C:$C,0))),"",INDEX('Policy Characteristics'!G:G,MATCH($C746,'Policy Characteristics'!$C:$C,0)))</f>
        <v>1</v>
      </c>
      <c r="N746" s="261">
        <f>IF(ISBLANK(INDEX('Policy Characteristics'!H:H,MATCH($C746,'Policy Characteristics'!$C:$C,0))),"",INDEX('Policy Characteristics'!H:H,MATCH($C746,'Policy Characteristics'!$C:$C,0)))</f>
        <v>0.01</v>
      </c>
      <c r="O746" s="254" t="str">
        <f>IF(ISBLANK(INDEX('Policy Characteristics'!I:I,MATCH($C746,'Policy Characteristics'!$C:$C,0))),"",INDEX('Policy Characteristics'!I:I,MATCH($C746,'Policy Characteristics'!$C:$C,0)))</f>
        <v>% of fuel shifted</v>
      </c>
      <c r="P746" s="254" t="str">
        <f>IF(ISBLANK(INDEX('Policy Characteristics'!J:J,MATCH($C746,'Policy Characteristics'!$C:$C,0))),"",INDEX('Policy Characteristics'!J:J,MATCH($C746,'Policy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6" s="254" t="str">
        <f>IF(ISBLANK(INDEX('Policy Characteristics'!K:K,MATCH($C746,'Policy Characteristics'!$C:$C,0))),"",INDEX('Policy Characteristics'!K:K,MATCH($C746,'Policy Characteristics'!$C:$C,0)))</f>
        <v>industry-ag-main.html#fuel-switching</v>
      </c>
      <c r="R746" s="254" t="str">
        <f>IF(ISBLANK(INDEX('Policy Characteristics'!L:L,MATCH($C746,'Policy Characteristics'!$C:$C,0))),"",INDEX('Policy Characteristics'!L:L,MATCH($C746,'Policy Characteristics'!$C:$C,0)))</f>
        <v>industry-elec-and-hydrogen.html</v>
      </c>
    </row>
    <row r="747" spans="1:18">
      <c r="A747" s="254" t="str">
        <f>IF(ISBLANK(INDEX('Policy Characteristics'!A:A,MATCH($C747,'Policy Characteristics'!$C:$C,0))),"",INDEX('Policy Characteristics'!A:A,MATCH($C747,'Policy Characteristics'!$C:$C,0)))</f>
        <v>Industry</v>
      </c>
      <c r="B747" s="262" t="str">
        <f>IF(ISBLANK(INDEX('Policy Characteristics'!B:B,MATCH($C747,'Policy Characteristics'!$C:$C,0))),"",INDEX('Policy Characteristics'!B:B,MATCH($C747,'Policy Characteristics'!$C:$C,0)))</f>
        <v>Electrification</v>
      </c>
      <c r="C747" s="254" t="str">
        <f t="shared" si="36"/>
        <v>Fraction of Eligible Industrial Energy Use Shifted to Electricity</v>
      </c>
      <c r="D747" s="6" t="s">
        <v>3088</v>
      </c>
      <c r="E747" s="1" t="s">
        <v>3528</v>
      </c>
      <c r="F747" t="s">
        <v>3050</v>
      </c>
      <c r="G747" s="45" t="s">
        <v>3535</v>
      </c>
      <c r="H747" s="43">
        <v>2013</v>
      </c>
      <c r="I747" s="324" t="s">
        <v>43</v>
      </c>
      <c r="J747" s="255" t="str">
        <f>IF(ISBLANK(INDEX('Policy Characteristics'!D:D,MATCH($C747,'Policy Characteristics'!$C:$C,0))),"",INDEX('Policy Characteristics'!D:D,MATCH($C747,'Policy Characteristics'!$C:$C,0)))</f>
        <v>Electrification</v>
      </c>
      <c r="K747" s="254" t="str">
        <f>IF(ISBLANK(INDEX('Policy Characteristics'!E:E,MATCH($C747,'Policy Characteristics'!$C:$C,0))),"",INDEX('Policy Characteristics'!E:E,MATCH($C747,'Policy Characteristics'!$C:$C,0)))</f>
        <v>indst shift to electricity</v>
      </c>
      <c r="L747" s="261">
        <f>IF(ISBLANK(INDEX('Policy Characteristics'!F:F,MATCH($C747,'Policy Characteristics'!$C:$C,0))),"",INDEX('Policy Characteristics'!F:F,MATCH($C747,'Policy Characteristics'!$C:$C,0)))</f>
        <v>0</v>
      </c>
      <c r="M747" s="261">
        <f>IF(ISBLANK(INDEX('Policy Characteristics'!G:G,MATCH($C747,'Policy Characteristics'!$C:$C,0))),"",INDEX('Policy Characteristics'!G:G,MATCH($C747,'Policy Characteristics'!$C:$C,0)))</f>
        <v>1</v>
      </c>
      <c r="N747" s="261">
        <f>IF(ISBLANK(INDEX('Policy Characteristics'!H:H,MATCH($C747,'Policy Characteristics'!$C:$C,0))),"",INDEX('Policy Characteristics'!H:H,MATCH($C747,'Policy Characteristics'!$C:$C,0)))</f>
        <v>0.01</v>
      </c>
      <c r="O747" s="254" t="str">
        <f>IF(ISBLANK(INDEX('Policy Characteristics'!I:I,MATCH($C747,'Policy Characteristics'!$C:$C,0))),"",INDEX('Policy Characteristics'!I:I,MATCH($C747,'Policy Characteristics'!$C:$C,0)))</f>
        <v>% of fuel shifted</v>
      </c>
      <c r="P747" s="254" t="str">
        <f>IF(ISBLANK(INDEX('Policy Characteristics'!J:J,MATCH($C747,'Policy Characteristics'!$C:$C,0))),"",INDEX('Policy Characteristics'!J:J,MATCH($C747,'Policy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7" s="254" t="str">
        <f>IF(ISBLANK(INDEX('Policy Characteristics'!K:K,MATCH($C747,'Policy Characteristics'!$C:$C,0))),"",INDEX('Policy Characteristics'!K:K,MATCH($C747,'Policy Characteristics'!$C:$C,0)))</f>
        <v>industry-ag-main.html#fuel-switching</v>
      </c>
      <c r="R747" s="254" t="str">
        <f>IF(ISBLANK(INDEX('Policy Characteristics'!L:L,MATCH($C747,'Policy Characteristics'!$C:$C,0))),"",INDEX('Policy Characteristics'!L:L,MATCH($C747,'Policy Characteristics'!$C:$C,0)))</f>
        <v>industry-elec-and-hydrogen.html</v>
      </c>
    </row>
    <row r="748" spans="1:18">
      <c r="A748" s="254" t="str">
        <f>IF(ISBLANK(INDEX('Policy Characteristics'!A:A,MATCH($C748,'Policy Characteristics'!$C:$C,0))),"",INDEX('Policy Characteristics'!A:A,MATCH($C748,'Policy Characteristics'!$C:$C,0)))</f>
        <v>Industry</v>
      </c>
      <c r="B748" s="262" t="str">
        <f>IF(ISBLANK(INDEX('Policy Characteristics'!B:B,MATCH($C748,'Policy Characteristics'!$C:$C,0))),"",INDEX('Policy Characteristics'!B:B,MATCH($C748,'Policy Characteristics'!$C:$C,0)))</f>
        <v>Electrification</v>
      </c>
      <c r="C748" s="254" t="str">
        <f t="shared" si="36"/>
        <v>Fraction of Eligible Industrial Energy Use Shifted to Electricity</v>
      </c>
      <c r="D748" s="6" t="s">
        <v>3088</v>
      </c>
      <c r="E748" s="1" t="s">
        <v>3529</v>
      </c>
      <c r="F748" t="s">
        <v>3050</v>
      </c>
      <c r="G748" s="45" t="s">
        <v>3536</v>
      </c>
      <c r="H748" s="43">
        <v>2014</v>
      </c>
      <c r="I748" s="324" t="s">
        <v>43</v>
      </c>
      <c r="J748" s="255" t="str">
        <f>IF(ISBLANK(INDEX('Policy Characteristics'!D:D,MATCH($C748,'Policy Characteristics'!$C:$C,0))),"",INDEX('Policy Characteristics'!D:D,MATCH($C748,'Policy Characteristics'!$C:$C,0)))</f>
        <v>Electrification</v>
      </c>
      <c r="K748" s="254" t="str">
        <f>IF(ISBLANK(INDEX('Policy Characteristics'!E:E,MATCH($C748,'Policy Characteristics'!$C:$C,0))),"",INDEX('Policy Characteristics'!E:E,MATCH($C748,'Policy Characteristics'!$C:$C,0)))</f>
        <v>indst shift to electricity</v>
      </c>
      <c r="L748" s="261">
        <f>IF(ISBLANK(INDEX('Policy Characteristics'!F:F,MATCH($C748,'Policy Characteristics'!$C:$C,0))),"",INDEX('Policy Characteristics'!F:F,MATCH($C748,'Policy Characteristics'!$C:$C,0)))</f>
        <v>0</v>
      </c>
      <c r="M748" s="261">
        <f>IF(ISBLANK(INDEX('Policy Characteristics'!G:G,MATCH($C748,'Policy Characteristics'!$C:$C,0))),"",INDEX('Policy Characteristics'!G:G,MATCH($C748,'Policy Characteristics'!$C:$C,0)))</f>
        <v>1</v>
      </c>
      <c r="N748" s="261">
        <f>IF(ISBLANK(INDEX('Policy Characteristics'!H:H,MATCH($C748,'Policy Characteristics'!$C:$C,0))),"",INDEX('Policy Characteristics'!H:H,MATCH($C748,'Policy Characteristics'!$C:$C,0)))</f>
        <v>0.01</v>
      </c>
      <c r="O748" s="254" t="str">
        <f>IF(ISBLANK(INDEX('Policy Characteristics'!I:I,MATCH($C748,'Policy Characteristics'!$C:$C,0))),"",INDEX('Policy Characteristics'!I:I,MATCH($C748,'Policy Characteristics'!$C:$C,0)))</f>
        <v>% of fuel shifted</v>
      </c>
      <c r="P748" s="254" t="str">
        <f>IF(ISBLANK(INDEX('Policy Characteristics'!J:J,MATCH($C748,'Policy Characteristics'!$C:$C,0))),"",INDEX('Policy Characteristics'!J:J,MATCH($C748,'Policy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8" s="254" t="str">
        <f>IF(ISBLANK(INDEX('Policy Characteristics'!K:K,MATCH($C748,'Policy Characteristics'!$C:$C,0))),"",INDEX('Policy Characteristics'!K:K,MATCH($C748,'Policy Characteristics'!$C:$C,0)))</f>
        <v>industry-ag-main.html#fuel-switching</v>
      </c>
      <c r="R748" s="254" t="str">
        <f>IF(ISBLANK(INDEX('Policy Characteristics'!L:L,MATCH($C748,'Policy Characteristics'!$C:$C,0))),"",INDEX('Policy Characteristics'!L:L,MATCH($C748,'Policy Characteristics'!$C:$C,0)))</f>
        <v>industry-elec-and-hydrogen.html</v>
      </c>
    </row>
    <row r="749" spans="1:18">
      <c r="A749" s="254" t="str">
        <f>IF(ISBLANK(INDEX('Policy Characteristics'!A:A,MATCH($C749,'Policy Characteristics'!$C:$C,0))),"",INDEX('Policy Characteristics'!A:A,MATCH($C749,'Policy Characteristics'!$C:$C,0)))</f>
        <v>Industry</v>
      </c>
      <c r="B749" s="262" t="str">
        <f>IF(ISBLANK(INDEX('Policy Characteristics'!B:B,MATCH($C749,'Policy Characteristics'!$C:$C,0))),"",INDEX('Policy Characteristics'!B:B,MATCH($C749,'Policy Characteristics'!$C:$C,0)))</f>
        <v>Electrification</v>
      </c>
      <c r="C749" s="254" t="str">
        <f t="shared" si="36"/>
        <v>Fraction of Eligible Industrial Energy Use Shifted to Electricity</v>
      </c>
      <c r="D749" s="6" t="s">
        <v>3088</v>
      </c>
      <c r="E749" s="1" t="s">
        <v>3530</v>
      </c>
      <c r="F749" t="s">
        <v>3050</v>
      </c>
      <c r="G749" s="45" t="s">
        <v>3537</v>
      </c>
      <c r="H749" s="43">
        <v>2015</v>
      </c>
      <c r="I749" s="324" t="s">
        <v>43</v>
      </c>
      <c r="J749" s="255" t="str">
        <f>IF(ISBLANK(INDEX('Policy Characteristics'!D:D,MATCH($C749,'Policy Characteristics'!$C:$C,0))),"",INDEX('Policy Characteristics'!D:D,MATCH($C749,'Policy Characteristics'!$C:$C,0)))</f>
        <v>Electrification</v>
      </c>
      <c r="K749" s="254" t="str">
        <f>IF(ISBLANK(INDEX('Policy Characteristics'!E:E,MATCH($C749,'Policy Characteristics'!$C:$C,0))),"",INDEX('Policy Characteristics'!E:E,MATCH($C749,'Policy Characteristics'!$C:$C,0)))</f>
        <v>indst shift to electricity</v>
      </c>
      <c r="L749" s="261">
        <f>IF(ISBLANK(INDEX('Policy Characteristics'!F:F,MATCH($C749,'Policy Characteristics'!$C:$C,0))),"",INDEX('Policy Characteristics'!F:F,MATCH($C749,'Policy Characteristics'!$C:$C,0)))</f>
        <v>0</v>
      </c>
      <c r="M749" s="261">
        <f>IF(ISBLANK(INDEX('Policy Characteristics'!G:G,MATCH($C749,'Policy Characteristics'!$C:$C,0))),"",INDEX('Policy Characteristics'!G:G,MATCH($C749,'Policy Characteristics'!$C:$C,0)))</f>
        <v>1</v>
      </c>
      <c r="N749" s="261">
        <f>IF(ISBLANK(INDEX('Policy Characteristics'!H:H,MATCH($C749,'Policy Characteristics'!$C:$C,0))),"",INDEX('Policy Characteristics'!H:H,MATCH($C749,'Policy Characteristics'!$C:$C,0)))</f>
        <v>0.01</v>
      </c>
      <c r="O749" s="254" t="str">
        <f>IF(ISBLANK(INDEX('Policy Characteristics'!I:I,MATCH($C749,'Policy Characteristics'!$C:$C,0))),"",INDEX('Policy Characteristics'!I:I,MATCH($C749,'Policy Characteristics'!$C:$C,0)))</f>
        <v>% of fuel shifted</v>
      </c>
      <c r="P749" s="254" t="str">
        <f>IF(ISBLANK(INDEX('Policy Characteristics'!J:J,MATCH($C749,'Policy Characteristics'!$C:$C,0))),"",INDEX('Policy Characteristics'!J:J,MATCH($C749,'Policy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9" s="254" t="str">
        <f>IF(ISBLANK(INDEX('Policy Characteristics'!K:K,MATCH($C749,'Policy Characteristics'!$C:$C,0))),"",INDEX('Policy Characteristics'!K:K,MATCH($C749,'Policy Characteristics'!$C:$C,0)))</f>
        <v>industry-ag-main.html#fuel-switching</v>
      </c>
      <c r="R749" s="254" t="str">
        <f>IF(ISBLANK(INDEX('Policy Characteristics'!L:L,MATCH($C749,'Policy Characteristics'!$C:$C,0))),"",INDEX('Policy Characteristics'!L:L,MATCH($C749,'Policy Characteristics'!$C:$C,0)))</f>
        <v>industry-elec-and-hydrogen.html</v>
      </c>
    </row>
    <row r="750" spans="1:18">
      <c r="A750" s="254" t="str">
        <f>IF(ISBLANK(INDEX('Policy Characteristics'!A:A,MATCH($C750,'Policy Characteristics'!$C:$C,0))),"",INDEX('Policy Characteristics'!A:A,MATCH($C750,'Policy Characteristics'!$C:$C,0)))</f>
        <v>Industry</v>
      </c>
      <c r="B750" s="262" t="str">
        <f>IF(ISBLANK(INDEX('Policy Characteristics'!B:B,MATCH($C750,'Policy Characteristics'!$C:$C,0))),"",INDEX('Policy Characteristics'!B:B,MATCH($C750,'Policy Characteristics'!$C:$C,0)))</f>
        <v>Electrification</v>
      </c>
      <c r="C750" s="254" t="str">
        <f t="shared" si="36"/>
        <v>Fraction of Eligible Industrial Energy Use Shifted to Electricity</v>
      </c>
      <c r="D750" s="6" t="s">
        <v>3088</v>
      </c>
      <c r="E750" s="1" t="s">
        <v>3531</v>
      </c>
      <c r="F750" t="s">
        <v>3050</v>
      </c>
      <c r="G750" s="45" t="s">
        <v>3538</v>
      </c>
      <c r="H750" s="43">
        <v>2016</v>
      </c>
      <c r="I750" s="324" t="s">
        <v>43</v>
      </c>
      <c r="J750" s="255" t="str">
        <f>IF(ISBLANK(INDEX('Policy Characteristics'!D:D,MATCH($C750,'Policy Characteristics'!$C:$C,0))),"",INDEX('Policy Characteristics'!D:D,MATCH($C750,'Policy Characteristics'!$C:$C,0)))</f>
        <v>Electrification</v>
      </c>
      <c r="K750" s="254" t="str">
        <f>IF(ISBLANK(INDEX('Policy Characteristics'!E:E,MATCH($C750,'Policy Characteristics'!$C:$C,0))),"",INDEX('Policy Characteristics'!E:E,MATCH($C750,'Policy Characteristics'!$C:$C,0)))</f>
        <v>indst shift to electricity</v>
      </c>
      <c r="L750" s="261">
        <f>IF(ISBLANK(INDEX('Policy Characteristics'!F:F,MATCH($C750,'Policy Characteristics'!$C:$C,0))),"",INDEX('Policy Characteristics'!F:F,MATCH($C750,'Policy Characteristics'!$C:$C,0)))</f>
        <v>0</v>
      </c>
      <c r="M750" s="261">
        <f>IF(ISBLANK(INDEX('Policy Characteristics'!G:G,MATCH($C750,'Policy Characteristics'!$C:$C,0))),"",INDEX('Policy Characteristics'!G:G,MATCH($C750,'Policy Characteristics'!$C:$C,0)))</f>
        <v>1</v>
      </c>
      <c r="N750" s="261">
        <f>IF(ISBLANK(INDEX('Policy Characteristics'!H:H,MATCH($C750,'Policy Characteristics'!$C:$C,0))),"",INDEX('Policy Characteristics'!H:H,MATCH($C750,'Policy Characteristics'!$C:$C,0)))</f>
        <v>0.01</v>
      </c>
      <c r="O750" s="254" t="str">
        <f>IF(ISBLANK(INDEX('Policy Characteristics'!I:I,MATCH($C750,'Policy Characteristics'!$C:$C,0))),"",INDEX('Policy Characteristics'!I:I,MATCH($C750,'Policy Characteristics'!$C:$C,0)))</f>
        <v>% of fuel shifted</v>
      </c>
      <c r="P750" s="254" t="str">
        <f>IF(ISBLANK(INDEX('Policy Characteristics'!J:J,MATCH($C750,'Policy Characteristics'!$C:$C,0))),"",INDEX('Policy Characteristics'!J:J,MATCH($C750,'Policy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0" s="254" t="str">
        <f>IF(ISBLANK(INDEX('Policy Characteristics'!K:K,MATCH($C750,'Policy Characteristics'!$C:$C,0))),"",INDEX('Policy Characteristics'!K:K,MATCH($C750,'Policy Characteristics'!$C:$C,0)))</f>
        <v>industry-ag-main.html#fuel-switching</v>
      </c>
      <c r="R750" s="254" t="str">
        <f>IF(ISBLANK(INDEX('Policy Characteristics'!L:L,MATCH($C750,'Policy Characteristics'!$C:$C,0))),"",INDEX('Policy Characteristics'!L:L,MATCH($C750,'Policy Characteristics'!$C:$C,0)))</f>
        <v>industry-elec-and-hydrogen.html</v>
      </c>
    </row>
    <row r="751" spans="1:18">
      <c r="A751" s="254" t="str">
        <f>IF(ISBLANK(INDEX('Policy Characteristics'!A:A,MATCH($C751,'Policy Characteristics'!$C:$C,0))),"",INDEX('Policy Characteristics'!A:A,MATCH($C751,'Policy Characteristics'!$C:$C,0)))</f>
        <v>Industry</v>
      </c>
      <c r="B751" s="262" t="str">
        <f>IF(ISBLANK(INDEX('Policy Characteristics'!B:B,MATCH($C751,'Policy Characteristics'!$C:$C,0))),"",INDEX('Policy Characteristics'!B:B,MATCH($C751,'Policy Characteristics'!$C:$C,0)))</f>
        <v>Electrification</v>
      </c>
      <c r="C751" s="254" t="str">
        <f t="shared" si="36"/>
        <v>Fraction of Eligible Industrial Energy Use Shifted to Electricity</v>
      </c>
      <c r="D751" s="6" t="s">
        <v>3088</v>
      </c>
      <c r="E751" s="1" t="s">
        <v>3694</v>
      </c>
      <c r="F751" t="s">
        <v>3050</v>
      </c>
      <c r="G751" s="45" t="s">
        <v>3694</v>
      </c>
      <c r="H751" s="43">
        <v>2017</v>
      </c>
      <c r="I751" s="324" t="s">
        <v>43</v>
      </c>
      <c r="J751" s="255" t="str">
        <f>IF(ISBLANK(INDEX('Policy Characteristics'!D:D,MATCH($C751,'Policy Characteristics'!$C:$C,0))),"",INDEX('Policy Characteristics'!D:D,MATCH($C751,'Policy Characteristics'!$C:$C,0)))</f>
        <v>Electrification</v>
      </c>
      <c r="K751" s="254" t="str">
        <f>IF(ISBLANK(INDEX('Policy Characteristics'!E:E,MATCH($C751,'Policy Characteristics'!$C:$C,0))),"",INDEX('Policy Characteristics'!E:E,MATCH($C751,'Policy Characteristics'!$C:$C,0)))</f>
        <v>indst shift to electricity</v>
      </c>
      <c r="L751" s="261">
        <f>IF(ISBLANK(INDEX('Policy Characteristics'!F:F,MATCH($C751,'Policy Characteristics'!$C:$C,0))),"",INDEX('Policy Characteristics'!F:F,MATCH($C751,'Policy Characteristics'!$C:$C,0)))</f>
        <v>0</v>
      </c>
      <c r="M751" s="261">
        <f>IF(ISBLANK(INDEX('Policy Characteristics'!G:G,MATCH($C751,'Policy Characteristics'!$C:$C,0))),"",INDEX('Policy Characteristics'!G:G,MATCH($C751,'Policy Characteristics'!$C:$C,0)))</f>
        <v>1</v>
      </c>
      <c r="N751" s="261">
        <f>IF(ISBLANK(INDEX('Policy Characteristics'!H:H,MATCH($C751,'Policy Characteristics'!$C:$C,0))),"",INDEX('Policy Characteristics'!H:H,MATCH($C751,'Policy Characteristics'!$C:$C,0)))</f>
        <v>0.01</v>
      </c>
      <c r="O751" s="254" t="str">
        <f>IF(ISBLANK(INDEX('Policy Characteristics'!I:I,MATCH($C751,'Policy Characteristics'!$C:$C,0))),"",INDEX('Policy Characteristics'!I:I,MATCH($C751,'Policy Characteristics'!$C:$C,0)))</f>
        <v>% of fuel shifted</v>
      </c>
      <c r="P751" s="254" t="str">
        <f>IF(ISBLANK(INDEX('Policy Characteristics'!J:J,MATCH($C751,'Policy Characteristics'!$C:$C,0))),"",INDEX('Policy Characteristics'!J:J,MATCH($C751,'Policy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1" s="254" t="str">
        <f>IF(ISBLANK(INDEX('Policy Characteristics'!K:K,MATCH($C751,'Policy Characteristics'!$C:$C,0))),"",INDEX('Policy Characteristics'!K:K,MATCH($C751,'Policy Characteristics'!$C:$C,0)))</f>
        <v>industry-ag-main.html#fuel-switching</v>
      </c>
      <c r="R751" s="254" t="str">
        <f>IF(ISBLANK(INDEX('Policy Characteristics'!L:L,MATCH($C751,'Policy Characteristics'!$C:$C,0))),"",INDEX('Policy Characteristics'!L:L,MATCH($C751,'Policy Characteristics'!$C:$C,0)))</f>
        <v>industry-elec-and-hydrogen.html</v>
      </c>
    </row>
    <row r="752" spans="1:18">
      <c r="A752" s="254" t="str">
        <f>IF(ISBLANK(INDEX('Policy Characteristics'!A:A,MATCH($C752,'Policy Characteristics'!$C:$C,0))),"",INDEX('Policy Characteristics'!A:A,MATCH($C752,'Policy Characteristics'!$C:$C,0)))</f>
        <v>Industry</v>
      </c>
      <c r="B752" s="262" t="str">
        <f>IF(ISBLANK(INDEX('Policy Characteristics'!B:B,MATCH($C752,'Policy Characteristics'!$C:$C,0))),"",INDEX('Policy Characteristics'!B:B,MATCH($C752,'Policy Characteristics'!$C:$C,0)))</f>
        <v>Electrification</v>
      </c>
      <c r="C752" s="254" t="str">
        <f t="shared" si="36"/>
        <v>Fraction of Eligible Industrial Energy Use Shifted to Electricity</v>
      </c>
      <c r="D752" s="6" t="s">
        <v>3089</v>
      </c>
      <c r="E752" s="1" t="s">
        <v>3525</v>
      </c>
      <c r="F752" t="s">
        <v>3092</v>
      </c>
      <c r="G752" s="45" t="s">
        <v>3532</v>
      </c>
      <c r="H752" s="43">
        <v>2018</v>
      </c>
      <c r="I752" s="324" t="s">
        <v>43</v>
      </c>
      <c r="J752" s="255" t="str">
        <f>IF(ISBLANK(INDEX('Policy Characteristics'!D:D,MATCH($C752,'Policy Characteristics'!$C:$C,0))),"",INDEX('Policy Characteristics'!D:D,MATCH($C752,'Policy Characteristics'!$C:$C,0)))</f>
        <v>Electrification</v>
      </c>
      <c r="K752" s="254" t="str">
        <f>IF(ISBLANK(INDEX('Policy Characteristics'!E:E,MATCH($C752,'Policy Characteristics'!$C:$C,0))),"",INDEX('Policy Characteristics'!E:E,MATCH($C752,'Policy Characteristics'!$C:$C,0)))</f>
        <v>indst shift to electricity</v>
      </c>
      <c r="L752" s="261">
        <f>IF(ISBLANK(INDEX('Policy Characteristics'!F:F,MATCH($C752,'Policy Characteristics'!$C:$C,0))),"",INDEX('Policy Characteristics'!F:F,MATCH($C752,'Policy Characteristics'!$C:$C,0)))</f>
        <v>0</v>
      </c>
      <c r="M752" s="261">
        <f>IF(ISBLANK(INDEX('Policy Characteristics'!G:G,MATCH($C752,'Policy Characteristics'!$C:$C,0))),"",INDEX('Policy Characteristics'!G:G,MATCH($C752,'Policy Characteristics'!$C:$C,0)))</f>
        <v>1</v>
      </c>
      <c r="N752" s="261">
        <f>IF(ISBLANK(INDEX('Policy Characteristics'!H:H,MATCH($C752,'Policy Characteristics'!$C:$C,0))),"",INDEX('Policy Characteristics'!H:H,MATCH($C752,'Policy Characteristics'!$C:$C,0)))</f>
        <v>0.01</v>
      </c>
      <c r="O752" s="254" t="str">
        <f>IF(ISBLANK(INDEX('Policy Characteristics'!I:I,MATCH($C752,'Policy Characteristics'!$C:$C,0))),"",INDEX('Policy Characteristics'!I:I,MATCH($C752,'Policy Characteristics'!$C:$C,0)))</f>
        <v>% of fuel shifted</v>
      </c>
      <c r="P752" s="254" t="str">
        <f>IF(ISBLANK(INDEX('Policy Characteristics'!J:J,MATCH($C752,'Policy Characteristics'!$C:$C,0))),"",INDEX('Policy Characteristics'!J:J,MATCH($C752,'Policy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2" s="254" t="str">
        <f>IF(ISBLANK(INDEX('Policy Characteristics'!K:K,MATCH($C752,'Policy Characteristics'!$C:$C,0))),"",INDEX('Policy Characteristics'!K:K,MATCH($C752,'Policy Characteristics'!$C:$C,0)))</f>
        <v>industry-ag-main.html#fuel-switching</v>
      </c>
      <c r="R752" s="254" t="str">
        <f>IF(ISBLANK(INDEX('Policy Characteristics'!L:L,MATCH($C752,'Policy Characteristics'!$C:$C,0))),"",INDEX('Policy Characteristics'!L:L,MATCH($C752,'Policy Characteristics'!$C:$C,0)))</f>
        <v>industry-elec-and-hydrogen.html</v>
      </c>
    </row>
    <row r="753" spans="1:18">
      <c r="A753" s="254" t="str">
        <f>IF(ISBLANK(INDEX('Policy Characteristics'!A:A,MATCH($C753,'Policy Characteristics'!$C:$C,0))),"",INDEX('Policy Characteristics'!A:A,MATCH($C753,'Policy Characteristics'!$C:$C,0)))</f>
        <v>Industry</v>
      </c>
      <c r="B753" s="262" t="str">
        <f>IF(ISBLANK(INDEX('Policy Characteristics'!B:B,MATCH($C753,'Policy Characteristics'!$C:$C,0))),"",INDEX('Policy Characteristics'!B:B,MATCH($C753,'Policy Characteristics'!$C:$C,0)))</f>
        <v>Electrification</v>
      </c>
      <c r="C753" s="254" t="str">
        <f t="shared" si="36"/>
        <v>Fraction of Eligible Industrial Energy Use Shifted to Electricity</v>
      </c>
      <c r="D753" s="6" t="s">
        <v>3089</v>
      </c>
      <c r="E753" s="1" t="s">
        <v>3526</v>
      </c>
      <c r="F753" t="s">
        <v>3092</v>
      </c>
      <c r="G753" s="45" t="s">
        <v>3533</v>
      </c>
      <c r="H753" s="43">
        <v>2019</v>
      </c>
      <c r="I753" s="324" t="s">
        <v>43</v>
      </c>
      <c r="J753" s="255" t="str">
        <f>IF(ISBLANK(INDEX('Policy Characteristics'!D:D,MATCH($C753,'Policy Characteristics'!$C:$C,0))),"",INDEX('Policy Characteristics'!D:D,MATCH($C753,'Policy Characteristics'!$C:$C,0)))</f>
        <v>Electrification</v>
      </c>
      <c r="K753" s="254" t="str">
        <f>IF(ISBLANK(INDEX('Policy Characteristics'!E:E,MATCH($C753,'Policy Characteristics'!$C:$C,0))),"",INDEX('Policy Characteristics'!E:E,MATCH($C753,'Policy Characteristics'!$C:$C,0)))</f>
        <v>indst shift to electricity</v>
      </c>
      <c r="L753" s="261">
        <f>IF(ISBLANK(INDEX('Policy Characteristics'!F:F,MATCH($C753,'Policy Characteristics'!$C:$C,0))),"",INDEX('Policy Characteristics'!F:F,MATCH($C753,'Policy Characteristics'!$C:$C,0)))</f>
        <v>0</v>
      </c>
      <c r="M753" s="261">
        <f>IF(ISBLANK(INDEX('Policy Characteristics'!G:G,MATCH($C753,'Policy Characteristics'!$C:$C,0))),"",INDEX('Policy Characteristics'!G:G,MATCH($C753,'Policy Characteristics'!$C:$C,0)))</f>
        <v>1</v>
      </c>
      <c r="N753" s="261">
        <f>IF(ISBLANK(INDEX('Policy Characteristics'!H:H,MATCH($C753,'Policy Characteristics'!$C:$C,0))),"",INDEX('Policy Characteristics'!H:H,MATCH($C753,'Policy Characteristics'!$C:$C,0)))</f>
        <v>0.01</v>
      </c>
      <c r="O753" s="254" t="str">
        <f>IF(ISBLANK(INDEX('Policy Characteristics'!I:I,MATCH($C753,'Policy Characteristics'!$C:$C,0))),"",INDEX('Policy Characteristics'!I:I,MATCH($C753,'Policy Characteristics'!$C:$C,0)))</f>
        <v>% of fuel shifted</v>
      </c>
      <c r="P753" s="254" t="str">
        <f>IF(ISBLANK(INDEX('Policy Characteristics'!J:J,MATCH($C753,'Policy Characteristics'!$C:$C,0))),"",INDEX('Policy Characteristics'!J:J,MATCH($C753,'Policy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3" s="254" t="str">
        <f>IF(ISBLANK(INDEX('Policy Characteristics'!K:K,MATCH($C753,'Policy Characteristics'!$C:$C,0))),"",INDEX('Policy Characteristics'!K:K,MATCH($C753,'Policy Characteristics'!$C:$C,0)))</f>
        <v>industry-ag-main.html#fuel-switching</v>
      </c>
      <c r="R753" s="254" t="str">
        <f>IF(ISBLANK(INDEX('Policy Characteristics'!L:L,MATCH($C753,'Policy Characteristics'!$C:$C,0))),"",INDEX('Policy Characteristics'!L:L,MATCH($C753,'Policy Characteristics'!$C:$C,0)))</f>
        <v>industry-elec-and-hydrogen.html</v>
      </c>
    </row>
    <row r="754" spans="1:18">
      <c r="A754" s="254" t="str">
        <f>IF(ISBLANK(INDEX('Policy Characteristics'!A:A,MATCH($C754,'Policy Characteristics'!$C:$C,0))),"",INDEX('Policy Characteristics'!A:A,MATCH($C754,'Policy Characteristics'!$C:$C,0)))</f>
        <v>Industry</v>
      </c>
      <c r="B754" s="262" t="str">
        <f>IF(ISBLANK(INDEX('Policy Characteristics'!B:B,MATCH($C754,'Policy Characteristics'!$C:$C,0))),"",INDEX('Policy Characteristics'!B:B,MATCH($C754,'Policy Characteristics'!$C:$C,0)))</f>
        <v>Electrification</v>
      </c>
      <c r="C754" s="254" t="str">
        <f t="shared" si="36"/>
        <v>Fraction of Eligible Industrial Energy Use Shifted to Electricity</v>
      </c>
      <c r="D754" s="6" t="s">
        <v>3089</v>
      </c>
      <c r="E754" s="1" t="s">
        <v>3527</v>
      </c>
      <c r="F754" t="s">
        <v>3092</v>
      </c>
      <c r="G754" s="45" t="s">
        <v>3534</v>
      </c>
      <c r="H754" s="43">
        <v>2020</v>
      </c>
      <c r="I754" s="324" t="s">
        <v>43</v>
      </c>
      <c r="J754" s="255" t="str">
        <f>IF(ISBLANK(INDEX('Policy Characteristics'!D:D,MATCH($C754,'Policy Characteristics'!$C:$C,0))),"",INDEX('Policy Characteristics'!D:D,MATCH($C754,'Policy Characteristics'!$C:$C,0)))</f>
        <v>Electrification</v>
      </c>
      <c r="K754" s="254" t="str">
        <f>IF(ISBLANK(INDEX('Policy Characteristics'!E:E,MATCH($C754,'Policy Characteristics'!$C:$C,0))),"",INDEX('Policy Characteristics'!E:E,MATCH($C754,'Policy Characteristics'!$C:$C,0)))</f>
        <v>indst shift to electricity</v>
      </c>
      <c r="L754" s="261">
        <f>IF(ISBLANK(INDEX('Policy Characteristics'!F:F,MATCH($C754,'Policy Characteristics'!$C:$C,0))),"",INDEX('Policy Characteristics'!F:F,MATCH($C754,'Policy Characteristics'!$C:$C,0)))</f>
        <v>0</v>
      </c>
      <c r="M754" s="261">
        <f>IF(ISBLANK(INDEX('Policy Characteristics'!G:G,MATCH($C754,'Policy Characteristics'!$C:$C,0))),"",INDEX('Policy Characteristics'!G:G,MATCH($C754,'Policy Characteristics'!$C:$C,0)))</f>
        <v>1</v>
      </c>
      <c r="N754" s="261">
        <f>IF(ISBLANK(INDEX('Policy Characteristics'!H:H,MATCH($C754,'Policy Characteristics'!$C:$C,0))),"",INDEX('Policy Characteristics'!H:H,MATCH($C754,'Policy Characteristics'!$C:$C,0)))</f>
        <v>0.01</v>
      </c>
      <c r="O754" s="254" t="str">
        <f>IF(ISBLANK(INDEX('Policy Characteristics'!I:I,MATCH($C754,'Policy Characteristics'!$C:$C,0))),"",INDEX('Policy Characteristics'!I:I,MATCH($C754,'Policy Characteristics'!$C:$C,0)))</f>
        <v>% of fuel shifted</v>
      </c>
      <c r="P754" s="254" t="str">
        <f>IF(ISBLANK(INDEX('Policy Characteristics'!J:J,MATCH($C754,'Policy Characteristics'!$C:$C,0))),"",INDEX('Policy Characteristics'!J:J,MATCH($C754,'Policy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4" s="254" t="str">
        <f>IF(ISBLANK(INDEX('Policy Characteristics'!K:K,MATCH($C754,'Policy Characteristics'!$C:$C,0))),"",INDEX('Policy Characteristics'!K:K,MATCH($C754,'Policy Characteristics'!$C:$C,0)))</f>
        <v>industry-ag-main.html#fuel-switching</v>
      </c>
      <c r="R754" s="254" t="str">
        <f>IF(ISBLANK(INDEX('Policy Characteristics'!L:L,MATCH($C754,'Policy Characteristics'!$C:$C,0))),"",INDEX('Policy Characteristics'!L:L,MATCH($C754,'Policy Characteristics'!$C:$C,0)))</f>
        <v>industry-elec-and-hydrogen.html</v>
      </c>
    </row>
    <row r="755" spans="1:18">
      <c r="A755" s="254" t="str">
        <f>IF(ISBLANK(INDEX('Policy Characteristics'!A:A,MATCH($C755,'Policy Characteristics'!$C:$C,0))),"",INDEX('Policy Characteristics'!A:A,MATCH($C755,'Policy Characteristics'!$C:$C,0)))</f>
        <v>Industry</v>
      </c>
      <c r="B755" s="262" t="str">
        <f>IF(ISBLANK(INDEX('Policy Characteristics'!B:B,MATCH($C755,'Policy Characteristics'!$C:$C,0))),"",INDEX('Policy Characteristics'!B:B,MATCH($C755,'Policy Characteristics'!$C:$C,0)))</f>
        <v>Electrification</v>
      </c>
      <c r="C755" s="254" t="str">
        <f t="shared" si="36"/>
        <v>Fraction of Eligible Industrial Energy Use Shifted to Electricity</v>
      </c>
      <c r="D755" s="6" t="s">
        <v>3089</v>
      </c>
      <c r="E755" s="1" t="s">
        <v>3528</v>
      </c>
      <c r="F755" t="s">
        <v>3092</v>
      </c>
      <c r="G755" s="45" t="s">
        <v>3535</v>
      </c>
      <c r="H755" s="43">
        <v>2021</v>
      </c>
      <c r="I755" s="324" t="s">
        <v>43</v>
      </c>
      <c r="J755" s="255" t="str">
        <f>IF(ISBLANK(INDEX('Policy Characteristics'!D:D,MATCH($C755,'Policy Characteristics'!$C:$C,0))),"",INDEX('Policy Characteristics'!D:D,MATCH($C755,'Policy Characteristics'!$C:$C,0)))</f>
        <v>Electrification</v>
      </c>
      <c r="K755" s="254" t="str">
        <f>IF(ISBLANK(INDEX('Policy Characteristics'!E:E,MATCH($C755,'Policy Characteristics'!$C:$C,0))),"",INDEX('Policy Characteristics'!E:E,MATCH($C755,'Policy Characteristics'!$C:$C,0)))</f>
        <v>indst shift to electricity</v>
      </c>
      <c r="L755" s="261">
        <f>IF(ISBLANK(INDEX('Policy Characteristics'!F:F,MATCH($C755,'Policy Characteristics'!$C:$C,0))),"",INDEX('Policy Characteristics'!F:F,MATCH($C755,'Policy Characteristics'!$C:$C,0)))</f>
        <v>0</v>
      </c>
      <c r="M755" s="261">
        <f>IF(ISBLANK(INDEX('Policy Characteristics'!G:G,MATCH($C755,'Policy Characteristics'!$C:$C,0))),"",INDEX('Policy Characteristics'!G:G,MATCH($C755,'Policy Characteristics'!$C:$C,0)))</f>
        <v>1</v>
      </c>
      <c r="N755" s="261">
        <f>IF(ISBLANK(INDEX('Policy Characteristics'!H:H,MATCH($C755,'Policy Characteristics'!$C:$C,0))),"",INDEX('Policy Characteristics'!H:H,MATCH($C755,'Policy Characteristics'!$C:$C,0)))</f>
        <v>0.01</v>
      </c>
      <c r="O755" s="254" t="str">
        <f>IF(ISBLANK(INDEX('Policy Characteristics'!I:I,MATCH($C755,'Policy Characteristics'!$C:$C,0))),"",INDEX('Policy Characteristics'!I:I,MATCH($C755,'Policy Characteristics'!$C:$C,0)))</f>
        <v>% of fuel shifted</v>
      </c>
      <c r="P755" s="254" t="str">
        <f>IF(ISBLANK(INDEX('Policy Characteristics'!J:J,MATCH($C755,'Policy Characteristics'!$C:$C,0))),"",INDEX('Policy Characteristics'!J:J,MATCH($C755,'Policy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5" s="254" t="str">
        <f>IF(ISBLANK(INDEX('Policy Characteristics'!K:K,MATCH($C755,'Policy Characteristics'!$C:$C,0))),"",INDEX('Policy Characteristics'!K:K,MATCH($C755,'Policy Characteristics'!$C:$C,0)))</f>
        <v>industry-ag-main.html#fuel-switching</v>
      </c>
      <c r="R755" s="254" t="str">
        <f>IF(ISBLANK(INDEX('Policy Characteristics'!L:L,MATCH($C755,'Policy Characteristics'!$C:$C,0))),"",INDEX('Policy Characteristics'!L:L,MATCH($C755,'Policy Characteristics'!$C:$C,0)))</f>
        <v>industry-elec-and-hydrogen.html</v>
      </c>
    </row>
    <row r="756" spans="1:18">
      <c r="A756" s="254" t="str">
        <f>IF(ISBLANK(INDEX('Policy Characteristics'!A:A,MATCH($C756,'Policy Characteristics'!$C:$C,0))),"",INDEX('Policy Characteristics'!A:A,MATCH($C756,'Policy Characteristics'!$C:$C,0)))</f>
        <v>Industry</v>
      </c>
      <c r="B756" s="262" t="str">
        <f>IF(ISBLANK(INDEX('Policy Characteristics'!B:B,MATCH($C756,'Policy Characteristics'!$C:$C,0))),"",INDEX('Policy Characteristics'!B:B,MATCH($C756,'Policy Characteristics'!$C:$C,0)))</f>
        <v>Electrification</v>
      </c>
      <c r="C756" s="254" t="str">
        <f t="shared" si="36"/>
        <v>Fraction of Eligible Industrial Energy Use Shifted to Electricity</v>
      </c>
      <c r="D756" s="6" t="s">
        <v>3089</v>
      </c>
      <c r="E756" s="1" t="s">
        <v>3529</v>
      </c>
      <c r="F756" t="s">
        <v>3092</v>
      </c>
      <c r="G756" s="45" t="s">
        <v>3536</v>
      </c>
      <c r="H756" s="43">
        <v>2022</v>
      </c>
      <c r="I756" s="324" t="s">
        <v>43</v>
      </c>
      <c r="J756" s="255" t="str">
        <f>IF(ISBLANK(INDEX('Policy Characteristics'!D:D,MATCH($C756,'Policy Characteristics'!$C:$C,0))),"",INDEX('Policy Characteristics'!D:D,MATCH($C756,'Policy Characteristics'!$C:$C,0)))</f>
        <v>Electrification</v>
      </c>
      <c r="K756" s="254" t="str">
        <f>IF(ISBLANK(INDEX('Policy Characteristics'!E:E,MATCH($C756,'Policy Characteristics'!$C:$C,0))),"",INDEX('Policy Characteristics'!E:E,MATCH($C756,'Policy Characteristics'!$C:$C,0)))</f>
        <v>indst shift to electricity</v>
      </c>
      <c r="L756" s="261">
        <f>IF(ISBLANK(INDEX('Policy Characteristics'!F:F,MATCH($C756,'Policy Characteristics'!$C:$C,0))),"",INDEX('Policy Characteristics'!F:F,MATCH($C756,'Policy Characteristics'!$C:$C,0)))</f>
        <v>0</v>
      </c>
      <c r="M756" s="261">
        <f>IF(ISBLANK(INDEX('Policy Characteristics'!G:G,MATCH($C756,'Policy Characteristics'!$C:$C,0))),"",INDEX('Policy Characteristics'!G:G,MATCH($C756,'Policy Characteristics'!$C:$C,0)))</f>
        <v>1</v>
      </c>
      <c r="N756" s="261">
        <f>IF(ISBLANK(INDEX('Policy Characteristics'!H:H,MATCH($C756,'Policy Characteristics'!$C:$C,0))),"",INDEX('Policy Characteristics'!H:H,MATCH($C756,'Policy Characteristics'!$C:$C,0)))</f>
        <v>0.01</v>
      </c>
      <c r="O756" s="254" t="str">
        <f>IF(ISBLANK(INDEX('Policy Characteristics'!I:I,MATCH($C756,'Policy Characteristics'!$C:$C,0))),"",INDEX('Policy Characteristics'!I:I,MATCH($C756,'Policy Characteristics'!$C:$C,0)))</f>
        <v>% of fuel shifted</v>
      </c>
      <c r="P756" s="254" t="str">
        <f>IF(ISBLANK(INDEX('Policy Characteristics'!J:J,MATCH($C756,'Policy Characteristics'!$C:$C,0))),"",INDEX('Policy Characteristics'!J:J,MATCH($C756,'Policy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6" s="254" t="str">
        <f>IF(ISBLANK(INDEX('Policy Characteristics'!K:K,MATCH($C756,'Policy Characteristics'!$C:$C,0))),"",INDEX('Policy Characteristics'!K:K,MATCH($C756,'Policy Characteristics'!$C:$C,0)))</f>
        <v>industry-ag-main.html#fuel-switching</v>
      </c>
      <c r="R756" s="254" t="str">
        <f>IF(ISBLANK(INDEX('Policy Characteristics'!L:L,MATCH($C756,'Policy Characteristics'!$C:$C,0))),"",INDEX('Policy Characteristics'!L:L,MATCH($C756,'Policy Characteristics'!$C:$C,0)))</f>
        <v>industry-elec-and-hydrogen.html</v>
      </c>
    </row>
    <row r="757" spans="1:18">
      <c r="A757" s="254" t="str">
        <f>IF(ISBLANK(INDEX('Policy Characteristics'!A:A,MATCH($C757,'Policy Characteristics'!$C:$C,0))),"",INDEX('Policy Characteristics'!A:A,MATCH($C757,'Policy Characteristics'!$C:$C,0)))</f>
        <v>Industry</v>
      </c>
      <c r="B757" s="262" t="str">
        <f>IF(ISBLANK(INDEX('Policy Characteristics'!B:B,MATCH($C757,'Policy Characteristics'!$C:$C,0))),"",INDEX('Policy Characteristics'!B:B,MATCH($C757,'Policy Characteristics'!$C:$C,0)))</f>
        <v>Electrification</v>
      </c>
      <c r="C757" s="254" t="str">
        <f t="shared" si="36"/>
        <v>Fraction of Eligible Industrial Energy Use Shifted to Electricity</v>
      </c>
      <c r="D757" s="6" t="s">
        <v>3089</v>
      </c>
      <c r="E757" s="1" t="s">
        <v>3530</v>
      </c>
      <c r="F757" t="s">
        <v>3092</v>
      </c>
      <c r="G757" s="45" t="s">
        <v>3537</v>
      </c>
      <c r="H757" s="43">
        <v>2023</v>
      </c>
      <c r="I757" s="324" t="s">
        <v>43</v>
      </c>
      <c r="J757" s="255" t="str">
        <f>IF(ISBLANK(INDEX('Policy Characteristics'!D:D,MATCH($C757,'Policy Characteristics'!$C:$C,0))),"",INDEX('Policy Characteristics'!D:D,MATCH($C757,'Policy Characteristics'!$C:$C,0)))</f>
        <v>Electrification</v>
      </c>
      <c r="K757" s="254" t="str">
        <f>IF(ISBLANK(INDEX('Policy Characteristics'!E:E,MATCH($C757,'Policy Characteristics'!$C:$C,0))),"",INDEX('Policy Characteristics'!E:E,MATCH($C757,'Policy Characteristics'!$C:$C,0)))</f>
        <v>indst shift to electricity</v>
      </c>
      <c r="L757" s="261">
        <f>IF(ISBLANK(INDEX('Policy Characteristics'!F:F,MATCH($C757,'Policy Characteristics'!$C:$C,0))),"",INDEX('Policy Characteristics'!F:F,MATCH($C757,'Policy Characteristics'!$C:$C,0)))</f>
        <v>0</v>
      </c>
      <c r="M757" s="261">
        <f>IF(ISBLANK(INDEX('Policy Characteristics'!G:G,MATCH($C757,'Policy Characteristics'!$C:$C,0))),"",INDEX('Policy Characteristics'!G:G,MATCH($C757,'Policy Characteristics'!$C:$C,0)))</f>
        <v>1</v>
      </c>
      <c r="N757" s="261">
        <f>IF(ISBLANK(INDEX('Policy Characteristics'!H:H,MATCH($C757,'Policy Characteristics'!$C:$C,0))),"",INDEX('Policy Characteristics'!H:H,MATCH($C757,'Policy Characteristics'!$C:$C,0)))</f>
        <v>0.01</v>
      </c>
      <c r="O757" s="254" t="str">
        <f>IF(ISBLANK(INDEX('Policy Characteristics'!I:I,MATCH($C757,'Policy Characteristics'!$C:$C,0))),"",INDEX('Policy Characteristics'!I:I,MATCH($C757,'Policy Characteristics'!$C:$C,0)))</f>
        <v>% of fuel shifted</v>
      </c>
      <c r="P757" s="254" t="str">
        <f>IF(ISBLANK(INDEX('Policy Characteristics'!J:J,MATCH($C757,'Policy Characteristics'!$C:$C,0))),"",INDEX('Policy Characteristics'!J:J,MATCH($C757,'Policy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7" s="254" t="str">
        <f>IF(ISBLANK(INDEX('Policy Characteristics'!K:K,MATCH($C757,'Policy Characteristics'!$C:$C,0))),"",INDEX('Policy Characteristics'!K:K,MATCH($C757,'Policy Characteristics'!$C:$C,0)))</f>
        <v>industry-ag-main.html#fuel-switching</v>
      </c>
      <c r="R757" s="254" t="str">
        <f>IF(ISBLANK(INDEX('Policy Characteristics'!L:L,MATCH($C757,'Policy Characteristics'!$C:$C,0))),"",INDEX('Policy Characteristics'!L:L,MATCH($C757,'Policy Characteristics'!$C:$C,0)))</f>
        <v>industry-elec-and-hydrogen.html</v>
      </c>
    </row>
    <row r="758" spans="1:18">
      <c r="A758" s="254" t="str">
        <f>IF(ISBLANK(INDEX('Policy Characteristics'!A:A,MATCH($C758,'Policy Characteristics'!$C:$C,0))),"",INDEX('Policy Characteristics'!A:A,MATCH($C758,'Policy Characteristics'!$C:$C,0)))</f>
        <v>Industry</v>
      </c>
      <c r="B758" s="262" t="str">
        <f>IF(ISBLANK(INDEX('Policy Characteristics'!B:B,MATCH($C758,'Policy Characteristics'!$C:$C,0))),"",INDEX('Policy Characteristics'!B:B,MATCH($C758,'Policy Characteristics'!$C:$C,0)))</f>
        <v>Electrification</v>
      </c>
      <c r="C758" s="254" t="str">
        <f t="shared" si="36"/>
        <v>Fraction of Eligible Industrial Energy Use Shifted to Electricity</v>
      </c>
      <c r="D758" s="6" t="s">
        <v>3089</v>
      </c>
      <c r="E758" s="1" t="s">
        <v>3531</v>
      </c>
      <c r="F758" t="s">
        <v>3092</v>
      </c>
      <c r="G758" s="45" t="s">
        <v>3538</v>
      </c>
      <c r="H758" s="43">
        <v>2024</v>
      </c>
      <c r="I758" s="324" t="s">
        <v>43</v>
      </c>
      <c r="J758" s="255" t="str">
        <f>IF(ISBLANK(INDEX('Policy Characteristics'!D:D,MATCH($C758,'Policy Characteristics'!$C:$C,0))),"",INDEX('Policy Characteristics'!D:D,MATCH($C758,'Policy Characteristics'!$C:$C,0)))</f>
        <v>Electrification</v>
      </c>
      <c r="K758" s="254" t="str">
        <f>IF(ISBLANK(INDEX('Policy Characteristics'!E:E,MATCH($C758,'Policy Characteristics'!$C:$C,0))),"",INDEX('Policy Characteristics'!E:E,MATCH($C758,'Policy Characteristics'!$C:$C,0)))</f>
        <v>indst shift to electricity</v>
      </c>
      <c r="L758" s="261">
        <f>IF(ISBLANK(INDEX('Policy Characteristics'!F:F,MATCH($C758,'Policy Characteristics'!$C:$C,0))),"",INDEX('Policy Characteristics'!F:F,MATCH($C758,'Policy Characteristics'!$C:$C,0)))</f>
        <v>0</v>
      </c>
      <c r="M758" s="261">
        <f>IF(ISBLANK(INDEX('Policy Characteristics'!G:G,MATCH($C758,'Policy Characteristics'!$C:$C,0))),"",INDEX('Policy Characteristics'!G:G,MATCH($C758,'Policy Characteristics'!$C:$C,0)))</f>
        <v>1</v>
      </c>
      <c r="N758" s="261">
        <f>IF(ISBLANK(INDEX('Policy Characteristics'!H:H,MATCH($C758,'Policy Characteristics'!$C:$C,0))),"",INDEX('Policy Characteristics'!H:H,MATCH($C758,'Policy Characteristics'!$C:$C,0)))</f>
        <v>0.01</v>
      </c>
      <c r="O758" s="254" t="str">
        <f>IF(ISBLANK(INDEX('Policy Characteristics'!I:I,MATCH($C758,'Policy Characteristics'!$C:$C,0))),"",INDEX('Policy Characteristics'!I:I,MATCH($C758,'Policy Characteristics'!$C:$C,0)))</f>
        <v>% of fuel shifted</v>
      </c>
      <c r="P758" s="254" t="str">
        <f>IF(ISBLANK(INDEX('Policy Characteristics'!J:J,MATCH($C758,'Policy Characteristics'!$C:$C,0))),"",INDEX('Policy Characteristics'!J:J,MATCH($C758,'Policy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8" s="254" t="str">
        <f>IF(ISBLANK(INDEX('Policy Characteristics'!K:K,MATCH($C758,'Policy Characteristics'!$C:$C,0))),"",INDEX('Policy Characteristics'!K:K,MATCH($C758,'Policy Characteristics'!$C:$C,0)))</f>
        <v>industry-ag-main.html#fuel-switching</v>
      </c>
      <c r="R758" s="254" t="str">
        <f>IF(ISBLANK(INDEX('Policy Characteristics'!L:L,MATCH($C758,'Policy Characteristics'!$C:$C,0))),"",INDEX('Policy Characteristics'!L:L,MATCH($C758,'Policy Characteristics'!$C:$C,0)))</f>
        <v>industry-elec-and-hydrogen.html</v>
      </c>
    </row>
    <row r="759" spans="1:18">
      <c r="A759" s="254" t="str">
        <f>IF(ISBLANK(INDEX('Policy Characteristics'!A:A,MATCH($C759,'Policy Characteristics'!$C:$C,0))),"",INDEX('Policy Characteristics'!A:A,MATCH($C759,'Policy Characteristics'!$C:$C,0)))</f>
        <v>Industry</v>
      </c>
      <c r="B759" s="262" t="str">
        <f>IF(ISBLANK(INDEX('Policy Characteristics'!B:B,MATCH($C759,'Policy Characteristics'!$C:$C,0))),"",INDEX('Policy Characteristics'!B:B,MATCH($C759,'Policy Characteristics'!$C:$C,0)))</f>
        <v>Electrification</v>
      </c>
      <c r="C759" s="254" t="str">
        <f t="shared" si="36"/>
        <v>Fraction of Eligible Industrial Energy Use Shifted to Electricity</v>
      </c>
      <c r="D759" s="6" t="s">
        <v>3089</v>
      </c>
      <c r="E759" s="1" t="s">
        <v>3694</v>
      </c>
      <c r="F759" t="s">
        <v>3092</v>
      </c>
      <c r="G759" s="45" t="s">
        <v>3694</v>
      </c>
      <c r="H759" s="43">
        <v>2025</v>
      </c>
      <c r="I759" s="324" t="s">
        <v>43</v>
      </c>
      <c r="J759" s="255" t="str">
        <f>IF(ISBLANK(INDEX('Policy Characteristics'!D:D,MATCH($C759,'Policy Characteristics'!$C:$C,0))),"",INDEX('Policy Characteristics'!D:D,MATCH($C759,'Policy Characteristics'!$C:$C,0)))</f>
        <v>Electrification</v>
      </c>
      <c r="K759" s="254" t="str">
        <f>IF(ISBLANK(INDEX('Policy Characteristics'!E:E,MATCH($C759,'Policy Characteristics'!$C:$C,0))),"",INDEX('Policy Characteristics'!E:E,MATCH($C759,'Policy Characteristics'!$C:$C,0)))</f>
        <v>indst shift to electricity</v>
      </c>
      <c r="L759" s="261">
        <f>IF(ISBLANK(INDEX('Policy Characteristics'!F:F,MATCH($C759,'Policy Characteristics'!$C:$C,0))),"",INDEX('Policy Characteristics'!F:F,MATCH($C759,'Policy Characteristics'!$C:$C,0)))</f>
        <v>0</v>
      </c>
      <c r="M759" s="261">
        <f>IF(ISBLANK(INDEX('Policy Characteristics'!G:G,MATCH($C759,'Policy Characteristics'!$C:$C,0))),"",INDEX('Policy Characteristics'!G:G,MATCH($C759,'Policy Characteristics'!$C:$C,0)))</f>
        <v>1</v>
      </c>
      <c r="N759" s="261">
        <f>IF(ISBLANK(INDEX('Policy Characteristics'!H:H,MATCH($C759,'Policy Characteristics'!$C:$C,0))),"",INDEX('Policy Characteristics'!H:H,MATCH($C759,'Policy Characteristics'!$C:$C,0)))</f>
        <v>0.01</v>
      </c>
      <c r="O759" s="254" t="str">
        <f>IF(ISBLANK(INDEX('Policy Characteristics'!I:I,MATCH($C759,'Policy Characteristics'!$C:$C,0))),"",INDEX('Policy Characteristics'!I:I,MATCH($C759,'Policy Characteristics'!$C:$C,0)))</f>
        <v>% of fuel shifted</v>
      </c>
      <c r="P759" s="254" t="str">
        <f>IF(ISBLANK(INDEX('Policy Characteristics'!J:J,MATCH($C759,'Policy Characteristics'!$C:$C,0))),"",INDEX('Policy Characteristics'!J:J,MATCH($C759,'Policy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59" s="254" t="str">
        <f>IF(ISBLANK(INDEX('Policy Characteristics'!K:K,MATCH($C759,'Policy Characteristics'!$C:$C,0))),"",INDEX('Policy Characteristics'!K:K,MATCH($C759,'Policy Characteristics'!$C:$C,0)))</f>
        <v>industry-ag-main.html#fuel-switching</v>
      </c>
      <c r="R759" s="254" t="str">
        <f>IF(ISBLANK(INDEX('Policy Characteristics'!L:L,MATCH($C759,'Policy Characteristics'!$C:$C,0))),"",INDEX('Policy Characteristics'!L:L,MATCH($C759,'Policy Characteristics'!$C:$C,0)))</f>
        <v>industry-elec-and-hydrogen.html</v>
      </c>
    </row>
    <row r="760" spans="1:18">
      <c r="A760" s="254" t="str">
        <f>IF(ISBLANK(INDEX('Policy Characteristics'!A:A,MATCH($C760,'Policy Characteristics'!$C:$C,0))),"",INDEX('Policy Characteristics'!A:A,MATCH($C760,'Policy Characteristics'!$C:$C,0)))</f>
        <v>Industry</v>
      </c>
      <c r="B760" s="262" t="str">
        <f>IF(ISBLANK(INDEX('Policy Characteristics'!B:B,MATCH($C760,'Policy Characteristics'!$C:$C,0))),"",INDEX('Policy Characteristics'!B:B,MATCH($C760,'Policy Characteristics'!$C:$C,0)))</f>
        <v>Electrification</v>
      </c>
      <c r="C760" s="254" t="str">
        <f t="shared" si="36"/>
        <v>Fraction of Eligible Industrial Energy Use Shifted to Electricity</v>
      </c>
      <c r="D760" s="6" t="s">
        <v>3090</v>
      </c>
      <c r="E760" s="1" t="s">
        <v>3525</v>
      </c>
      <c r="F760" t="s">
        <v>3051</v>
      </c>
      <c r="G760" s="45" t="s">
        <v>3532</v>
      </c>
      <c r="H760" s="43">
        <v>2026</v>
      </c>
      <c r="I760" s="324" t="s">
        <v>43</v>
      </c>
      <c r="J760" s="255" t="str">
        <f>IF(ISBLANK(INDEX('Policy Characteristics'!D:D,MATCH($C760,'Policy Characteristics'!$C:$C,0))),"",INDEX('Policy Characteristics'!D:D,MATCH($C760,'Policy Characteristics'!$C:$C,0)))</f>
        <v>Electrification</v>
      </c>
      <c r="K760" s="254" t="str">
        <f>IF(ISBLANK(INDEX('Policy Characteristics'!E:E,MATCH($C760,'Policy Characteristics'!$C:$C,0))),"",INDEX('Policy Characteristics'!E:E,MATCH($C760,'Policy Characteristics'!$C:$C,0)))</f>
        <v>indst shift to electricity</v>
      </c>
      <c r="L760" s="261">
        <f>IF(ISBLANK(INDEX('Policy Characteristics'!F:F,MATCH($C760,'Policy Characteristics'!$C:$C,0))),"",INDEX('Policy Characteristics'!F:F,MATCH($C760,'Policy Characteristics'!$C:$C,0)))</f>
        <v>0</v>
      </c>
      <c r="M760" s="261">
        <f>IF(ISBLANK(INDEX('Policy Characteristics'!G:G,MATCH($C760,'Policy Characteristics'!$C:$C,0))),"",INDEX('Policy Characteristics'!G:G,MATCH($C760,'Policy Characteristics'!$C:$C,0)))</f>
        <v>1</v>
      </c>
      <c r="N760" s="261">
        <f>IF(ISBLANK(INDEX('Policy Characteristics'!H:H,MATCH($C760,'Policy Characteristics'!$C:$C,0))),"",INDEX('Policy Characteristics'!H:H,MATCH($C760,'Policy Characteristics'!$C:$C,0)))</f>
        <v>0.01</v>
      </c>
      <c r="O760" s="254" t="str">
        <f>IF(ISBLANK(INDEX('Policy Characteristics'!I:I,MATCH($C760,'Policy Characteristics'!$C:$C,0))),"",INDEX('Policy Characteristics'!I:I,MATCH($C760,'Policy Characteristics'!$C:$C,0)))</f>
        <v>% of fuel shifted</v>
      </c>
      <c r="P760" s="254" t="str">
        <f>IF(ISBLANK(INDEX('Policy Characteristics'!J:J,MATCH($C760,'Policy Characteristics'!$C:$C,0))),"",INDEX('Policy Characteristics'!J:J,MATCH($C760,'Policy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0" s="254" t="str">
        <f>IF(ISBLANK(INDEX('Policy Characteristics'!K:K,MATCH($C760,'Policy Characteristics'!$C:$C,0))),"",INDEX('Policy Characteristics'!K:K,MATCH($C760,'Policy Characteristics'!$C:$C,0)))</f>
        <v>industry-ag-main.html#fuel-switching</v>
      </c>
      <c r="R760" s="254" t="str">
        <f>IF(ISBLANK(INDEX('Policy Characteristics'!L:L,MATCH($C760,'Policy Characteristics'!$C:$C,0))),"",INDEX('Policy Characteristics'!L:L,MATCH($C760,'Policy Characteristics'!$C:$C,0)))</f>
        <v>industry-elec-and-hydrogen.html</v>
      </c>
    </row>
    <row r="761" spans="1:18">
      <c r="A761" s="254" t="str">
        <f>IF(ISBLANK(INDEX('Policy Characteristics'!A:A,MATCH($C761,'Policy Characteristics'!$C:$C,0))),"",INDEX('Policy Characteristics'!A:A,MATCH($C761,'Policy Characteristics'!$C:$C,0)))</f>
        <v>Industry</v>
      </c>
      <c r="B761" s="262" t="str">
        <f>IF(ISBLANK(INDEX('Policy Characteristics'!B:B,MATCH($C761,'Policy Characteristics'!$C:$C,0))),"",INDEX('Policy Characteristics'!B:B,MATCH($C761,'Policy Characteristics'!$C:$C,0)))</f>
        <v>Electrification</v>
      </c>
      <c r="C761" s="254" t="str">
        <f t="shared" si="36"/>
        <v>Fraction of Eligible Industrial Energy Use Shifted to Electricity</v>
      </c>
      <c r="D761" s="6" t="s">
        <v>3090</v>
      </c>
      <c r="E761" s="1" t="s">
        <v>3526</v>
      </c>
      <c r="F761" t="s">
        <v>3051</v>
      </c>
      <c r="G761" s="45" t="s">
        <v>3533</v>
      </c>
      <c r="H761" s="43">
        <v>2027</v>
      </c>
      <c r="I761" s="324" t="s">
        <v>43</v>
      </c>
      <c r="J761" s="255" t="str">
        <f>IF(ISBLANK(INDEX('Policy Characteristics'!D:D,MATCH($C761,'Policy Characteristics'!$C:$C,0))),"",INDEX('Policy Characteristics'!D:D,MATCH($C761,'Policy Characteristics'!$C:$C,0)))</f>
        <v>Electrification</v>
      </c>
      <c r="K761" s="254" t="str">
        <f>IF(ISBLANK(INDEX('Policy Characteristics'!E:E,MATCH($C761,'Policy Characteristics'!$C:$C,0))),"",INDEX('Policy Characteristics'!E:E,MATCH($C761,'Policy Characteristics'!$C:$C,0)))</f>
        <v>indst shift to electricity</v>
      </c>
      <c r="L761" s="261">
        <f>IF(ISBLANK(INDEX('Policy Characteristics'!F:F,MATCH($C761,'Policy Characteristics'!$C:$C,0))),"",INDEX('Policy Characteristics'!F:F,MATCH($C761,'Policy Characteristics'!$C:$C,0)))</f>
        <v>0</v>
      </c>
      <c r="M761" s="261">
        <f>IF(ISBLANK(INDEX('Policy Characteristics'!G:G,MATCH($C761,'Policy Characteristics'!$C:$C,0))),"",INDEX('Policy Characteristics'!G:G,MATCH($C761,'Policy Characteristics'!$C:$C,0)))</f>
        <v>1</v>
      </c>
      <c r="N761" s="261">
        <f>IF(ISBLANK(INDEX('Policy Characteristics'!H:H,MATCH($C761,'Policy Characteristics'!$C:$C,0))),"",INDEX('Policy Characteristics'!H:H,MATCH($C761,'Policy Characteristics'!$C:$C,0)))</f>
        <v>0.01</v>
      </c>
      <c r="O761" s="254" t="str">
        <f>IF(ISBLANK(INDEX('Policy Characteristics'!I:I,MATCH($C761,'Policy Characteristics'!$C:$C,0))),"",INDEX('Policy Characteristics'!I:I,MATCH($C761,'Policy Characteristics'!$C:$C,0)))</f>
        <v>% of fuel shifted</v>
      </c>
      <c r="P761" s="254" t="str">
        <f>IF(ISBLANK(INDEX('Policy Characteristics'!J:J,MATCH($C761,'Policy Characteristics'!$C:$C,0))),"",INDEX('Policy Characteristics'!J:J,MATCH($C761,'Policy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1" s="254" t="str">
        <f>IF(ISBLANK(INDEX('Policy Characteristics'!K:K,MATCH($C761,'Policy Characteristics'!$C:$C,0))),"",INDEX('Policy Characteristics'!K:K,MATCH($C761,'Policy Characteristics'!$C:$C,0)))</f>
        <v>industry-ag-main.html#fuel-switching</v>
      </c>
      <c r="R761" s="254" t="str">
        <f>IF(ISBLANK(INDEX('Policy Characteristics'!L:L,MATCH($C761,'Policy Characteristics'!$C:$C,0))),"",INDEX('Policy Characteristics'!L:L,MATCH($C761,'Policy Characteristics'!$C:$C,0)))</f>
        <v>industry-elec-and-hydrogen.html</v>
      </c>
    </row>
    <row r="762" spans="1:18">
      <c r="A762" s="254" t="str">
        <f>IF(ISBLANK(INDEX('Policy Characteristics'!A:A,MATCH($C762,'Policy Characteristics'!$C:$C,0))),"",INDEX('Policy Characteristics'!A:A,MATCH($C762,'Policy Characteristics'!$C:$C,0)))</f>
        <v>Industry</v>
      </c>
      <c r="B762" s="262" t="str">
        <f>IF(ISBLANK(INDEX('Policy Characteristics'!B:B,MATCH($C762,'Policy Characteristics'!$C:$C,0))),"",INDEX('Policy Characteristics'!B:B,MATCH($C762,'Policy Characteristics'!$C:$C,0)))</f>
        <v>Electrification</v>
      </c>
      <c r="C762" s="254" t="str">
        <f t="shared" si="36"/>
        <v>Fraction of Eligible Industrial Energy Use Shifted to Electricity</v>
      </c>
      <c r="D762" s="6" t="s">
        <v>3090</v>
      </c>
      <c r="E762" s="1" t="s">
        <v>3527</v>
      </c>
      <c r="F762" t="s">
        <v>3051</v>
      </c>
      <c r="G762" s="45" t="s">
        <v>3534</v>
      </c>
      <c r="H762" s="43">
        <v>2028</v>
      </c>
      <c r="I762" s="324" t="s">
        <v>43</v>
      </c>
      <c r="J762" s="255" t="str">
        <f>IF(ISBLANK(INDEX('Policy Characteristics'!D:D,MATCH($C762,'Policy Characteristics'!$C:$C,0))),"",INDEX('Policy Characteristics'!D:D,MATCH($C762,'Policy Characteristics'!$C:$C,0)))</f>
        <v>Electrification</v>
      </c>
      <c r="K762" s="254" t="str">
        <f>IF(ISBLANK(INDEX('Policy Characteristics'!E:E,MATCH($C762,'Policy Characteristics'!$C:$C,0))),"",INDEX('Policy Characteristics'!E:E,MATCH($C762,'Policy Characteristics'!$C:$C,0)))</f>
        <v>indst shift to electricity</v>
      </c>
      <c r="L762" s="261">
        <f>IF(ISBLANK(INDEX('Policy Characteristics'!F:F,MATCH($C762,'Policy Characteristics'!$C:$C,0))),"",INDEX('Policy Characteristics'!F:F,MATCH($C762,'Policy Characteristics'!$C:$C,0)))</f>
        <v>0</v>
      </c>
      <c r="M762" s="261">
        <f>IF(ISBLANK(INDEX('Policy Characteristics'!G:G,MATCH($C762,'Policy Characteristics'!$C:$C,0))),"",INDEX('Policy Characteristics'!G:G,MATCH($C762,'Policy Characteristics'!$C:$C,0)))</f>
        <v>1</v>
      </c>
      <c r="N762" s="261">
        <f>IF(ISBLANK(INDEX('Policy Characteristics'!H:H,MATCH($C762,'Policy Characteristics'!$C:$C,0))),"",INDEX('Policy Characteristics'!H:H,MATCH($C762,'Policy Characteristics'!$C:$C,0)))</f>
        <v>0.01</v>
      </c>
      <c r="O762" s="254" t="str">
        <f>IF(ISBLANK(INDEX('Policy Characteristics'!I:I,MATCH($C762,'Policy Characteristics'!$C:$C,0))),"",INDEX('Policy Characteristics'!I:I,MATCH($C762,'Policy Characteristics'!$C:$C,0)))</f>
        <v>% of fuel shifted</v>
      </c>
      <c r="P762" s="254" t="str">
        <f>IF(ISBLANK(INDEX('Policy Characteristics'!J:J,MATCH($C762,'Policy Characteristics'!$C:$C,0))),"",INDEX('Policy Characteristics'!J:J,MATCH($C762,'Policy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2" s="254" t="str">
        <f>IF(ISBLANK(INDEX('Policy Characteristics'!K:K,MATCH($C762,'Policy Characteristics'!$C:$C,0))),"",INDEX('Policy Characteristics'!K:K,MATCH($C762,'Policy Characteristics'!$C:$C,0)))</f>
        <v>industry-ag-main.html#fuel-switching</v>
      </c>
      <c r="R762" s="254" t="str">
        <f>IF(ISBLANK(INDEX('Policy Characteristics'!L:L,MATCH($C762,'Policy Characteristics'!$C:$C,0))),"",INDEX('Policy Characteristics'!L:L,MATCH($C762,'Policy Characteristics'!$C:$C,0)))</f>
        <v>industry-elec-and-hydrogen.html</v>
      </c>
    </row>
    <row r="763" spans="1:18">
      <c r="A763" s="254" t="str">
        <f>IF(ISBLANK(INDEX('Policy Characteristics'!A:A,MATCH($C763,'Policy Characteristics'!$C:$C,0))),"",INDEX('Policy Characteristics'!A:A,MATCH($C763,'Policy Characteristics'!$C:$C,0)))</f>
        <v>Industry</v>
      </c>
      <c r="B763" s="262" t="str">
        <f>IF(ISBLANK(INDEX('Policy Characteristics'!B:B,MATCH($C763,'Policy Characteristics'!$C:$C,0))),"",INDEX('Policy Characteristics'!B:B,MATCH($C763,'Policy Characteristics'!$C:$C,0)))</f>
        <v>Electrification</v>
      </c>
      <c r="C763" s="254" t="str">
        <f t="shared" si="36"/>
        <v>Fraction of Eligible Industrial Energy Use Shifted to Electricity</v>
      </c>
      <c r="D763" s="6" t="s">
        <v>3090</v>
      </c>
      <c r="E763" s="1" t="s">
        <v>3528</v>
      </c>
      <c r="F763" t="s">
        <v>3051</v>
      </c>
      <c r="G763" s="45" t="s">
        <v>3535</v>
      </c>
      <c r="H763" s="43">
        <v>2029</v>
      </c>
      <c r="I763" s="324" t="s">
        <v>43</v>
      </c>
      <c r="J763" s="255" t="str">
        <f>IF(ISBLANK(INDEX('Policy Characteristics'!D:D,MATCH($C763,'Policy Characteristics'!$C:$C,0))),"",INDEX('Policy Characteristics'!D:D,MATCH($C763,'Policy Characteristics'!$C:$C,0)))</f>
        <v>Electrification</v>
      </c>
      <c r="K763" s="254" t="str">
        <f>IF(ISBLANK(INDEX('Policy Characteristics'!E:E,MATCH($C763,'Policy Characteristics'!$C:$C,0))),"",INDEX('Policy Characteristics'!E:E,MATCH($C763,'Policy Characteristics'!$C:$C,0)))</f>
        <v>indst shift to electricity</v>
      </c>
      <c r="L763" s="261">
        <f>IF(ISBLANK(INDEX('Policy Characteristics'!F:F,MATCH($C763,'Policy Characteristics'!$C:$C,0))),"",INDEX('Policy Characteristics'!F:F,MATCH($C763,'Policy Characteristics'!$C:$C,0)))</f>
        <v>0</v>
      </c>
      <c r="M763" s="261">
        <f>IF(ISBLANK(INDEX('Policy Characteristics'!G:G,MATCH($C763,'Policy Characteristics'!$C:$C,0))),"",INDEX('Policy Characteristics'!G:G,MATCH($C763,'Policy Characteristics'!$C:$C,0)))</f>
        <v>1</v>
      </c>
      <c r="N763" s="261">
        <f>IF(ISBLANK(INDEX('Policy Characteristics'!H:H,MATCH($C763,'Policy Characteristics'!$C:$C,0))),"",INDEX('Policy Characteristics'!H:H,MATCH($C763,'Policy Characteristics'!$C:$C,0)))</f>
        <v>0.01</v>
      </c>
      <c r="O763" s="254" t="str">
        <f>IF(ISBLANK(INDEX('Policy Characteristics'!I:I,MATCH($C763,'Policy Characteristics'!$C:$C,0))),"",INDEX('Policy Characteristics'!I:I,MATCH($C763,'Policy Characteristics'!$C:$C,0)))</f>
        <v>% of fuel shifted</v>
      </c>
      <c r="P763" s="254" t="str">
        <f>IF(ISBLANK(INDEX('Policy Characteristics'!J:J,MATCH($C763,'Policy Characteristics'!$C:$C,0))),"",INDEX('Policy Characteristics'!J:J,MATCH($C763,'Policy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3" s="254" t="str">
        <f>IF(ISBLANK(INDEX('Policy Characteristics'!K:K,MATCH($C763,'Policy Characteristics'!$C:$C,0))),"",INDEX('Policy Characteristics'!K:K,MATCH($C763,'Policy Characteristics'!$C:$C,0)))</f>
        <v>industry-ag-main.html#fuel-switching</v>
      </c>
      <c r="R763" s="254" t="str">
        <f>IF(ISBLANK(INDEX('Policy Characteristics'!L:L,MATCH($C763,'Policy Characteristics'!$C:$C,0))),"",INDEX('Policy Characteristics'!L:L,MATCH($C763,'Policy Characteristics'!$C:$C,0)))</f>
        <v>industry-elec-and-hydrogen.html</v>
      </c>
    </row>
    <row r="764" spans="1:18">
      <c r="A764" s="254" t="str">
        <f>IF(ISBLANK(INDEX('Policy Characteristics'!A:A,MATCH($C764,'Policy Characteristics'!$C:$C,0))),"",INDEX('Policy Characteristics'!A:A,MATCH($C764,'Policy Characteristics'!$C:$C,0)))</f>
        <v>Industry</v>
      </c>
      <c r="B764" s="262" t="str">
        <f>IF(ISBLANK(INDEX('Policy Characteristics'!B:B,MATCH($C764,'Policy Characteristics'!$C:$C,0))),"",INDEX('Policy Characteristics'!B:B,MATCH($C764,'Policy Characteristics'!$C:$C,0)))</f>
        <v>Electrification</v>
      </c>
      <c r="C764" s="254" t="str">
        <f t="shared" si="36"/>
        <v>Fraction of Eligible Industrial Energy Use Shifted to Electricity</v>
      </c>
      <c r="D764" s="6" t="s">
        <v>3090</v>
      </c>
      <c r="E764" s="1" t="s">
        <v>3529</v>
      </c>
      <c r="F764" t="s">
        <v>3051</v>
      </c>
      <c r="G764" s="45" t="s">
        <v>3536</v>
      </c>
      <c r="H764" s="43">
        <v>2030</v>
      </c>
      <c r="I764" s="324" t="s">
        <v>43</v>
      </c>
      <c r="J764" s="255" t="str">
        <f>IF(ISBLANK(INDEX('Policy Characteristics'!D:D,MATCH($C764,'Policy Characteristics'!$C:$C,0))),"",INDEX('Policy Characteristics'!D:D,MATCH($C764,'Policy Characteristics'!$C:$C,0)))</f>
        <v>Electrification</v>
      </c>
      <c r="K764" s="254" t="str">
        <f>IF(ISBLANK(INDEX('Policy Characteristics'!E:E,MATCH($C764,'Policy Characteristics'!$C:$C,0))),"",INDEX('Policy Characteristics'!E:E,MATCH($C764,'Policy Characteristics'!$C:$C,0)))</f>
        <v>indst shift to electricity</v>
      </c>
      <c r="L764" s="261">
        <f>IF(ISBLANK(INDEX('Policy Characteristics'!F:F,MATCH($C764,'Policy Characteristics'!$C:$C,0))),"",INDEX('Policy Characteristics'!F:F,MATCH($C764,'Policy Characteristics'!$C:$C,0)))</f>
        <v>0</v>
      </c>
      <c r="M764" s="261">
        <f>IF(ISBLANK(INDEX('Policy Characteristics'!G:G,MATCH($C764,'Policy Characteristics'!$C:$C,0))),"",INDEX('Policy Characteristics'!G:G,MATCH($C764,'Policy Characteristics'!$C:$C,0)))</f>
        <v>1</v>
      </c>
      <c r="N764" s="261">
        <f>IF(ISBLANK(INDEX('Policy Characteristics'!H:H,MATCH($C764,'Policy Characteristics'!$C:$C,0))),"",INDEX('Policy Characteristics'!H:H,MATCH($C764,'Policy Characteristics'!$C:$C,0)))</f>
        <v>0.01</v>
      </c>
      <c r="O764" s="254" t="str">
        <f>IF(ISBLANK(INDEX('Policy Characteristics'!I:I,MATCH($C764,'Policy Characteristics'!$C:$C,0))),"",INDEX('Policy Characteristics'!I:I,MATCH($C764,'Policy Characteristics'!$C:$C,0)))</f>
        <v>% of fuel shifted</v>
      </c>
      <c r="P764" s="254" t="str">
        <f>IF(ISBLANK(INDEX('Policy Characteristics'!J:J,MATCH($C764,'Policy Characteristics'!$C:$C,0))),"",INDEX('Policy Characteristics'!J:J,MATCH($C764,'Policy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4" s="254" t="str">
        <f>IF(ISBLANK(INDEX('Policy Characteristics'!K:K,MATCH($C764,'Policy Characteristics'!$C:$C,0))),"",INDEX('Policy Characteristics'!K:K,MATCH($C764,'Policy Characteristics'!$C:$C,0)))</f>
        <v>industry-ag-main.html#fuel-switching</v>
      </c>
      <c r="R764" s="254" t="str">
        <f>IF(ISBLANK(INDEX('Policy Characteristics'!L:L,MATCH($C764,'Policy Characteristics'!$C:$C,0))),"",INDEX('Policy Characteristics'!L:L,MATCH($C764,'Policy Characteristics'!$C:$C,0)))</f>
        <v>industry-elec-and-hydrogen.html</v>
      </c>
    </row>
    <row r="765" spans="1:18">
      <c r="A765" s="254" t="str">
        <f>IF(ISBLANK(INDEX('Policy Characteristics'!A:A,MATCH($C765,'Policy Characteristics'!$C:$C,0))),"",INDEX('Policy Characteristics'!A:A,MATCH($C765,'Policy Characteristics'!$C:$C,0)))</f>
        <v>Industry</v>
      </c>
      <c r="B765" s="262" t="str">
        <f>IF(ISBLANK(INDEX('Policy Characteristics'!B:B,MATCH($C765,'Policy Characteristics'!$C:$C,0))),"",INDEX('Policy Characteristics'!B:B,MATCH($C765,'Policy Characteristics'!$C:$C,0)))</f>
        <v>Electrification</v>
      </c>
      <c r="C765" s="254" t="str">
        <f t="shared" si="36"/>
        <v>Fraction of Eligible Industrial Energy Use Shifted to Electricity</v>
      </c>
      <c r="D765" s="6" t="s">
        <v>3090</v>
      </c>
      <c r="E765" s="1" t="s">
        <v>3530</v>
      </c>
      <c r="F765" t="s">
        <v>3051</v>
      </c>
      <c r="G765" s="45" t="s">
        <v>3537</v>
      </c>
      <c r="H765" s="43">
        <v>2031</v>
      </c>
      <c r="I765" s="324" t="s">
        <v>43</v>
      </c>
      <c r="J765" s="255" t="str">
        <f>IF(ISBLANK(INDEX('Policy Characteristics'!D:D,MATCH($C765,'Policy Characteristics'!$C:$C,0))),"",INDEX('Policy Characteristics'!D:D,MATCH($C765,'Policy Characteristics'!$C:$C,0)))</f>
        <v>Electrification</v>
      </c>
      <c r="K765" s="254" t="str">
        <f>IF(ISBLANK(INDEX('Policy Characteristics'!E:E,MATCH($C765,'Policy Characteristics'!$C:$C,0))),"",INDEX('Policy Characteristics'!E:E,MATCH($C765,'Policy Characteristics'!$C:$C,0)))</f>
        <v>indst shift to electricity</v>
      </c>
      <c r="L765" s="261">
        <f>IF(ISBLANK(INDEX('Policy Characteristics'!F:F,MATCH($C765,'Policy Characteristics'!$C:$C,0))),"",INDEX('Policy Characteristics'!F:F,MATCH($C765,'Policy Characteristics'!$C:$C,0)))</f>
        <v>0</v>
      </c>
      <c r="M765" s="261">
        <f>IF(ISBLANK(INDEX('Policy Characteristics'!G:G,MATCH($C765,'Policy Characteristics'!$C:$C,0))),"",INDEX('Policy Characteristics'!G:G,MATCH($C765,'Policy Characteristics'!$C:$C,0)))</f>
        <v>1</v>
      </c>
      <c r="N765" s="261">
        <f>IF(ISBLANK(INDEX('Policy Characteristics'!H:H,MATCH($C765,'Policy Characteristics'!$C:$C,0))),"",INDEX('Policy Characteristics'!H:H,MATCH($C765,'Policy Characteristics'!$C:$C,0)))</f>
        <v>0.01</v>
      </c>
      <c r="O765" s="254" t="str">
        <f>IF(ISBLANK(INDEX('Policy Characteristics'!I:I,MATCH($C765,'Policy Characteristics'!$C:$C,0))),"",INDEX('Policy Characteristics'!I:I,MATCH($C765,'Policy Characteristics'!$C:$C,0)))</f>
        <v>% of fuel shifted</v>
      </c>
      <c r="P765" s="254" t="str">
        <f>IF(ISBLANK(INDEX('Policy Characteristics'!J:J,MATCH($C765,'Policy Characteristics'!$C:$C,0))),"",INDEX('Policy Characteristics'!J:J,MATCH($C765,'Policy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5" s="254" t="str">
        <f>IF(ISBLANK(INDEX('Policy Characteristics'!K:K,MATCH($C765,'Policy Characteristics'!$C:$C,0))),"",INDEX('Policy Characteristics'!K:K,MATCH($C765,'Policy Characteristics'!$C:$C,0)))</f>
        <v>industry-ag-main.html#fuel-switching</v>
      </c>
      <c r="R765" s="254" t="str">
        <f>IF(ISBLANK(INDEX('Policy Characteristics'!L:L,MATCH($C765,'Policy Characteristics'!$C:$C,0))),"",INDEX('Policy Characteristics'!L:L,MATCH($C765,'Policy Characteristics'!$C:$C,0)))</f>
        <v>industry-elec-and-hydrogen.html</v>
      </c>
    </row>
    <row r="766" spans="1:18">
      <c r="A766" s="254" t="str">
        <f>IF(ISBLANK(INDEX('Policy Characteristics'!A:A,MATCH($C766,'Policy Characteristics'!$C:$C,0))),"",INDEX('Policy Characteristics'!A:A,MATCH($C766,'Policy Characteristics'!$C:$C,0)))</f>
        <v>Industry</v>
      </c>
      <c r="B766" s="262" t="str">
        <f>IF(ISBLANK(INDEX('Policy Characteristics'!B:B,MATCH($C766,'Policy Characteristics'!$C:$C,0))),"",INDEX('Policy Characteristics'!B:B,MATCH($C766,'Policy Characteristics'!$C:$C,0)))</f>
        <v>Electrification</v>
      </c>
      <c r="C766" s="254" t="str">
        <f t="shared" si="36"/>
        <v>Fraction of Eligible Industrial Energy Use Shifted to Electricity</v>
      </c>
      <c r="D766" s="6" t="s">
        <v>3090</v>
      </c>
      <c r="E766" s="1" t="s">
        <v>3531</v>
      </c>
      <c r="F766" t="s">
        <v>3051</v>
      </c>
      <c r="G766" s="45" t="s">
        <v>3538</v>
      </c>
      <c r="H766" s="43">
        <v>2032</v>
      </c>
      <c r="I766" s="324" t="s">
        <v>43</v>
      </c>
      <c r="J766" s="255" t="str">
        <f>IF(ISBLANK(INDEX('Policy Characteristics'!D:D,MATCH($C766,'Policy Characteristics'!$C:$C,0))),"",INDEX('Policy Characteristics'!D:D,MATCH($C766,'Policy Characteristics'!$C:$C,0)))</f>
        <v>Electrification</v>
      </c>
      <c r="K766" s="254" t="str">
        <f>IF(ISBLANK(INDEX('Policy Characteristics'!E:E,MATCH($C766,'Policy Characteristics'!$C:$C,0))),"",INDEX('Policy Characteristics'!E:E,MATCH($C766,'Policy Characteristics'!$C:$C,0)))</f>
        <v>indst shift to electricity</v>
      </c>
      <c r="L766" s="261">
        <f>IF(ISBLANK(INDEX('Policy Characteristics'!F:F,MATCH($C766,'Policy Characteristics'!$C:$C,0))),"",INDEX('Policy Characteristics'!F:F,MATCH($C766,'Policy Characteristics'!$C:$C,0)))</f>
        <v>0</v>
      </c>
      <c r="M766" s="261">
        <f>IF(ISBLANK(INDEX('Policy Characteristics'!G:G,MATCH($C766,'Policy Characteristics'!$C:$C,0))),"",INDEX('Policy Characteristics'!G:G,MATCH($C766,'Policy Characteristics'!$C:$C,0)))</f>
        <v>1</v>
      </c>
      <c r="N766" s="261">
        <f>IF(ISBLANK(INDEX('Policy Characteristics'!H:H,MATCH($C766,'Policy Characteristics'!$C:$C,0))),"",INDEX('Policy Characteristics'!H:H,MATCH($C766,'Policy Characteristics'!$C:$C,0)))</f>
        <v>0.01</v>
      </c>
      <c r="O766" s="254" t="str">
        <f>IF(ISBLANK(INDEX('Policy Characteristics'!I:I,MATCH($C766,'Policy Characteristics'!$C:$C,0))),"",INDEX('Policy Characteristics'!I:I,MATCH($C766,'Policy Characteristics'!$C:$C,0)))</f>
        <v>% of fuel shifted</v>
      </c>
      <c r="P766" s="254" t="str">
        <f>IF(ISBLANK(INDEX('Policy Characteristics'!J:J,MATCH($C766,'Policy Characteristics'!$C:$C,0))),"",INDEX('Policy Characteristics'!J:J,MATCH($C766,'Policy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6" s="254" t="str">
        <f>IF(ISBLANK(INDEX('Policy Characteristics'!K:K,MATCH($C766,'Policy Characteristics'!$C:$C,0))),"",INDEX('Policy Characteristics'!K:K,MATCH($C766,'Policy Characteristics'!$C:$C,0)))</f>
        <v>industry-ag-main.html#fuel-switching</v>
      </c>
      <c r="R766" s="254" t="str">
        <f>IF(ISBLANK(INDEX('Policy Characteristics'!L:L,MATCH($C766,'Policy Characteristics'!$C:$C,0))),"",INDEX('Policy Characteristics'!L:L,MATCH($C766,'Policy Characteristics'!$C:$C,0)))</f>
        <v>industry-elec-and-hydrogen.html</v>
      </c>
    </row>
    <row r="767" spans="1:18">
      <c r="A767" s="254" t="str">
        <f>IF(ISBLANK(INDEX('Policy Characteristics'!A:A,MATCH($C767,'Policy Characteristics'!$C:$C,0))),"",INDEX('Policy Characteristics'!A:A,MATCH($C767,'Policy Characteristics'!$C:$C,0)))</f>
        <v>Industry</v>
      </c>
      <c r="B767" s="262" t="str">
        <f>IF(ISBLANK(INDEX('Policy Characteristics'!B:B,MATCH($C767,'Policy Characteristics'!$C:$C,0))),"",INDEX('Policy Characteristics'!B:B,MATCH($C767,'Policy Characteristics'!$C:$C,0)))</f>
        <v>Electrification</v>
      </c>
      <c r="C767" s="254" t="str">
        <f t="shared" si="36"/>
        <v>Fraction of Eligible Industrial Energy Use Shifted to Electricity</v>
      </c>
      <c r="D767" s="6" t="s">
        <v>3090</v>
      </c>
      <c r="E767" s="1" t="s">
        <v>3694</v>
      </c>
      <c r="F767" t="s">
        <v>3051</v>
      </c>
      <c r="G767" s="45" t="s">
        <v>3694</v>
      </c>
      <c r="H767" s="43">
        <v>2033</v>
      </c>
      <c r="I767" s="324" t="s">
        <v>43</v>
      </c>
      <c r="J767" s="255" t="str">
        <f>IF(ISBLANK(INDEX('Policy Characteristics'!D:D,MATCH($C767,'Policy Characteristics'!$C:$C,0))),"",INDEX('Policy Characteristics'!D:D,MATCH($C767,'Policy Characteristics'!$C:$C,0)))</f>
        <v>Electrification</v>
      </c>
      <c r="K767" s="254" t="str">
        <f>IF(ISBLANK(INDEX('Policy Characteristics'!E:E,MATCH($C767,'Policy Characteristics'!$C:$C,0))),"",INDEX('Policy Characteristics'!E:E,MATCH($C767,'Policy Characteristics'!$C:$C,0)))</f>
        <v>indst shift to electricity</v>
      </c>
      <c r="L767" s="261">
        <f>IF(ISBLANK(INDEX('Policy Characteristics'!F:F,MATCH($C767,'Policy Characteristics'!$C:$C,0))),"",INDEX('Policy Characteristics'!F:F,MATCH($C767,'Policy Characteristics'!$C:$C,0)))</f>
        <v>0</v>
      </c>
      <c r="M767" s="261">
        <f>IF(ISBLANK(INDEX('Policy Characteristics'!G:G,MATCH($C767,'Policy Characteristics'!$C:$C,0))),"",INDEX('Policy Characteristics'!G:G,MATCH($C767,'Policy Characteristics'!$C:$C,0)))</f>
        <v>1</v>
      </c>
      <c r="N767" s="261">
        <f>IF(ISBLANK(INDEX('Policy Characteristics'!H:H,MATCH($C767,'Policy Characteristics'!$C:$C,0))),"",INDEX('Policy Characteristics'!H:H,MATCH($C767,'Policy Characteristics'!$C:$C,0)))</f>
        <v>0.01</v>
      </c>
      <c r="O767" s="254" t="str">
        <f>IF(ISBLANK(INDEX('Policy Characteristics'!I:I,MATCH($C767,'Policy Characteristics'!$C:$C,0))),"",INDEX('Policy Characteristics'!I:I,MATCH($C767,'Policy Characteristics'!$C:$C,0)))</f>
        <v>% of fuel shifted</v>
      </c>
      <c r="P767" s="254" t="str">
        <f>IF(ISBLANK(INDEX('Policy Characteristics'!J:J,MATCH($C767,'Policy Characteristics'!$C:$C,0))),"",INDEX('Policy Characteristics'!J:J,MATCH($C767,'Policy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67" s="254" t="str">
        <f>IF(ISBLANK(INDEX('Policy Characteristics'!K:K,MATCH($C767,'Policy Characteristics'!$C:$C,0))),"",INDEX('Policy Characteristics'!K:K,MATCH($C767,'Policy Characteristics'!$C:$C,0)))</f>
        <v>industry-ag-main.html#fuel-switching</v>
      </c>
      <c r="R767" s="254" t="str">
        <f>IF(ISBLANK(INDEX('Policy Characteristics'!L:L,MATCH($C767,'Policy Characteristics'!$C:$C,0))),"",INDEX('Policy Characteristics'!L:L,MATCH($C767,'Policy Characteristics'!$C:$C,0)))</f>
        <v>industry-elec-and-hydrogen.html</v>
      </c>
    </row>
    <row r="768" spans="1:18" s="2" customFormat="1">
      <c r="A768" s="254" t="str">
        <f>IF(ISBLANK(INDEX('Policy Characteristics'!A:A,MATCH($C768,'Policy Characteristics'!$C:$C,0))),"",INDEX('Policy Characteristics'!A:A,MATCH($C768,'Policy Characteristics'!$C:$C,0)))</f>
        <v>Industry</v>
      </c>
      <c r="B768" s="262" t="str">
        <f>IF(ISBLANK(INDEX('Policy Characteristics'!B:B,MATCH($C768,'Policy Characteristics'!$C:$C,0))),"",INDEX('Policy Characteristics'!B:B,MATCH($C768,'Policy Characteristics'!$C:$C,0)))</f>
        <v>F-Gas Substitution</v>
      </c>
      <c r="C768" s="317" t="s">
        <v>2779</v>
      </c>
      <c r="D768" s="6"/>
      <c r="E768" s="6"/>
      <c r="F768" s="6"/>
      <c r="G768" s="6"/>
      <c r="H768" s="47">
        <v>58</v>
      </c>
      <c r="I768" s="324" t="s">
        <v>43</v>
      </c>
      <c r="J768" s="255" t="str">
        <f>IF(ISBLANK(INDEX('Policy Characteristics'!D:D,MATCH($C768,'Policy Characteristics'!$C:$C,0))),"",INDEX('Policy Characteristics'!D:D,MATCH($C768,'Policy Characteristics'!$C:$C,0)))</f>
        <v>F-gas Measures</v>
      </c>
      <c r="K768" s="254" t="str">
        <f>IF(ISBLANK(INDEX('Policy Characteristics'!E:E,MATCH($C768,'Policy Characteristics'!$C:$C,0))),"",INDEX('Policy Characteristics'!E:E,MATCH($C768,'Policy Characteristics'!$C:$C,0)))</f>
        <v>indst f gas substitution</v>
      </c>
      <c r="L768" s="261">
        <f>IF(ISBLANK(INDEX('Policy Characteristics'!F:F,MATCH($C768,'Policy Characteristics'!$C:$C,0))),"",INDEX('Policy Characteristics'!F:F,MATCH($C768,'Policy Characteristics'!$C:$C,0)))</f>
        <v>0</v>
      </c>
      <c r="M768" s="261">
        <f>IF(ISBLANK(INDEX('Policy Characteristics'!G:G,MATCH($C768,'Policy Characteristics'!$C:$C,0))),"",INDEX('Policy Characteristics'!G:G,MATCH($C768,'Policy Characteristics'!$C:$C,0)))</f>
        <v>1</v>
      </c>
      <c r="N768" s="261">
        <f>IF(ISBLANK(INDEX('Policy Characteristics'!H:H,MATCH($C768,'Policy Characteristics'!$C:$C,0))),"",INDEX('Policy Characteristics'!H:H,MATCH($C768,'Policy Characteristics'!$C:$C,0)))</f>
        <v>0.01</v>
      </c>
      <c r="O768" s="254" t="str">
        <f>IF(ISBLANK(INDEX('Policy Characteristics'!I:I,MATCH($C768,'Policy Characteristics'!$C:$C,0))),"",INDEX('Policy Characteristics'!I:I,MATCH($C768,'Policy Characteristics'!$C:$C,0)))</f>
        <v>% of potential achieved</v>
      </c>
      <c r="P768" s="254" t="str">
        <f>IF(ISBLANK(INDEX('Policy Characteristics'!J:J,MATCH($C768,'Policy Characteristics'!$C:$C,0))),"",INDEX('Policy Characteristics'!J:J,MATCH($C768,'Policy Characteristics'!$C:$C,0)))</f>
        <v>**Description:** This policy reduces emissions of high-GWP, fluorinated gases (F-gases) from the industry sector by substituting less-harmful chemicals.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27%.</v>
      </c>
      <c r="Q768" s="254" t="str">
        <f>IF(ISBLANK(INDEX('Policy Characteristics'!K:K,MATCH($C768,'Policy Characteristics'!$C:$C,0))),"",INDEX('Policy Characteristics'!K:K,MATCH($C768,'Policy Characteristics'!$C:$C,0)))</f>
        <v>industry-ag-main.html#avoid-f-gases</v>
      </c>
      <c r="R768" s="254" t="str">
        <f>IF(ISBLANK(INDEX('Policy Characteristics'!L:L,MATCH($C768,'Policy Characteristics'!$C:$C,0))),"",INDEX('Policy Characteristics'!L:L,MATCH($C768,'Policy Characteristics'!$C:$C,0)))</f>
        <v>avoid-f-gases.html</v>
      </c>
    </row>
    <row r="769" spans="1:18" s="2" customFormat="1">
      <c r="A769" s="254" t="str">
        <f>IF(ISBLANK(INDEX('Policy Characteristics'!A:A,MATCH($C769,'Policy Characteristics'!$C:$C,0))),"",INDEX('Policy Characteristics'!A:A,MATCH($C769,'Policy Characteristics'!$C:$C,0)))</f>
        <v>Industry</v>
      </c>
      <c r="B769" s="262" t="str">
        <f>IF(ISBLANK(INDEX('Policy Characteristics'!B:B,MATCH($C769,'Policy Characteristics'!$C:$C,0))),"",INDEX('Policy Characteristics'!B:B,MATCH($C769,'Policy Characteristics'!$C:$C,0)))</f>
        <v>F-Gas Destruction</v>
      </c>
      <c r="C769" s="317" t="s">
        <v>2780</v>
      </c>
      <c r="D769" s="6"/>
      <c r="E769" s="6"/>
      <c r="F769" s="6"/>
      <c r="G769" s="6"/>
      <c r="H769" s="47">
        <v>510</v>
      </c>
      <c r="I769" s="324" t="s">
        <v>43</v>
      </c>
      <c r="J769" s="255" t="str">
        <f>IF(ISBLANK(INDEX('Policy Characteristics'!D:D,MATCH($C769,'Policy Characteristics'!$C:$C,0))),"",INDEX('Policy Characteristics'!D:D,MATCH($C769,'Policy Characteristics'!$C:$C,0)))</f>
        <v>F-gas Measures</v>
      </c>
      <c r="K769" s="254" t="str">
        <f>IF(ISBLANK(INDEX('Policy Characteristics'!E:E,MATCH($C769,'Policy Characteristics'!$C:$C,0))),"",INDEX('Policy Characteristics'!E:E,MATCH($C769,'Policy Characteristics'!$C:$C,0)))</f>
        <v>indst f gas destruction</v>
      </c>
      <c r="L769" s="261">
        <f>IF(ISBLANK(INDEX('Policy Characteristics'!F:F,MATCH($C769,'Policy Characteristics'!$C:$C,0))),"",INDEX('Policy Characteristics'!F:F,MATCH($C769,'Policy Characteristics'!$C:$C,0)))</f>
        <v>0</v>
      </c>
      <c r="M769" s="261">
        <f>IF(ISBLANK(INDEX('Policy Characteristics'!G:G,MATCH($C769,'Policy Characteristics'!$C:$C,0))),"",INDEX('Policy Characteristics'!G:G,MATCH($C769,'Policy Characteristics'!$C:$C,0)))</f>
        <v>1</v>
      </c>
      <c r="N769" s="261">
        <f>IF(ISBLANK(INDEX('Policy Characteristics'!H:H,MATCH($C769,'Policy Characteristics'!$C:$C,0))),"",INDEX('Policy Characteristics'!H:H,MATCH($C769,'Policy Characteristics'!$C:$C,0)))</f>
        <v>0.01</v>
      </c>
      <c r="O769" s="254" t="str">
        <f>IF(ISBLANK(INDEX('Policy Characteristics'!I:I,MATCH($C769,'Policy Characteristics'!$C:$C,0))),"",INDEX('Policy Characteristics'!I:I,MATCH($C769,'Policy Characteristics'!$C:$C,0)))</f>
        <v>% of potential achieved</v>
      </c>
      <c r="P769" s="254" t="str">
        <f>IF(ISBLANK(INDEX('Policy Characteristics'!J:J,MATCH($C769,'Policy Characteristics'!$C:$C,0))),"",INDEX('Policy Characteristics'!J:J,MATCH($C769,'Policy Characteristics'!$C:$C,0)))</f>
        <v>**Description:** This policy reduces emissions of high-GWP, fluorinated gases (F-gases) from the industry sector by destroying F-gases created as byproducts during the creation of desired products.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1%.</v>
      </c>
      <c r="Q769" s="254" t="str">
        <f>IF(ISBLANK(INDEX('Policy Characteristics'!K:K,MATCH($C769,'Policy Characteristics'!$C:$C,0))),"",INDEX('Policy Characteristics'!K:K,MATCH($C769,'Policy Characteristics'!$C:$C,0)))</f>
        <v>industry-ag-main.html#avoid-f-gases</v>
      </c>
      <c r="R769" s="254" t="str">
        <f>IF(ISBLANK(INDEX('Policy Characteristics'!L:L,MATCH($C769,'Policy Characteristics'!$C:$C,0))),"",INDEX('Policy Characteristics'!L:L,MATCH($C769,'Policy Characteristics'!$C:$C,0)))</f>
        <v>avoid-f-gases.html</v>
      </c>
    </row>
    <row r="770" spans="1:18" s="2" customFormat="1">
      <c r="A770" s="254" t="str">
        <f>IF(ISBLANK(INDEX('Policy Characteristics'!A:A,MATCH($C770,'Policy Characteristics'!$C:$C,0))),"",INDEX('Policy Characteristics'!A:A,MATCH($C770,'Policy Characteristics'!$C:$C,0)))</f>
        <v>Industry</v>
      </c>
      <c r="B770" s="262" t="str">
        <f>IF(ISBLANK(INDEX('Policy Characteristics'!B:B,MATCH($C770,'Policy Characteristics'!$C:$C,0))),"",INDEX('Policy Characteristics'!B:B,MATCH($C770,'Policy Characteristics'!$C:$C,0)))</f>
        <v>F-Gas Recovery</v>
      </c>
      <c r="C770" s="317" t="s">
        <v>2781</v>
      </c>
      <c r="D770" s="6"/>
      <c r="E770" s="6"/>
      <c r="F770" s="6"/>
      <c r="G770" s="6"/>
      <c r="H770" s="47">
        <v>511</v>
      </c>
      <c r="I770" s="324" t="s">
        <v>43</v>
      </c>
      <c r="J770" s="255" t="str">
        <f>IF(ISBLANK(INDEX('Policy Characteristics'!D:D,MATCH($C770,'Policy Characteristics'!$C:$C,0))),"",INDEX('Policy Characteristics'!D:D,MATCH($C770,'Policy Characteristics'!$C:$C,0)))</f>
        <v>F-gas Measures</v>
      </c>
      <c r="K770" s="254" t="str">
        <f>IF(ISBLANK(INDEX('Policy Characteristics'!E:E,MATCH($C770,'Policy Characteristics'!$C:$C,0))),"",INDEX('Policy Characteristics'!E:E,MATCH($C770,'Policy Characteristics'!$C:$C,0)))</f>
        <v>indst f gas recovery</v>
      </c>
      <c r="L770" s="261">
        <f>IF(ISBLANK(INDEX('Policy Characteristics'!F:F,MATCH($C770,'Policy Characteristics'!$C:$C,0))),"",INDEX('Policy Characteristics'!F:F,MATCH($C770,'Policy Characteristics'!$C:$C,0)))</f>
        <v>0</v>
      </c>
      <c r="M770" s="261">
        <f>IF(ISBLANK(INDEX('Policy Characteristics'!G:G,MATCH($C770,'Policy Characteristics'!$C:$C,0))),"",INDEX('Policy Characteristics'!G:G,MATCH($C770,'Policy Characteristics'!$C:$C,0)))</f>
        <v>1</v>
      </c>
      <c r="N770" s="261">
        <f>IF(ISBLANK(INDEX('Policy Characteristics'!H:H,MATCH($C770,'Policy Characteristics'!$C:$C,0))),"",INDEX('Policy Characteristics'!H:H,MATCH($C770,'Policy Characteristics'!$C:$C,0)))</f>
        <v>0.01</v>
      </c>
      <c r="O770" s="254" t="str">
        <f>IF(ISBLANK(INDEX('Policy Characteristics'!I:I,MATCH($C770,'Policy Characteristics'!$C:$C,0))),"",INDEX('Policy Characteristics'!I:I,MATCH($C770,'Policy Characteristics'!$C:$C,0)))</f>
        <v>% of potential achieved</v>
      </c>
      <c r="P770" s="254" t="str">
        <f>IF(ISBLANK(INDEX('Policy Characteristics'!J:J,MATCH($C770,'Policy Characteristics'!$C:$C,0))),"",INDEX('Policy Characteristics'!J:J,MATCH($C770,'Policy Characteristics'!$C:$C,0)))</f>
        <v>**Description:** This policy reduces emissions of high-GWP, fluorinated gases (F-gases) by recovering F-gases from equipment at the end of its service life and destroying or recycling those F-gases.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2%.</v>
      </c>
      <c r="Q770" s="254" t="str">
        <f>IF(ISBLANK(INDEX('Policy Characteristics'!K:K,MATCH($C770,'Policy Characteristics'!$C:$C,0))),"",INDEX('Policy Characteristics'!K:K,MATCH($C770,'Policy Characteristics'!$C:$C,0)))</f>
        <v>industry-ag-main.html#avoid-f-gases</v>
      </c>
      <c r="R770" s="254" t="str">
        <f>IF(ISBLANK(INDEX('Policy Characteristics'!L:L,MATCH($C770,'Policy Characteristics'!$C:$C,0))),"",INDEX('Policy Characteristics'!L:L,MATCH($C770,'Policy Characteristics'!$C:$C,0)))</f>
        <v>avoid-f-gases.html</v>
      </c>
    </row>
    <row r="771" spans="1:18" s="2" customFormat="1">
      <c r="A771" s="254" t="str">
        <f>IF(ISBLANK(INDEX('Policy Characteristics'!A:A,MATCH($C771,'Policy Characteristics'!$C:$C,0))),"",INDEX('Policy Characteristics'!A:A,MATCH($C771,'Policy Characteristics'!$C:$C,0)))</f>
        <v>Industry</v>
      </c>
      <c r="B771" s="262" t="str">
        <f>IF(ISBLANK(INDEX('Policy Characteristics'!B:B,MATCH($C771,'Policy Characteristics'!$C:$C,0))),"",INDEX('Policy Characteristics'!B:B,MATCH($C771,'Policy Characteristics'!$C:$C,0)))</f>
        <v>F-Gas Eqpt. Maintenance &amp; Retrofits</v>
      </c>
      <c r="C771" s="317" t="s">
        <v>2782</v>
      </c>
      <c r="D771" s="6" t="s">
        <v>3075</v>
      </c>
      <c r="E771" s="6"/>
      <c r="F771" t="s">
        <v>2581</v>
      </c>
      <c r="G771" s="6"/>
      <c r="H771" s="47">
        <v>512</v>
      </c>
      <c r="I771" s="324" t="s">
        <v>43</v>
      </c>
      <c r="J771" s="255" t="str">
        <f>IF(ISBLANK(INDEX('Policy Characteristics'!D:D,MATCH($C771,'Policy Characteristics'!$C:$C,0))),"",INDEX('Policy Characteristics'!D:D,MATCH($C771,'Policy Characteristics'!$C:$C,0)))</f>
        <v>F-gas Measures</v>
      </c>
      <c r="K771" s="254" t="str">
        <f>IF(ISBLANK(INDEX('Policy Characteristics'!E:E,MATCH($C771,'Policy Characteristics'!$C:$C,0))),"",INDEX('Policy Characteristics'!E:E,MATCH($C771,'Policy Characteristics'!$C:$C,0)))</f>
        <v>indst f gas inspct maint retrofit</v>
      </c>
      <c r="L771" s="261">
        <f>IF(ISBLANK(INDEX('Policy Characteristics'!F:F,MATCH($C771,'Policy Characteristics'!$C:$C,0))),"",INDEX('Policy Characteristics'!F:F,MATCH($C771,'Policy Characteristics'!$C:$C,0)))</f>
        <v>0</v>
      </c>
      <c r="M771" s="261">
        <f>IF(ISBLANK(INDEX('Policy Characteristics'!G:G,MATCH($C771,'Policy Characteristics'!$C:$C,0))),"",INDEX('Policy Characteristics'!G:G,MATCH($C771,'Policy Characteristics'!$C:$C,0)))</f>
        <v>1</v>
      </c>
      <c r="N771" s="261">
        <f>IF(ISBLANK(INDEX('Policy Characteristics'!H:H,MATCH($C771,'Policy Characteristics'!$C:$C,0))),"",INDEX('Policy Characteristics'!H:H,MATCH($C771,'Policy Characteristics'!$C:$C,0)))</f>
        <v>0.01</v>
      </c>
      <c r="O771" s="254" t="str">
        <f>IF(ISBLANK(INDEX('Policy Characteristics'!I:I,MATCH($C771,'Policy Characteristics'!$C:$C,0))),"",INDEX('Policy Characteristics'!I:I,MATCH($C771,'Policy Characteristics'!$C:$C,0)))</f>
        <v>% of potential achieved</v>
      </c>
      <c r="P771" s="254" t="str">
        <f>IF(ISBLANK(INDEX('Policy Characteristics'!J:J,MATCH($C771,'Policy Characteristics'!$C:$C,0))),"",INDEX('Policy Characteristics'!J:J,MATCH($C771,'Policy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71" s="254" t="str">
        <f>IF(ISBLANK(INDEX('Policy Characteristics'!K:K,MATCH($C771,'Policy Characteristics'!$C:$C,0))),"",INDEX('Policy Characteristics'!K:K,MATCH($C771,'Policy Characteristics'!$C:$C,0)))</f>
        <v>industry-ag-main.html#avoid-f-gases</v>
      </c>
      <c r="R771" s="254" t="str">
        <f>IF(ISBLANK(INDEX('Policy Characteristics'!L:L,MATCH($C771,'Policy Characteristics'!$C:$C,0))),"",INDEX('Policy Characteristics'!L:L,MATCH($C771,'Policy Characteristics'!$C:$C,0)))</f>
        <v>avoid-f-gases.html</v>
      </c>
    </row>
    <row r="772" spans="1:18" s="2" customFormat="1">
      <c r="A772" s="254" t="str">
        <f>IF(ISBLANK(INDEX('Policy Characteristics'!A:A,MATCH($C772,'Policy Characteristics'!$C:$C,0))),"",INDEX('Policy Characteristics'!A:A,MATCH($C772,'Policy Characteristics'!$C:$C,0)))</f>
        <v>Industry</v>
      </c>
      <c r="B772" s="262" t="str">
        <f>IF(ISBLANK(INDEX('Policy Characteristics'!B:B,MATCH($C772,'Policy Characteristics'!$C:$C,0))),"",INDEX('Policy Characteristics'!B:B,MATCH($C772,'Policy Characteristics'!$C:$C,0)))</f>
        <v>F-Gas Eqpt. Maintenance &amp; Retrofits</v>
      </c>
      <c r="C772" s="317" t="s">
        <v>2782</v>
      </c>
      <c r="D772" s="6" t="s">
        <v>3080</v>
      </c>
      <c r="E772" s="6"/>
      <c r="F772" t="s">
        <v>3042</v>
      </c>
      <c r="G772" s="6"/>
      <c r="H772" s="47">
        <v>1653</v>
      </c>
      <c r="I772" s="324" t="s">
        <v>43</v>
      </c>
      <c r="J772" s="255" t="str">
        <f>IF(ISBLANK(INDEX('Policy Characteristics'!D:D,MATCH($C772,'Policy Characteristics'!$C:$C,0))),"",INDEX('Policy Characteristics'!D:D,MATCH($C772,'Policy Characteristics'!$C:$C,0)))</f>
        <v>F-gas Measures</v>
      </c>
      <c r="K772" s="254" t="str">
        <f>IF(ISBLANK(INDEX('Policy Characteristics'!E:E,MATCH($C772,'Policy Characteristics'!$C:$C,0))),"",INDEX('Policy Characteristics'!E:E,MATCH($C772,'Policy Characteristics'!$C:$C,0)))</f>
        <v>indst f gas inspct maint retrofit</v>
      </c>
      <c r="L772" s="261">
        <f>IF(ISBLANK(INDEX('Policy Characteristics'!F:F,MATCH($C772,'Policy Characteristics'!$C:$C,0))),"",INDEX('Policy Characteristics'!F:F,MATCH($C772,'Policy Characteristics'!$C:$C,0)))</f>
        <v>0</v>
      </c>
      <c r="M772" s="261">
        <f>IF(ISBLANK(INDEX('Policy Characteristics'!G:G,MATCH($C772,'Policy Characteristics'!$C:$C,0))),"",INDEX('Policy Characteristics'!G:G,MATCH($C772,'Policy Characteristics'!$C:$C,0)))</f>
        <v>1</v>
      </c>
      <c r="N772" s="261">
        <f>IF(ISBLANK(INDEX('Policy Characteristics'!H:H,MATCH($C772,'Policy Characteristics'!$C:$C,0))),"",INDEX('Policy Characteristics'!H:H,MATCH($C772,'Policy Characteristics'!$C:$C,0)))</f>
        <v>0.01</v>
      </c>
      <c r="O772" s="254" t="str">
        <f>IF(ISBLANK(INDEX('Policy Characteristics'!I:I,MATCH($C772,'Policy Characteristics'!$C:$C,0))),"",INDEX('Policy Characteristics'!I:I,MATCH($C772,'Policy Characteristics'!$C:$C,0)))</f>
        <v>% of potential achieved</v>
      </c>
      <c r="P772" s="254" t="str">
        <f>IF(ISBLANK(INDEX('Policy Characteristics'!J:J,MATCH($C772,'Policy Characteristics'!$C:$C,0))),"",INDEX('Policy Characteristics'!J:J,MATCH($C772,'Policy Characteristics'!$C:$C,0)))</f>
        <v>**Description:** This policy reduces emissions of high-GWP, fluorinated gases (F-gases) from the industry sector by reducing leakage and losses through improved inspections, maintenance, and retrofitting of equipment. // **Guidance for setting values:** The production and consumption of f-gases are limited in the U.S. by the American Innovation and Manufacturing (AIM) Act, which is incorporated in the BAU. Therefore, the U.S. model reflects limited additional abatement potential. If this policy is fully implemented, F-gas emissions in 2050 are reduced by less than 1%.</v>
      </c>
      <c r="Q772" s="254" t="str">
        <f>IF(ISBLANK(INDEX('Policy Characteristics'!K:K,MATCH($C772,'Policy Characteristics'!$C:$C,0))),"",INDEX('Policy Characteristics'!K:K,MATCH($C772,'Policy Characteristics'!$C:$C,0)))</f>
        <v>industry-ag-main.html#avoid-f-gases</v>
      </c>
      <c r="R772" s="254" t="str">
        <f>IF(ISBLANK(INDEX('Policy Characteristics'!L:L,MATCH($C772,'Policy Characteristics'!$C:$C,0))),"",INDEX('Policy Characteristics'!L:L,MATCH($C772,'Policy Characteristics'!$C:$C,0)))</f>
        <v>avoid-f-gases.html</v>
      </c>
    </row>
    <row r="773" spans="1:18" s="2" customFormat="1">
      <c r="A773" s="254" t="str">
        <f>IF(ISBLANK(INDEX('Policy Characteristics'!A:A,MATCH($C773,'Policy Characteristics'!$C:$C,0))),"",INDEX('Policy Characteristics'!A:A,MATCH($C773,'Policy Characteristics'!$C:$C,0)))</f>
        <v>Industry</v>
      </c>
      <c r="B773" s="262" t="str">
        <f>IF(ISBLANK(INDEX('Policy Characteristics'!B:B,MATCH($C773,'Policy Characteristics'!$C:$C,0))),"",INDEX('Policy Characteristics'!B:B,MATCH($C773,'Policy Characteristics'!$C:$C,0)))</f>
        <v>Hydrogen Combustion</v>
      </c>
      <c r="C773" t="s">
        <v>3549</v>
      </c>
      <c r="D773" s="45" t="s">
        <v>3066</v>
      </c>
      <c r="E773" s="1" t="s">
        <v>3525</v>
      </c>
      <c r="F773" t="s">
        <v>3091</v>
      </c>
      <c r="G773" s="45" t="s">
        <v>3532</v>
      </c>
      <c r="H773" s="43">
        <v>2034</v>
      </c>
      <c r="I773" s="324" t="s">
        <v>44</v>
      </c>
      <c r="J773" s="255" t="str">
        <f>IF(ISBLANK(INDEX('Policy Characteristics'!D:D,MATCH($C773,'Policy Characteristics'!$C:$C,0))),"",INDEX('Policy Characteristics'!D:D,MATCH($C773,'Policy Characteristics'!$C:$C,0)))</f>
        <v>Hydrogen Combustion</v>
      </c>
      <c r="K773" s="254" t="str">
        <f>IF(ISBLANK(INDEX('Policy Characteristics'!E:E,MATCH($C773,'Policy Characteristics'!$C:$C,0))),"",INDEX('Policy Characteristics'!E:E,MATCH($C773,'Policy Characteristics'!$C:$C,0)))</f>
        <v>indst shift to hydrogen</v>
      </c>
      <c r="L773" s="261">
        <f>IF(ISBLANK(INDEX('Policy Characteristics'!F:F,MATCH($C773,'Policy Characteristics'!$C:$C,0))),"",INDEX('Policy Characteristics'!F:F,MATCH($C773,'Policy Characteristics'!$C:$C,0)))</f>
        <v>0</v>
      </c>
      <c r="M773" s="261">
        <f>IF(ISBLANK(INDEX('Policy Characteristics'!G:G,MATCH($C773,'Policy Characteristics'!$C:$C,0))),"",INDEX('Policy Characteristics'!G:G,MATCH($C773,'Policy Characteristics'!$C:$C,0)))</f>
        <v>1</v>
      </c>
      <c r="N773" s="261">
        <f>IF(ISBLANK(INDEX('Policy Characteristics'!H:H,MATCH($C773,'Policy Characteristics'!$C:$C,0))),"",INDEX('Policy Characteristics'!H:H,MATCH($C773,'Policy Characteristics'!$C:$C,0)))</f>
        <v>0.01</v>
      </c>
      <c r="O773" s="254" t="str">
        <f>IF(ISBLANK(INDEX('Policy Characteristics'!I:I,MATCH($C773,'Policy Characteristics'!$C:$C,0))),"",INDEX('Policy Characteristics'!I:I,MATCH($C773,'Policy Characteristics'!$C:$C,0)))</f>
        <v>% of fuel shifted</v>
      </c>
      <c r="P773" s="254"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254" t="str">
        <f>IF(ISBLANK(INDEX('Policy Characteristics'!K:K,MATCH($C773,'Policy Characteristics'!$C:$C,0))),"",INDEX('Policy Characteristics'!K:K,MATCH($C773,'Policy Characteristics'!$C:$C,0)))</f>
        <v>industry-ag-main.html#fuel-switching</v>
      </c>
      <c r="R773" s="254" t="str">
        <f>IF(ISBLANK(INDEX('Policy Characteristics'!L:L,MATCH($C773,'Policy Characteristics'!$C:$C,0))),"",INDEX('Policy Characteristics'!L:L,MATCH($C773,'Policy Characteristics'!$C:$C,0)))</f>
        <v>industry-elec-and-hydrogen.html</v>
      </c>
    </row>
    <row r="774" spans="1:18" s="2" customFormat="1">
      <c r="A774" s="254" t="str">
        <f>IF(ISBLANK(INDEX('Policy Characteristics'!A:A,MATCH($C774,'Policy Characteristics'!$C:$C,0))),"",INDEX('Policy Characteristics'!A:A,MATCH($C774,'Policy Characteristics'!$C:$C,0)))</f>
        <v>Industry</v>
      </c>
      <c r="B774" s="262" t="str">
        <f>IF(ISBLANK(INDEX('Policy Characteristics'!B:B,MATCH($C774,'Policy Characteristics'!$C:$C,0))),"",INDEX('Policy Characteristics'!B:B,MATCH($C774,'Policy Characteristics'!$C:$C,0)))</f>
        <v>Hydrogen Combustion</v>
      </c>
      <c r="C774" s="254" t="str">
        <f>C$773</f>
        <v>Fraction of Eligible Industrial Energy Use Shifted to Hydrogen</v>
      </c>
      <c r="D774" s="45" t="s">
        <v>3066</v>
      </c>
      <c r="E774" s="1" t="s">
        <v>3526</v>
      </c>
      <c r="F774" t="s">
        <v>3091</v>
      </c>
      <c r="G774" s="45" t="s">
        <v>3533</v>
      </c>
      <c r="H774" s="43">
        <v>2035</v>
      </c>
      <c r="I774" s="324" t="s">
        <v>44</v>
      </c>
      <c r="J774" s="255" t="str">
        <f>IF(ISBLANK(INDEX('Policy Characteristics'!D:D,MATCH($C774,'Policy Characteristics'!$C:$C,0))),"",INDEX('Policy Characteristics'!D:D,MATCH($C774,'Policy Characteristics'!$C:$C,0)))</f>
        <v>Hydrogen Combustion</v>
      </c>
      <c r="K774" s="254" t="str">
        <f>IF(ISBLANK(INDEX('Policy Characteristics'!E:E,MATCH($C774,'Policy Characteristics'!$C:$C,0))),"",INDEX('Policy Characteristics'!E:E,MATCH($C774,'Policy Characteristics'!$C:$C,0)))</f>
        <v>indst shift to hydrogen</v>
      </c>
      <c r="L774" s="261">
        <f>IF(ISBLANK(INDEX('Policy Characteristics'!F:F,MATCH($C774,'Policy Characteristics'!$C:$C,0))),"",INDEX('Policy Characteristics'!F:F,MATCH($C774,'Policy Characteristics'!$C:$C,0)))</f>
        <v>0</v>
      </c>
      <c r="M774" s="261">
        <f>IF(ISBLANK(INDEX('Policy Characteristics'!G:G,MATCH($C774,'Policy Characteristics'!$C:$C,0))),"",INDEX('Policy Characteristics'!G:G,MATCH($C774,'Policy Characteristics'!$C:$C,0)))</f>
        <v>1</v>
      </c>
      <c r="N774" s="261">
        <f>IF(ISBLANK(INDEX('Policy Characteristics'!H:H,MATCH($C774,'Policy Characteristics'!$C:$C,0))),"",INDEX('Policy Characteristics'!H:H,MATCH($C774,'Policy Characteristics'!$C:$C,0)))</f>
        <v>0.01</v>
      </c>
      <c r="O774" s="254" t="str">
        <f>IF(ISBLANK(INDEX('Policy Characteristics'!I:I,MATCH($C774,'Policy Characteristics'!$C:$C,0))),"",INDEX('Policy Characteristics'!I:I,MATCH($C774,'Policy Characteristics'!$C:$C,0)))</f>
        <v>% of fuel shifted</v>
      </c>
      <c r="P774" s="254"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254" t="str">
        <f>IF(ISBLANK(INDEX('Policy Characteristics'!K:K,MATCH($C774,'Policy Characteristics'!$C:$C,0))),"",INDEX('Policy Characteristics'!K:K,MATCH($C774,'Policy Characteristics'!$C:$C,0)))</f>
        <v>industry-ag-main.html#fuel-switching</v>
      </c>
      <c r="R774" s="254" t="str">
        <f>IF(ISBLANK(INDEX('Policy Characteristics'!L:L,MATCH($C774,'Policy Characteristics'!$C:$C,0))),"",INDEX('Policy Characteristics'!L:L,MATCH($C774,'Policy Characteristics'!$C:$C,0)))</f>
        <v>industry-elec-and-hydrogen.html</v>
      </c>
    </row>
    <row r="775" spans="1:18" s="2" customFormat="1">
      <c r="A775" s="254" t="str">
        <f>IF(ISBLANK(INDEX('Policy Characteristics'!A:A,MATCH($C775,'Policy Characteristics'!$C:$C,0))),"",INDEX('Policy Characteristics'!A:A,MATCH($C775,'Policy Characteristics'!$C:$C,0)))</f>
        <v>Industry</v>
      </c>
      <c r="B775" s="262" t="str">
        <f>IF(ISBLANK(INDEX('Policy Characteristics'!B:B,MATCH($C775,'Policy Characteristics'!$C:$C,0))),"",INDEX('Policy Characteristics'!B:B,MATCH($C775,'Policy Characteristics'!$C:$C,0)))</f>
        <v>Hydrogen Combustion</v>
      </c>
      <c r="C775" s="254" t="str">
        <f t="shared" ref="C775:C838" si="37">C$773</f>
        <v>Fraction of Eligible Industrial Energy Use Shifted to Hydrogen</v>
      </c>
      <c r="D775" s="45" t="s">
        <v>3066</v>
      </c>
      <c r="E775" s="1" t="s">
        <v>3527</v>
      </c>
      <c r="F775" t="s">
        <v>3091</v>
      </c>
      <c r="G775" s="45" t="s">
        <v>3534</v>
      </c>
      <c r="H775" s="43">
        <v>2036</v>
      </c>
      <c r="I775" s="324" t="s">
        <v>44</v>
      </c>
      <c r="J775" s="255" t="str">
        <f>IF(ISBLANK(INDEX('Policy Characteristics'!D:D,MATCH($C775,'Policy Characteristics'!$C:$C,0))),"",INDEX('Policy Characteristics'!D:D,MATCH($C775,'Policy Characteristics'!$C:$C,0)))</f>
        <v>Hydrogen Combustion</v>
      </c>
      <c r="K775" s="254" t="str">
        <f>IF(ISBLANK(INDEX('Policy Characteristics'!E:E,MATCH($C775,'Policy Characteristics'!$C:$C,0))),"",INDEX('Policy Characteristics'!E:E,MATCH($C775,'Policy Characteristics'!$C:$C,0)))</f>
        <v>indst shift to hydrogen</v>
      </c>
      <c r="L775" s="261">
        <f>IF(ISBLANK(INDEX('Policy Characteristics'!F:F,MATCH($C775,'Policy Characteristics'!$C:$C,0))),"",INDEX('Policy Characteristics'!F:F,MATCH($C775,'Policy Characteristics'!$C:$C,0)))</f>
        <v>0</v>
      </c>
      <c r="M775" s="261">
        <f>IF(ISBLANK(INDEX('Policy Characteristics'!G:G,MATCH($C775,'Policy Characteristics'!$C:$C,0))),"",INDEX('Policy Characteristics'!G:G,MATCH($C775,'Policy Characteristics'!$C:$C,0)))</f>
        <v>1</v>
      </c>
      <c r="N775" s="261">
        <f>IF(ISBLANK(INDEX('Policy Characteristics'!H:H,MATCH($C775,'Policy Characteristics'!$C:$C,0))),"",INDEX('Policy Characteristics'!H:H,MATCH($C775,'Policy Characteristics'!$C:$C,0)))</f>
        <v>0.01</v>
      </c>
      <c r="O775" s="254" t="str">
        <f>IF(ISBLANK(INDEX('Policy Characteristics'!I:I,MATCH($C775,'Policy Characteristics'!$C:$C,0))),"",INDEX('Policy Characteristics'!I:I,MATCH($C775,'Policy Characteristics'!$C:$C,0)))</f>
        <v>% of fuel shifted</v>
      </c>
      <c r="P775" s="254"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254" t="str">
        <f>IF(ISBLANK(INDEX('Policy Characteristics'!K:K,MATCH($C775,'Policy Characteristics'!$C:$C,0))),"",INDEX('Policy Characteristics'!K:K,MATCH($C775,'Policy Characteristics'!$C:$C,0)))</f>
        <v>industry-ag-main.html#fuel-switching</v>
      </c>
      <c r="R775" s="254" t="str">
        <f>IF(ISBLANK(INDEX('Policy Characteristics'!L:L,MATCH($C775,'Policy Characteristics'!$C:$C,0))),"",INDEX('Policy Characteristics'!L:L,MATCH($C775,'Policy Characteristics'!$C:$C,0)))</f>
        <v>industry-elec-and-hydrogen.html</v>
      </c>
    </row>
    <row r="776" spans="1:18" s="2" customFormat="1">
      <c r="A776" s="254" t="str">
        <f>IF(ISBLANK(INDEX('Policy Characteristics'!A:A,MATCH($C776,'Policy Characteristics'!$C:$C,0))),"",INDEX('Policy Characteristics'!A:A,MATCH($C776,'Policy Characteristics'!$C:$C,0)))</f>
        <v>Industry</v>
      </c>
      <c r="B776" s="262" t="str">
        <f>IF(ISBLANK(INDEX('Policy Characteristics'!B:B,MATCH($C776,'Policy Characteristics'!$C:$C,0))),"",INDEX('Policy Characteristics'!B:B,MATCH($C776,'Policy Characteristics'!$C:$C,0)))</f>
        <v>Hydrogen Combustion</v>
      </c>
      <c r="C776" s="254" t="str">
        <f t="shared" si="37"/>
        <v>Fraction of Eligible Industrial Energy Use Shifted to Hydrogen</v>
      </c>
      <c r="D776" s="45" t="s">
        <v>3066</v>
      </c>
      <c r="E776" s="1" t="s">
        <v>3528</v>
      </c>
      <c r="F776" t="s">
        <v>3091</v>
      </c>
      <c r="G776" s="45" t="s">
        <v>3535</v>
      </c>
      <c r="H776" s="43">
        <v>2037</v>
      </c>
      <c r="I776" s="324" t="s">
        <v>44</v>
      </c>
      <c r="J776" s="255" t="str">
        <f>IF(ISBLANK(INDEX('Policy Characteristics'!D:D,MATCH($C776,'Policy Characteristics'!$C:$C,0))),"",INDEX('Policy Characteristics'!D:D,MATCH($C776,'Policy Characteristics'!$C:$C,0)))</f>
        <v>Hydrogen Combustion</v>
      </c>
      <c r="K776" s="254" t="str">
        <f>IF(ISBLANK(INDEX('Policy Characteristics'!E:E,MATCH($C776,'Policy Characteristics'!$C:$C,0))),"",INDEX('Policy Characteristics'!E:E,MATCH($C776,'Policy Characteristics'!$C:$C,0)))</f>
        <v>indst shift to hydrogen</v>
      </c>
      <c r="L776" s="261">
        <f>IF(ISBLANK(INDEX('Policy Characteristics'!F:F,MATCH($C776,'Policy Characteristics'!$C:$C,0))),"",INDEX('Policy Characteristics'!F:F,MATCH($C776,'Policy Characteristics'!$C:$C,0)))</f>
        <v>0</v>
      </c>
      <c r="M776" s="261">
        <f>IF(ISBLANK(INDEX('Policy Characteristics'!G:G,MATCH($C776,'Policy Characteristics'!$C:$C,0))),"",INDEX('Policy Characteristics'!G:G,MATCH($C776,'Policy Characteristics'!$C:$C,0)))</f>
        <v>1</v>
      </c>
      <c r="N776" s="261">
        <f>IF(ISBLANK(INDEX('Policy Characteristics'!H:H,MATCH($C776,'Policy Characteristics'!$C:$C,0))),"",INDEX('Policy Characteristics'!H:H,MATCH($C776,'Policy Characteristics'!$C:$C,0)))</f>
        <v>0.01</v>
      </c>
      <c r="O776" s="254" t="str">
        <f>IF(ISBLANK(INDEX('Policy Characteristics'!I:I,MATCH($C776,'Policy Characteristics'!$C:$C,0))),"",INDEX('Policy Characteristics'!I:I,MATCH($C776,'Policy Characteristics'!$C:$C,0)))</f>
        <v>% of fuel shifted</v>
      </c>
      <c r="P776" s="254"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254" t="str">
        <f>IF(ISBLANK(INDEX('Policy Characteristics'!K:K,MATCH($C776,'Policy Characteristics'!$C:$C,0))),"",INDEX('Policy Characteristics'!K:K,MATCH($C776,'Policy Characteristics'!$C:$C,0)))</f>
        <v>industry-ag-main.html#fuel-switching</v>
      </c>
      <c r="R776" s="254" t="str">
        <f>IF(ISBLANK(INDEX('Policy Characteristics'!L:L,MATCH($C776,'Policy Characteristics'!$C:$C,0))),"",INDEX('Policy Characteristics'!L:L,MATCH($C776,'Policy Characteristics'!$C:$C,0)))</f>
        <v>industry-elec-and-hydrogen.html</v>
      </c>
    </row>
    <row r="777" spans="1:18" s="2" customFormat="1">
      <c r="A777" s="254" t="str">
        <f>IF(ISBLANK(INDEX('Policy Characteristics'!A:A,MATCH($C777,'Policy Characteristics'!$C:$C,0))),"",INDEX('Policy Characteristics'!A:A,MATCH($C777,'Policy Characteristics'!$C:$C,0)))</f>
        <v>Industry</v>
      </c>
      <c r="B777" s="262" t="str">
        <f>IF(ISBLANK(INDEX('Policy Characteristics'!B:B,MATCH($C777,'Policy Characteristics'!$C:$C,0))),"",INDEX('Policy Characteristics'!B:B,MATCH($C777,'Policy Characteristics'!$C:$C,0)))</f>
        <v>Hydrogen Combustion</v>
      </c>
      <c r="C777" s="254" t="str">
        <f t="shared" si="37"/>
        <v>Fraction of Eligible Industrial Energy Use Shifted to Hydrogen</v>
      </c>
      <c r="D777" s="45" t="s">
        <v>3066</v>
      </c>
      <c r="E777" s="1" t="s">
        <v>3529</v>
      </c>
      <c r="F777" t="s">
        <v>3091</v>
      </c>
      <c r="G777" s="45" t="s">
        <v>3536</v>
      </c>
      <c r="H777" s="43">
        <v>2038</v>
      </c>
      <c r="I777" s="324" t="s">
        <v>44</v>
      </c>
      <c r="J777" s="255" t="str">
        <f>IF(ISBLANK(INDEX('Policy Characteristics'!D:D,MATCH($C777,'Policy Characteristics'!$C:$C,0))),"",INDEX('Policy Characteristics'!D:D,MATCH($C777,'Policy Characteristics'!$C:$C,0)))</f>
        <v>Hydrogen Combustion</v>
      </c>
      <c r="K777" s="254" t="str">
        <f>IF(ISBLANK(INDEX('Policy Characteristics'!E:E,MATCH($C777,'Policy Characteristics'!$C:$C,0))),"",INDEX('Policy Characteristics'!E:E,MATCH($C777,'Policy Characteristics'!$C:$C,0)))</f>
        <v>indst shift to hydrogen</v>
      </c>
      <c r="L777" s="261">
        <f>IF(ISBLANK(INDEX('Policy Characteristics'!F:F,MATCH($C777,'Policy Characteristics'!$C:$C,0))),"",INDEX('Policy Characteristics'!F:F,MATCH($C777,'Policy Characteristics'!$C:$C,0)))</f>
        <v>0</v>
      </c>
      <c r="M777" s="261">
        <f>IF(ISBLANK(INDEX('Policy Characteristics'!G:G,MATCH($C777,'Policy Characteristics'!$C:$C,0))),"",INDEX('Policy Characteristics'!G:G,MATCH($C777,'Policy Characteristics'!$C:$C,0)))</f>
        <v>1</v>
      </c>
      <c r="N777" s="261">
        <f>IF(ISBLANK(INDEX('Policy Characteristics'!H:H,MATCH($C777,'Policy Characteristics'!$C:$C,0))),"",INDEX('Policy Characteristics'!H:H,MATCH($C777,'Policy Characteristics'!$C:$C,0)))</f>
        <v>0.01</v>
      </c>
      <c r="O777" s="254" t="str">
        <f>IF(ISBLANK(INDEX('Policy Characteristics'!I:I,MATCH($C777,'Policy Characteristics'!$C:$C,0))),"",INDEX('Policy Characteristics'!I:I,MATCH($C777,'Policy Characteristics'!$C:$C,0)))</f>
        <v>% of fuel shifted</v>
      </c>
      <c r="P777" s="254"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254" t="str">
        <f>IF(ISBLANK(INDEX('Policy Characteristics'!K:K,MATCH($C777,'Policy Characteristics'!$C:$C,0))),"",INDEX('Policy Characteristics'!K:K,MATCH($C777,'Policy Characteristics'!$C:$C,0)))</f>
        <v>industry-ag-main.html#fuel-switching</v>
      </c>
      <c r="R777" s="254" t="str">
        <f>IF(ISBLANK(INDEX('Policy Characteristics'!L:L,MATCH($C777,'Policy Characteristics'!$C:$C,0))),"",INDEX('Policy Characteristics'!L:L,MATCH($C777,'Policy Characteristics'!$C:$C,0)))</f>
        <v>industry-elec-and-hydrogen.html</v>
      </c>
    </row>
    <row r="778" spans="1:18" s="2" customFormat="1">
      <c r="A778" s="254" t="str">
        <f>IF(ISBLANK(INDEX('Policy Characteristics'!A:A,MATCH($C778,'Policy Characteristics'!$C:$C,0))),"",INDEX('Policy Characteristics'!A:A,MATCH($C778,'Policy Characteristics'!$C:$C,0)))</f>
        <v>Industry</v>
      </c>
      <c r="B778" s="262" t="str">
        <f>IF(ISBLANK(INDEX('Policy Characteristics'!B:B,MATCH($C778,'Policy Characteristics'!$C:$C,0))),"",INDEX('Policy Characteristics'!B:B,MATCH($C778,'Policy Characteristics'!$C:$C,0)))</f>
        <v>Hydrogen Combustion</v>
      </c>
      <c r="C778" s="254" t="str">
        <f t="shared" si="37"/>
        <v>Fraction of Eligible Industrial Energy Use Shifted to Hydrogen</v>
      </c>
      <c r="D778" s="45" t="s">
        <v>3066</v>
      </c>
      <c r="E778" s="1" t="s">
        <v>3530</v>
      </c>
      <c r="F778" t="s">
        <v>3091</v>
      </c>
      <c r="G778" s="45" t="s">
        <v>3537</v>
      </c>
      <c r="H778" s="43">
        <v>2039</v>
      </c>
      <c r="I778" s="324" t="s">
        <v>43</v>
      </c>
      <c r="J778" s="255" t="str">
        <f>IF(ISBLANK(INDEX('Policy Characteristics'!D:D,MATCH($C778,'Policy Characteristics'!$C:$C,0))),"",INDEX('Policy Characteristics'!D:D,MATCH($C778,'Policy Characteristics'!$C:$C,0)))</f>
        <v>Hydrogen Combustion</v>
      </c>
      <c r="K778" s="254" t="str">
        <f>IF(ISBLANK(INDEX('Policy Characteristics'!E:E,MATCH($C778,'Policy Characteristics'!$C:$C,0))),"",INDEX('Policy Characteristics'!E:E,MATCH($C778,'Policy Characteristics'!$C:$C,0)))</f>
        <v>indst shift to hydrogen</v>
      </c>
      <c r="L778" s="261">
        <f>IF(ISBLANK(INDEX('Policy Characteristics'!F:F,MATCH($C778,'Policy Characteristics'!$C:$C,0))),"",INDEX('Policy Characteristics'!F:F,MATCH($C778,'Policy Characteristics'!$C:$C,0)))</f>
        <v>0</v>
      </c>
      <c r="M778" s="261">
        <f>IF(ISBLANK(INDEX('Policy Characteristics'!G:G,MATCH($C778,'Policy Characteristics'!$C:$C,0))),"",INDEX('Policy Characteristics'!G:G,MATCH($C778,'Policy Characteristics'!$C:$C,0)))</f>
        <v>1</v>
      </c>
      <c r="N778" s="261">
        <f>IF(ISBLANK(INDEX('Policy Characteristics'!H:H,MATCH($C778,'Policy Characteristics'!$C:$C,0))),"",INDEX('Policy Characteristics'!H:H,MATCH($C778,'Policy Characteristics'!$C:$C,0)))</f>
        <v>0.01</v>
      </c>
      <c r="O778" s="254" t="str">
        <f>IF(ISBLANK(INDEX('Policy Characteristics'!I:I,MATCH($C778,'Policy Characteristics'!$C:$C,0))),"",INDEX('Policy Characteristics'!I:I,MATCH($C778,'Policy Characteristics'!$C:$C,0)))</f>
        <v>% of fuel shifted</v>
      </c>
      <c r="P778" s="254"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254" t="str">
        <f>IF(ISBLANK(INDEX('Policy Characteristics'!K:K,MATCH($C778,'Policy Characteristics'!$C:$C,0))),"",INDEX('Policy Characteristics'!K:K,MATCH($C778,'Policy Characteristics'!$C:$C,0)))</f>
        <v>industry-ag-main.html#fuel-switching</v>
      </c>
      <c r="R778" s="254" t="str">
        <f>IF(ISBLANK(INDEX('Policy Characteristics'!L:L,MATCH($C778,'Policy Characteristics'!$C:$C,0))),"",INDEX('Policy Characteristics'!L:L,MATCH($C778,'Policy Characteristics'!$C:$C,0)))</f>
        <v>industry-elec-and-hydrogen.html</v>
      </c>
    </row>
    <row r="779" spans="1:18" s="2" customFormat="1">
      <c r="A779" s="254" t="str">
        <f>IF(ISBLANK(INDEX('Policy Characteristics'!A:A,MATCH($C779,'Policy Characteristics'!$C:$C,0))),"",INDEX('Policy Characteristics'!A:A,MATCH($C779,'Policy Characteristics'!$C:$C,0)))</f>
        <v>Industry</v>
      </c>
      <c r="B779" s="262" t="str">
        <f>IF(ISBLANK(INDEX('Policy Characteristics'!B:B,MATCH($C779,'Policy Characteristics'!$C:$C,0))),"",INDEX('Policy Characteristics'!B:B,MATCH($C779,'Policy Characteristics'!$C:$C,0)))</f>
        <v>Hydrogen Combustion</v>
      </c>
      <c r="C779" s="254" t="str">
        <f t="shared" si="37"/>
        <v>Fraction of Eligible Industrial Energy Use Shifted to Hydrogen</v>
      </c>
      <c r="D779" s="45" t="s">
        <v>3066</v>
      </c>
      <c r="E779" s="1" t="s">
        <v>3531</v>
      </c>
      <c r="F779" t="s">
        <v>3091</v>
      </c>
      <c r="G779" s="45" t="s">
        <v>3538</v>
      </c>
      <c r="H779" s="43">
        <v>2040</v>
      </c>
      <c r="I779" s="324" t="s">
        <v>44</v>
      </c>
      <c r="J779" s="255" t="str">
        <f>IF(ISBLANK(INDEX('Policy Characteristics'!D:D,MATCH($C779,'Policy Characteristics'!$C:$C,0))),"",INDEX('Policy Characteristics'!D:D,MATCH($C779,'Policy Characteristics'!$C:$C,0)))</f>
        <v>Hydrogen Combustion</v>
      </c>
      <c r="K779" s="254" t="str">
        <f>IF(ISBLANK(INDEX('Policy Characteristics'!E:E,MATCH($C779,'Policy Characteristics'!$C:$C,0))),"",INDEX('Policy Characteristics'!E:E,MATCH($C779,'Policy Characteristics'!$C:$C,0)))</f>
        <v>indst shift to hydrogen</v>
      </c>
      <c r="L779" s="261">
        <f>IF(ISBLANK(INDEX('Policy Characteristics'!F:F,MATCH($C779,'Policy Characteristics'!$C:$C,0))),"",INDEX('Policy Characteristics'!F:F,MATCH($C779,'Policy Characteristics'!$C:$C,0)))</f>
        <v>0</v>
      </c>
      <c r="M779" s="261">
        <f>IF(ISBLANK(INDEX('Policy Characteristics'!G:G,MATCH($C779,'Policy Characteristics'!$C:$C,0))),"",INDEX('Policy Characteristics'!G:G,MATCH($C779,'Policy Characteristics'!$C:$C,0)))</f>
        <v>1</v>
      </c>
      <c r="N779" s="261">
        <f>IF(ISBLANK(INDEX('Policy Characteristics'!H:H,MATCH($C779,'Policy Characteristics'!$C:$C,0))),"",INDEX('Policy Characteristics'!H:H,MATCH($C779,'Policy Characteristics'!$C:$C,0)))</f>
        <v>0.01</v>
      </c>
      <c r="O779" s="254" t="str">
        <f>IF(ISBLANK(INDEX('Policy Characteristics'!I:I,MATCH($C779,'Policy Characteristics'!$C:$C,0))),"",INDEX('Policy Characteristics'!I:I,MATCH($C779,'Policy Characteristics'!$C:$C,0)))</f>
        <v>% of fuel shifted</v>
      </c>
      <c r="P779" s="254"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254" t="str">
        <f>IF(ISBLANK(INDEX('Policy Characteristics'!K:K,MATCH($C779,'Policy Characteristics'!$C:$C,0))),"",INDEX('Policy Characteristics'!K:K,MATCH($C779,'Policy Characteristics'!$C:$C,0)))</f>
        <v>industry-ag-main.html#fuel-switching</v>
      </c>
      <c r="R779" s="254" t="str">
        <f>IF(ISBLANK(INDEX('Policy Characteristics'!L:L,MATCH($C779,'Policy Characteristics'!$C:$C,0))),"",INDEX('Policy Characteristics'!L:L,MATCH($C779,'Policy Characteristics'!$C:$C,0)))</f>
        <v>industry-elec-and-hydrogen.html</v>
      </c>
    </row>
    <row r="780" spans="1:18" s="2" customFormat="1">
      <c r="A780" s="254" t="str">
        <f>IF(ISBLANK(INDEX('Policy Characteristics'!A:A,MATCH($C780,'Policy Characteristics'!$C:$C,0))),"",INDEX('Policy Characteristics'!A:A,MATCH($C780,'Policy Characteristics'!$C:$C,0)))</f>
        <v>Industry</v>
      </c>
      <c r="B780" s="262" t="str">
        <f>IF(ISBLANK(INDEX('Policy Characteristics'!B:B,MATCH($C780,'Policy Characteristics'!$C:$C,0))),"",INDEX('Policy Characteristics'!B:B,MATCH($C780,'Policy Characteristics'!$C:$C,0)))</f>
        <v>Hydrogen Combustion</v>
      </c>
      <c r="C780" s="254" t="str">
        <f t="shared" si="37"/>
        <v>Fraction of Eligible Industrial Energy Use Shifted to Hydrogen</v>
      </c>
      <c r="D780" s="45" t="s">
        <v>3066</v>
      </c>
      <c r="E780" s="1" t="s">
        <v>3694</v>
      </c>
      <c r="F780" t="s">
        <v>3091</v>
      </c>
      <c r="G780" s="45" t="s">
        <v>3694</v>
      </c>
      <c r="H780" s="43">
        <v>2041</v>
      </c>
      <c r="I780" s="324" t="s">
        <v>44</v>
      </c>
      <c r="J780" s="255" t="str">
        <f>IF(ISBLANK(INDEX('Policy Characteristics'!D:D,MATCH($C780,'Policy Characteristics'!$C:$C,0))),"",INDEX('Policy Characteristics'!D:D,MATCH($C780,'Policy Characteristics'!$C:$C,0)))</f>
        <v>Hydrogen Combustion</v>
      </c>
      <c r="K780" s="254" t="str">
        <f>IF(ISBLANK(INDEX('Policy Characteristics'!E:E,MATCH($C780,'Policy Characteristics'!$C:$C,0))),"",INDEX('Policy Characteristics'!E:E,MATCH($C780,'Policy Characteristics'!$C:$C,0)))</f>
        <v>indst shift to hydrogen</v>
      </c>
      <c r="L780" s="261">
        <f>IF(ISBLANK(INDEX('Policy Characteristics'!F:F,MATCH($C780,'Policy Characteristics'!$C:$C,0))),"",INDEX('Policy Characteristics'!F:F,MATCH($C780,'Policy Characteristics'!$C:$C,0)))</f>
        <v>0</v>
      </c>
      <c r="M780" s="261">
        <f>IF(ISBLANK(INDEX('Policy Characteristics'!G:G,MATCH($C780,'Policy Characteristics'!$C:$C,0))),"",INDEX('Policy Characteristics'!G:G,MATCH($C780,'Policy Characteristics'!$C:$C,0)))</f>
        <v>1</v>
      </c>
      <c r="N780" s="261">
        <f>IF(ISBLANK(INDEX('Policy Characteristics'!H:H,MATCH($C780,'Policy Characteristics'!$C:$C,0))),"",INDEX('Policy Characteristics'!H:H,MATCH($C780,'Policy Characteristics'!$C:$C,0)))</f>
        <v>0.01</v>
      </c>
      <c r="O780" s="254" t="str">
        <f>IF(ISBLANK(INDEX('Policy Characteristics'!I:I,MATCH($C780,'Policy Characteristics'!$C:$C,0))),"",INDEX('Policy Characteristics'!I:I,MATCH($C780,'Policy Characteristics'!$C:$C,0)))</f>
        <v>% of fuel shifted</v>
      </c>
      <c r="P780" s="254"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254" t="str">
        <f>IF(ISBLANK(INDEX('Policy Characteristics'!K:K,MATCH($C780,'Policy Characteristics'!$C:$C,0))),"",INDEX('Policy Characteristics'!K:K,MATCH($C780,'Policy Characteristics'!$C:$C,0)))</f>
        <v>industry-ag-main.html#fuel-switching</v>
      </c>
      <c r="R780" s="254" t="str">
        <f>IF(ISBLANK(INDEX('Policy Characteristics'!L:L,MATCH($C780,'Policy Characteristics'!$C:$C,0))),"",INDEX('Policy Characteristics'!L:L,MATCH($C780,'Policy Characteristics'!$C:$C,0)))</f>
        <v>industry-elec-and-hydrogen.html</v>
      </c>
    </row>
    <row r="781" spans="1:18" s="2" customFormat="1">
      <c r="A781" s="254" t="str">
        <f>IF(ISBLANK(INDEX('Policy Characteristics'!A:A,MATCH($C781,'Policy Characteristics'!$C:$C,0))),"",INDEX('Policy Characteristics'!A:A,MATCH($C781,'Policy Characteristics'!$C:$C,0)))</f>
        <v>Industry</v>
      </c>
      <c r="B781" s="262" t="str">
        <f>IF(ISBLANK(INDEX('Policy Characteristics'!B:B,MATCH($C781,'Policy Characteristics'!$C:$C,0))),"",INDEX('Policy Characteristics'!B:B,MATCH($C781,'Policy Characteristics'!$C:$C,0)))</f>
        <v>Hydrogen Combustion</v>
      </c>
      <c r="C781" s="254" t="str">
        <f t="shared" si="37"/>
        <v>Fraction of Eligible Industrial Energy Use Shifted to Hydrogen</v>
      </c>
      <c r="D781" s="6" t="s">
        <v>3067</v>
      </c>
      <c r="E781" s="1" t="s">
        <v>3525</v>
      </c>
      <c r="F781" t="s">
        <v>2762</v>
      </c>
      <c r="G781" s="45" t="s">
        <v>3532</v>
      </c>
      <c r="H781" s="43">
        <v>2042</v>
      </c>
      <c r="I781" s="324" t="s">
        <v>44</v>
      </c>
      <c r="J781" s="255" t="str">
        <f>IF(ISBLANK(INDEX('Policy Characteristics'!D:D,MATCH($C781,'Policy Characteristics'!$C:$C,0))),"",INDEX('Policy Characteristics'!D:D,MATCH($C781,'Policy Characteristics'!$C:$C,0)))</f>
        <v>Hydrogen Combustion</v>
      </c>
      <c r="K781" s="254" t="str">
        <f>IF(ISBLANK(INDEX('Policy Characteristics'!E:E,MATCH($C781,'Policy Characteristics'!$C:$C,0))),"",INDEX('Policy Characteristics'!E:E,MATCH($C781,'Policy Characteristics'!$C:$C,0)))</f>
        <v>indst shift to hydrogen</v>
      </c>
      <c r="L781" s="261">
        <f>IF(ISBLANK(INDEX('Policy Characteristics'!F:F,MATCH($C781,'Policy Characteristics'!$C:$C,0))),"",INDEX('Policy Characteristics'!F:F,MATCH($C781,'Policy Characteristics'!$C:$C,0)))</f>
        <v>0</v>
      </c>
      <c r="M781" s="261">
        <f>IF(ISBLANK(INDEX('Policy Characteristics'!G:G,MATCH($C781,'Policy Characteristics'!$C:$C,0))),"",INDEX('Policy Characteristics'!G:G,MATCH($C781,'Policy Characteristics'!$C:$C,0)))</f>
        <v>1</v>
      </c>
      <c r="N781" s="261">
        <f>IF(ISBLANK(INDEX('Policy Characteristics'!H:H,MATCH($C781,'Policy Characteristics'!$C:$C,0))),"",INDEX('Policy Characteristics'!H:H,MATCH($C781,'Policy Characteristics'!$C:$C,0)))</f>
        <v>0.01</v>
      </c>
      <c r="O781" s="254" t="str">
        <f>IF(ISBLANK(INDEX('Policy Characteristics'!I:I,MATCH($C781,'Policy Characteristics'!$C:$C,0))),"",INDEX('Policy Characteristics'!I:I,MATCH($C781,'Policy Characteristics'!$C:$C,0)))</f>
        <v>% of fuel shifted</v>
      </c>
      <c r="P781" s="254"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254" t="str">
        <f>IF(ISBLANK(INDEX('Policy Characteristics'!K:K,MATCH($C781,'Policy Characteristics'!$C:$C,0))),"",INDEX('Policy Characteristics'!K:K,MATCH($C781,'Policy Characteristics'!$C:$C,0)))</f>
        <v>industry-ag-main.html#fuel-switching</v>
      </c>
      <c r="R781" s="254" t="str">
        <f>IF(ISBLANK(INDEX('Policy Characteristics'!L:L,MATCH($C781,'Policy Characteristics'!$C:$C,0))),"",INDEX('Policy Characteristics'!L:L,MATCH($C781,'Policy Characteristics'!$C:$C,0)))</f>
        <v>industry-elec-and-hydrogen.html</v>
      </c>
    </row>
    <row r="782" spans="1:18" s="2" customFormat="1">
      <c r="A782" s="254" t="str">
        <f>IF(ISBLANK(INDEX('Policy Characteristics'!A:A,MATCH($C782,'Policy Characteristics'!$C:$C,0))),"",INDEX('Policy Characteristics'!A:A,MATCH($C782,'Policy Characteristics'!$C:$C,0)))</f>
        <v>Industry</v>
      </c>
      <c r="B782" s="262" t="str">
        <f>IF(ISBLANK(INDEX('Policy Characteristics'!B:B,MATCH($C782,'Policy Characteristics'!$C:$C,0))),"",INDEX('Policy Characteristics'!B:B,MATCH($C782,'Policy Characteristics'!$C:$C,0)))</f>
        <v>Hydrogen Combustion</v>
      </c>
      <c r="C782" s="254" t="str">
        <f t="shared" si="37"/>
        <v>Fraction of Eligible Industrial Energy Use Shifted to Hydrogen</v>
      </c>
      <c r="D782" s="6" t="s">
        <v>3067</v>
      </c>
      <c r="E782" s="1" t="s">
        <v>3526</v>
      </c>
      <c r="F782" t="s">
        <v>2762</v>
      </c>
      <c r="G782" s="45" t="s">
        <v>3533</v>
      </c>
      <c r="H782" s="43">
        <v>2043</v>
      </c>
      <c r="I782" s="324" t="s">
        <v>43</v>
      </c>
      <c r="J782" s="255" t="str">
        <f>IF(ISBLANK(INDEX('Policy Characteristics'!D:D,MATCH($C782,'Policy Characteristics'!$C:$C,0))),"",INDEX('Policy Characteristics'!D:D,MATCH($C782,'Policy Characteristics'!$C:$C,0)))</f>
        <v>Hydrogen Combustion</v>
      </c>
      <c r="K782" s="254" t="str">
        <f>IF(ISBLANK(INDEX('Policy Characteristics'!E:E,MATCH($C782,'Policy Characteristics'!$C:$C,0))),"",INDEX('Policy Characteristics'!E:E,MATCH($C782,'Policy Characteristics'!$C:$C,0)))</f>
        <v>indst shift to hydrogen</v>
      </c>
      <c r="L782" s="261">
        <f>IF(ISBLANK(INDEX('Policy Characteristics'!F:F,MATCH($C782,'Policy Characteristics'!$C:$C,0))),"",INDEX('Policy Characteristics'!F:F,MATCH($C782,'Policy Characteristics'!$C:$C,0)))</f>
        <v>0</v>
      </c>
      <c r="M782" s="261">
        <f>IF(ISBLANK(INDEX('Policy Characteristics'!G:G,MATCH($C782,'Policy Characteristics'!$C:$C,0))),"",INDEX('Policy Characteristics'!G:G,MATCH($C782,'Policy Characteristics'!$C:$C,0)))</f>
        <v>1</v>
      </c>
      <c r="N782" s="261">
        <f>IF(ISBLANK(INDEX('Policy Characteristics'!H:H,MATCH($C782,'Policy Characteristics'!$C:$C,0))),"",INDEX('Policy Characteristics'!H:H,MATCH($C782,'Policy Characteristics'!$C:$C,0)))</f>
        <v>0.01</v>
      </c>
      <c r="O782" s="254" t="str">
        <f>IF(ISBLANK(INDEX('Policy Characteristics'!I:I,MATCH($C782,'Policy Characteristics'!$C:$C,0))),"",INDEX('Policy Characteristics'!I:I,MATCH($C782,'Policy Characteristics'!$C:$C,0)))</f>
        <v>% of fuel shifted</v>
      </c>
      <c r="P782" s="254"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254" t="str">
        <f>IF(ISBLANK(INDEX('Policy Characteristics'!K:K,MATCH($C782,'Policy Characteristics'!$C:$C,0))),"",INDEX('Policy Characteristics'!K:K,MATCH($C782,'Policy Characteristics'!$C:$C,0)))</f>
        <v>industry-ag-main.html#fuel-switching</v>
      </c>
      <c r="R782" s="254" t="str">
        <f>IF(ISBLANK(INDEX('Policy Characteristics'!L:L,MATCH($C782,'Policy Characteristics'!$C:$C,0))),"",INDEX('Policy Characteristics'!L:L,MATCH($C782,'Policy Characteristics'!$C:$C,0)))</f>
        <v>industry-elec-and-hydrogen.html</v>
      </c>
    </row>
    <row r="783" spans="1:18" s="2" customFormat="1">
      <c r="A783" s="254" t="str">
        <f>IF(ISBLANK(INDEX('Policy Characteristics'!A:A,MATCH($C783,'Policy Characteristics'!$C:$C,0))),"",INDEX('Policy Characteristics'!A:A,MATCH($C783,'Policy Characteristics'!$C:$C,0)))</f>
        <v>Industry</v>
      </c>
      <c r="B783" s="262" t="str">
        <f>IF(ISBLANK(INDEX('Policy Characteristics'!B:B,MATCH($C783,'Policy Characteristics'!$C:$C,0))),"",INDEX('Policy Characteristics'!B:B,MATCH($C783,'Policy Characteristics'!$C:$C,0)))</f>
        <v>Hydrogen Combustion</v>
      </c>
      <c r="C783" s="254" t="str">
        <f t="shared" si="37"/>
        <v>Fraction of Eligible Industrial Energy Use Shifted to Hydrogen</v>
      </c>
      <c r="D783" s="6" t="s">
        <v>3067</v>
      </c>
      <c r="E783" s="1" t="s">
        <v>3527</v>
      </c>
      <c r="F783" t="s">
        <v>2762</v>
      </c>
      <c r="G783" s="45" t="s">
        <v>3534</v>
      </c>
      <c r="H783" s="43">
        <v>2044</v>
      </c>
      <c r="I783" s="324" t="s">
        <v>44</v>
      </c>
      <c r="J783" s="255" t="str">
        <f>IF(ISBLANK(INDEX('Policy Characteristics'!D:D,MATCH($C783,'Policy Characteristics'!$C:$C,0))),"",INDEX('Policy Characteristics'!D:D,MATCH($C783,'Policy Characteristics'!$C:$C,0)))</f>
        <v>Hydrogen Combustion</v>
      </c>
      <c r="K783" s="254" t="str">
        <f>IF(ISBLANK(INDEX('Policy Characteristics'!E:E,MATCH($C783,'Policy Characteristics'!$C:$C,0))),"",INDEX('Policy Characteristics'!E:E,MATCH($C783,'Policy Characteristics'!$C:$C,0)))</f>
        <v>indst shift to hydrogen</v>
      </c>
      <c r="L783" s="261">
        <f>IF(ISBLANK(INDEX('Policy Characteristics'!F:F,MATCH($C783,'Policy Characteristics'!$C:$C,0))),"",INDEX('Policy Characteristics'!F:F,MATCH($C783,'Policy Characteristics'!$C:$C,0)))</f>
        <v>0</v>
      </c>
      <c r="M783" s="261">
        <f>IF(ISBLANK(INDEX('Policy Characteristics'!G:G,MATCH($C783,'Policy Characteristics'!$C:$C,0))),"",INDEX('Policy Characteristics'!G:G,MATCH($C783,'Policy Characteristics'!$C:$C,0)))</f>
        <v>1</v>
      </c>
      <c r="N783" s="261">
        <f>IF(ISBLANK(INDEX('Policy Characteristics'!H:H,MATCH($C783,'Policy Characteristics'!$C:$C,0))),"",INDEX('Policy Characteristics'!H:H,MATCH($C783,'Policy Characteristics'!$C:$C,0)))</f>
        <v>0.01</v>
      </c>
      <c r="O783" s="254" t="str">
        <f>IF(ISBLANK(INDEX('Policy Characteristics'!I:I,MATCH($C783,'Policy Characteristics'!$C:$C,0))),"",INDEX('Policy Characteristics'!I:I,MATCH($C783,'Policy Characteristics'!$C:$C,0)))</f>
        <v>% of fuel shifted</v>
      </c>
      <c r="P783" s="254"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254" t="str">
        <f>IF(ISBLANK(INDEX('Policy Characteristics'!K:K,MATCH($C783,'Policy Characteristics'!$C:$C,0))),"",INDEX('Policy Characteristics'!K:K,MATCH($C783,'Policy Characteristics'!$C:$C,0)))</f>
        <v>industry-ag-main.html#fuel-switching</v>
      </c>
      <c r="R783" s="254" t="str">
        <f>IF(ISBLANK(INDEX('Policy Characteristics'!L:L,MATCH($C783,'Policy Characteristics'!$C:$C,0))),"",INDEX('Policy Characteristics'!L:L,MATCH($C783,'Policy Characteristics'!$C:$C,0)))</f>
        <v>industry-elec-and-hydrogen.html</v>
      </c>
    </row>
    <row r="784" spans="1:18" s="2" customFormat="1">
      <c r="A784" s="254" t="str">
        <f>IF(ISBLANK(INDEX('Policy Characteristics'!A:A,MATCH($C784,'Policy Characteristics'!$C:$C,0))),"",INDEX('Policy Characteristics'!A:A,MATCH($C784,'Policy Characteristics'!$C:$C,0)))</f>
        <v>Industry</v>
      </c>
      <c r="B784" s="262" t="str">
        <f>IF(ISBLANK(INDEX('Policy Characteristics'!B:B,MATCH($C784,'Policy Characteristics'!$C:$C,0))),"",INDEX('Policy Characteristics'!B:B,MATCH($C784,'Policy Characteristics'!$C:$C,0)))</f>
        <v>Hydrogen Combustion</v>
      </c>
      <c r="C784" s="254" t="str">
        <f t="shared" si="37"/>
        <v>Fraction of Eligible Industrial Energy Use Shifted to Hydrogen</v>
      </c>
      <c r="D784" s="6" t="s">
        <v>3067</v>
      </c>
      <c r="E784" s="1" t="s">
        <v>3528</v>
      </c>
      <c r="F784" t="s">
        <v>2762</v>
      </c>
      <c r="G784" s="45" t="s">
        <v>3535</v>
      </c>
      <c r="H784" s="43">
        <v>2045</v>
      </c>
      <c r="I784" s="324" t="s">
        <v>44</v>
      </c>
      <c r="J784" s="255" t="str">
        <f>IF(ISBLANK(INDEX('Policy Characteristics'!D:D,MATCH($C784,'Policy Characteristics'!$C:$C,0))),"",INDEX('Policy Characteristics'!D:D,MATCH($C784,'Policy Characteristics'!$C:$C,0)))</f>
        <v>Hydrogen Combustion</v>
      </c>
      <c r="K784" s="254" t="str">
        <f>IF(ISBLANK(INDEX('Policy Characteristics'!E:E,MATCH($C784,'Policy Characteristics'!$C:$C,0))),"",INDEX('Policy Characteristics'!E:E,MATCH($C784,'Policy Characteristics'!$C:$C,0)))</f>
        <v>indst shift to hydrogen</v>
      </c>
      <c r="L784" s="261">
        <f>IF(ISBLANK(INDEX('Policy Characteristics'!F:F,MATCH($C784,'Policy Characteristics'!$C:$C,0))),"",INDEX('Policy Characteristics'!F:F,MATCH($C784,'Policy Characteristics'!$C:$C,0)))</f>
        <v>0</v>
      </c>
      <c r="M784" s="261">
        <f>IF(ISBLANK(INDEX('Policy Characteristics'!G:G,MATCH($C784,'Policy Characteristics'!$C:$C,0))),"",INDEX('Policy Characteristics'!G:G,MATCH($C784,'Policy Characteristics'!$C:$C,0)))</f>
        <v>1</v>
      </c>
      <c r="N784" s="261">
        <f>IF(ISBLANK(INDEX('Policy Characteristics'!H:H,MATCH($C784,'Policy Characteristics'!$C:$C,0))),"",INDEX('Policy Characteristics'!H:H,MATCH($C784,'Policy Characteristics'!$C:$C,0)))</f>
        <v>0.01</v>
      </c>
      <c r="O784" s="254" t="str">
        <f>IF(ISBLANK(INDEX('Policy Characteristics'!I:I,MATCH($C784,'Policy Characteristics'!$C:$C,0))),"",INDEX('Policy Characteristics'!I:I,MATCH($C784,'Policy Characteristics'!$C:$C,0)))</f>
        <v>% of fuel shifted</v>
      </c>
      <c r="P784" s="254"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254" t="str">
        <f>IF(ISBLANK(INDEX('Policy Characteristics'!K:K,MATCH($C784,'Policy Characteristics'!$C:$C,0))),"",INDEX('Policy Characteristics'!K:K,MATCH($C784,'Policy Characteristics'!$C:$C,0)))</f>
        <v>industry-ag-main.html#fuel-switching</v>
      </c>
      <c r="R784" s="254" t="str">
        <f>IF(ISBLANK(INDEX('Policy Characteristics'!L:L,MATCH($C784,'Policy Characteristics'!$C:$C,0))),"",INDEX('Policy Characteristics'!L:L,MATCH($C784,'Policy Characteristics'!$C:$C,0)))</f>
        <v>industry-elec-and-hydrogen.html</v>
      </c>
    </row>
    <row r="785" spans="1:18" s="2" customFormat="1">
      <c r="A785" s="254" t="str">
        <f>IF(ISBLANK(INDEX('Policy Characteristics'!A:A,MATCH($C785,'Policy Characteristics'!$C:$C,0))),"",INDEX('Policy Characteristics'!A:A,MATCH($C785,'Policy Characteristics'!$C:$C,0)))</f>
        <v>Industry</v>
      </c>
      <c r="B785" s="262" t="str">
        <f>IF(ISBLANK(INDEX('Policy Characteristics'!B:B,MATCH($C785,'Policy Characteristics'!$C:$C,0))),"",INDEX('Policy Characteristics'!B:B,MATCH($C785,'Policy Characteristics'!$C:$C,0)))</f>
        <v>Hydrogen Combustion</v>
      </c>
      <c r="C785" s="254" t="str">
        <f t="shared" si="37"/>
        <v>Fraction of Eligible Industrial Energy Use Shifted to Hydrogen</v>
      </c>
      <c r="D785" s="6" t="s">
        <v>3067</v>
      </c>
      <c r="E785" s="1" t="s">
        <v>3529</v>
      </c>
      <c r="F785" t="s">
        <v>2762</v>
      </c>
      <c r="G785" s="45" t="s">
        <v>3536</v>
      </c>
      <c r="H785" s="43">
        <v>2046</v>
      </c>
      <c r="I785" s="324" t="s">
        <v>44</v>
      </c>
      <c r="J785" s="255" t="str">
        <f>IF(ISBLANK(INDEX('Policy Characteristics'!D:D,MATCH($C785,'Policy Characteristics'!$C:$C,0))),"",INDEX('Policy Characteristics'!D:D,MATCH($C785,'Policy Characteristics'!$C:$C,0)))</f>
        <v>Hydrogen Combustion</v>
      </c>
      <c r="K785" s="254" t="str">
        <f>IF(ISBLANK(INDEX('Policy Characteristics'!E:E,MATCH($C785,'Policy Characteristics'!$C:$C,0))),"",INDEX('Policy Characteristics'!E:E,MATCH($C785,'Policy Characteristics'!$C:$C,0)))</f>
        <v>indst shift to hydrogen</v>
      </c>
      <c r="L785" s="261">
        <f>IF(ISBLANK(INDEX('Policy Characteristics'!F:F,MATCH($C785,'Policy Characteristics'!$C:$C,0))),"",INDEX('Policy Characteristics'!F:F,MATCH($C785,'Policy Characteristics'!$C:$C,0)))</f>
        <v>0</v>
      </c>
      <c r="M785" s="261">
        <f>IF(ISBLANK(INDEX('Policy Characteristics'!G:G,MATCH($C785,'Policy Characteristics'!$C:$C,0))),"",INDEX('Policy Characteristics'!G:G,MATCH($C785,'Policy Characteristics'!$C:$C,0)))</f>
        <v>1</v>
      </c>
      <c r="N785" s="261">
        <f>IF(ISBLANK(INDEX('Policy Characteristics'!H:H,MATCH($C785,'Policy Characteristics'!$C:$C,0))),"",INDEX('Policy Characteristics'!H:H,MATCH($C785,'Policy Characteristics'!$C:$C,0)))</f>
        <v>0.01</v>
      </c>
      <c r="O785" s="254" t="str">
        <f>IF(ISBLANK(INDEX('Policy Characteristics'!I:I,MATCH($C785,'Policy Characteristics'!$C:$C,0))),"",INDEX('Policy Characteristics'!I:I,MATCH($C785,'Policy Characteristics'!$C:$C,0)))</f>
        <v>% of fuel shifted</v>
      </c>
      <c r="P785" s="254"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254" t="str">
        <f>IF(ISBLANK(INDEX('Policy Characteristics'!K:K,MATCH($C785,'Policy Characteristics'!$C:$C,0))),"",INDEX('Policy Characteristics'!K:K,MATCH($C785,'Policy Characteristics'!$C:$C,0)))</f>
        <v>industry-ag-main.html#fuel-switching</v>
      </c>
      <c r="R785" s="254" t="str">
        <f>IF(ISBLANK(INDEX('Policy Characteristics'!L:L,MATCH($C785,'Policy Characteristics'!$C:$C,0))),"",INDEX('Policy Characteristics'!L:L,MATCH($C785,'Policy Characteristics'!$C:$C,0)))</f>
        <v>industry-elec-and-hydrogen.html</v>
      </c>
    </row>
    <row r="786" spans="1:18" s="2" customFormat="1">
      <c r="A786" s="254" t="str">
        <f>IF(ISBLANK(INDEX('Policy Characteristics'!A:A,MATCH($C786,'Policy Characteristics'!$C:$C,0))),"",INDEX('Policy Characteristics'!A:A,MATCH($C786,'Policy Characteristics'!$C:$C,0)))</f>
        <v>Industry</v>
      </c>
      <c r="B786" s="262" t="str">
        <f>IF(ISBLANK(INDEX('Policy Characteristics'!B:B,MATCH($C786,'Policy Characteristics'!$C:$C,0))),"",INDEX('Policy Characteristics'!B:B,MATCH($C786,'Policy Characteristics'!$C:$C,0)))</f>
        <v>Hydrogen Combustion</v>
      </c>
      <c r="C786" s="254" t="str">
        <f t="shared" si="37"/>
        <v>Fraction of Eligible Industrial Energy Use Shifted to Hydrogen</v>
      </c>
      <c r="D786" s="6" t="s">
        <v>3067</v>
      </c>
      <c r="E786" s="1" t="s">
        <v>3530</v>
      </c>
      <c r="F786" t="s">
        <v>2762</v>
      </c>
      <c r="G786" s="45" t="s">
        <v>3537</v>
      </c>
      <c r="H786" s="43">
        <v>2047</v>
      </c>
      <c r="I786" s="324" t="s">
        <v>44</v>
      </c>
      <c r="J786" s="255" t="str">
        <f>IF(ISBLANK(INDEX('Policy Characteristics'!D:D,MATCH($C786,'Policy Characteristics'!$C:$C,0))),"",INDEX('Policy Characteristics'!D:D,MATCH($C786,'Policy Characteristics'!$C:$C,0)))</f>
        <v>Hydrogen Combustion</v>
      </c>
      <c r="K786" s="254" t="str">
        <f>IF(ISBLANK(INDEX('Policy Characteristics'!E:E,MATCH($C786,'Policy Characteristics'!$C:$C,0))),"",INDEX('Policy Characteristics'!E:E,MATCH($C786,'Policy Characteristics'!$C:$C,0)))</f>
        <v>indst shift to hydrogen</v>
      </c>
      <c r="L786" s="261">
        <f>IF(ISBLANK(INDEX('Policy Characteristics'!F:F,MATCH($C786,'Policy Characteristics'!$C:$C,0))),"",INDEX('Policy Characteristics'!F:F,MATCH($C786,'Policy Characteristics'!$C:$C,0)))</f>
        <v>0</v>
      </c>
      <c r="M786" s="261">
        <f>IF(ISBLANK(INDEX('Policy Characteristics'!G:G,MATCH($C786,'Policy Characteristics'!$C:$C,0))),"",INDEX('Policy Characteristics'!G:G,MATCH($C786,'Policy Characteristics'!$C:$C,0)))</f>
        <v>1</v>
      </c>
      <c r="N786" s="261">
        <f>IF(ISBLANK(INDEX('Policy Characteristics'!H:H,MATCH($C786,'Policy Characteristics'!$C:$C,0))),"",INDEX('Policy Characteristics'!H:H,MATCH($C786,'Policy Characteristics'!$C:$C,0)))</f>
        <v>0.01</v>
      </c>
      <c r="O786" s="254" t="str">
        <f>IF(ISBLANK(INDEX('Policy Characteristics'!I:I,MATCH($C786,'Policy Characteristics'!$C:$C,0))),"",INDEX('Policy Characteristics'!I:I,MATCH($C786,'Policy Characteristics'!$C:$C,0)))</f>
        <v>% of fuel shifted</v>
      </c>
      <c r="P786" s="254"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254" t="str">
        <f>IF(ISBLANK(INDEX('Policy Characteristics'!K:K,MATCH($C786,'Policy Characteristics'!$C:$C,0))),"",INDEX('Policy Characteristics'!K:K,MATCH($C786,'Policy Characteristics'!$C:$C,0)))</f>
        <v>industry-ag-main.html#fuel-switching</v>
      </c>
      <c r="R786" s="254" t="str">
        <f>IF(ISBLANK(INDEX('Policy Characteristics'!L:L,MATCH($C786,'Policy Characteristics'!$C:$C,0))),"",INDEX('Policy Characteristics'!L:L,MATCH($C786,'Policy Characteristics'!$C:$C,0)))</f>
        <v>industry-elec-and-hydrogen.html</v>
      </c>
    </row>
    <row r="787" spans="1:18" s="2" customFormat="1">
      <c r="A787" s="254" t="str">
        <f>IF(ISBLANK(INDEX('Policy Characteristics'!A:A,MATCH($C787,'Policy Characteristics'!$C:$C,0))),"",INDEX('Policy Characteristics'!A:A,MATCH($C787,'Policy Characteristics'!$C:$C,0)))</f>
        <v>Industry</v>
      </c>
      <c r="B787" s="262" t="str">
        <f>IF(ISBLANK(INDEX('Policy Characteristics'!B:B,MATCH($C787,'Policy Characteristics'!$C:$C,0))),"",INDEX('Policy Characteristics'!B:B,MATCH($C787,'Policy Characteristics'!$C:$C,0)))</f>
        <v>Hydrogen Combustion</v>
      </c>
      <c r="C787" s="254" t="str">
        <f t="shared" si="37"/>
        <v>Fraction of Eligible Industrial Energy Use Shifted to Hydrogen</v>
      </c>
      <c r="D787" s="6" t="s">
        <v>3067</v>
      </c>
      <c r="E787" s="1" t="s">
        <v>3531</v>
      </c>
      <c r="F787" t="s">
        <v>2762</v>
      </c>
      <c r="G787" s="45" t="s">
        <v>3538</v>
      </c>
      <c r="H787" s="43">
        <v>2048</v>
      </c>
      <c r="I787" s="324" t="s">
        <v>44</v>
      </c>
      <c r="J787" s="255" t="str">
        <f>IF(ISBLANK(INDEX('Policy Characteristics'!D:D,MATCH($C787,'Policy Characteristics'!$C:$C,0))),"",INDEX('Policy Characteristics'!D:D,MATCH($C787,'Policy Characteristics'!$C:$C,0)))</f>
        <v>Hydrogen Combustion</v>
      </c>
      <c r="K787" s="254" t="str">
        <f>IF(ISBLANK(INDEX('Policy Characteristics'!E:E,MATCH($C787,'Policy Characteristics'!$C:$C,0))),"",INDEX('Policy Characteristics'!E:E,MATCH($C787,'Policy Characteristics'!$C:$C,0)))</f>
        <v>indst shift to hydrogen</v>
      </c>
      <c r="L787" s="261">
        <f>IF(ISBLANK(INDEX('Policy Characteristics'!F:F,MATCH($C787,'Policy Characteristics'!$C:$C,0))),"",INDEX('Policy Characteristics'!F:F,MATCH($C787,'Policy Characteristics'!$C:$C,0)))</f>
        <v>0</v>
      </c>
      <c r="M787" s="261">
        <f>IF(ISBLANK(INDEX('Policy Characteristics'!G:G,MATCH($C787,'Policy Characteristics'!$C:$C,0))),"",INDEX('Policy Characteristics'!G:G,MATCH($C787,'Policy Characteristics'!$C:$C,0)))</f>
        <v>1</v>
      </c>
      <c r="N787" s="261">
        <f>IF(ISBLANK(INDEX('Policy Characteristics'!H:H,MATCH($C787,'Policy Characteristics'!$C:$C,0))),"",INDEX('Policy Characteristics'!H:H,MATCH($C787,'Policy Characteristics'!$C:$C,0)))</f>
        <v>0.01</v>
      </c>
      <c r="O787" s="254" t="str">
        <f>IF(ISBLANK(INDEX('Policy Characteristics'!I:I,MATCH($C787,'Policy Characteristics'!$C:$C,0))),"",INDEX('Policy Characteristics'!I:I,MATCH($C787,'Policy Characteristics'!$C:$C,0)))</f>
        <v>% of fuel shifted</v>
      </c>
      <c r="P787" s="254"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254" t="str">
        <f>IF(ISBLANK(INDEX('Policy Characteristics'!K:K,MATCH($C787,'Policy Characteristics'!$C:$C,0))),"",INDEX('Policy Characteristics'!K:K,MATCH($C787,'Policy Characteristics'!$C:$C,0)))</f>
        <v>industry-ag-main.html#fuel-switching</v>
      </c>
      <c r="R787" s="254" t="str">
        <f>IF(ISBLANK(INDEX('Policy Characteristics'!L:L,MATCH($C787,'Policy Characteristics'!$C:$C,0))),"",INDEX('Policy Characteristics'!L:L,MATCH($C787,'Policy Characteristics'!$C:$C,0)))</f>
        <v>industry-elec-and-hydrogen.html</v>
      </c>
    </row>
    <row r="788" spans="1:18" s="2" customFormat="1">
      <c r="A788" s="254" t="str">
        <f>IF(ISBLANK(INDEX('Policy Characteristics'!A:A,MATCH($C788,'Policy Characteristics'!$C:$C,0))),"",INDEX('Policy Characteristics'!A:A,MATCH($C788,'Policy Characteristics'!$C:$C,0)))</f>
        <v>Industry</v>
      </c>
      <c r="B788" s="262" t="str">
        <f>IF(ISBLANK(INDEX('Policy Characteristics'!B:B,MATCH($C788,'Policy Characteristics'!$C:$C,0))),"",INDEX('Policy Characteristics'!B:B,MATCH($C788,'Policy Characteristics'!$C:$C,0)))</f>
        <v>Hydrogen Combustion</v>
      </c>
      <c r="C788" s="254" t="str">
        <f t="shared" si="37"/>
        <v>Fraction of Eligible Industrial Energy Use Shifted to Hydrogen</v>
      </c>
      <c r="D788" s="6" t="s">
        <v>3067</v>
      </c>
      <c r="E788" s="1" t="s">
        <v>3694</v>
      </c>
      <c r="F788" t="s">
        <v>2762</v>
      </c>
      <c r="G788" s="45" t="s">
        <v>3694</v>
      </c>
      <c r="H788" s="43">
        <v>2049</v>
      </c>
      <c r="I788" s="324" t="s">
        <v>44</v>
      </c>
      <c r="J788" s="255" t="str">
        <f>IF(ISBLANK(INDEX('Policy Characteristics'!D:D,MATCH($C788,'Policy Characteristics'!$C:$C,0))),"",INDEX('Policy Characteristics'!D:D,MATCH($C788,'Policy Characteristics'!$C:$C,0)))</f>
        <v>Hydrogen Combustion</v>
      </c>
      <c r="K788" s="254" t="str">
        <f>IF(ISBLANK(INDEX('Policy Characteristics'!E:E,MATCH($C788,'Policy Characteristics'!$C:$C,0))),"",INDEX('Policy Characteristics'!E:E,MATCH($C788,'Policy Characteristics'!$C:$C,0)))</f>
        <v>indst shift to hydrogen</v>
      </c>
      <c r="L788" s="261">
        <f>IF(ISBLANK(INDEX('Policy Characteristics'!F:F,MATCH($C788,'Policy Characteristics'!$C:$C,0))),"",INDEX('Policy Characteristics'!F:F,MATCH($C788,'Policy Characteristics'!$C:$C,0)))</f>
        <v>0</v>
      </c>
      <c r="M788" s="261">
        <f>IF(ISBLANK(INDEX('Policy Characteristics'!G:G,MATCH($C788,'Policy Characteristics'!$C:$C,0))),"",INDEX('Policy Characteristics'!G:G,MATCH($C788,'Policy Characteristics'!$C:$C,0)))</f>
        <v>1</v>
      </c>
      <c r="N788" s="261">
        <f>IF(ISBLANK(INDEX('Policy Characteristics'!H:H,MATCH($C788,'Policy Characteristics'!$C:$C,0))),"",INDEX('Policy Characteristics'!H:H,MATCH($C788,'Policy Characteristics'!$C:$C,0)))</f>
        <v>0.01</v>
      </c>
      <c r="O788" s="254" t="str">
        <f>IF(ISBLANK(INDEX('Policy Characteristics'!I:I,MATCH($C788,'Policy Characteristics'!$C:$C,0))),"",INDEX('Policy Characteristics'!I:I,MATCH($C788,'Policy Characteristics'!$C:$C,0)))</f>
        <v>% of fuel shifted</v>
      </c>
      <c r="P788" s="254"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254" t="str">
        <f>IF(ISBLANK(INDEX('Policy Characteristics'!K:K,MATCH($C788,'Policy Characteristics'!$C:$C,0))),"",INDEX('Policy Characteristics'!K:K,MATCH($C788,'Policy Characteristics'!$C:$C,0)))</f>
        <v>industry-ag-main.html#fuel-switching</v>
      </c>
      <c r="R788" s="254" t="str">
        <f>IF(ISBLANK(INDEX('Policy Characteristics'!L:L,MATCH($C788,'Policy Characteristics'!$C:$C,0))),"",INDEX('Policy Characteristics'!L:L,MATCH($C788,'Policy Characteristics'!$C:$C,0)))</f>
        <v>industry-elec-and-hydrogen.html</v>
      </c>
    </row>
    <row r="789" spans="1:18" s="2" customFormat="1">
      <c r="A789" s="254" t="str">
        <f>IF(ISBLANK(INDEX('Policy Characteristics'!A:A,MATCH($C789,'Policy Characteristics'!$C:$C,0))),"",INDEX('Policy Characteristics'!A:A,MATCH($C789,'Policy Characteristics'!$C:$C,0)))</f>
        <v>Industry</v>
      </c>
      <c r="B789" s="262" t="str">
        <f>IF(ISBLANK(INDEX('Policy Characteristics'!B:B,MATCH($C789,'Policy Characteristics'!$C:$C,0))),"",INDEX('Policy Characteristics'!B:B,MATCH($C789,'Policy Characteristics'!$C:$C,0)))</f>
        <v>Hydrogen Combustion</v>
      </c>
      <c r="C789" s="254" t="str">
        <f t="shared" si="37"/>
        <v>Fraction of Eligible Industrial Energy Use Shifted to Hydrogen</v>
      </c>
      <c r="D789" s="6" t="s">
        <v>3068</v>
      </c>
      <c r="E789" s="1" t="s">
        <v>3525</v>
      </c>
      <c r="F789" t="s">
        <v>3032</v>
      </c>
      <c r="G789" s="45" t="s">
        <v>3532</v>
      </c>
      <c r="H789" s="43">
        <v>2050</v>
      </c>
      <c r="I789" s="324" t="s">
        <v>43</v>
      </c>
      <c r="J789" s="255" t="str">
        <f>IF(ISBLANK(INDEX('Policy Characteristics'!D:D,MATCH($C789,'Policy Characteristics'!$C:$C,0))),"",INDEX('Policy Characteristics'!D:D,MATCH($C789,'Policy Characteristics'!$C:$C,0)))</f>
        <v>Hydrogen Combustion</v>
      </c>
      <c r="K789" s="254" t="str">
        <f>IF(ISBLANK(INDEX('Policy Characteristics'!E:E,MATCH($C789,'Policy Characteristics'!$C:$C,0))),"",INDEX('Policy Characteristics'!E:E,MATCH($C789,'Policy Characteristics'!$C:$C,0)))</f>
        <v>indst shift to hydrogen</v>
      </c>
      <c r="L789" s="261">
        <f>IF(ISBLANK(INDEX('Policy Characteristics'!F:F,MATCH($C789,'Policy Characteristics'!$C:$C,0))),"",INDEX('Policy Characteristics'!F:F,MATCH($C789,'Policy Characteristics'!$C:$C,0)))</f>
        <v>0</v>
      </c>
      <c r="M789" s="261">
        <f>IF(ISBLANK(INDEX('Policy Characteristics'!G:G,MATCH($C789,'Policy Characteristics'!$C:$C,0))),"",INDEX('Policy Characteristics'!G:G,MATCH($C789,'Policy Characteristics'!$C:$C,0)))</f>
        <v>1</v>
      </c>
      <c r="N789" s="261">
        <f>IF(ISBLANK(INDEX('Policy Characteristics'!H:H,MATCH($C789,'Policy Characteristics'!$C:$C,0))),"",INDEX('Policy Characteristics'!H:H,MATCH($C789,'Policy Characteristics'!$C:$C,0)))</f>
        <v>0.01</v>
      </c>
      <c r="O789" s="254" t="str">
        <f>IF(ISBLANK(INDEX('Policy Characteristics'!I:I,MATCH($C789,'Policy Characteristics'!$C:$C,0))),"",INDEX('Policy Characteristics'!I:I,MATCH($C789,'Policy Characteristics'!$C:$C,0)))</f>
        <v>% of fuel shifted</v>
      </c>
      <c r="P789" s="254"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254" t="str">
        <f>IF(ISBLANK(INDEX('Policy Characteristics'!K:K,MATCH($C789,'Policy Characteristics'!$C:$C,0))),"",INDEX('Policy Characteristics'!K:K,MATCH($C789,'Policy Characteristics'!$C:$C,0)))</f>
        <v>industry-ag-main.html#fuel-switching</v>
      </c>
      <c r="R789" s="254" t="str">
        <f>IF(ISBLANK(INDEX('Policy Characteristics'!L:L,MATCH($C789,'Policy Characteristics'!$C:$C,0))),"",INDEX('Policy Characteristics'!L:L,MATCH($C789,'Policy Characteristics'!$C:$C,0)))</f>
        <v>industry-elec-and-hydrogen.html</v>
      </c>
    </row>
    <row r="790" spans="1:18" s="2" customFormat="1">
      <c r="A790" s="254" t="str">
        <f>IF(ISBLANK(INDEX('Policy Characteristics'!A:A,MATCH($C790,'Policy Characteristics'!$C:$C,0))),"",INDEX('Policy Characteristics'!A:A,MATCH($C790,'Policy Characteristics'!$C:$C,0)))</f>
        <v>Industry</v>
      </c>
      <c r="B790" s="262" t="str">
        <f>IF(ISBLANK(INDEX('Policy Characteristics'!B:B,MATCH($C790,'Policy Characteristics'!$C:$C,0))),"",INDEX('Policy Characteristics'!B:B,MATCH($C790,'Policy Characteristics'!$C:$C,0)))</f>
        <v>Hydrogen Combustion</v>
      </c>
      <c r="C790" s="254" t="str">
        <f t="shared" si="37"/>
        <v>Fraction of Eligible Industrial Energy Use Shifted to Hydrogen</v>
      </c>
      <c r="D790" s="6" t="s">
        <v>3068</v>
      </c>
      <c r="E790" s="1" t="s">
        <v>3526</v>
      </c>
      <c r="F790" t="s">
        <v>3032</v>
      </c>
      <c r="G790" s="45" t="s">
        <v>3533</v>
      </c>
      <c r="H790" s="43">
        <v>2051</v>
      </c>
      <c r="I790" s="324" t="s">
        <v>43</v>
      </c>
      <c r="J790" s="255" t="str">
        <f>IF(ISBLANK(INDEX('Policy Characteristics'!D:D,MATCH($C790,'Policy Characteristics'!$C:$C,0))),"",INDEX('Policy Characteristics'!D:D,MATCH($C790,'Policy Characteristics'!$C:$C,0)))</f>
        <v>Hydrogen Combustion</v>
      </c>
      <c r="K790" s="254" t="str">
        <f>IF(ISBLANK(INDEX('Policy Characteristics'!E:E,MATCH($C790,'Policy Characteristics'!$C:$C,0))),"",INDEX('Policy Characteristics'!E:E,MATCH($C790,'Policy Characteristics'!$C:$C,0)))</f>
        <v>indst shift to hydrogen</v>
      </c>
      <c r="L790" s="261">
        <f>IF(ISBLANK(INDEX('Policy Characteristics'!F:F,MATCH($C790,'Policy Characteristics'!$C:$C,0))),"",INDEX('Policy Characteristics'!F:F,MATCH($C790,'Policy Characteristics'!$C:$C,0)))</f>
        <v>0</v>
      </c>
      <c r="M790" s="261">
        <f>IF(ISBLANK(INDEX('Policy Characteristics'!G:G,MATCH($C790,'Policy Characteristics'!$C:$C,0))),"",INDEX('Policy Characteristics'!G:G,MATCH($C790,'Policy Characteristics'!$C:$C,0)))</f>
        <v>1</v>
      </c>
      <c r="N790" s="261">
        <f>IF(ISBLANK(INDEX('Policy Characteristics'!H:H,MATCH($C790,'Policy Characteristics'!$C:$C,0))),"",INDEX('Policy Characteristics'!H:H,MATCH($C790,'Policy Characteristics'!$C:$C,0)))</f>
        <v>0.01</v>
      </c>
      <c r="O790" s="254" t="str">
        <f>IF(ISBLANK(INDEX('Policy Characteristics'!I:I,MATCH($C790,'Policy Characteristics'!$C:$C,0))),"",INDEX('Policy Characteristics'!I:I,MATCH($C790,'Policy Characteristics'!$C:$C,0)))</f>
        <v>% of fuel shifted</v>
      </c>
      <c r="P790" s="254"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254" t="str">
        <f>IF(ISBLANK(INDEX('Policy Characteristics'!K:K,MATCH($C790,'Policy Characteristics'!$C:$C,0))),"",INDEX('Policy Characteristics'!K:K,MATCH($C790,'Policy Characteristics'!$C:$C,0)))</f>
        <v>industry-ag-main.html#fuel-switching</v>
      </c>
      <c r="R790" s="254" t="str">
        <f>IF(ISBLANK(INDEX('Policy Characteristics'!L:L,MATCH($C790,'Policy Characteristics'!$C:$C,0))),"",INDEX('Policy Characteristics'!L:L,MATCH($C790,'Policy Characteristics'!$C:$C,0)))</f>
        <v>industry-elec-and-hydrogen.html</v>
      </c>
    </row>
    <row r="791" spans="1:18" s="2" customFormat="1">
      <c r="A791" s="254" t="str">
        <f>IF(ISBLANK(INDEX('Policy Characteristics'!A:A,MATCH($C791,'Policy Characteristics'!$C:$C,0))),"",INDEX('Policy Characteristics'!A:A,MATCH($C791,'Policy Characteristics'!$C:$C,0)))</f>
        <v>Industry</v>
      </c>
      <c r="B791" s="262" t="str">
        <f>IF(ISBLANK(INDEX('Policy Characteristics'!B:B,MATCH($C791,'Policy Characteristics'!$C:$C,0))),"",INDEX('Policy Characteristics'!B:B,MATCH($C791,'Policy Characteristics'!$C:$C,0)))</f>
        <v>Hydrogen Combustion</v>
      </c>
      <c r="C791" s="254" t="str">
        <f t="shared" si="37"/>
        <v>Fraction of Eligible Industrial Energy Use Shifted to Hydrogen</v>
      </c>
      <c r="D791" s="6" t="s">
        <v>3068</v>
      </c>
      <c r="E791" s="1" t="s">
        <v>3527</v>
      </c>
      <c r="F791" t="s">
        <v>3032</v>
      </c>
      <c r="G791" s="45" t="s">
        <v>3534</v>
      </c>
      <c r="H791" s="43">
        <v>2052</v>
      </c>
      <c r="I791" s="324" t="s">
        <v>43</v>
      </c>
      <c r="J791" s="255" t="str">
        <f>IF(ISBLANK(INDEX('Policy Characteristics'!D:D,MATCH($C791,'Policy Characteristics'!$C:$C,0))),"",INDEX('Policy Characteristics'!D:D,MATCH($C791,'Policy Characteristics'!$C:$C,0)))</f>
        <v>Hydrogen Combustion</v>
      </c>
      <c r="K791" s="254" t="str">
        <f>IF(ISBLANK(INDEX('Policy Characteristics'!E:E,MATCH($C791,'Policy Characteristics'!$C:$C,0))),"",INDEX('Policy Characteristics'!E:E,MATCH($C791,'Policy Characteristics'!$C:$C,0)))</f>
        <v>indst shift to hydrogen</v>
      </c>
      <c r="L791" s="261">
        <f>IF(ISBLANK(INDEX('Policy Characteristics'!F:F,MATCH($C791,'Policy Characteristics'!$C:$C,0))),"",INDEX('Policy Characteristics'!F:F,MATCH($C791,'Policy Characteristics'!$C:$C,0)))</f>
        <v>0</v>
      </c>
      <c r="M791" s="261">
        <f>IF(ISBLANK(INDEX('Policy Characteristics'!G:G,MATCH($C791,'Policy Characteristics'!$C:$C,0))),"",INDEX('Policy Characteristics'!G:G,MATCH($C791,'Policy Characteristics'!$C:$C,0)))</f>
        <v>1</v>
      </c>
      <c r="N791" s="261">
        <f>IF(ISBLANK(INDEX('Policy Characteristics'!H:H,MATCH($C791,'Policy Characteristics'!$C:$C,0))),"",INDEX('Policy Characteristics'!H:H,MATCH($C791,'Policy Characteristics'!$C:$C,0)))</f>
        <v>0.01</v>
      </c>
      <c r="O791" s="254" t="str">
        <f>IF(ISBLANK(INDEX('Policy Characteristics'!I:I,MATCH($C791,'Policy Characteristics'!$C:$C,0))),"",INDEX('Policy Characteristics'!I:I,MATCH($C791,'Policy Characteristics'!$C:$C,0)))</f>
        <v>% of fuel shifted</v>
      </c>
      <c r="P791" s="254"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254" t="str">
        <f>IF(ISBLANK(INDEX('Policy Characteristics'!K:K,MATCH($C791,'Policy Characteristics'!$C:$C,0))),"",INDEX('Policy Characteristics'!K:K,MATCH($C791,'Policy Characteristics'!$C:$C,0)))</f>
        <v>industry-ag-main.html#fuel-switching</v>
      </c>
      <c r="R791" s="254" t="str">
        <f>IF(ISBLANK(INDEX('Policy Characteristics'!L:L,MATCH($C791,'Policy Characteristics'!$C:$C,0))),"",INDEX('Policy Characteristics'!L:L,MATCH($C791,'Policy Characteristics'!$C:$C,0)))</f>
        <v>industry-elec-and-hydrogen.html</v>
      </c>
    </row>
    <row r="792" spans="1:18" s="2" customFormat="1">
      <c r="A792" s="254" t="str">
        <f>IF(ISBLANK(INDEX('Policy Characteristics'!A:A,MATCH($C792,'Policy Characteristics'!$C:$C,0))),"",INDEX('Policy Characteristics'!A:A,MATCH($C792,'Policy Characteristics'!$C:$C,0)))</f>
        <v>Industry</v>
      </c>
      <c r="B792" s="262" t="str">
        <f>IF(ISBLANK(INDEX('Policy Characteristics'!B:B,MATCH($C792,'Policy Characteristics'!$C:$C,0))),"",INDEX('Policy Characteristics'!B:B,MATCH($C792,'Policy Characteristics'!$C:$C,0)))</f>
        <v>Hydrogen Combustion</v>
      </c>
      <c r="C792" s="254" t="str">
        <f t="shared" si="37"/>
        <v>Fraction of Eligible Industrial Energy Use Shifted to Hydrogen</v>
      </c>
      <c r="D792" s="6" t="s">
        <v>3068</v>
      </c>
      <c r="E792" s="1" t="s">
        <v>3528</v>
      </c>
      <c r="F792" t="s">
        <v>3032</v>
      </c>
      <c r="G792" s="45" t="s">
        <v>3535</v>
      </c>
      <c r="H792" s="43">
        <v>2053</v>
      </c>
      <c r="I792" s="324" t="s">
        <v>43</v>
      </c>
      <c r="J792" s="255" t="str">
        <f>IF(ISBLANK(INDEX('Policy Characteristics'!D:D,MATCH($C792,'Policy Characteristics'!$C:$C,0))),"",INDEX('Policy Characteristics'!D:D,MATCH($C792,'Policy Characteristics'!$C:$C,0)))</f>
        <v>Hydrogen Combustion</v>
      </c>
      <c r="K792" s="254" t="str">
        <f>IF(ISBLANK(INDEX('Policy Characteristics'!E:E,MATCH($C792,'Policy Characteristics'!$C:$C,0))),"",INDEX('Policy Characteristics'!E:E,MATCH($C792,'Policy Characteristics'!$C:$C,0)))</f>
        <v>indst shift to hydrogen</v>
      </c>
      <c r="L792" s="261">
        <f>IF(ISBLANK(INDEX('Policy Characteristics'!F:F,MATCH($C792,'Policy Characteristics'!$C:$C,0))),"",INDEX('Policy Characteristics'!F:F,MATCH($C792,'Policy Characteristics'!$C:$C,0)))</f>
        <v>0</v>
      </c>
      <c r="M792" s="261">
        <f>IF(ISBLANK(INDEX('Policy Characteristics'!G:G,MATCH($C792,'Policy Characteristics'!$C:$C,0))),"",INDEX('Policy Characteristics'!G:G,MATCH($C792,'Policy Characteristics'!$C:$C,0)))</f>
        <v>1</v>
      </c>
      <c r="N792" s="261">
        <f>IF(ISBLANK(INDEX('Policy Characteristics'!H:H,MATCH($C792,'Policy Characteristics'!$C:$C,0))),"",INDEX('Policy Characteristics'!H:H,MATCH($C792,'Policy Characteristics'!$C:$C,0)))</f>
        <v>0.01</v>
      </c>
      <c r="O792" s="254" t="str">
        <f>IF(ISBLANK(INDEX('Policy Characteristics'!I:I,MATCH($C792,'Policy Characteristics'!$C:$C,0))),"",INDEX('Policy Characteristics'!I:I,MATCH($C792,'Policy Characteristics'!$C:$C,0)))</f>
        <v>% of fuel shifted</v>
      </c>
      <c r="P792" s="254"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254" t="str">
        <f>IF(ISBLANK(INDEX('Policy Characteristics'!K:K,MATCH($C792,'Policy Characteristics'!$C:$C,0))),"",INDEX('Policy Characteristics'!K:K,MATCH($C792,'Policy Characteristics'!$C:$C,0)))</f>
        <v>industry-ag-main.html#fuel-switching</v>
      </c>
      <c r="R792" s="254" t="str">
        <f>IF(ISBLANK(INDEX('Policy Characteristics'!L:L,MATCH($C792,'Policy Characteristics'!$C:$C,0))),"",INDEX('Policy Characteristics'!L:L,MATCH($C792,'Policy Characteristics'!$C:$C,0)))</f>
        <v>industry-elec-and-hydrogen.html</v>
      </c>
    </row>
    <row r="793" spans="1:18" s="2" customFormat="1">
      <c r="A793" s="254" t="str">
        <f>IF(ISBLANK(INDEX('Policy Characteristics'!A:A,MATCH($C793,'Policy Characteristics'!$C:$C,0))),"",INDEX('Policy Characteristics'!A:A,MATCH($C793,'Policy Characteristics'!$C:$C,0)))</f>
        <v>Industry</v>
      </c>
      <c r="B793" s="262" t="str">
        <f>IF(ISBLANK(INDEX('Policy Characteristics'!B:B,MATCH($C793,'Policy Characteristics'!$C:$C,0))),"",INDEX('Policy Characteristics'!B:B,MATCH($C793,'Policy Characteristics'!$C:$C,0)))</f>
        <v>Hydrogen Combustion</v>
      </c>
      <c r="C793" s="254" t="str">
        <f t="shared" si="37"/>
        <v>Fraction of Eligible Industrial Energy Use Shifted to Hydrogen</v>
      </c>
      <c r="D793" s="6" t="s">
        <v>3068</v>
      </c>
      <c r="E793" s="1" t="s">
        <v>3529</v>
      </c>
      <c r="F793" t="s">
        <v>3032</v>
      </c>
      <c r="G793" s="45" t="s">
        <v>3536</v>
      </c>
      <c r="H793" s="43">
        <v>2054</v>
      </c>
      <c r="I793" s="324" t="s">
        <v>44</v>
      </c>
      <c r="J793" s="255" t="str">
        <f>IF(ISBLANK(INDEX('Policy Characteristics'!D:D,MATCH($C793,'Policy Characteristics'!$C:$C,0))),"",INDEX('Policy Characteristics'!D:D,MATCH($C793,'Policy Characteristics'!$C:$C,0)))</f>
        <v>Hydrogen Combustion</v>
      </c>
      <c r="K793" s="254" t="str">
        <f>IF(ISBLANK(INDEX('Policy Characteristics'!E:E,MATCH($C793,'Policy Characteristics'!$C:$C,0))),"",INDEX('Policy Characteristics'!E:E,MATCH($C793,'Policy Characteristics'!$C:$C,0)))</f>
        <v>indst shift to hydrogen</v>
      </c>
      <c r="L793" s="261">
        <f>IF(ISBLANK(INDEX('Policy Characteristics'!F:F,MATCH($C793,'Policy Characteristics'!$C:$C,0))),"",INDEX('Policy Characteristics'!F:F,MATCH($C793,'Policy Characteristics'!$C:$C,0)))</f>
        <v>0</v>
      </c>
      <c r="M793" s="261">
        <f>IF(ISBLANK(INDEX('Policy Characteristics'!G:G,MATCH($C793,'Policy Characteristics'!$C:$C,0))),"",INDEX('Policy Characteristics'!G:G,MATCH($C793,'Policy Characteristics'!$C:$C,0)))</f>
        <v>1</v>
      </c>
      <c r="N793" s="261">
        <f>IF(ISBLANK(INDEX('Policy Characteristics'!H:H,MATCH($C793,'Policy Characteristics'!$C:$C,0))),"",INDEX('Policy Characteristics'!H:H,MATCH($C793,'Policy Characteristics'!$C:$C,0)))</f>
        <v>0.01</v>
      </c>
      <c r="O793" s="254" t="str">
        <f>IF(ISBLANK(INDEX('Policy Characteristics'!I:I,MATCH($C793,'Policy Characteristics'!$C:$C,0))),"",INDEX('Policy Characteristics'!I:I,MATCH($C793,'Policy Characteristics'!$C:$C,0)))</f>
        <v>% of fuel shifted</v>
      </c>
      <c r="P793" s="254"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254" t="str">
        <f>IF(ISBLANK(INDEX('Policy Characteristics'!K:K,MATCH($C793,'Policy Characteristics'!$C:$C,0))),"",INDEX('Policy Characteristics'!K:K,MATCH($C793,'Policy Characteristics'!$C:$C,0)))</f>
        <v>industry-ag-main.html#fuel-switching</v>
      </c>
      <c r="R793" s="254" t="str">
        <f>IF(ISBLANK(INDEX('Policy Characteristics'!L:L,MATCH($C793,'Policy Characteristics'!$C:$C,0))),"",INDEX('Policy Characteristics'!L:L,MATCH($C793,'Policy Characteristics'!$C:$C,0)))</f>
        <v>industry-elec-and-hydrogen.html</v>
      </c>
    </row>
    <row r="794" spans="1:18" s="2" customFormat="1">
      <c r="A794" s="254" t="str">
        <f>IF(ISBLANK(INDEX('Policy Characteristics'!A:A,MATCH($C794,'Policy Characteristics'!$C:$C,0))),"",INDEX('Policy Characteristics'!A:A,MATCH($C794,'Policy Characteristics'!$C:$C,0)))</f>
        <v>Industry</v>
      </c>
      <c r="B794" s="262" t="str">
        <f>IF(ISBLANK(INDEX('Policy Characteristics'!B:B,MATCH($C794,'Policy Characteristics'!$C:$C,0))),"",INDEX('Policy Characteristics'!B:B,MATCH($C794,'Policy Characteristics'!$C:$C,0)))</f>
        <v>Hydrogen Combustion</v>
      </c>
      <c r="C794" s="254" t="str">
        <f t="shared" si="37"/>
        <v>Fraction of Eligible Industrial Energy Use Shifted to Hydrogen</v>
      </c>
      <c r="D794" s="6" t="s">
        <v>3068</v>
      </c>
      <c r="E794" s="1" t="s">
        <v>3530</v>
      </c>
      <c r="F794" t="s">
        <v>3032</v>
      </c>
      <c r="G794" s="45" t="s">
        <v>3537</v>
      </c>
      <c r="H794" s="43">
        <v>2055</v>
      </c>
      <c r="I794" s="324" t="s">
        <v>44</v>
      </c>
      <c r="J794" s="255" t="str">
        <f>IF(ISBLANK(INDEX('Policy Characteristics'!D:D,MATCH($C794,'Policy Characteristics'!$C:$C,0))),"",INDEX('Policy Characteristics'!D:D,MATCH($C794,'Policy Characteristics'!$C:$C,0)))</f>
        <v>Hydrogen Combustion</v>
      </c>
      <c r="K794" s="254" t="str">
        <f>IF(ISBLANK(INDEX('Policy Characteristics'!E:E,MATCH($C794,'Policy Characteristics'!$C:$C,0))),"",INDEX('Policy Characteristics'!E:E,MATCH($C794,'Policy Characteristics'!$C:$C,0)))</f>
        <v>indst shift to hydrogen</v>
      </c>
      <c r="L794" s="261">
        <f>IF(ISBLANK(INDEX('Policy Characteristics'!F:F,MATCH($C794,'Policy Characteristics'!$C:$C,0))),"",INDEX('Policy Characteristics'!F:F,MATCH($C794,'Policy Characteristics'!$C:$C,0)))</f>
        <v>0</v>
      </c>
      <c r="M794" s="261">
        <f>IF(ISBLANK(INDEX('Policy Characteristics'!G:G,MATCH($C794,'Policy Characteristics'!$C:$C,0))),"",INDEX('Policy Characteristics'!G:G,MATCH($C794,'Policy Characteristics'!$C:$C,0)))</f>
        <v>1</v>
      </c>
      <c r="N794" s="261">
        <f>IF(ISBLANK(INDEX('Policy Characteristics'!H:H,MATCH($C794,'Policy Characteristics'!$C:$C,0))),"",INDEX('Policy Characteristics'!H:H,MATCH($C794,'Policy Characteristics'!$C:$C,0)))</f>
        <v>0.01</v>
      </c>
      <c r="O794" s="254" t="str">
        <f>IF(ISBLANK(INDEX('Policy Characteristics'!I:I,MATCH($C794,'Policy Characteristics'!$C:$C,0))),"",INDEX('Policy Characteristics'!I:I,MATCH($C794,'Policy Characteristics'!$C:$C,0)))</f>
        <v>% of fuel shifted</v>
      </c>
      <c r="P794" s="254"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254" t="str">
        <f>IF(ISBLANK(INDEX('Policy Characteristics'!K:K,MATCH($C794,'Policy Characteristics'!$C:$C,0))),"",INDEX('Policy Characteristics'!K:K,MATCH($C794,'Policy Characteristics'!$C:$C,0)))</f>
        <v>industry-ag-main.html#fuel-switching</v>
      </c>
      <c r="R794" s="254" t="str">
        <f>IF(ISBLANK(INDEX('Policy Characteristics'!L:L,MATCH($C794,'Policy Characteristics'!$C:$C,0))),"",INDEX('Policy Characteristics'!L:L,MATCH($C794,'Policy Characteristics'!$C:$C,0)))</f>
        <v>industry-elec-and-hydrogen.html</v>
      </c>
    </row>
    <row r="795" spans="1:18" s="2" customFormat="1">
      <c r="A795" s="254" t="str">
        <f>IF(ISBLANK(INDEX('Policy Characteristics'!A:A,MATCH($C795,'Policy Characteristics'!$C:$C,0))),"",INDEX('Policy Characteristics'!A:A,MATCH($C795,'Policy Characteristics'!$C:$C,0)))</f>
        <v>Industry</v>
      </c>
      <c r="B795" s="262" t="str">
        <f>IF(ISBLANK(INDEX('Policy Characteristics'!B:B,MATCH($C795,'Policy Characteristics'!$C:$C,0))),"",INDEX('Policy Characteristics'!B:B,MATCH($C795,'Policy Characteristics'!$C:$C,0)))</f>
        <v>Hydrogen Combustion</v>
      </c>
      <c r="C795" s="254" t="str">
        <f t="shared" si="37"/>
        <v>Fraction of Eligible Industrial Energy Use Shifted to Hydrogen</v>
      </c>
      <c r="D795" s="6" t="s">
        <v>3068</v>
      </c>
      <c r="E795" s="1" t="s">
        <v>3531</v>
      </c>
      <c r="F795" t="s">
        <v>3032</v>
      </c>
      <c r="G795" s="45" t="s">
        <v>3538</v>
      </c>
      <c r="H795" s="43">
        <v>2056</v>
      </c>
      <c r="I795" s="324" t="s">
        <v>44</v>
      </c>
      <c r="J795" s="255" t="str">
        <f>IF(ISBLANK(INDEX('Policy Characteristics'!D:D,MATCH($C795,'Policy Characteristics'!$C:$C,0))),"",INDEX('Policy Characteristics'!D:D,MATCH($C795,'Policy Characteristics'!$C:$C,0)))</f>
        <v>Hydrogen Combustion</v>
      </c>
      <c r="K795" s="254" t="str">
        <f>IF(ISBLANK(INDEX('Policy Characteristics'!E:E,MATCH($C795,'Policy Characteristics'!$C:$C,0))),"",INDEX('Policy Characteristics'!E:E,MATCH($C795,'Policy Characteristics'!$C:$C,0)))</f>
        <v>indst shift to hydrogen</v>
      </c>
      <c r="L795" s="261">
        <f>IF(ISBLANK(INDEX('Policy Characteristics'!F:F,MATCH($C795,'Policy Characteristics'!$C:$C,0))),"",INDEX('Policy Characteristics'!F:F,MATCH($C795,'Policy Characteristics'!$C:$C,0)))</f>
        <v>0</v>
      </c>
      <c r="M795" s="261">
        <f>IF(ISBLANK(INDEX('Policy Characteristics'!G:G,MATCH($C795,'Policy Characteristics'!$C:$C,0))),"",INDEX('Policy Characteristics'!G:G,MATCH($C795,'Policy Characteristics'!$C:$C,0)))</f>
        <v>1</v>
      </c>
      <c r="N795" s="261">
        <f>IF(ISBLANK(INDEX('Policy Characteristics'!H:H,MATCH($C795,'Policy Characteristics'!$C:$C,0))),"",INDEX('Policy Characteristics'!H:H,MATCH($C795,'Policy Characteristics'!$C:$C,0)))</f>
        <v>0.01</v>
      </c>
      <c r="O795" s="254" t="str">
        <f>IF(ISBLANK(INDEX('Policy Characteristics'!I:I,MATCH($C795,'Policy Characteristics'!$C:$C,0))),"",INDEX('Policy Characteristics'!I:I,MATCH($C795,'Policy Characteristics'!$C:$C,0)))</f>
        <v>% of fuel shifted</v>
      </c>
      <c r="P795" s="254"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54" t="str">
        <f>IF(ISBLANK(INDEX('Policy Characteristics'!K:K,MATCH($C795,'Policy Characteristics'!$C:$C,0))),"",INDEX('Policy Characteristics'!K:K,MATCH($C795,'Policy Characteristics'!$C:$C,0)))</f>
        <v>industry-ag-main.html#fuel-switching</v>
      </c>
      <c r="R795" s="254" t="str">
        <f>IF(ISBLANK(INDEX('Policy Characteristics'!L:L,MATCH($C795,'Policy Characteristics'!$C:$C,0))),"",INDEX('Policy Characteristics'!L:L,MATCH($C795,'Policy Characteristics'!$C:$C,0)))</f>
        <v>industry-elec-and-hydrogen.html</v>
      </c>
    </row>
    <row r="796" spans="1:18" s="2" customFormat="1">
      <c r="A796" s="254" t="str">
        <f>IF(ISBLANK(INDEX('Policy Characteristics'!A:A,MATCH($C796,'Policy Characteristics'!$C:$C,0))),"",INDEX('Policy Characteristics'!A:A,MATCH($C796,'Policy Characteristics'!$C:$C,0)))</f>
        <v>Industry</v>
      </c>
      <c r="B796" s="262" t="str">
        <f>IF(ISBLANK(INDEX('Policy Characteristics'!B:B,MATCH($C796,'Policy Characteristics'!$C:$C,0))),"",INDEX('Policy Characteristics'!B:B,MATCH($C796,'Policy Characteristics'!$C:$C,0)))</f>
        <v>Hydrogen Combustion</v>
      </c>
      <c r="C796" s="254" t="str">
        <f t="shared" si="37"/>
        <v>Fraction of Eligible Industrial Energy Use Shifted to Hydrogen</v>
      </c>
      <c r="D796" s="6" t="s">
        <v>3068</v>
      </c>
      <c r="E796" s="1" t="s">
        <v>3694</v>
      </c>
      <c r="F796" t="s">
        <v>3032</v>
      </c>
      <c r="G796" s="45" t="s">
        <v>3694</v>
      </c>
      <c r="H796" s="43">
        <v>2057</v>
      </c>
      <c r="I796" s="324" t="s">
        <v>44</v>
      </c>
      <c r="J796" s="255" t="str">
        <f>IF(ISBLANK(INDEX('Policy Characteristics'!D:D,MATCH($C796,'Policy Characteristics'!$C:$C,0))),"",INDEX('Policy Characteristics'!D:D,MATCH($C796,'Policy Characteristics'!$C:$C,0)))</f>
        <v>Hydrogen Combustion</v>
      </c>
      <c r="K796" s="254" t="str">
        <f>IF(ISBLANK(INDEX('Policy Characteristics'!E:E,MATCH($C796,'Policy Characteristics'!$C:$C,0))),"",INDEX('Policy Characteristics'!E:E,MATCH($C796,'Policy Characteristics'!$C:$C,0)))</f>
        <v>indst shift to hydrogen</v>
      </c>
      <c r="L796" s="261">
        <f>IF(ISBLANK(INDEX('Policy Characteristics'!F:F,MATCH($C796,'Policy Characteristics'!$C:$C,0))),"",INDEX('Policy Characteristics'!F:F,MATCH($C796,'Policy Characteristics'!$C:$C,0)))</f>
        <v>0</v>
      </c>
      <c r="M796" s="261">
        <f>IF(ISBLANK(INDEX('Policy Characteristics'!G:G,MATCH($C796,'Policy Characteristics'!$C:$C,0))),"",INDEX('Policy Characteristics'!G:G,MATCH($C796,'Policy Characteristics'!$C:$C,0)))</f>
        <v>1</v>
      </c>
      <c r="N796" s="261">
        <f>IF(ISBLANK(INDEX('Policy Characteristics'!H:H,MATCH($C796,'Policy Characteristics'!$C:$C,0))),"",INDEX('Policy Characteristics'!H:H,MATCH($C796,'Policy Characteristics'!$C:$C,0)))</f>
        <v>0.01</v>
      </c>
      <c r="O796" s="254" t="str">
        <f>IF(ISBLANK(INDEX('Policy Characteristics'!I:I,MATCH($C796,'Policy Characteristics'!$C:$C,0))),"",INDEX('Policy Characteristics'!I:I,MATCH($C796,'Policy Characteristics'!$C:$C,0)))</f>
        <v>% of fuel shifted</v>
      </c>
      <c r="P796" s="254"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54" t="str">
        <f>IF(ISBLANK(INDEX('Policy Characteristics'!K:K,MATCH($C796,'Policy Characteristics'!$C:$C,0))),"",INDEX('Policy Characteristics'!K:K,MATCH($C796,'Policy Characteristics'!$C:$C,0)))</f>
        <v>industry-ag-main.html#fuel-switching</v>
      </c>
      <c r="R796" s="254" t="str">
        <f>IF(ISBLANK(INDEX('Policy Characteristics'!L:L,MATCH($C796,'Policy Characteristics'!$C:$C,0))),"",INDEX('Policy Characteristics'!L:L,MATCH($C796,'Policy Characteristics'!$C:$C,0)))</f>
        <v>industry-elec-and-hydrogen.html</v>
      </c>
    </row>
    <row r="797" spans="1:18" s="2" customFormat="1">
      <c r="A797" s="254" t="str">
        <f>IF(ISBLANK(INDEX('Policy Characteristics'!A:A,MATCH($C797,'Policy Characteristics'!$C:$C,0))),"",INDEX('Policy Characteristics'!A:A,MATCH($C797,'Policy Characteristics'!$C:$C,0)))</f>
        <v>Industry</v>
      </c>
      <c r="B797" s="262" t="str">
        <f>IF(ISBLANK(INDEX('Policy Characteristics'!B:B,MATCH($C797,'Policy Characteristics'!$C:$C,0))),"",INDEX('Policy Characteristics'!B:B,MATCH($C797,'Policy Characteristics'!$C:$C,0)))</f>
        <v>Hydrogen Combustion</v>
      </c>
      <c r="C797" s="254" t="str">
        <f t="shared" si="37"/>
        <v>Fraction of Eligible Industrial Energy Use Shifted to Hydrogen</v>
      </c>
      <c r="D797" s="6" t="s">
        <v>3069</v>
      </c>
      <c r="E797" s="1" t="s">
        <v>3525</v>
      </c>
      <c r="F797" t="s">
        <v>3033</v>
      </c>
      <c r="G797" s="45" t="s">
        <v>3532</v>
      </c>
      <c r="H797" s="43">
        <v>2058</v>
      </c>
      <c r="I797" s="324" t="s">
        <v>43</v>
      </c>
      <c r="J797" s="255" t="str">
        <f>IF(ISBLANK(INDEX('Policy Characteristics'!D:D,MATCH($C797,'Policy Characteristics'!$C:$C,0))),"",INDEX('Policy Characteristics'!D:D,MATCH($C797,'Policy Characteristics'!$C:$C,0)))</f>
        <v>Hydrogen Combustion</v>
      </c>
      <c r="K797" s="254" t="str">
        <f>IF(ISBLANK(INDEX('Policy Characteristics'!E:E,MATCH($C797,'Policy Characteristics'!$C:$C,0))),"",INDEX('Policy Characteristics'!E:E,MATCH($C797,'Policy Characteristics'!$C:$C,0)))</f>
        <v>indst shift to hydrogen</v>
      </c>
      <c r="L797" s="261">
        <f>IF(ISBLANK(INDEX('Policy Characteristics'!F:F,MATCH($C797,'Policy Characteristics'!$C:$C,0))),"",INDEX('Policy Characteristics'!F:F,MATCH($C797,'Policy Characteristics'!$C:$C,0)))</f>
        <v>0</v>
      </c>
      <c r="M797" s="261">
        <f>IF(ISBLANK(INDEX('Policy Characteristics'!G:G,MATCH($C797,'Policy Characteristics'!$C:$C,0))),"",INDEX('Policy Characteristics'!G:G,MATCH($C797,'Policy Characteristics'!$C:$C,0)))</f>
        <v>1</v>
      </c>
      <c r="N797" s="261">
        <f>IF(ISBLANK(INDEX('Policy Characteristics'!H:H,MATCH($C797,'Policy Characteristics'!$C:$C,0))),"",INDEX('Policy Characteristics'!H:H,MATCH($C797,'Policy Characteristics'!$C:$C,0)))</f>
        <v>0.01</v>
      </c>
      <c r="O797" s="254" t="str">
        <f>IF(ISBLANK(INDEX('Policy Characteristics'!I:I,MATCH($C797,'Policy Characteristics'!$C:$C,0))),"",INDEX('Policy Characteristics'!I:I,MATCH($C797,'Policy Characteristics'!$C:$C,0)))</f>
        <v>% of fuel shifted</v>
      </c>
      <c r="P797" s="254"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54" t="str">
        <f>IF(ISBLANK(INDEX('Policy Characteristics'!K:K,MATCH($C797,'Policy Characteristics'!$C:$C,0))),"",INDEX('Policy Characteristics'!K:K,MATCH($C797,'Policy Characteristics'!$C:$C,0)))</f>
        <v>industry-ag-main.html#fuel-switching</v>
      </c>
      <c r="R797" s="254" t="str">
        <f>IF(ISBLANK(INDEX('Policy Characteristics'!L:L,MATCH($C797,'Policy Characteristics'!$C:$C,0))),"",INDEX('Policy Characteristics'!L:L,MATCH($C797,'Policy Characteristics'!$C:$C,0)))</f>
        <v>industry-elec-and-hydrogen.html</v>
      </c>
    </row>
    <row r="798" spans="1:18" s="2" customFormat="1">
      <c r="A798" s="254" t="str">
        <f>IF(ISBLANK(INDEX('Policy Characteristics'!A:A,MATCH($C798,'Policy Characteristics'!$C:$C,0))),"",INDEX('Policy Characteristics'!A:A,MATCH($C798,'Policy Characteristics'!$C:$C,0)))</f>
        <v>Industry</v>
      </c>
      <c r="B798" s="262" t="str">
        <f>IF(ISBLANK(INDEX('Policy Characteristics'!B:B,MATCH($C798,'Policy Characteristics'!$C:$C,0))),"",INDEX('Policy Characteristics'!B:B,MATCH($C798,'Policy Characteristics'!$C:$C,0)))</f>
        <v>Hydrogen Combustion</v>
      </c>
      <c r="C798" s="254" t="str">
        <f t="shared" si="37"/>
        <v>Fraction of Eligible Industrial Energy Use Shifted to Hydrogen</v>
      </c>
      <c r="D798" s="6" t="s">
        <v>3069</v>
      </c>
      <c r="E798" s="1" t="s">
        <v>3526</v>
      </c>
      <c r="F798" t="s">
        <v>3033</v>
      </c>
      <c r="G798" s="45" t="s">
        <v>3533</v>
      </c>
      <c r="H798" s="43">
        <v>2059</v>
      </c>
      <c r="I798" s="324" t="s">
        <v>43</v>
      </c>
      <c r="J798" s="255" t="str">
        <f>IF(ISBLANK(INDEX('Policy Characteristics'!D:D,MATCH($C798,'Policy Characteristics'!$C:$C,0))),"",INDEX('Policy Characteristics'!D:D,MATCH($C798,'Policy Characteristics'!$C:$C,0)))</f>
        <v>Hydrogen Combustion</v>
      </c>
      <c r="K798" s="254" t="str">
        <f>IF(ISBLANK(INDEX('Policy Characteristics'!E:E,MATCH($C798,'Policy Characteristics'!$C:$C,0))),"",INDEX('Policy Characteristics'!E:E,MATCH($C798,'Policy Characteristics'!$C:$C,0)))</f>
        <v>indst shift to hydrogen</v>
      </c>
      <c r="L798" s="261">
        <f>IF(ISBLANK(INDEX('Policy Characteristics'!F:F,MATCH($C798,'Policy Characteristics'!$C:$C,0))),"",INDEX('Policy Characteristics'!F:F,MATCH($C798,'Policy Characteristics'!$C:$C,0)))</f>
        <v>0</v>
      </c>
      <c r="M798" s="261">
        <f>IF(ISBLANK(INDEX('Policy Characteristics'!G:G,MATCH($C798,'Policy Characteristics'!$C:$C,0))),"",INDEX('Policy Characteristics'!G:G,MATCH($C798,'Policy Characteristics'!$C:$C,0)))</f>
        <v>1</v>
      </c>
      <c r="N798" s="261">
        <f>IF(ISBLANK(INDEX('Policy Characteristics'!H:H,MATCH($C798,'Policy Characteristics'!$C:$C,0))),"",INDEX('Policy Characteristics'!H:H,MATCH($C798,'Policy Characteristics'!$C:$C,0)))</f>
        <v>0.01</v>
      </c>
      <c r="O798" s="254" t="str">
        <f>IF(ISBLANK(INDEX('Policy Characteristics'!I:I,MATCH($C798,'Policy Characteristics'!$C:$C,0))),"",INDEX('Policy Characteristics'!I:I,MATCH($C798,'Policy Characteristics'!$C:$C,0)))</f>
        <v>% of fuel shifted</v>
      </c>
      <c r="P798" s="254"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54" t="str">
        <f>IF(ISBLANK(INDEX('Policy Characteristics'!K:K,MATCH($C798,'Policy Characteristics'!$C:$C,0))),"",INDEX('Policy Characteristics'!K:K,MATCH($C798,'Policy Characteristics'!$C:$C,0)))</f>
        <v>industry-ag-main.html#fuel-switching</v>
      </c>
      <c r="R798" s="254" t="str">
        <f>IF(ISBLANK(INDEX('Policy Characteristics'!L:L,MATCH($C798,'Policy Characteristics'!$C:$C,0))),"",INDEX('Policy Characteristics'!L:L,MATCH($C798,'Policy Characteristics'!$C:$C,0)))</f>
        <v>industry-elec-and-hydrogen.html</v>
      </c>
    </row>
    <row r="799" spans="1:18" s="2" customFormat="1">
      <c r="A799" s="254" t="str">
        <f>IF(ISBLANK(INDEX('Policy Characteristics'!A:A,MATCH($C799,'Policy Characteristics'!$C:$C,0))),"",INDEX('Policy Characteristics'!A:A,MATCH($C799,'Policy Characteristics'!$C:$C,0)))</f>
        <v>Industry</v>
      </c>
      <c r="B799" s="262" t="str">
        <f>IF(ISBLANK(INDEX('Policy Characteristics'!B:B,MATCH($C799,'Policy Characteristics'!$C:$C,0))),"",INDEX('Policy Characteristics'!B:B,MATCH($C799,'Policy Characteristics'!$C:$C,0)))</f>
        <v>Hydrogen Combustion</v>
      </c>
      <c r="C799" s="254" t="str">
        <f t="shared" si="37"/>
        <v>Fraction of Eligible Industrial Energy Use Shifted to Hydrogen</v>
      </c>
      <c r="D799" s="6" t="s">
        <v>3069</v>
      </c>
      <c r="E799" s="1" t="s">
        <v>3527</v>
      </c>
      <c r="F799" t="s">
        <v>3033</v>
      </c>
      <c r="G799" s="45" t="s">
        <v>3534</v>
      </c>
      <c r="H799" s="43">
        <v>2060</v>
      </c>
      <c r="I799" s="324" t="s">
        <v>44</v>
      </c>
      <c r="J799" s="255" t="str">
        <f>IF(ISBLANK(INDEX('Policy Characteristics'!D:D,MATCH($C799,'Policy Characteristics'!$C:$C,0))),"",INDEX('Policy Characteristics'!D:D,MATCH($C799,'Policy Characteristics'!$C:$C,0)))</f>
        <v>Hydrogen Combustion</v>
      </c>
      <c r="K799" s="254" t="str">
        <f>IF(ISBLANK(INDEX('Policy Characteristics'!E:E,MATCH($C799,'Policy Characteristics'!$C:$C,0))),"",INDEX('Policy Characteristics'!E:E,MATCH($C799,'Policy Characteristics'!$C:$C,0)))</f>
        <v>indst shift to hydrogen</v>
      </c>
      <c r="L799" s="261">
        <f>IF(ISBLANK(INDEX('Policy Characteristics'!F:F,MATCH($C799,'Policy Characteristics'!$C:$C,0))),"",INDEX('Policy Characteristics'!F:F,MATCH($C799,'Policy Characteristics'!$C:$C,0)))</f>
        <v>0</v>
      </c>
      <c r="M799" s="261">
        <f>IF(ISBLANK(INDEX('Policy Characteristics'!G:G,MATCH($C799,'Policy Characteristics'!$C:$C,0))),"",INDEX('Policy Characteristics'!G:G,MATCH($C799,'Policy Characteristics'!$C:$C,0)))</f>
        <v>1</v>
      </c>
      <c r="N799" s="261">
        <f>IF(ISBLANK(INDEX('Policy Characteristics'!H:H,MATCH($C799,'Policy Characteristics'!$C:$C,0))),"",INDEX('Policy Characteristics'!H:H,MATCH($C799,'Policy Characteristics'!$C:$C,0)))</f>
        <v>0.01</v>
      </c>
      <c r="O799" s="254" t="str">
        <f>IF(ISBLANK(INDEX('Policy Characteristics'!I:I,MATCH($C799,'Policy Characteristics'!$C:$C,0))),"",INDEX('Policy Characteristics'!I:I,MATCH($C799,'Policy Characteristics'!$C:$C,0)))</f>
        <v>% of fuel shifted</v>
      </c>
      <c r="P799" s="254"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54" t="str">
        <f>IF(ISBLANK(INDEX('Policy Characteristics'!K:K,MATCH($C799,'Policy Characteristics'!$C:$C,0))),"",INDEX('Policy Characteristics'!K:K,MATCH($C799,'Policy Characteristics'!$C:$C,0)))</f>
        <v>industry-ag-main.html#fuel-switching</v>
      </c>
      <c r="R799" s="254" t="str">
        <f>IF(ISBLANK(INDEX('Policy Characteristics'!L:L,MATCH($C799,'Policy Characteristics'!$C:$C,0))),"",INDEX('Policy Characteristics'!L:L,MATCH($C799,'Policy Characteristics'!$C:$C,0)))</f>
        <v>industry-elec-and-hydrogen.html</v>
      </c>
    </row>
    <row r="800" spans="1:18" s="2" customFormat="1">
      <c r="A800" s="254" t="str">
        <f>IF(ISBLANK(INDEX('Policy Characteristics'!A:A,MATCH($C800,'Policy Characteristics'!$C:$C,0))),"",INDEX('Policy Characteristics'!A:A,MATCH($C800,'Policy Characteristics'!$C:$C,0)))</f>
        <v>Industry</v>
      </c>
      <c r="B800" s="262" t="str">
        <f>IF(ISBLANK(INDEX('Policy Characteristics'!B:B,MATCH($C800,'Policy Characteristics'!$C:$C,0))),"",INDEX('Policy Characteristics'!B:B,MATCH($C800,'Policy Characteristics'!$C:$C,0)))</f>
        <v>Hydrogen Combustion</v>
      </c>
      <c r="C800" s="254" t="str">
        <f t="shared" si="37"/>
        <v>Fraction of Eligible Industrial Energy Use Shifted to Hydrogen</v>
      </c>
      <c r="D800" s="6" t="s">
        <v>3069</v>
      </c>
      <c r="E800" s="1" t="s">
        <v>3528</v>
      </c>
      <c r="F800" t="s">
        <v>3033</v>
      </c>
      <c r="G800" s="45" t="s">
        <v>3535</v>
      </c>
      <c r="H800" s="43">
        <v>2061</v>
      </c>
      <c r="I800" s="324" t="s">
        <v>44</v>
      </c>
      <c r="J800" s="255" t="str">
        <f>IF(ISBLANK(INDEX('Policy Characteristics'!D:D,MATCH($C800,'Policy Characteristics'!$C:$C,0))),"",INDEX('Policy Characteristics'!D:D,MATCH($C800,'Policy Characteristics'!$C:$C,0)))</f>
        <v>Hydrogen Combustion</v>
      </c>
      <c r="K800" s="254" t="str">
        <f>IF(ISBLANK(INDEX('Policy Characteristics'!E:E,MATCH($C800,'Policy Characteristics'!$C:$C,0))),"",INDEX('Policy Characteristics'!E:E,MATCH($C800,'Policy Characteristics'!$C:$C,0)))</f>
        <v>indst shift to hydrogen</v>
      </c>
      <c r="L800" s="261">
        <f>IF(ISBLANK(INDEX('Policy Characteristics'!F:F,MATCH($C800,'Policy Characteristics'!$C:$C,0))),"",INDEX('Policy Characteristics'!F:F,MATCH($C800,'Policy Characteristics'!$C:$C,0)))</f>
        <v>0</v>
      </c>
      <c r="M800" s="261">
        <f>IF(ISBLANK(INDEX('Policy Characteristics'!G:G,MATCH($C800,'Policy Characteristics'!$C:$C,0))),"",INDEX('Policy Characteristics'!G:G,MATCH($C800,'Policy Characteristics'!$C:$C,0)))</f>
        <v>1</v>
      </c>
      <c r="N800" s="261">
        <f>IF(ISBLANK(INDEX('Policy Characteristics'!H:H,MATCH($C800,'Policy Characteristics'!$C:$C,0))),"",INDEX('Policy Characteristics'!H:H,MATCH($C800,'Policy Characteristics'!$C:$C,0)))</f>
        <v>0.01</v>
      </c>
      <c r="O800" s="254" t="str">
        <f>IF(ISBLANK(INDEX('Policy Characteristics'!I:I,MATCH($C800,'Policy Characteristics'!$C:$C,0))),"",INDEX('Policy Characteristics'!I:I,MATCH($C800,'Policy Characteristics'!$C:$C,0)))</f>
        <v>% of fuel shifted</v>
      </c>
      <c r="P800" s="254"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54" t="str">
        <f>IF(ISBLANK(INDEX('Policy Characteristics'!K:K,MATCH($C800,'Policy Characteristics'!$C:$C,0))),"",INDEX('Policy Characteristics'!K:K,MATCH($C800,'Policy Characteristics'!$C:$C,0)))</f>
        <v>industry-ag-main.html#fuel-switching</v>
      </c>
      <c r="R800" s="254" t="str">
        <f>IF(ISBLANK(INDEX('Policy Characteristics'!L:L,MATCH($C800,'Policy Characteristics'!$C:$C,0))),"",INDEX('Policy Characteristics'!L:L,MATCH($C800,'Policy Characteristics'!$C:$C,0)))</f>
        <v>industry-elec-and-hydrogen.html</v>
      </c>
    </row>
    <row r="801" spans="1:18" s="2" customFormat="1">
      <c r="A801" s="254" t="str">
        <f>IF(ISBLANK(INDEX('Policy Characteristics'!A:A,MATCH($C801,'Policy Characteristics'!$C:$C,0))),"",INDEX('Policy Characteristics'!A:A,MATCH($C801,'Policy Characteristics'!$C:$C,0)))</f>
        <v>Industry</v>
      </c>
      <c r="B801" s="262" t="str">
        <f>IF(ISBLANK(INDEX('Policy Characteristics'!B:B,MATCH($C801,'Policy Characteristics'!$C:$C,0))),"",INDEX('Policy Characteristics'!B:B,MATCH($C801,'Policy Characteristics'!$C:$C,0)))</f>
        <v>Hydrogen Combustion</v>
      </c>
      <c r="C801" s="254" t="str">
        <f t="shared" si="37"/>
        <v>Fraction of Eligible Industrial Energy Use Shifted to Hydrogen</v>
      </c>
      <c r="D801" s="6" t="s">
        <v>3069</v>
      </c>
      <c r="E801" s="1" t="s">
        <v>3529</v>
      </c>
      <c r="F801" t="s">
        <v>3033</v>
      </c>
      <c r="G801" s="45" t="s">
        <v>3536</v>
      </c>
      <c r="H801" s="43">
        <v>2062</v>
      </c>
      <c r="I801" s="324" t="s">
        <v>44</v>
      </c>
      <c r="J801" s="255" t="str">
        <f>IF(ISBLANK(INDEX('Policy Characteristics'!D:D,MATCH($C801,'Policy Characteristics'!$C:$C,0))),"",INDEX('Policy Characteristics'!D:D,MATCH($C801,'Policy Characteristics'!$C:$C,0)))</f>
        <v>Hydrogen Combustion</v>
      </c>
      <c r="K801" s="254" t="str">
        <f>IF(ISBLANK(INDEX('Policy Characteristics'!E:E,MATCH($C801,'Policy Characteristics'!$C:$C,0))),"",INDEX('Policy Characteristics'!E:E,MATCH($C801,'Policy Characteristics'!$C:$C,0)))</f>
        <v>indst shift to hydrogen</v>
      </c>
      <c r="L801" s="261">
        <f>IF(ISBLANK(INDEX('Policy Characteristics'!F:F,MATCH($C801,'Policy Characteristics'!$C:$C,0))),"",INDEX('Policy Characteristics'!F:F,MATCH($C801,'Policy Characteristics'!$C:$C,0)))</f>
        <v>0</v>
      </c>
      <c r="M801" s="261">
        <f>IF(ISBLANK(INDEX('Policy Characteristics'!G:G,MATCH($C801,'Policy Characteristics'!$C:$C,0))),"",INDEX('Policy Characteristics'!G:G,MATCH($C801,'Policy Characteristics'!$C:$C,0)))</f>
        <v>1</v>
      </c>
      <c r="N801" s="261">
        <f>IF(ISBLANK(INDEX('Policy Characteristics'!H:H,MATCH($C801,'Policy Characteristics'!$C:$C,0))),"",INDEX('Policy Characteristics'!H:H,MATCH($C801,'Policy Characteristics'!$C:$C,0)))</f>
        <v>0.01</v>
      </c>
      <c r="O801" s="254" t="str">
        <f>IF(ISBLANK(INDEX('Policy Characteristics'!I:I,MATCH($C801,'Policy Characteristics'!$C:$C,0))),"",INDEX('Policy Characteristics'!I:I,MATCH($C801,'Policy Characteristics'!$C:$C,0)))</f>
        <v>% of fuel shifted</v>
      </c>
      <c r="P801" s="254"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54" t="str">
        <f>IF(ISBLANK(INDEX('Policy Characteristics'!K:K,MATCH($C801,'Policy Characteristics'!$C:$C,0))),"",INDEX('Policy Characteristics'!K:K,MATCH($C801,'Policy Characteristics'!$C:$C,0)))</f>
        <v>industry-ag-main.html#fuel-switching</v>
      </c>
      <c r="R801" s="254" t="str">
        <f>IF(ISBLANK(INDEX('Policy Characteristics'!L:L,MATCH($C801,'Policy Characteristics'!$C:$C,0))),"",INDEX('Policy Characteristics'!L:L,MATCH($C801,'Policy Characteristics'!$C:$C,0)))</f>
        <v>industry-elec-and-hydrogen.html</v>
      </c>
    </row>
    <row r="802" spans="1:18" s="2" customFormat="1">
      <c r="A802" s="254" t="str">
        <f>IF(ISBLANK(INDEX('Policy Characteristics'!A:A,MATCH($C802,'Policy Characteristics'!$C:$C,0))),"",INDEX('Policy Characteristics'!A:A,MATCH($C802,'Policy Characteristics'!$C:$C,0)))</f>
        <v>Industry</v>
      </c>
      <c r="B802" s="262" t="str">
        <f>IF(ISBLANK(INDEX('Policy Characteristics'!B:B,MATCH($C802,'Policy Characteristics'!$C:$C,0))),"",INDEX('Policy Characteristics'!B:B,MATCH($C802,'Policy Characteristics'!$C:$C,0)))</f>
        <v>Hydrogen Combustion</v>
      </c>
      <c r="C802" s="254" t="str">
        <f t="shared" si="37"/>
        <v>Fraction of Eligible Industrial Energy Use Shifted to Hydrogen</v>
      </c>
      <c r="D802" s="6" t="s">
        <v>3069</v>
      </c>
      <c r="E802" s="1" t="s">
        <v>3530</v>
      </c>
      <c r="F802" t="s">
        <v>3033</v>
      </c>
      <c r="G802" s="45" t="s">
        <v>3537</v>
      </c>
      <c r="H802" s="43">
        <v>2063</v>
      </c>
      <c r="I802" s="324" t="s">
        <v>44</v>
      </c>
      <c r="J802" s="255" t="str">
        <f>IF(ISBLANK(INDEX('Policy Characteristics'!D:D,MATCH($C802,'Policy Characteristics'!$C:$C,0))),"",INDEX('Policy Characteristics'!D:D,MATCH($C802,'Policy Characteristics'!$C:$C,0)))</f>
        <v>Hydrogen Combustion</v>
      </c>
      <c r="K802" s="254" t="str">
        <f>IF(ISBLANK(INDEX('Policy Characteristics'!E:E,MATCH($C802,'Policy Characteristics'!$C:$C,0))),"",INDEX('Policy Characteristics'!E:E,MATCH($C802,'Policy Characteristics'!$C:$C,0)))</f>
        <v>indst shift to hydrogen</v>
      </c>
      <c r="L802" s="261">
        <f>IF(ISBLANK(INDEX('Policy Characteristics'!F:F,MATCH($C802,'Policy Characteristics'!$C:$C,0))),"",INDEX('Policy Characteristics'!F:F,MATCH($C802,'Policy Characteristics'!$C:$C,0)))</f>
        <v>0</v>
      </c>
      <c r="M802" s="261">
        <f>IF(ISBLANK(INDEX('Policy Characteristics'!G:G,MATCH($C802,'Policy Characteristics'!$C:$C,0))),"",INDEX('Policy Characteristics'!G:G,MATCH($C802,'Policy Characteristics'!$C:$C,0)))</f>
        <v>1</v>
      </c>
      <c r="N802" s="261">
        <f>IF(ISBLANK(INDEX('Policy Characteristics'!H:H,MATCH($C802,'Policy Characteristics'!$C:$C,0))),"",INDEX('Policy Characteristics'!H:H,MATCH($C802,'Policy Characteristics'!$C:$C,0)))</f>
        <v>0.01</v>
      </c>
      <c r="O802" s="254" t="str">
        <f>IF(ISBLANK(INDEX('Policy Characteristics'!I:I,MATCH($C802,'Policy Characteristics'!$C:$C,0))),"",INDEX('Policy Characteristics'!I:I,MATCH($C802,'Policy Characteristics'!$C:$C,0)))</f>
        <v>% of fuel shifted</v>
      </c>
      <c r="P802" s="254"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54" t="str">
        <f>IF(ISBLANK(INDEX('Policy Characteristics'!K:K,MATCH($C802,'Policy Characteristics'!$C:$C,0))),"",INDEX('Policy Characteristics'!K:K,MATCH($C802,'Policy Characteristics'!$C:$C,0)))</f>
        <v>industry-ag-main.html#fuel-switching</v>
      </c>
      <c r="R802" s="254" t="str">
        <f>IF(ISBLANK(INDEX('Policy Characteristics'!L:L,MATCH($C802,'Policy Characteristics'!$C:$C,0))),"",INDEX('Policy Characteristics'!L:L,MATCH($C802,'Policy Characteristics'!$C:$C,0)))</f>
        <v>industry-elec-and-hydrogen.html</v>
      </c>
    </row>
    <row r="803" spans="1:18" s="2" customFormat="1">
      <c r="A803" s="254" t="str">
        <f>IF(ISBLANK(INDEX('Policy Characteristics'!A:A,MATCH($C803,'Policy Characteristics'!$C:$C,0))),"",INDEX('Policy Characteristics'!A:A,MATCH($C803,'Policy Characteristics'!$C:$C,0)))</f>
        <v>Industry</v>
      </c>
      <c r="B803" s="262" t="str">
        <f>IF(ISBLANK(INDEX('Policy Characteristics'!B:B,MATCH($C803,'Policy Characteristics'!$C:$C,0))),"",INDEX('Policy Characteristics'!B:B,MATCH($C803,'Policy Characteristics'!$C:$C,0)))</f>
        <v>Hydrogen Combustion</v>
      </c>
      <c r="C803" s="254" t="str">
        <f t="shared" si="37"/>
        <v>Fraction of Eligible Industrial Energy Use Shifted to Hydrogen</v>
      </c>
      <c r="D803" s="6" t="s">
        <v>3069</v>
      </c>
      <c r="E803" s="1" t="s">
        <v>3531</v>
      </c>
      <c r="F803" t="s">
        <v>3033</v>
      </c>
      <c r="G803" s="45" t="s">
        <v>3538</v>
      </c>
      <c r="H803" s="43">
        <v>2064</v>
      </c>
      <c r="I803" s="324" t="s">
        <v>44</v>
      </c>
      <c r="J803" s="255" t="str">
        <f>IF(ISBLANK(INDEX('Policy Characteristics'!D:D,MATCH($C803,'Policy Characteristics'!$C:$C,0))),"",INDEX('Policy Characteristics'!D:D,MATCH($C803,'Policy Characteristics'!$C:$C,0)))</f>
        <v>Hydrogen Combustion</v>
      </c>
      <c r="K803" s="254" t="str">
        <f>IF(ISBLANK(INDEX('Policy Characteristics'!E:E,MATCH($C803,'Policy Characteristics'!$C:$C,0))),"",INDEX('Policy Characteristics'!E:E,MATCH($C803,'Policy Characteristics'!$C:$C,0)))</f>
        <v>indst shift to hydrogen</v>
      </c>
      <c r="L803" s="261">
        <f>IF(ISBLANK(INDEX('Policy Characteristics'!F:F,MATCH($C803,'Policy Characteristics'!$C:$C,0))),"",INDEX('Policy Characteristics'!F:F,MATCH($C803,'Policy Characteristics'!$C:$C,0)))</f>
        <v>0</v>
      </c>
      <c r="M803" s="261">
        <f>IF(ISBLANK(INDEX('Policy Characteristics'!G:G,MATCH($C803,'Policy Characteristics'!$C:$C,0))),"",INDEX('Policy Characteristics'!G:G,MATCH($C803,'Policy Characteristics'!$C:$C,0)))</f>
        <v>1</v>
      </c>
      <c r="N803" s="261">
        <f>IF(ISBLANK(INDEX('Policy Characteristics'!H:H,MATCH($C803,'Policy Characteristics'!$C:$C,0))),"",INDEX('Policy Characteristics'!H:H,MATCH($C803,'Policy Characteristics'!$C:$C,0)))</f>
        <v>0.01</v>
      </c>
      <c r="O803" s="254" t="str">
        <f>IF(ISBLANK(INDEX('Policy Characteristics'!I:I,MATCH($C803,'Policy Characteristics'!$C:$C,0))),"",INDEX('Policy Characteristics'!I:I,MATCH($C803,'Policy Characteristics'!$C:$C,0)))</f>
        <v>% of fuel shifted</v>
      </c>
      <c r="P803" s="254"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54" t="str">
        <f>IF(ISBLANK(INDEX('Policy Characteristics'!K:K,MATCH($C803,'Policy Characteristics'!$C:$C,0))),"",INDEX('Policy Characteristics'!K:K,MATCH($C803,'Policy Characteristics'!$C:$C,0)))</f>
        <v>industry-ag-main.html#fuel-switching</v>
      </c>
      <c r="R803" s="254" t="str">
        <f>IF(ISBLANK(INDEX('Policy Characteristics'!L:L,MATCH($C803,'Policy Characteristics'!$C:$C,0))),"",INDEX('Policy Characteristics'!L:L,MATCH($C803,'Policy Characteristics'!$C:$C,0)))</f>
        <v>industry-elec-and-hydrogen.html</v>
      </c>
    </row>
    <row r="804" spans="1:18" s="2" customFormat="1">
      <c r="A804" s="254" t="str">
        <f>IF(ISBLANK(INDEX('Policy Characteristics'!A:A,MATCH($C804,'Policy Characteristics'!$C:$C,0))),"",INDEX('Policy Characteristics'!A:A,MATCH($C804,'Policy Characteristics'!$C:$C,0)))</f>
        <v>Industry</v>
      </c>
      <c r="B804" s="262" t="str">
        <f>IF(ISBLANK(INDEX('Policy Characteristics'!B:B,MATCH($C804,'Policy Characteristics'!$C:$C,0))),"",INDEX('Policy Characteristics'!B:B,MATCH($C804,'Policy Characteristics'!$C:$C,0)))</f>
        <v>Hydrogen Combustion</v>
      </c>
      <c r="C804" s="254" t="str">
        <f t="shared" si="37"/>
        <v>Fraction of Eligible Industrial Energy Use Shifted to Hydrogen</v>
      </c>
      <c r="D804" s="6" t="s">
        <v>3069</v>
      </c>
      <c r="E804" s="1" t="s">
        <v>3694</v>
      </c>
      <c r="F804" t="s">
        <v>3033</v>
      </c>
      <c r="G804" s="45" t="s">
        <v>3694</v>
      </c>
      <c r="H804" s="43">
        <v>2065</v>
      </c>
      <c r="I804" s="324" t="s">
        <v>44</v>
      </c>
      <c r="J804" s="255" t="str">
        <f>IF(ISBLANK(INDEX('Policy Characteristics'!D:D,MATCH($C804,'Policy Characteristics'!$C:$C,0))),"",INDEX('Policy Characteristics'!D:D,MATCH($C804,'Policy Characteristics'!$C:$C,0)))</f>
        <v>Hydrogen Combustion</v>
      </c>
      <c r="K804" s="254" t="str">
        <f>IF(ISBLANK(INDEX('Policy Characteristics'!E:E,MATCH($C804,'Policy Characteristics'!$C:$C,0))),"",INDEX('Policy Characteristics'!E:E,MATCH($C804,'Policy Characteristics'!$C:$C,0)))</f>
        <v>indst shift to hydrogen</v>
      </c>
      <c r="L804" s="261">
        <f>IF(ISBLANK(INDEX('Policy Characteristics'!F:F,MATCH($C804,'Policy Characteristics'!$C:$C,0))),"",INDEX('Policy Characteristics'!F:F,MATCH($C804,'Policy Characteristics'!$C:$C,0)))</f>
        <v>0</v>
      </c>
      <c r="M804" s="261">
        <f>IF(ISBLANK(INDEX('Policy Characteristics'!G:G,MATCH($C804,'Policy Characteristics'!$C:$C,0))),"",INDEX('Policy Characteristics'!G:G,MATCH($C804,'Policy Characteristics'!$C:$C,0)))</f>
        <v>1</v>
      </c>
      <c r="N804" s="261">
        <f>IF(ISBLANK(INDEX('Policy Characteristics'!H:H,MATCH($C804,'Policy Characteristics'!$C:$C,0))),"",INDEX('Policy Characteristics'!H:H,MATCH($C804,'Policy Characteristics'!$C:$C,0)))</f>
        <v>0.01</v>
      </c>
      <c r="O804" s="254" t="str">
        <f>IF(ISBLANK(INDEX('Policy Characteristics'!I:I,MATCH($C804,'Policy Characteristics'!$C:$C,0))),"",INDEX('Policy Characteristics'!I:I,MATCH($C804,'Policy Characteristics'!$C:$C,0)))</f>
        <v>% of fuel shifted</v>
      </c>
      <c r="P804" s="254"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54" t="str">
        <f>IF(ISBLANK(INDEX('Policy Characteristics'!K:K,MATCH($C804,'Policy Characteristics'!$C:$C,0))),"",INDEX('Policy Characteristics'!K:K,MATCH($C804,'Policy Characteristics'!$C:$C,0)))</f>
        <v>industry-ag-main.html#fuel-switching</v>
      </c>
      <c r="R804" s="254" t="str">
        <f>IF(ISBLANK(INDEX('Policy Characteristics'!L:L,MATCH($C804,'Policy Characteristics'!$C:$C,0))),"",INDEX('Policy Characteristics'!L:L,MATCH($C804,'Policy Characteristics'!$C:$C,0)))</f>
        <v>industry-elec-and-hydrogen.html</v>
      </c>
    </row>
    <row r="805" spans="1:18" s="2" customFormat="1">
      <c r="A805" s="254" t="str">
        <f>IF(ISBLANK(INDEX('Policy Characteristics'!A:A,MATCH($C805,'Policy Characteristics'!$C:$C,0))),"",INDEX('Policy Characteristics'!A:A,MATCH($C805,'Policy Characteristics'!$C:$C,0)))</f>
        <v>Industry</v>
      </c>
      <c r="B805" s="262" t="str">
        <f>IF(ISBLANK(INDEX('Policy Characteristics'!B:B,MATCH($C805,'Policy Characteristics'!$C:$C,0))),"",INDEX('Policy Characteristics'!B:B,MATCH($C805,'Policy Characteristics'!$C:$C,0)))</f>
        <v>Hydrogen Combustion</v>
      </c>
      <c r="C805" s="254" t="str">
        <f t="shared" si="37"/>
        <v>Fraction of Eligible Industrial Energy Use Shifted to Hydrogen</v>
      </c>
      <c r="D805" s="6" t="s">
        <v>3070</v>
      </c>
      <c r="E805" s="1" t="s">
        <v>3525</v>
      </c>
      <c r="F805" t="s">
        <v>3034</v>
      </c>
      <c r="G805" s="45" t="s">
        <v>3532</v>
      </c>
      <c r="H805" s="43">
        <v>2066</v>
      </c>
      <c r="I805" s="324" t="s">
        <v>43</v>
      </c>
      <c r="J805" s="255" t="str">
        <f>IF(ISBLANK(INDEX('Policy Characteristics'!D:D,MATCH($C805,'Policy Characteristics'!$C:$C,0))),"",INDEX('Policy Characteristics'!D:D,MATCH($C805,'Policy Characteristics'!$C:$C,0)))</f>
        <v>Hydrogen Combustion</v>
      </c>
      <c r="K805" s="254" t="str">
        <f>IF(ISBLANK(INDEX('Policy Characteristics'!E:E,MATCH($C805,'Policy Characteristics'!$C:$C,0))),"",INDEX('Policy Characteristics'!E:E,MATCH($C805,'Policy Characteristics'!$C:$C,0)))</f>
        <v>indst shift to hydrogen</v>
      </c>
      <c r="L805" s="261">
        <f>IF(ISBLANK(INDEX('Policy Characteristics'!F:F,MATCH($C805,'Policy Characteristics'!$C:$C,0))),"",INDEX('Policy Characteristics'!F:F,MATCH($C805,'Policy Characteristics'!$C:$C,0)))</f>
        <v>0</v>
      </c>
      <c r="M805" s="261">
        <f>IF(ISBLANK(INDEX('Policy Characteristics'!G:G,MATCH($C805,'Policy Characteristics'!$C:$C,0))),"",INDEX('Policy Characteristics'!G:G,MATCH($C805,'Policy Characteristics'!$C:$C,0)))</f>
        <v>1</v>
      </c>
      <c r="N805" s="261">
        <f>IF(ISBLANK(INDEX('Policy Characteristics'!H:H,MATCH($C805,'Policy Characteristics'!$C:$C,0))),"",INDEX('Policy Characteristics'!H:H,MATCH($C805,'Policy Characteristics'!$C:$C,0)))</f>
        <v>0.01</v>
      </c>
      <c r="O805" s="254" t="str">
        <f>IF(ISBLANK(INDEX('Policy Characteristics'!I:I,MATCH($C805,'Policy Characteristics'!$C:$C,0))),"",INDEX('Policy Characteristics'!I:I,MATCH($C805,'Policy Characteristics'!$C:$C,0)))</f>
        <v>% of fuel shifted</v>
      </c>
      <c r="P805" s="254"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54" t="str">
        <f>IF(ISBLANK(INDEX('Policy Characteristics'!K:K,MATCH($C805,'Policy Characteristics'!$C:$C,0))),"",INDEX('Policy Characteristics'!K:K,MATCH($C805,'Policy Characteristics'!$C:$C,0)))</f>
        <v>industry-ag-main.html#fuel-switching</v>
      </c>
      <c r="R805" s="254" t="str">
        <f>IF(ISBLANK(INDEX('Policy Characteristics'!L:L,MATCH($C805,'Policy Characteristics'!$C:$C,0))),"",INDEX('Policy Characteristics'!L:L,MATCH($C805,'Policy Characteristics'!$C:$C,0)))</f>
        <v>industry-elec-and-hydrogen.html</v>
      </c>
    </row>
    <row r="806" spans="1:18" s="2" customFormat="1">
      <c r="A806" s="254" t="str">
        <f>IF(ISBLANK(INDEX('Policy Characteristics'!A:A,MATCH($C806,'Policy Characteristics'!$C:$C,0))),"",INDEX('Policy Characteristics'!A:A,MATCH($C806,'Policy Characteristics'!$C:$C,0)))</f>
        <v>Industry</v>
      </c>
      <c r="B806" s="262" t="str">
        <f>IF(ISBLANK(INDEX('Policy Characteristics'!B:B,MATCH($C806,'Policy Characteristics'!$C:$C,0))),"",INDEX('Policy Characteristics'!B:B,MATCH($C806,'Policy Characteristics'!$C:$C,0)))</f>
        <v>Hydrogen Combustion</v>
      </c>
      <c r="C806" s="254" t="str">
        <f t="shared" si="37"/>
        <v>Fraction of Eligible Industrial Energy Use Shifted to Hydrogen</v>
      </c>
      <c r="D806" s="6" t="s">
        <v>3070</v>
      </c>
      <c r="E806" s="1" t="s">
        <v>3526</v>
      </c>
      <c r="F806" t="s">
        <v>3034</v>
      </c>
      <c r="G806" s="45" t="s">
        <v>3533</v>
      </c>
      <c r="H806" s="43">
        <v>2067</v>
      </c>
      <c r="I806" s="324" t="s">
        <v>43</v>
      </c>
      <c r="J806" s="255" t="str">
        <f>IF(ISBLANK(INDEX('Policy Characteristics'!D:D,MATCH($C806,'Policy Characteristics'!$C:$C,0))),"",INDEX('Policy Characteristics'!D:D,MATCH($C806,'Policy Characteristics'!$C:$C,0)))</f>
        <v>Hydrogen Combustion</v>
      </c>
      <c r="K806" s="254" t="str">
        <f>IF(ISBLANK(INDEX('Policy Characteristics'!E:E,MATCH($C806,'Policy Characteristics'!$C:$C,0))),"",INDEX('Policy Characteristics'!E:E,MATCH($C806,'Policy Characteristics'!$C:$C,0)))</f>
        <v>indst shift to hydrogen</v>
      </c>
      <c r="L806" s="261">
        <f>IF(ISBLANK(INDEX('Policy Characteristics'!F:F,MATCH($C806,'Policy Characteristics'!$C:$C,0))),"",INDEX('Policy Characteristics'!F:F,MATCH($C806,'Policy Characteristics'!$C:$C,0)))</f>
        <v>0</v>
      </c>
      <c r="M806" s="261">
        <f>IF(ISBLANK(INDEX('Policy Characteristics'!G:G,MATCH($C806,'Policy Characteristics'!$C:$C,0))),"",INDEX('Policy Characteristics'!G:G,MATCH($C806,'Policy Characteristics'!$C:$C,0)))</f>
        <v>1</v>
      </c>
      <c r="N806" s="261">
        <f>IF(ISBLANK(INDEX('Policy Characteristics'!H:H,MATCH($C806,'Policy Characteristics'!$C:$C,0))),"",INDEX('Policy Characteristics'!H:H,MATCH($C806,'Policy Characteristics'!$C:$C,0)))</f>
        <v>0.01</v>
      </c>
      <c r="O806" s="254" t="str">
        <f>IF(ISBLANK(INDEX('Policy Characteristics'!I:I,MATCH($C806,'Policy Characteristics'!$C:$C,0))),"",INDEX('Policy Characteristics'!I:I,MATCH($C806,'Policy Characteristics'!$C:$C,0)))</f>
        <v>% of fuel shifted</v>
      </c>
      <c r="P806" s="254"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54" t="str">
        <f>IF(ISBLANK(INDEX('Policy Characteristics'!K:K,MATCH($C806,'Policy Characteristics'!$C:$C,0))),"",INDEX('Policy Characteristics'!K:K,MATCH($C806,'Policy Characteristics'!$C:$C,0)))</f>
        <v>industry-ag-main.html#fuel-switching</v>
      </c>
      <c r="R806" s="254" t="str">
        <f>IF(ISBLANK(INDEX('Policy Characteristics'!L:L,MATCH($C806,'Policy Characteristics'!$C:$C,0))),"",INDEX('Policy Characteristics'!L:L,MATCH($C806,'Policy Characteristics'!$C:$C,0)))</f>
        <v>industry-elec-and-hydrogen.html</v>
      </c>
    </row>
    <row r="807" spans="1:18" s="2" customFormat="1">
      <c r="A807" s="254" t="str">
        <f>IF(ISBLANK(INDEX('Policy Characteristics'!A:A,MATCH($C807,'Policy Characteristics'!$C:$C,0))),"",INDEX('Policy Characteristics'!A:A,MATCH($C807,'Policy Characteristics'!$C:$C,0)))</f>
        <v>Industry</v>
      </c>
      <c r="B807" s="262" t="str">
        <f>IF(ISBLANK(INDEX('Policy Characteristics'!B:B,MATCH($C807,'Policy Characteristics'!$C:$C,0))),"",INDEX('Policy Characteristics'!B:B,MATCH($C807,'Policy Characteristics'!$C:$C,0)))</f>
        <v>Hydrogen Combustion</v>
      </c>
      <c r="C807" s="254" t="str">
        <f t="shared" si="37"/>
        <v>Fraction of Eligible Industrial Energy Use Shifted to Hydrogen</v>
      </c>
      <c r="D807" s="6" t="s">
        <v>3070</v>
      </c>
      <c r="E807" s="1" t="s">
        <v>3527</v>
      </c>
      <c r="F807" t="s">
        <v>3034</v>
      </c>
      <c r="G807" s="45" t="s">
        <v>3534</v>
      </c>
      <c r="H807" s="43">
        <v>2068</v>
      </c>
      <c r="I807" s="324" t="s">
        <v>43</v>
      </c>
      <c r="J807" s="255" t="str">
        <f>IF(ISBLANK(INDEX('Policy Characteristics'!D:D,MATCH($C807,'Policy Characteristics'!$C:$C,0))),"",INDEX('Policy Characteristics'!D:D,MATCH($C807,'Policy Characteristics'!$C:$C,0)))</f>
        <v>Hydrogen Combustion</v>
      </c>
      <c r="K807" s="254" t="str">
        <f>IF(ISBLANK(INDEX('Policy Characteristics'!E:E,MATCH($C807,'Policy Characteristics'!$C:$C,0))),"",INDEX('Policy Characteristics'!E:E,MATCH($C807,'Policy Characteristics'!$C:$C,0)))</f>
        <v>indst shift to hydrogen</v>
      </c>
      <c r="L807" s="261">
        <f>IF(ISBLANK(INDEX('Policy Characteristics'!F:F,MATCH($C807,'Policy Characteristics'!$C:$C,0))),"",INDEX('Policy Characteristics'!F:F,MATCH($C807,'Policy Characteristics'!$C:$C,0)))</f>
        <v>0</v>
      </c>
      <c r="M807" s="261">
        <f>IF(ISBLANK(INDEX('Policy Characteristics'!G:G,MATCH($C807,'Policy Characteristics'!$C:$C,0))),"",INDEX('Policy Characteristics'!G:G,MATCH($C807,'Policy Characteristics'!$C:$C,0)))</f>
        <v>1</v>
      </c>
      <c r="N807" s="261">
        <f>IF(ISBLANK(INDEX('Policy Characteristics'!H:H,MATCH($C807,'Policy Characteristics'!$C:$C,0))),"",INDEX('Policy Characteristics'!H:H,MATCH($C807,'Policy Characteristics'!$C:$C,0)))</f>
        <v>0.01</v>
      </c>
      <c r="O807" s="254" t="str">
        <f>IF(ISBLANK(INDEX('Policy Characteristics'!I:I,MATCH($C807,'Policy Characteristics'!$C:$C,0))),"",INDEX('Policy Characteristics'!I:I,MATCH($C807,'Policy Characteristics'!$C:$C,0)))</f>
        <v>% of fuel shifted</v>
      </c>
      <c r="P807" s="254"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54" t="str">
        <f>IF(ISBLANK(INDEX('Policy Characteristics'!K:K,MATCH($C807,'Policy Characteristics'!$C:$C,0))),"",INDEX('Policy Characteristics'!K:K,MATCH($C807,'Policy Characteristics'!$C:$C,0)))</f>
        <v>industry-ag-main.html#fuel-switching</v>
      </c>
      <c r="R807" s="254" t="str">
        <f>IF(ISBLANK(INDEX('Policy Characteristics'!L:L,MATCH($C807,'Policy Characteristics'!$C:$C,0))),"",INDEX('Policy Characteristics'!L:L,MATCH($C807,'Policy Characteristics'!$C:$C,0)))</f>
        <v>industry-elec-and-hydrogen.html</v>
      </c>
    </row>
    <row r="808" spans="1:18" s="2" customFormat="1">
      <c r="A808" s="254" t="str">
        <f>IF(ISBLANK(INDEX('Policy Characteristics'!A:A,MATCH($C808,'Policy Characteristics'!$C:$C,0))),"",INDEX('Policy Characteristics'!A:A,MATCH($C808,'Policy Characteristics'!$C:$C,0)))</f>
        <v>Industry</v>
      </c>
      <c r="B808" s="262" t="str">
        <f>IF(ISBLANK(INDEX('Policy Characteristics'!B:B,MATCH($C808,'Policy Characteristics'!$C:$C,0))),"",INDEX('Policy Characteristics'!B:B,MATCH($C808,'Policy Characteristics'!$C:$C,0)))</f>
        <v>Hydrogen Combustion</v>
      </c>
      <c r="C808" s="254" t="str">
        <f t="shared" si="37"/>
        <v>Fraction of Eligible Industrial Energy Use Shifted to Hydrogen</v>
      </c>
      <c r="D808" s="6" t="s">
        <v>3070</v>
      </c>
      <c r="E808" s="1" t="s">
        <v>3528</v>
      </c>
      <c r="F808" t="s">
        <v>3034</v>
      </c>
      <c r="G808" s="45" t="s">
        <v>3535</v>
      </c>
      <c r="H808" s="43">
        <v>2069</v>
      </c>
      <c r="I808" s="324" t="s">
        <v>44</v>
      </c>
      <c r="J808" s="255" t="str">
        <f>IF(ISBLANK(INDEX('Policy Characteristics'!D:D,MATCH($C808,'Policy Characteristics'!$C:$C,0))),"",INDEX('Policy Characteristics'!D:D,MATCH($C808,'Policy Characteristics'!$C:$C,0)))</f>
        <v>Hydrogen Combustion</v>
      </c>
      <c r="K808" s="254" t="str">
        <f>IF(ISBLANK(INDEX('Policy Characteristics'!E:E,MATCH($C808,'Policy Characteristics'!$C:$C,0))),"",INDEX('Policy Characteristics'!E:E,MATCH($C808,'Policy Characteristics'!$C:$C,0)))</f>
        <v>indst shift to hydrogen</v>
      </c>
      <c r="L808" s="261">
        <f>IF(ISBLANK(INDEX('Policy Characteristics'!F:F,MATCH($C808,'Policy Characteristics'!$C:$C,0))),"",INDEX('Policy Characteristics'!F:F,MATCH($C808,'Policy Characteristics'!$C:$C,0)))</f>
        <v>0</v>
      </c>
      <c r="M808" s="261">
        <f>IF(ISBLANK(INDEX('Policy Characteristics'!G:G,MATCH($C808,'Policy Characteristics'!$C:$C,0))),"",INDEX('Policy Characteristics'!G:G,MATCH($C808,'Policy Characteristics'!$C:$C,0)))</f>
        <v>1</v>
      </c>
      <c r="N808" s="261">
        <f>IF(ISBLANK(INDEX('Policy Characteristics'!H:H,MATCH($C808,'Policy Characteristics'!$C:$C,0))),"",INDEX('Policy Characteristics'!H:H,MATCH($C808,'Policy Characteristics'!$C:$C,0)))</f>
        <v>0.01</v>
      </c>
      <c r="O808" s="254" t="str">
        <f>IF(ISBLANK(INDEX('Policy Characteristics'!I:I,MATCH($C808,'Policy Characteristics'!$C:$C,0))),"",INDEX('Policy Characteristics'!I:I,MATCH($C808,'Policy Characteristics'!$C:$C,0)))</f>
        <v>% of fuel shifted</v>
      </c>
      <c r="P808" s="254"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54" t="str">
        <f>IF(ISBLANK(INDEX('Policy Characteristics'!K:K,MATCH($C808,'Policy Characteristics'!$C:$C,0))),"",INDEX('Policy Characteristics'!K:K,MATCH($C808,'Policy Characteristics'!$C:$C,0)))</f>
        <v>industry-ag-main.html#fuel-switching</v>
      </c>
      <c r="R808" s="254" t="str">
        <f>IF(ISBLANK(INDEX('Policy Characteristics'!L:L,MATCH($C808,'Policy Characteristics'!$C:$C,0))),"",INDEX('Policy Characteristics'!L:L,MATCH($C808,'Policy Characteristics'!$C:$C,0)))</f>
        <v>industry-elec-and-hydrogen.html</v>
      </c>
    </row>
    <row r="809" spans="1:18" s="2" customFormat="1">
      <c r="A809" s="254" t="str">
        <f>IF(ISBLANK(INDEX('Policy Characteristics'!A:A,MATCH($C809,'Policy Characteristics'!$C:$C,0))),"",INDEX('Policy Characteristics'!A:A,MATCH($C809,'Policy Characteristics'!$C:$C,0)))</f>
        <v>Industry</v>
      </c>
      <c r="B809" s="262" t="str">
        <f>IF(ISBLANK(INDEX('Policy Characteristics'!B:B,MATCH($C809,'Policy Characteristics'!$C:$C,0))),"",INDEX('Policy Characteristics'!B:B,MATCH($C809,'Policy Characteristics'!$C:$C,0)))</f>
        <v>Hydrogen Combustion</v>
      </c>
      <c r="C809" s="254" t="str">
        <f t="shared" si="37"/>
        <v>Fraction of Eligible Industrial Energy Use Shifted to Hydrogen</v>
      </c>
      <c r="D809" s="6" t="s">
        <v>3070</v>
      </c>
      <c r="E809" s="1" t="s">
        <v>3529</v>
      </c>
      <c r="F809" t="s">
        <v>3034</v>
      </c>
      <c r="G809" s="45" t="s">
        <v>3536</v>
      </c>
      <c r="H809" s="43">
        <v>2070</v>
      </c>
      <c r="I809" s="324" t="s">
        <v>43</v>
      </c>
      <c r="J809" s="255" t="str">
        <f>IF(ISBLANK(INDEX('Policy Characteristics'!D:D,MATCH($C809,'Policy Characteristics'!$C:$C,0))),"",INDEX('Policy Characteristics'!D:D,MATCH($C809,'Policy Characteristics'!$C:$C,0)))</f>
        <v>Hydrogen Combustion</v>
      </c>
      <c r="K809" s="254" t="str">
        <f>IF(ISBLANK(INDEX('Policy Characteristics'!E:E,MATCH($C809,'Policy Characteristics'!$C:$C,0))),"",INDEX('Policy Characteristics'!E:E,MATCH($C809,'Policy Characteristics'!$C:$C,0)))</f>
        <v>indst shift to hydrogen</v>
      </c>
      <c r="L809" s="261">
        <f>IF(ISBLANK(INDEX('Policy Characteristics'!F:F,MATCH($C809,'Policy Characteristics'!$C:$C,0))),"",INDEX('Policy Characteristics'!F:F,MATCH($C809,'Policy Characteristics'!$C:$C,0)))</f>
        <v>0</v>
      </c>
      <c r="M809" s="261">
        <f>IF(ISBLANK(INDEX('Policy Characteristics'!G:G,MATCH($C809,'Policy Characteristics'!$C:$C,0))),"",INDEX('Policy Characteristics'!G:G,MATCH($C809,'Policy Characteristics'!$C:$C,0)))</f>
        <v>1</v>
      </c>
      <c r="N809" s="261">
        <f>IF(ISBLANK(INDEX('Policy Characteristics'!H:H,MATCH($C809,'Policy Characteristics'!$C:$C,0))),"",INDEX('Policy Characteristics'!H:H,MATCH($C809,'Policy Characteristics'!$C:$C,0)))</f>
        <v>0.01</v>
      </c>
      <c r="O809" s="254" t="str">
        <f>IF(ISBLANK(INDEX('Policy Characteristics'!I:I,MATCH($C809,'Policy Characteristics'!$C:$C,0))),"",INDEX('Policy Characteristics'!I:I,MATCH($C809,'Policy Characteristics'!$C:$C,0)))</f>
        <v>% of fuel shifted</v>
      </c>
      <c r="P809" s="254"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54" t="str">
        <f>IF(ISBLANK(INDEX('Policy Characteristics'!K:K,MATCH($C809,'Policy Characteristics'!$C:$C,0))),"",INDEX('Policy Characteristics'!K:K,MATCH($C809,'Policy Characteristics'!$C:$C,0)))</f>
        <v>industry-ag-main.html#fuel-switching</v>
      </c>
      <c r="R809" s="254" t="str">
        <f>IF(ISBLANK(INDEX('Policy Characteristics'!L:L,MATCH($C809,'Policy Characteristics'!$C:$C,0))),"",INDEX('Policy Characteristics'!L:L,MATCH($C809,'Policy Characteristics'!$C:$C,0)))</f>
        <v>industry-elec-and-hydrogen.html</v>
      </c>
    </row>
    <row r="810" spans="1:18" s="2" customFormat="1">
      <c r="A810" s="254" t="str">
        <f>IF(ISBLANK(INDEX('Policy Characteristics'!A:A,MATCH($C810,'Policy Characteristics'!$C:$C,0))),"",INDEX('Policy Characteristics'!A:A,MATCH($C810,'Policy Characteristics'!$C:$C,0)))</f>
        <v>Industry</v>
      </c>
      <c r="B810" s="262" t="str">
        <f>IF(ISBLANK(INDEX('Policy Characteristics'!B:B,MATCH($C810,'Policy Characteristics'!$C:$C,0))),"",INDEX('Policy Characteristics'!B:B,MATCH($C810,'Policy Characteristics'!$C:$C,0)))</f>
        <v>Hydrogen Combustion</v>
      </c>
      <c r="C810" s="254" t="str">
        <f t="shared" si="37"/>
        <v>Fraction of Eligible Industrial Energy Use Shifted to Hydrogen</v>
      </c>
      <c r="D810" s="6" t="s">
        <v>3070</v>
      </c>
      <c r="E810" s="1" t="s">
        <v>3530</v>
      </c>
      <c r="F810" t="s">
        <v>3034</v>
      </c>
      <c r="G810" s="45" t="s">
        <v>3537</v>
      </c>
      <c r="H810" s="43">
        <v>2071</v>
      </c>
      <c r="I810" s="324" t="s">
        <v>43</v>
      </c>
      <c r="J810" s="255" t="str">
        <f>IF(ISBLANK(INDEX('Policy Characteristics'!D:D,MATCH($C810,'Policy Characteristics'!$C:$C,0))),"",INDEX('Policy Characteristics'!D:D,MATCH($C810,'Policy Characteristics'!$C:$C,0)))</f>
        <v>Hydrogen Combustion</v>
      </c>
      <c r="K810" s="254" t="str">
        <f>IF(ISBLANK(INDEX('Policy Characteristics'!E:E,MATCH($C810,'Policy Characteristics'!$C:$C,0))),"",INDEX('Policy Characteristics'!E:E,MATCH($C810,'Policy Characteristics'!$C:$C,0)))</f>
        <v>indst shift to hydrogen</v>
      </c>
      <c r="L810" s="261">
        <f>IF(ISBLANK(INDEX('Policy Characteristics'!F:F,MATCH($C810,'Policy Characteristics'!$C:$C,0))),"",INDEX('Policy Characteristics'!F:F,MATCH($C810,'Policy Characteristics'!$C:$C,0)))</f>
        <v>0</v>
      </c>
      <c r="M810" s="261">
        <f>IF(ISBLANK(INDEX('Policy Characteristics'!G:G,MATCH($C810,'Policy Characteristics'!$C:$C,0))),"",INDEX('Policy Characteristics'!G:G,MATCH($C810,'Policy Characteristics'!$C:$C,0)))</f>
        <v>1</v>
      </c>
      <c r="N810" s="261">
        <f>IF(ISBLANK(INDEX('Policy Characteristics'!H:H,MATCH($C810,'Policy Characteristics'!$C:$C,0))),"",INDEX('Policy Characteristics'!H:H,MATCH($C810,'Policy Characteristics'!$C:$C,0)))</f>
        <v>0.01</v>
      </c>
      <c r="O810" s="254" t="str">
        <f>IF(ISBLANK(INDEX('Policy Characteristics'!I:I,MATCH($C810,'Policy Characteristics'!$C:$C,0))),"",INDEX('Policy Characteristics'!I:I,MATCH($C810,'Policy Characteristics'!$C:$C,0)))</f>
        <v>% of fuel shifted</v>
      </c>
      <c r="P810" s="254"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54" t="str">
        <f>IF(ISBLANK(INDEX('Policy Characteristics'!K:K,MATCH($C810,'Policy Characteristics'!$C:$C,0))),"",INDEX('Policy Characteristics'!K:K,MATCH($C810,'Policy Characteristics'!$C:$C,0)))</f>
        <v>industry-ag-main.html#fuel-switching</v>
      </c>
      <c r="R810" s="254" t="str">
        <f>IF(ISBLANK(INDEX('Policy Characteristics'!L:L,MATCH($C810,'Policy Characteristics'!$C:$C,0))),"",INDEX('Policy Characteristics'!L:L,MATCH($C810,'Policy Characteristics'!$C:$C,0)))</f>
        <v>industry-elec-and-hydrogen.html</v>
      </c>
    </row>
    <row r="811" spans="1:18" s="2" customFormat="1">
      <c r="A811" s="254" t="str">
        <f>IF(ISBLANK(INDEX('Policy Characteristics'!A:A,MATCH($C811,'Policy Characteristics'!$C:$C,0))),"",INDEX('Policy Characteristics'!A:A,MATCH($C811,'Policy Characteristics'!$C:$C,0)))</f>
        <v>Industry</v>
      </c>
      <c r="B811" s="262" t="str">
        <f>IF(ISBLANK(INDEX('Policy Characteristics'!B:B,MATCH($C811,'Policy Characteristics'!$C:$C,0))),"",INDEX('Policy Characteristics'!B:B,MATCH($C811,'Policy Characteristics'!$C:$C,0)))</f>
        <v>Hydrogen Combustion</v>
      </c>
      <c r="C811" s="254" t="str">
        <f t="shared" si="37"/>
        <v>Fraction of Eligible Industrial Energy Use Shifted to Hydrogen</v>
      </c>
      <c r="D811" s="6" t="s">
        <v>3070</v>
      </c>
      <c r="E811" s="1" t="s">
        <v>3531</v>
      </c>
      <c r="F811" t="s">
        <v>3034</v>
      </c>
      <c r="G811" s="45" t="s">
        <v>3538</v>
      </c>
      <c r="H811" s="43">
        <v>2072</v>
      </c>
      <c r="I811" s="324" t="s">
        <v>44</v>
      </c>
      <c r="J811" s="255" t="str">
        <f>IF(ISBLANK(INDEX('Policy Characteristics'!D:D,MATCH($C811,'Policy Characteristics'!$C:$C,0))),"",INDEX('Policy Characteristics'!D:D,MATCH($C811,'Policy Characteristics'!$C:$C,0)))</f>
        <v>Hydrogen Combustion</v>
      </c>
      <c r="K811" s="254" t="str">
        <f>IF(ISBLANK(INDEX('Policy Characteristics'!E:E,MATCH($C811,'Policy Characteristics'!$C:$C,0))),"",INDEX('Policy Characteristics'!E:E,MATCH($C811,'Policy Characteristics'!$C:$C,0)))</f>
        <v>indst shift to hydrogen</v>
      </c>
      <c r="L811" s="261">
        <f>IF(ISBLANK(INDEX('Policy Characteristics'!F:F,MATCH($C811,'Policy Characteristics'!$C:$C,0))),"",INDEX('Policy Characteristics'!F:F,MATCH($C811,'Policy Characteristics'!$C:$C,0)))</f>
        <v>0</v>
      </c>
      <c r="M811" s="261">
        <f>IF(ISBLANK(INDEX('Policy Characteristics'!G:G,MATCH($C811,'Policy Characteristics'!$C:$C,0))),"",INDEX('Policy Characteristics'!G:G,MATCH($C811,'Policy Characteristics'!$C:$C,0)))</f>
        <v>1</v>
      </c>
      <c r="N811" s="261">
        <f>IF(ISBLANK(INDEX('Policy Characteristics'!H:H,MATCH($C811,'Policy Characteristics'!$C:$C,0))),"",INDEX('Policy Characteristics'!H:H,MATCH($C811,'Policy Characteristics'!$C:$C,0)))</f>
        <v>0.01</v>
      </c>
      <c r="O811" s="254" t="str">
        <f>IF(ISBLANK(INDEX('Policy Characteristics'!I:I,MATCH($C811,'Policy Characteristics'!$C:$C,0))),"",INDEX('Policy Characteristics'!I:I,MATCH($C811,'Policy Characteristics'!$C:$C,0)))</f>
        <v>% of fuel shifted</v>
      </c>
      <c r="P811" s="254"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54" t="str">
        <f>IF(ISBLANK(INDEX('Policy Characteristics'!K:K,MATCH($C811,'Policy Characteristics'!$C:$C,0))),"",INDEX('Policy Characteristics'!K:K,MATCH($C811,'Policy Characteristics'!$C:$C,0)))</f>
        <v>industry-ag-main.html#fuel-switching</v>
      </c>
      <c r="R811" s="254" t="str">
        <f>IF(ISBLANK(INDEX('Policy Characteristics'!L:L,MATCH($C811,'Policy Characteristics'!$C:$C,0))),"",INDEX('Policy Characteristics'!L:L,MATCH($C811,'Policy Characteristics'!$C:$C,0)))</f>
        <v>industry-elec-and-hydrogen.html</v>
      </c>
    </row>
    <row r="812" spans="1:18" s="2" customFormat="1">
      <c r="A812" s="254" t="str">
        <f>IF(ISBLANK(INDEX('Policy Characteristics'!A:A,MATCH($C812,'Policy Characteristics'!$C:$C,0))),"",INDEX('Policy Characteristics'!A:A,MATCH($C812,'Policy Characteristics'!$C:$C,0)))</f>
        <v>Industry</v>
      </c>
      <c r="B812" s="262" t="str">
        <f>IF(ISBLANK(INDEX('Policy Characteristics'!B:B,MATCH($C812,'Policy Characteristics'!$C:$C,0))),"",INDEX('Policy Characteristics'!B:B,MATCH($C812,'Policy Characteristics'!$C:$C,0)))</f>
        <v>Hydrogen Combustion</v>
      </c>
      <c r="C812" s="254" t="str">
        <f t="shared" si="37"/>
        <v>Fraction of Eligible Industrial Energy Use Shifted to Hydrogen</v>
      </c>
      <c r="D812" s="6" t="s">
        <v>3070</v>
      </c>
      <c r="E812" s="1" t="s">
        <v>3694</v>
      </c>
      <c r="F812" t="s">
        <v>3034</v>
      </c>
      <c r="G812" s="45" t="s">
        <v>3694</v>
      </c>
      <c r="H812" s="43">
        <v>2073</v>
      </c>
      <c r="I812" s="324" t="s">
        <v>43</v>
      </c>
      <c r="J812" s="255" t="str">
        <f>IF(ISBLANK(INDEX('Policy Characteristics'!D:D,MATCH($C812,'Policy Characteristics'!$C:$C,0))),"",INDEX('Policy Characteristics'!D:D,MATCH($C812,'Policy Characteristics'!$C:$C,0)))</f>
        <v>Hydrogen Combustion</v>
      </c>
      <c r="K812" s="254" t="str">
        <f>IF(ISBLANK(INDEX('Policy Characteristics'!E:E,MATCH($C812,'Policy Characteristics'!$C:$C,0))),"",INDEX('Policy Characteristics'!E:E,MATCH($C812,'Policy Characteristics'!$C:$C,0)))</f>
        <v>indst shift to hydrogen</v>
      </c>
      <c r="L812" s="261">
        <f>IF(ISBLANK(INDEX('Policy Characteristics'!F:F,MATCH($C812,'Policy Characteristics'!$C:$C,0))),"",INDEX('Policy Characteristics'!F:F,MATCH($C812,'Policy Characteristics'!$C:$C,0)))</f>
        <v>0</v>
      </c>
      <c r="M812" s="261">
        <f>IF(ISBLANK(INDEX('Policy Characteristics'!G:G,MATCH($C812,'Policy Characteristics'!$C:$C,0))),"",INDEX('Policy Characteristics'!G:G,MATCH($C812,'Policy Characteristics'!$C:$C,0)))</f>
        <v>1</v>
      </c>
      <c r="N812" s="261">
        <f>IF(ISBLANK(INDEX('Policy Characteristics'!H:H,MATCH($C812,'Policy Characteristics'!$C:$C,0))),"",INDEX('Policy Characteristics'!H:H,MATCH($C812,'Policy Characteristics'!$C:$C,0)))</f>
        <v>0.01</v>
      </c>
      <c r="O812" s="254" t="str">
        <f>IF(ISBLANK(INDEX('Policy Characteristics'!I:I,MATCH($C812,'Policy Characteristics'!$C:$C,0))),"",INDEX('Policy Characteristics'!I:I,MATCH($C812,'Policy Characteristics'!$C:$C,0)))</f>
        <v>% of fuel shifted</v>
      </c>
      <c r="P812" s="254"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54" t="str">
        <f>IF(ISBLANK(INDEX('Policy Characteristics'!K:K,MATCH($C812,'Policy Characteristics'!$C:$C,0))),"",INDEX('Policy Characteristics'!K:K,MATCH($C812,'Policy Characteristics'!$C:$C,0)))</f>
        <v>industry-ag-main.html#fuel-switching</v>
      </c>
      <c r="R812" s="254" t="str">
        <f>IF(ISBLANK(INDEX('Policy Characteristics'!L:L,MATCH($C812,'Policy Characteristics'!$C:$C,0))),"",INDEX('Policy Characteristics'!L:L,MATCH($C812,'Policy Characteristics'!$C:$C,0)))</f>
        <v>industry-elec-and-hydrogen.html</v>
      </c>
    </row>
    <row r="813" spans="1:18" s="2" customFormat="1">
      <c r="A813" s="254" t="str">
        <f>IF(ISBLANK(INDEX('Policy Characteristics'!A:A,MATCH($C813,'Policy Characteristics'!$C:$C,0))),"",INDEX('Policy Characteristics'!A:A,MATCH($C813,'Policy Characteristics'!$C:$C,0)))</f>
        <v>Industry</v>
      </c>
      <c r="B813" s="262" t="str">
        <f>IF(ISBLANK(INDEX('Policy Characteristics'!B:B,MATCH($C813,'Policy Characteristics'!$C:$C,0))),"",INDEX('Policy Characteristics'!B:B,MATCH($C813,'Policy Characteristics'!$C:$C,0)))</f>
        <v>Hydrogen Combustion</v>
      </c>
      <c r="C813" s="254" t="str">
        <f t="shared" si="37"/>
        <v>Fraction of Eligible Industrial Energy Use Shifted to Hydrogen</v>
      </c>
      <c r="D813" s="6" t="s">
        <v>3071</v>
      </c>
      <c r="E813" s="1" t="s">
        <v>3525</v>
      </c>
      <c r="F813" t="s">
        <v>3035</v>
      </c>
      <c r="G813" s="45" t="s">
        <v>3532</v>
      </c>
      <c r="H813" s="43">
        <v>2074</v>
      </c>
      <c r="I813" s="324" t="s">
        <v>43</v>
      </c>
      <c r="J813" s="255" t="str">
        <f>IF(ISBLANK(INDEX('Policy Characteristics'!D:D,MATCH($C813,'Policy Characteristics'!$C:$C,0))),"",INDEX('Policy Characteristics'!D:D,MATCH($C813,'Policy Characteristics'!$C:$C,0)))</f>
        <v>Hydrogen Combustion</v>
      </c>
      <c r="K813" s="254" t="str">
        <f>IF(ISBLANK(INDEX('Policy Characteristics'!E:E,MATCH($C813,'Policy Characteristics'!$C:$C,0))),"",INDEX('Policy Characteristics'!E:E,MATCH($C813,'Policy Characteristics'!$C:$C,0)))</f>
        <v>indst shift to hydrogen</v>
      </c>
      <c r="L813" s="261">
        <f>IF(ISBLANK(INDEX('Policy Characteristics'!F:F,MATCH($C813,'Policy Characteristics'!$C:$C,0))),"",INDEX('Policy Characteristics'!F:F,MATCH($C813,'Policy Characteristics'!$C:$C,0)))</f>
        <v>0</v>
      </c>
      <c r="M813" s="261">
        <f>IF(ISBLANK(INDEX('Policy Characteristics'!G:G,MATCH($C813,'Policy Characteristics'!$C:$C,0))),"",INDEX('Policy Characteristics'!G:G,MATCH($C813,'Policy Characteristics'!$C:$C,0)))</f>
        <v>1</v>
      </c>
      <c r="N813" s="261">
        <f>IF(ISBLANK(INDEX('Policy Characteristics'!H:H,MATCH($C813,'Policy Characteristics'!$C:$C,0))),"",INDEX('Policy Characteristics'!H:H,MATCH($C813,'Policy Characteristics'!$C:$C,0)))</f>
        <v>0.01</v>
      </c>
      <c r="O813" s="254" t="str">
        <f>IF(ISBLANK(INDEX('Policy Characteristics'!I:I,MATCH($C813,'Policy Characteristics'!$C:$C,0))),"",INDEX('Policy Characteristics'!I:I,MATCH($C813,'Policy Characteristics'!$C:$C,0)))</f>
        <v>% of fuel shifted</v>
      </c>
      <c r="P813" s="254"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54" t="str">
        <f>IF(ISBLANK(INDEX('Policy Characteristics'!K:K,MATCH($C813,'Policy Characteristics'!$C:$C,0))),"",INDEX('Policy Characteristics'!K:K,MATCH($C813,'Policy Characteristics'!$C:$C,0)))</f>
        <v>industry-ag-main.html#fuel-switching</v>
      </c>
      <c r="R813" s="254" t="str">
        <f>IF(ISBLANK(INDEX('Policy Characteristics'!L:L,MATCH($C813,'Policy Characteristics'!$C:$C,0))),"",INDEX('Policy Characteristics'!L:L,MATCH($C813,'Policy Characteristics'!$C:$C,0)))</f>
        <v>industry-elec-and-hydrogen.html</v>
      </c>
    </row>
    <row r="814" spans="1:18" s="2" customFormat="1">
      <c r="A814" s="254" t="str">
        <f>IF(ISBLANK(INDEX('Policy Characteristics'!A:A,MATCH($C814,'Policy Characteristics'!$C:$C,0))),"",INDEX('Policy Characteristics'!A:A,MATCH($C814,'Policy Characteristics'!$C:$C,0)))</f>
        <v>Industry</v>
      </c>
      <c r="B814" s="262" t="str">
        <f>IF(ISBLANK(INDEX('Policy Characteristics'!B:B,MATCH($C814,'Policy Characteristics'!$C:$C,0))),"",INDEX('Policy Characteristics'!B:B,MATCH($C814,'Policy Characteristics'!$C:$C,0)))</f>
        <v>Hydrogen Combustion</v>
      </c>
      <c r="C814" s="254" t="str">
        <f t="shared" si="37"/>
        <v>Fraction of Eligible Industrial Energy Use Shifted to Hydrogen</v>
      </c>
      <c r="D814" s="6" t="s">
        <v>3071</v>
      </c>
      <c r="E814" s="1" t="s">
        <v>3526</v>
      </c>
      <c r="F814" t="s">
        <v>3035</v>
      </c>
      <c r="G814" s="45" t="s">
        <v>3533</v>
      </c>
      <c r="H814" s="43">
        <v>2075</v>
      </c>
      <c r="I814" s="324" t="s">
        <v>43</v>
      </c>
      <c r="J814" s="255" t="str">
        <f>IF(ISBLANK(INDEX('Policy Characteristics'!D:D,MATCH($C814,'Policy Characteristics'!$C:$C,0))),"",INDEX('Policy Characteristics'!D:D,MATCH($C814,'Policy Characteristics'!$C:$C,0)))</f>
        <v>Hydrogen Combustion</v>
      </c>
      <c r="K814" s="254" t="str">
        <f>IF(ISBLANK(INDEX('Policy Characteristics'!E:E,MATCH($C814,'Policy Characteristics'!$C:$C,0))),"",INDEX('Policy Characteristics'!E:E,MATCH($C814,'Policy Characteristics'!$C:$C,0)))</f>
        <v>indst shift to hydrogen</v>
      </c>
      <c r="L814" s="261">
        <f>IF(ISBLANK(INDEX('Policy Characteristics'!F:F,MATCH($C814,'Policy Characteristics'!$C:$C,0))),"",INDEX('Policy Characteristics'!F:F,MATCH($C814,'Policy Characteristics'!$C:$C,0)))</f>
        <v>0</v>
      </c>
      <c r="M814" s="261">
        <f>IF(ISBLANK(INDEX('Policy Characteristics'!G:G,MATCH($C814,'Policy Characteristics'!$C:$C,0))),"",INDEX('Policy Characteristics'!G:G,MATCH($C814,'Policy Characteristics'!$C:$C,0)))</f>
        <v>1</v>
      </c>
      <c r="N814" s="261">
        <f>IF(ISBLANK(INDEX('Policy Characteristics'!H:H,MATCH($C814,'Policy Characteristics'!$C:$C,0))),"",INDEX('Policy Characteristics'!H:H,MATCH($C814,'Policy Characteristics'!$C:$C,0)))</f>
        <v>0.01</v>
      </c>
      <c r="O814" s="254" t="str">
        <f>IF(ISBLANK(INDEX('Policy Characteristics'!I:I,MATCH($C814,'Policy Characteristics'!$C:$C,0))),"",INDEX('Policy Characteristics'!I:I,MATCH($C814,'Policy Characteristics'!$C:$C,0)))</f>
        <v>% of fuel shifted</v>
      </c>
      <c r="P814" s="254"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54" t="str">
        <f>IF(ISBLANK(INDEX('Policy Characteristics'!K:K,MATCH($C814,'Policy Characteristics'!$C:$C,0))),"",INDEX('Policy Characteristics'!K:K,MATCH($C814,'Policy Characteristics'!$C:$C,0)))</f>
        <v>industry-ag-main.html#fuel-switching</v>
      </c>
      <c r="R814" s="254" t="str">
        <f>IF(ISBLANK(INDEX('Policy Characteristics'!L:L,MATCH($C814,'Policy Characteristics'!$C:$C,0))),"",INDEX('Policy Characteristics'!L:L,MATCH($C814,'Policy Characteristics'!$C:$C,0)))</f>
        <v>industry-elec-and-hydrogen.html</v>
      </c>
    </row>
    <row r="815" spans="1:18" s="2" customFormat="1">
      <c r="A815" s="254" t="str">
        <f>IF(ISBLANK(INDEX('Policy Characteristics'!A:A,MATCH($C815,'Policy Characteristics'!$C:$C,0))),"",INDEX('Policy Characteristics'!A:A,MATCH($C815,'Policy Characteristics'!$C:$C,0)))</f>
        <v>Industry</v>
      </c>
      <c r="B815" s="262" t="str">
        <f>IF(ISBLANK(INDEX('Policy Characteristics'!B:B,MATCH($C815,'Policy Characteristics'!$C:$C,0))),"",INDEX('Policy Characteristics'!B:B,MATCH($C815,'Policy Characteristics'!$C:$C,0)))</f>
        <v>Hydrogen Combustion</v>
      </c>
      <c r="C815" s="254" t="str">
        <f t="shared" si="37"/>
        <v>Fraction of Eligible Industrial Energy Use Shifted to Hydrogen</v>
      </c>
      <c r="D815" s="6" t="s">
        <v>3071</v>
      </c>
      <c r="E815" s="1" t="s">
        <v>3527</v>
      </c>
      <c r="F815" t="s">
        <v>3035</v>
      </c>
      <c r="G815" s="45" t="s">
        <v>3534</v>
      </c>
      <c r="H815" s="43">
        <v>2076</v>
      </c>
      <c r="I815" s="324" t="s">
        <v>43</v>
      </c>
      <c r="J815" s="255" t="str">
        <f>IF(ISBLANK(INDEX('Policy Characteristics'!D:D,MATCH($C815,'Policy Characteristics'!$C:$C,0))),"",INDEX('Policy Characteristics'!D:D,MATCH($C815,'Policy Characteristics'!$C:$C,0)))</f>
        <v>Hydrogen Combustion</v>
      </c>
      <c r="K815" s="254" t="str">
        <f>IF(ISBLANK(INDEX('Policy Characteristics'!E:E,MATCH($C815,'Policy Characteristics'!$C:$C,0))),"",INDEX('Policy Characteristics'!E:E,MATCH($C815,'Policy Characteristics'!$C:$C,0)))</f>
        <v>indst shift to hydrogen</v>
      </c>
      <c r="L815" s="261">
        <f>IF(ISBLANK(INDEX('Policy Characteristics'!F:F,MATCH($C815,'Policy Characteristics'!$C:$C,0))),"",INDEX('Policy Characteristics'!F:F,MATCH($C815,'Policy Characteristics'!$C:$C,0)))</f>
        <v>0</v>
      </c>
      <c r="M815" s="261">
        <f>IF(ISBLANK(INDEX('Policy Characteristics'!G:G,MATCH($C815,'Policy Characteristics'!$C:$C,0))),"",INDEX('Policy Characteristics'!G:G,MATCH($C815,'Policy Characteristics'!$C:$C,0)))</f>
        <v>1</v>
      </c>
      <c r="N815" s="261">
        <f>IF(ISBLANK(INDEX('Policy Characteristics'!H:H,MATCH($C815,'Policy Characteristics'!$C:$C,0))),"",INDEX('Policy Characteristics'!H:H,MATCH($C815,'Policy Characteristics'!$C:$C,0)))</f>
        <v>0.01</v>
      </c>
      <c r="O815" s="254" t="str">
        <f>IF(ISBLANK(INDEX('Policy Characteristics'!I:I,MATCH($C815,'Policy Characteristics'!$C:$C,0))),"",INDEX('Policy Characteristics'!I:I,MATCH($C815,'Policy Characteristics'!$C:$C,0)))</f>
        <v>% of fuel shifted</v>
      </c>
      <c r="P815" s="254"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54" t="str">
        <f>IF(ISBLANK(INDEX('Policy Characteristics'!K:K,MATCH($C815,'Policy Characteristics'!$C:$C,0))),"",INDEX('Policy Characteristics'!K:K,MATCH($C815,'Policy Characteristics'!$C:$C,0)))</f>
        <v>industry-ag-main.html#fuel-switching</v>
      </c>
      <c r="R815" s="254" t="str">
        <f>IF(ISBLANK(INDEX('Policy Characteristics'!L:L,MATCH($C815,'Policy Characteristics'!$C:$C,0))),"",INDEX('Policy Characteristics'!L:L,MATCH($C815,'Policy Characteristics'!$C:$C,0)))</f>
        <v>industry-elec-and-hydrogen.html</v>
      </c>
    </row>
    <row r="816" spans="1:18" s="2" customFormat="1">
      <c r="A816" s="254" t="str">
        <f>IF(ISBLANK(INDEX('Policy Characteristics'!A:A,MATCH($C816,'Policy Characteristics'!$C:$C,0))),"",INDEX('Policy Characteristics'!A:A,MATCH($C816,'Policy Characteristics'!$C:$C,0)))</f>
        <v>Industry</v>
      </c>
      <c r="B816" s="262" t="str">
        <f>IF(ISBLANK(INDEX('Policy Characteristics'!B:B,MATCH($C816,'Policy Characteristics'!$C:$C,0))),"",INDEX('Policy Characteristics'!B:B,MATCH($C816,'Policy Characteristics'!$C:$C,0)))</f>
        <v>Hydrogen Combustion</v>
      </c>
      <c r="C816" s="254" t="str">
        <f t="shared" si="37"/>
        <v>Fraction of Eligible Industrial Energy Use Shifted to Hydrogen</v>
      </c>
      <c r="D816" s="6" t="s">
        <v>3071</v>
      </c>
      <c r="E816" s="1" t="s">
        <v>3528</v>
      </c>
      <c r="F816" t="s">
        <v>3035</v>
      </c>
      <c r="G816" s="45" t="s">
        <v>3535</v>
      </c>
      <c r="H816" s="43">
        <v>2077</v>
      </c>
      <c r="I816" s="324" t="s">
        <v>44</v>
      </c>
      <c r="J816" s="255" t="str">
        <f>IF(ISBLANK(INDEX('Policy Characteristics'!D:D,MATCH($C816,'Policy Characteristics'!$C:$C,0))),"",INDEX('Policy Characteristics'!D:D,MATCH($C816,'Policy Characteristics'!$C:$C,0)))</f>
        <v>Hydrogen Combustion</v>
      </c>
      <c r="K816" s="254" t="str">
        <f>IF(ISBLANK(INDEX('Policy Characteristics'!E:E,MATCH($C816,'Policy Characteristics'!$C:$C,0))),"",INDEX('Policy Characteristics'!E:E,MATCH($C816,'Policy Characteristics'!$C:$C,0)))</f>
        <v>indst shift to hydrogen</v>
      </c>
      <c r="L816" s="261">
        <f>IF(ISBLANK(INDEX('Policy Characteristics'!F:F,MATCH($C816,'Policy Characteristics'!$C:$C,0))),"",INDEX('Policy Characteristics'!F:F,MATCH($C816,'Policy Characteristics'!$C:$C,0)))</f>
        <v>0</v>
      </c>
      <c r="M816" s="261">
        <f>IF(ISBLANK(INDEX('Policy Characteristics'!G:G,MATCH($C816,'Policy Characteristics'!$C:$C,0))),"",INDEX('Policy Characteristics'!G:G,MATCH($C816,'Policy Characteristics'!$C:$C,0)))</f>
        <v>1</v>
      </c>
      <c r="N816" s="261">
        <f>IF(ISBLANK(INDEX('Policy Characteristics'!H:H,MATCH($C816,'Policy Characteristics'!$C:$C,0))),"",INDEX('Policy Characteristics'!H:H,MATCH($C816,'Policy Characteristics'!$C:$C,0)))</f>
        <v>0.01</v>
      </c>
      <c r="O816" s="254" t="str">
        <f>IF(ISBLANK(INDEX('Policy Characteristics'!I:I,MATCH($C816,'Policy Characteristics'!$C:$C,0))),"",INDEX('Policy Characteristics'!I:I,MATCH($C816,'Policy Characteristics'!$C:$C,0)))</f>
        <v>% of fuel shifted</v>
      </c>
      <c r="P816" s="254"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54" t="str">
        <f>IF(ISBLANK(INDEX('Policy Characteristics'!K:K,MATCH($C816,'Policy Characteristics'!$C:$C,0))),"",INDEX('Policy Characteristics'!K:K,MATCH($C816,'Policy Characteristics'!$C:$C,0)))</f>
        <v>industry-ag-main.html#fuel-switching</v>
      </c>
      <c r="R816" s="254" t="str">
        <f>IF(ISBLANK(INDEX('Policy Characteristics'!L:L,MATCH($C816,'Policy Characteristics'!$C:$C,0))),"",INDEX('Policy Characteristics'!L:L,MATCH($C816,'Policy Characteristics'!$C:$C,0)))</f>
        <v>industry-elec-and-hydrogen.html</v>
      </c>
    </row>
    <row r="817" spans="1:18" s="2" customFormat="1">
      <c r="A817" s="254" t="str">
        <f>IF(ISBLANK(INDEX('Policy Characteristics'!A:A,MATCH($C817,'Policy Characteristics'!$C:$C,0))),"",INDEX('Policy Characteristics'!A:A,MATCH($C817,'Policy Characteristics'!$C:$C,0)))</f>
        <v>Industry</v>
      </c>
      <c r="B817" s="262" t="str">
        <f>IF(ISBLANK(INDEX('Policy Characteristics'!B:B,MATCH($C817,'Policy Characteristics'!$C:$C,0))),"",INDEX('Policy Characteristics'!B:B,MATCH($C817,'Policy Characteristics'!$C:$C,0)))</f>
        <v>Hydrogen Combustion</v>
      </c>
      <c r="C817" s="254" t="str">
        <f t="shared" si="37"/>
        <v>Fraction of Eligible Industrial Energy Use Shifted to Hydrogen</v>
      </c>
      <c r="D817" s="6" t="s">
        <v>3071</v>
      </c>
      <c r="E817" s="1" t="s">
        <v>3529</v>
      </c>
      <c r="F817" t="s">
        <v>3035</v>
      </c>
      <c r="G817" s="45" t="s">
        <v>3536</v>
      </c>
      <c r="H817" s="43">
        <v>2078</v>
      </c>
      <c r="I817" s="324" t="s">
        <v>44</v>
      </c>
      <c r="J817" s="255" t="str">
        <f>IF(ISBLANK(INDEX('Policy Characteristics'!D:D,MATCH($C817,'Policy Characteristics'!$C:$C,0))),"",INDEX('Policy Characteristics'!D:D,MATCH($C817,'Policy Characteristics'!$C:$C,0)))</f>
        <v>Hydrogen Combustion</v>
      </c>
      <c r="K817" s="254" t="str">
        <f>IF(ISBLANK(INDEX('Policy Characteristics'!E:E,MATCH($C817,'Policy Characteristics'!$C:$C,0))),"",INDEX('Policy Characteristics'!E:E,MATCH($C817,'Policy Characteristics'!$C:$C,0)))</f>
        <v>indst shift to hydrogen</v>
      </c>
      <c r="L817" s="261">
        <f>IF(ISBLANK(INDEX('Policy Characteristics'!F:F,MATCH($C817,'Policy Characteristics'!$C:$C,0))),"",INDEX('Policy Characteristics'!F:F,MATCH($C817,'Policy Characteristics'!$C:$C,0)))</f>
        <v>0</v>
      </c>
      <c r="M817" s="261">
        <f>IF(ISBLANK(INDEX('Policy Characteristics'!G:G,MATCH($C817,'Policy Characteristics'!$C:$C,0))),"",INDEX('Policy Characteristics'!G:G,MATCH($C817,'Policy Characteristics'!$C:$C,0)))</f>
        <v>1</v>
      </c>
      <c r="N817" s="261">
        <f>IF(ISBLANK(INDEX('Policy Characteristics'!H:H,MATCH($C817,'Policy Characteristics'!$C:$C,0))),"",INDEX('Policy Characteristics'!H:H,MATCH($C817,'Policy Characteristics'!$C:$C,0)))</f>
        <v>0.01</v>
      </c>
      <c r="O817" s="254" t="str">
        <f>IF(ISBLANK(INDEX('Policy Characteristics'!I:I,MATCH($C817,'Policy Characteristics'!$C:$C,0))),"",INDEX('Policy Characteristics'!I:I,MATCH($C817,'Policy Characteristics'!$C:$C,0)))</f>
        <v>% of fuel shifted</v>
      </c>
      <c r="P817" s="254"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54" t="str">
        <f>IF(ISBLANK(INDEX('Policy Characteristics'!K:K,MATCH($C817,'Policy Characteristics'!$C:$C,0))),"",INDEX('Policy Characteristics'!K:K,MATCH($C817,'Policy Characteristics'!$C:$C,0)))</f>
        <v>industry-ag-main.html#fuel-switching</v>
      </c>
      <c r="R817" s="254" t="str">
        <f>IF(ISBLANK(INDEX('Policy Characteristics'!L:L,MATCH($C817,'Policy Characteristics'!$C:$C,0))),"",INDEX('Policy Characteristics'!L:L,MATCH($C817,'Policy Characteristics'!$C:$C,0)))</f>
        <v>industry-elec-and-hydrogen.html</v>
      </c>
    </row>
    <row r="818" spans="1:18" s="2" customFormat="1">
      <c r="A818" s="254" t="str">
        <f>IF(ISBLANK(INDEX('Policy Characteristics'!A:A,MATCH($C818,'Policy Characteristics'!$C:$C,0))),"",INDEX('Policy Characteristics'!A:A,MATCH($C818,'Policy Characteristics'!$C:$C,0)))</f>
        <v>Industry</v>
      </c>
      <c r="B818" s="262" t="str">
        <f>IF(ISBLANK(INDEX('Policy Characteristics'!B:B,MATCH($C818,'Policy Characteristics'!$C:$C,0))),"",INDEX('Policy Characteristics'!B:B,MATCH($C818,'Policy Characteristics'!$C:$C,0)))</f>
        <v>Hydrogen Combustion</v>
      </c>
      <c r="C818" s="254" t="str">
        <f t="shared" si="37"/>
        <v>Fraction of Eligible Industrial Energy Use Shifted to Hydrogen</v>
      </c>
      <c r="D818" s="6" t="s">
        <v>3071</v>
      </c>
      <c r="E818" s="1" t="s">
        <v>3530</v>
      </c>
      <c r="F818" t="s">
        <v>3035</v>
      </c>
      <c r="G818" s="45" t="s">
        <v>3537</v>
      </c>
      <c r="H818" s="43">
        <v>2079</v>
      </c>
      <c r="I818" s="324" t="s">
        <v>43</v>
      </c>
      <c r="J818" s="255" t="str">
        <f>IF(ISBLANK(INDEX('Policy Characteristics'!D:D,MATCH($C818,'Policy Characteristics'!$C:$C,0))),"",INDEX('Policy Characteristics'!D:D,MATCH($C818,'Policy Characteristics'!$C:$C,0)))</f>
        <v>Hydrogen Combustion</v>
      </c>
      <c r="K818" s="254" t="str">
        <f>IF(ISBLANK(INDEX('Policy Characteristics'!E:E,MATCH($C818,'Policy Characteristics'!$C:$C,0))),"",INDEX('Policy Characteristics'!E:E,MATCH($C818,'Policy Characteristics'!$C:$C,0)))</f>
        <v>indst shift to hydrogen</v>
      </c>
      <c r="L818" s="261">
        <f>IF(ISBLANK(INDEX('Policy Characteristics'!F:F,MATCH($C818,'Policy Characteristics'!$C:$C,0))),"",INDEX('Policy Characteristics'!F:F,MATCH($C818,'Policy Characteristics'!$C:$C,0)))</f>
        <v>0</v>
      </c>
      <c r="M818" s="261">
        <f>IF(ISBLANK(INDEX('Policy Characteristics'!G:G,MATCH($C818,'Policy Characteristics'!$C:$C,0))),"",INDEX('Policy Characteristics'!G:G,MATCH($C818,'Policy Characteristics'!$C:$C,0)))</f>
        <v>1</v>
      </c>
      <c r="N818" s="261">
        <f>IF(ISBLANK(INDEX('Policy Characteristics'!H:H,MATCH($C818,'Policy Characteristics'!$C:$C,0))),"",INDEX('Policy Characteristics'!H:H,MATCH($C818,'Policy Characteristics'!$C:$C,0)))</f>
        <v>0.01</v>
      </c>
      <c r="O818" s="254" t="str">
        <f>IF(ISBLANK(INDEX('Policy Characteristics'!I:I,MATCH($C818,'Policy Characteristics'!$C:$C,0))),"",INDEX('Policy Characteristics'!I:I,MATCH($C818,'Policy Characteristics'!$C:$C,0)))</f>
        <v>% of fuel shifted</v>
      </c>
      <c r="P818" s="254"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54" t="str">
        <f>IF(ISBLANK(INDEX('Policy Characteristics'!K:K,MATCH($C818,'Policy Characteristics'!$C:$C,0))),"",INDEX('Policy Characteristics'!K:K,MATCH($C818,'Policy Characteristics'!$C:$C,0)))</f>
        <v>industry-ag-main.html#fuel-switching</v>
      </c>
      <c r="R818" s="254" t="str">
        <f>IF(ISBLANK(INDEX('Policy Characteristics'!L:L,MATCH($C818,'Policy Characteristics'!$C:$C,0))),"",INDEX('Policy Characteristics'!L:L,MATCH($C818,'Policy Characteristics'!$C:$C,0)))</f>
        <v>industry-elec-and-hydrogen.html</v>
      </c>
    </row>
    <row r="819" spans="1:18" s="2" customFormat="1">
      <c r="A819" s="254" t="str">
        <f>IF(ISBLANK(INDEX('Policy Characteristics'!A:A,MATCH($C819,'Policy Characteristics'!$C:$C,0))),"",INDEX('Policy Characteristics'!A:A,MATCH($C819,'Policy Characteristics'!$C:$C,0)))</f>
        <v>Industry</v>
      </c>
      <c r="B819" s="262" t="str">
        <f>IF(ISBLANK(INDEX('Policy Characteristics'!B:B,MATCH($C819,'Policy Characteristics'!$C:$C,0))),"",INDEX('Policy Characteristics'!B:B,MATCH($C819,'Policy Characteristics'!$C:$C,0)))</f>
        <v>Hydrogen Combustion</v>
      </c>
      <c r="C819" s="254" t="str">
        <f t="shared" si="37"/>
        <v>Fraction of Eligible Industrial Energy Use Shifted to Hydrogen</v>
      </c>
      <c r="D819" s="6" t="s">
        <v>3071</v>
      </c>
      <c r="E819" s="1" t="s">
        <v>3531</v>
      </c>
      <c r="F819" t="s">
        <v>3035</v>
      </c>
      <c r="G819" s="45" t="s">
        <v>3538</v>
      </c>
      <c r="H819" s="43">
        <v>2080</v>
      </c>
      <c r="I819" s="324" t="s">
        <v>44</v>
      </c>
      <c r="J819" s="255" t="str">
        <f>IF(ISBLANK(INDEX('Policy Characteristics'!D:D,MATCH($C819,'Policy Characteristics'!$C:$C,0))),"",INDEX('Policy Characteristics'!D:D,MATCH($C819,'Policy Characteristics'!$C:$C,0)))</f>
        <v>Hydrogen Combustion</v>
      </c>
      <c r="K819" s="254" t="str">
        <f>IF(ISBLANK(INDEX('Policy Characteristics'!E:E,MATCH($C819,'Policy Characteristics'!$C:$C,0))),"",INDEX('Policy Characteristics'!E:E,MATCH($C819,'Policy Characteristics'!$C:$C,0)))</f>
        <v>indst shift to hydrogen</v>
      </c>
      <c r="L819" s="261">
        <f>IF(ISBLANK(INDEX('Policy Characteristics'!F:F,MATCH($C819,'Policy Characteristics'!$C:$C,0))),"",INDEX('Policy Characteristics'!F:F,MATCH($C819,'Policy Characteristics'!$C:$C,0)))</f>
        <v>0</v>
      </c>
      <c r="M819" s="261">
        <f>IF(ISBLANK(INDEX('Policy Characteristics'!G:G,MATCH($C819,'Policy Characteristics'!$C:$C,0))),"",INDEX('Policy Characteristics'!G:G,MATCH($C819,'Policy Characteristics'!$C:$C,0)))</f>
        <v>1</v>
      </c>
      <c r="N819" s="261">
        <f>IF(ISBLANK(INDEX('Policy Characteristics'!H:H,MATCH($C819,'Policy Characteristics'!$C:$C,0))),"",INDEX('Policy Characteristics'!H:H,MATCH($C819,'Policy Characteristics'!$C:$C,0)))</f>
        <v>0.01</v>
      </c>
      <c r="O819" s="254" t="str">
        <f>IF(ISBLANK(INDEX('Policy Characteristics'!I:I,MATCH($C819,'Policy Characteristics'!$C:$C,0))),"",INDEX('Policy Characteristics'!I:I,MATCH($C819,'Policy Characteristics'!$C:$C,0)))</f>
        <v>% of fuel shifted</v>
      </c>
      <c r="P819" s="254"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54" t="str">
        <f>IF(ISBLANK(INDEX('Policy Characteristics'!K:K,MATCH($C819,'Policy Characteristics'!$C:$C,0))),"",INDEX('Policy Characteristics'!K:K,MATCH($C819,'Policy Characteristics'!$C:$C,0)))</f>
        <v>industry-ag-main.html#fuel-switching</v>
      </c>
      <c r="R819" s="254" t="str">
        <f>IF(ISBLANK(INDEX('Policy Characteristics'!L:L,MATCH($C819,'Policy Characteristics'!$C:$C,0))),"",INDEX('Policy Characteristics'!L:L,MATCH($C819,'Policy Characteristics'!$C:$C,0)))</f>
        <v>industry-elec-and-hydrogen.html</v>
      </c>
    </row>
    <row r="820" spans="1:18" s="2" customFormat="1">
      <c r="A820" s="254" t="str">
        <f>IF(ISBLANK(INDEX('Policy Characteristics'!A:A,MATCH($C820,'Policy Characteristics'!$C:$C,0))),"",INDEX('Policy Characteristics'!A:A,MATCH($C820,'Policy Characteristics'!$C:$C,0)))</f>
        <v>Industry</v>
      </c>
      <c r="B820" s="262" t="str">
        <f>IF(ISBLANK(INDEX('Policy Characteristics'!B:B,MATCH($C820,'Policy Characteristics'!$C:$C,0))),"",INDEX('Policy Characteristics'!B:B,MATCH($C820,'Policy Characteristics'!$C:$C,0)))</f>
        <v>Hydrogen Combustion</v>
      </c>
      <c r="C820" s="254" t="str">
        <f t="shared" si="37"/>
        <v>Fraction of Eligible Industrial Energy Use Shifted to Hydrogen</v>
      </c>
      <c r="D820" s="6" t="s">
        <v>3071</v>
      </c>
      <c r="E820" s="1" t="s">
        <v>3694</v>
      </c>
      <c r="F820" t="s">
        <v>3035</v>
      </c>
      <c r="G820" s="45" t="s">
        <v>3694</v>
      </c>
      <c r="H820" s="43">
        <v>2081</v>
      </c>
      <c r="I820" s="324" t="s">
        <v>44</v>
      </c>
      <c r="J820" s="255" t="str">
        <f>IF(ISBLANK(INDEX('Policy Characteristics'!D:D,MATCH($C820,'Policy Characteristics'!$C:$C,0))),"",INDEX('Policy Characteristics'!D:D,MATCH($C820,'Policy Characteristics'!$C:$C,0)))</f>
        <v>Hydrogen Combustion</v>
      </c>
      <c r="K820" s="254" t="str">
        <f>IF(ISBLANK(INDEX('Policy Characteristics'!E:E,MATCH($C820,'Policy Characteristics'!$C:$C,0))),"",INDEX('Policy Characteristics'!E:E,MATCH($C820,'Policy Characteristics'!$C:$C,0)))</f>
        <v>indst shift to hydrogen</v>
      </c>
      <c r="L820" s="261">
        <f>IF(ISBLANK(INDEX('Policy Characteristics'!F:F,MATCH($C820,'Policy Characteristics'!$C:$C,0))),"",INDEX('Policy Characteristics'!F:F,MATCH($C820,'Policy Characteristics'!$C:$C,0)))</f>
        <v>0</v>
      </c>
      <c r="M820" s="261">
        <f>IF(ISBLANK(INDEX('Policy Characteristics'!G:G,MATCH($C820,'Policy Characteristics'!$C:$C,0))),"",INDEX('Policy Characteristics'!G:G,MATCH($C820,'Policy Characteristics'!$C:$C,0)))</f>
        <v>1</v>
      </c>
      <c r="N820" s="261">
        <f>IF(ISBLANK(INDEX('Policy Characteristics'!H:H,MATCH($C820,'Policy Characteristics'!$C:$C,0))),"",INDEX('Policy Characteristics'!H:H,MATCH($C820,'Policy Characteristics'!$C:$C,0)))</f>
        <v>0.01</v>
      </c>
      <c r="O820" s="254" t="str">
        <f>IF(ISBLANK(INDEX('Policy Characteristics'!I:I,MATCH($C820,'Policy Characteristics'!$C:$C,0))),"",INDEX('Policy Characteristics'!I:I,MATCH($C820,'Policy Characteristics'!$C:$C,0)))</f>
        <v>% of fuel shifted</v>
      </c>
      <c r="P820" s="254"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54" t="str">
        <f>IF(ISBLANK(INDEX('Policy Characteristics'!K:K,MATCH($C820,'Policy Characteristics'!$C:$C,0))),"",INDEX('Policy Characteristics'!K:K,MATCH($C820,'Policy Characteristics'!$C:$C,0)))</f>
        <v>industry-ag-main.html#fuel-switching</v>
      </c>
      <c r="R820" s="254" t="str">
        <f>IF(ISBLANK(INDEX('Policy Characteristics'!L:L,MATCH($C820,'Policy Characteristics'!$C:$C,0))),"",INDEX('Policy Characteristics'!L:L,MATCH($C820,'Policy Characteristics'!$C:$C,0)))</f>
        <v>industry-elec-and-hydrogen.html</v>
      </c>
    </row>
    <row r="821" spans="1:18" s="2" customFormat="1">
      <c r="A821" s="254" t="str">
        <f>IF(ISBLANK(INDEX('Policy Characteristics'!A:A,MATCH($C821,'Policy Characteristics'!$C:$C,0))),"",INDEX('Policy Characteristics'!A:A,MATCH($C821,'Policy Characteristics'!$C:$C,0)))</f>
        <v>Industry</v>
      </c>
      <c r="B821" s="262" t="str">
        <f>IF(ISBLANK(INDEX('Policy Characteristics'!B:B,MATCH($C821,'Policy Characteristics'!$C:$C,0))),"",INDEX('Policy Characteristics'!B:B,MATCH($C821,'Policy Characteristics'!$C:$C,0)))</f>
        <v>Hydrogen Combustion</v>
      </c>
      <c r="C821" s="254" t="str">
        <f t="shared" si="37"/>
        <v>Fraction of Eligible Industrial Energy Use Shifted to Hydrogen</v>
      </c>
      <c r="D821" s="6" t="s">
        <v>3072</v>
      </c>
      <c r="E821" s="1" t="s">
        <v>3525</v>
      </c>
      <c r="F821" t="s">
        <v>3036</v>
      </c>
      <c r="G821" s="45" t="s">
        <v>3532</v>
      </c>
      <c r="H821" s="43">
        <v>2082</v>
      </c>
      <c r="I821" s="324" t="s">
        <v>43</v>
      </c>
      <c r="J821" s="255" t="str">
        <f>IF(ISBLANK(INDEX('Policy Characteristics'!D:D,MATCH($C821,'Policy Characteristics'!$C:$C,0))),"",INDEX('Policy Characteristics'!D:D,MATCH($C821,'Policy Characteristics'!$C:$C,0)))</f>
        <v>Hydrogen Combustion</v>
      </c>
      <c r="K821" s="254" t="str">
        <f>IF(ISBLANK(INDEX('Policy Characteristics'!E:E,MATCH($C821,'Policy Characteristics'!$C:$C,0))),"",INDEX('Policy Characteristics'!E:E,MATCH($C821,'Policy Characteristics'!$C:$C,0)))</f>
        <v>indst shift to hydrogen</v>
      </c>
      <c r="L821" s="261">
        <f>IF(ISBLANK(INDEX('Policy Characteristics'!F:F,MATCH($C821,'Policy Characteristics'!$C:$C,0))),"",INDEX('Policy Characteristics'!F:F,MATCH($C821,'Policy Characteristics'!$C:$C,0)))</f>
        <v>0</v>
      </c>
      <c r="M821" s="261">
        <f>IF(ISBLANK(INDEX('Policy Characteristics'!G:G,MATCH($C821,'Policy Characteristics'!$C:$C,0))),"",INDEX('Policy Characteristics'!G:G,MATCH($C821,'Policy Characteristics'!$C:$C,0)))</f>
        <v>1</v>
      </c>
      <c r="N821" s="261">
        <f>IF(ISBLANK(INDEX('Policy Characteristics'!H:H,MATCH($C821,'Policy Characteristics'!$C:$C,0))),"",INDEX('Policy Characteristics'!H:H,MATCH($C821,'Policy Characteristics'!$C:$C,0)))</f>
        <v>0.01</v>
      </c>
      <c r="O821" s="254" t="str">
        <f>IF(ISBLANK(INDEX('Policy Characteristics'!I:I,MATCH($C821,'Policy Characteristics'!$C:$C,0))),"",INDEX('Policy Characteristics'!I:I,MATCH($C821,'Policy Characteristics'!$C:$C,0)))</f>
        <v>% of fuel shifted</v>
      </c>
      <c r="P821" s="254"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54" t="str">
        <f>IF(ISBLANK(INDEX('Policy Characteristics'!K:K,MATCH($C821,'Policy Characteristics'!$C:$C,0))),"",INDEX('Policy Characteristics'!K:K,MATCH($C821,'Policy Characteristics'!$C:$C,0)))</f>
        <v>industry-ag-main.html#fuel-switching</v>
      </c>
      <c r="R821" s="254" t="str">
        <f>IF(ISBLANK(INDEX('Policy Characteristics'!L:L,MATCH($C821,'Policy Characteristics'!$C:$C,0))),"",INDEX('Policy Characteristics'!L:L,MATCH($C821,'Policy Characteristics'!$C:$C,0)))</f>
        <v>industry-elec-and-hydrogen.html</v>
      </c>
    </row>
    <row r="822" spans="1:18" s="2" customFormat="1">
      <c r="A822" s="254" t="str">
        <f>IF(ISBLANK(INDEX('Policy Characteristics'!A:A,MATCH($C822,'Policy Characteristics'!$C:$C,0))),"",INDEX('Policy Characteristics'!A:A,MATCH($C822,'Policy Characteristics'!$C:$C,0)))</f>
        <v>Industry</v>
      </c>
      <c r="B822" s="262" t="str">
        <f>IF(ISBLANK(INDEX('Policy Characteristics'!B:B,MATCH($C822,'Policy Characteristics'!$C:$C,0))),"",INDEX('Policy Characteristics'!B:B,MATCH($C822,'Policy Characteristics'!$C:$C,0)))</f>
        <v>Hydrogen Combustion</v>
      </c>
      <c r="C822" s="254" t="str">
        <f t="shared" si="37"/>
        <v>Fraction of Eligible Industrial Energy Use Shifted to Hydrogen</v>
      </c>
      <c r="D822" s="6" t="s">
        <v>3072</v>
      </c>
      <c r="E822" s="1" t="s">
        <v>3526</v>
      </c>
      <c r="F822" t="s">
        <v>3036</v>
      </c>
      <c r="G822" s="45" t="s">
        <v>3533</v>
      </c>
      <c r="H822" s="43">
        <v>2083</v>
      </c>
      <c r="I822" s="324" t="s">
        <v>43</v>
      </c>
      <c r="J822" s="255" t="str">
        <f>IF(ISBLANK(INDEX('Policy Characteristics'!D:D,MATCH($C822,'Policy Characteristics'!$C:$C,0))),"",INDEX('Policy Characteristics'!D:D,MATCH($C822,'Policy Characteristics'!$C:$C,0)))</f>
        <v>Hydrogen Combustion</v>
      </c>
      <c r="K822" s="254" t="str">
        <f>IF(ISBLANK(INDEX('Policy Characteristics'!E:E,MATCH($C822,'Policy Characteristics'!$C:$C,0))),"",INDEX('Policy Characteristics'!E:E,MATCH($C822,'Policy Characteristics'!$C:$C,0)))</f>
        <v>indst shift to hydrogen</v>
      </c>
      <c r="L822" s="261">
        <f>IF(ISBLANK(INDEX('Policy Characteristics'!F:F,MATCH($C822,'Policy Characteristics'!$C:$C,0))),"",INDEX('Policy Characteristics'!F:F,MATCH($C822,'Policy Characteristics'!$C:$C,0)))</f>
        <v>0</v>
      </c>
      <c r="M822" s="261">
        <f>IF(ISBLANK(INDEX('Policy Characteristics'!G:G,MATCH($C822,'Policy Characteristics'!$C:$C,0))),"",INDEX('Policy Characteristics'!G:G,MATCH($C822,'Policy Characteristics'!$C:$C,0)))</f>
        <v>1</v>
      </c>
      <c r="N822" s="261">
        <f>IF(ISBLANK(INDEX('Policy Characteristics'!H:H,MATCH($C822,'Policy Characteristics'!$C:$C,0))),"",INDEX('Policy Characteristics'!H:H,MATCH($C822,'Policy Characteristics'!$C:$C,0)))</f>
        <v>0.01</v>
      </c>
      <c r="O822" s="254" t="str">
        <f>IF(ISBLANK(INDEX('Policy Characteristics'!I:I,MATCH($C822,'Policy Characteristics'!$C:$C,0))),"",INDEX('Policy Characteristics'!I:I,MATCH($C822,'Policy Characteristics'!$C:$C,0)))</f>
        <v>% of fuel shifted</v>
      </c>
      <c r="P822" s="254"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54" t="str">
        <f>IF(ISBLANK(INDEX('Policy Characteristics'!K:K,MATCH($C822,'Policy Characteristics'!$C:$C,0))),"",INDEX('Policy Characteristics'!K:K,MATCH($C822,'Policy Characteristics'!$C:$C,0)))</f>
        <v>industry-ag-main.html#fuel-switching</v>
      </c>
      <c r="R822" s="254" t="str">
        <f>IF(ISBLANK(INDEX('Policy Characteristics'!L:L,MATCH($C822,'Policy Characteristics'!$C:$C,0))),"",INDEX('Policy Characteristics'!L:L,MATCH($C822,'Policy Characteristics'!$C:$C,0)))</f>
        <v>industry-elec-and-hydrogen.html</v>
      </c>
    </row>
    <row r="823" spans="1:18" s="2" customFormat="1">
      <c r="A823" s="254" t="str">
        <f>IF(ISBLANK(INDEX('Policy Characteristics'!A:A,MATCH($C823,'Policy Characteristics'!$C:$C,0))),"",INDEX('Policy Characteristics'!A:A,MATCH($C823,'Policy Characteristics'!$C:$C,0)))</f>
        <v>Industry</v>
      </c>
      <c r="B823" s="262" t="str">
        <f>IF(ISBLANK(INDEX('Policy Characteristics'!B:B,MATCH($C823,'Policy Characteristics'!$C:$C,0))),"",INDEX('Policy Characteristics'!B:B,MATCH($C823,'Policy Characteristics'!$C:$C,0)))</f>
        <v>Hydrogen Combustion</v>
      </c>
      <c r="C823" s="254" t="str">
        <f t="shared" si="37"/>
        <v>Fraction of Eligible Industrial Energy Use Shifted to Hydrogen</v>
      </c>
      <c r="D823" s="6" t="s">
        <v>3072</v>
      </c>
      <c r="E823" s="1" t="s">
        <v>3527</v>
      </c>
      <c r="F823" t="s">
        <v>3036</v>
      </c>
      <c r="G823" s="45" t="s">
        <v>3534</v>
      </c>
      <c r="H823" s="43">
        <v>2084</v>
      </c>
      <c r="I823" s="324" t="s">
        <v>43</v>
      </c>
      <c r="J823" s="255" t="str">
        <f>IF(ISBLANK(INDEX('Policy Characteristics'!D:D,MATCH($C823,'Policy Characteristics'!$C:$C,0))),"",INDEX('Policy Characteristics'!D:D,MATCH($C823,'Policy Characteristics'!$C:$C,0)))</f>
        <v>Hydrogen Combustion</v>
      </c>
      <c r="K823" s="254" t="str">
        <f>IF(ISBLANK(INDEX('Policy Characteristics'!E:E,MATCH($C823,'Policy Characteristics'!$C:$C,0))),"",INDEX('Policy Characteristics'!E:E,MATCH($C823,'Policy Characteristics'!$C:$C,0)))</f>
        <v>indst shift to hydrogen</v>
      </c>
      <c r="L823" s="261">
        <f>IF(ISBLANK(INDEX('Policy Characteristics'!F:F,MATCH($C823,'Policy Characteristics'!$C:$C,0))),"",INDEX('Policy Characteristics'!F:F,MATCH($C823,'Policy Characteristics'!$C:$C,0)))</f>
        <v>0</v>
      </c>
      <c r="M823" s="261">
        <f>IF(ISBLANK(INDEX('Policy Characteristics'!G:G,MATCH($C823,'Policy Characteristics'!$C:$C,0))),"",INDEX('Policy Characteristics'!G:G,MATCH($C823,'Policy Characteristics'!$C:$C,0)))</f>
        <v>1</v>
      </c>
      <c r="N823" s="261">
        <f>IF(ISBLANK(INDEX('Policy Characteristics'!H:H,MATCH($C823,'Policy Characteristics'!$C:$C,0))),"",INDEX('Policy Characteristics'!H:H,MATCH($C823,'Policy Characteristics'!$C:$C,0)))</f>
        <v>0.01</v>
      </c>
      <c r="O823" s="254" t="str">
        <f>IF(ISBLANK(INDEX('Policy Characteristics'!I:I,MATCH($C823,'Policy Characteristics'!$C:$C,0))),"",INDEX('Policy Characteristics'!I:I,MATCH($C823,'Policy Characteristics'!$C:$C,0)))</f>
        <v>% of fuel shifted</v>
      </c>
      <c r="P823" s="254"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54" t="str">
        <f>IF(ISBLANK(INDEX('Policy Characteristics'!K:K,MATCH($C823,'Policy Characteristics'!$C:$C,0))),"",INDEX('Policy Characteristics'!K:K,MATCH($C823,'Policy Characteristics'!$C:$C,0)))</f>
        <v>industry-ag-main.html#fuel-switching</v>
      </c>
      <c r="R823" s="254" t="str">
        <f>IF(ISBLANK(INDEX('Policy Characteristics'!L:L,MATCH($C823,'Policy Characteristics'!$C:$C,0))),"",INDEX('Policy Characteristics'!L:L,MATCH($C823,'Policy Characteristics'!$C:$C,0)))</f>
        <v>industry-elec-and-hydrogen.html</v>
      </c>
    </row>
    <row r="824" spans="1:18" s="2" customFormat="1">
      <c r="A824" s="254" t="str">
        <f>IF(ISBLANK(INDEX('Policy Characteristics'!A:A,MATCH($C824,'Policy Characteristics'!$C:$C,0))),"",INDEX('Policy Characteristics'!A:A,MATCH($C824,'Policy Characteristics'!$C:$C,0)))</f>
        <v>Industry</v>
      </c>
      <c r="B824" s="262" t="str">
        <f>IF(ISBLANK(INDEX('Policy Characteristics'!B:B,MATCH($C824,'Policy Characteristics'!$C:$C,0))),"",INDEX('Policy Characteristics'!B:B,MATCH($C824,'Policy Characteristics'!$C:$C,0)))</f>
        <v>Hydrogen Combustion</v>
      </c>
      <c r="C824" s="254" t="str">
        <f t="shared" si="37"/>
        <v>Fraction of Eligible Industrial Energy Use Shifted to Hydrogen</v>
      </c>
      <c r="D824" s="6" t="s">
        <v>3072</v>
      </c>
      <c r="E824" s="1" t="s">
        <v>3528</v>
      </c>
      <c r="F824" t="s">
        <v>3036</v>
      </c>
      <c r="G824" s="45" t="s">
        <v>3535</v>
      </c>
      <c r="H824" s="43">
        <v>2085</v>
      </c>
      <c r="I824" s="324" t="s">
        <v>44</v>
      </c>
      <c r="J824" s="255" t="str">
        <f>IF(ISBLANK(INDEX('Policy Characteristics'!D:D,MATCH($C824,'Policy Characteristics'!$C:$C,0))),"",INDEX('Policy Characteristics'!D:D,MATCH($C824,'Policy Characteristics'!$C:$C,0)))</f>
        <v>Hydrogen Combustion</v>
      </c>
      <c r="K824" s="254" t="str">
        <f>IF(ISBLANK(INDEX('Policy Characteristics'!E:E,MATCH($C824,'Policy Characteristics'!$C:$C,0))),"",INDEX('Policy Characteristics'!E:E,MATCH($C824,'Policy Characteristics'!$C:$C,0)))</f>
        <v>indst shift to hydrogen</v>
      </c>
      <c r="L824" s="261">
        <f>IF(ISBLANK(INDEX('Policy Characteristics'!F:F,MATCH($C824,'Policy Characteristics'!$C:$C,0))),"",INDEX('Policy Characteristics'!F:F,MATCH($C824,'Policy Characteristics'!$C:$C,0)))</f>
        <v>0</v>
      </c>
      <c r="M824" s="261">
        <f>IF(ISBLANK(INDEX('Policy Characteristics'!G:G,MATCH($C824,'Policy Characteristics'!$C:$C,0))),"",INDEX('Policy Characteristics'!G:G,MATCH($C824,'Policy Characteristics'!$C:$C,0)))</f>
        <v>1</v>
      </c>
      <c r="N824" s="261">
        <f>IF(ISBLANK(INDEX('Policy Characteristics'!H:H,MATCH($C824,'Policy Characteristics'!$C:$C,0))),"",INDEX('Policy Characteristics'!H:H,MATCH($C824,'Policy Characteristics'!$C:$C,0)))</f>
        <v>0.01</v>
      </c>
      <c r="O824" s="254" t="str">
        <f>IF(ISBLANK(INDEX('Policy Characteristics'!I:I,MATCH($C824,'Policy Characteristics'!$C:$C,0))),"",INDEX('Policy Characteristics'!I:I,MATCH($C824,'Policy Characteristics'!$C:$C,0)))</f>
        <v>% of fuel shifted</v>
      </c>
      <c r="P824" s="254"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54" t="str">
        <f>IF(ISBLANK(INDEX('Policy Characteristics'!K:K,MATCH($C824,'Policy Characteristics'!$C:$C,0))),"",INDEX('Policy Characteristics'!K:K,MATCH($C824,'Policy Characteristics'!$C:$C,0)))</f>
        <v>industry-ag-main.html#fuel-switching</v>
      </c>
      <c r="R824" s="254" t="str">
        <f>IF(ISBLANK(INDEX('Policy Characteristics'!L:L,MATCH($C824,'Policy Characteristics'!$C:$C,0))),"",INDEX('Policy Characteristics'!L:L,MATCH($C824,'Policy Characteristics'!$C:$C,0)))</f>
        <v>industry-elec-and-hydrogen.html</v>
      </c>
    </row>
    <row r="825" spans="1:18" s="2" customFormat="1">
      <c r="A825" s="254" t="str">
        <f>IF(ISBLANK(INDEX('Policy Characteristics'!A:A,MATCH($C825,'Policy Characteristics'!$C:$C,0))),"",INDEX('Policy Characteristics'!A:A,MATCH($C825,'Policy Characteristics'!$C:$C,0)))</f>
        <v>Industry</v>
      </c>
      <c r="B825" s="262" t="str">
        <f>IF(ISBLANK(INDEX('Policy Characteristics'!B:B,MATCH($C825,'Policy Characteristics'!$C:$C,0))),"",INDEX('Policy Characteristics'!B:B,MATCH($C825,'Policy Characteristics'!$C:$C,0)))</f>
        <v>Hydrogen Combustion</v>
      </c>
      <c r="C825" s="254" t="str">
        <f t="shared" si="37"/>
        <v>Fraction of Eligible Industrial Energy Use Shifted to Hydrogen</v>
      </c>
      <c r="D825" s="6" t="s">
        <v>3072</v>
      </c>
      <c r="E825" s="1" t="s">
        <v>3529</v>
      </c>
      <c r="F825" t="s">
        <v>3036</v>
      </c>
      <c r="G825" s="45" t="s">
        <v>3536</v>
      </c>
      <c r="H825" s="43">
        <v>2086</v>
      </c>
      <c r="I825" s="324" t="s">
        <v>44</v>
      </c>
      <c r="J825" s="255" t="str">
        <f>IF(ISBLANK(INDEX('Policy Characteristics'!D:D,MATCH($C825,'Policy Characteristics'!$C:$C,0))),"",INDEX('Policy Characteristics'!D:D,MATCH($C825,'Policy Characteristics'!$C:$C,0)))</f>
        <v>Hydrogen Combustion</v>
      </c>
      <c r="K825" s="254" t="str">
        <f>IF(ISBLANK(INDEX('Policy Characteristics'!E:E,MATCH($C825,'Policy Characteristics'!$C:$C,0))),"",INDEX('Policy Characteristics'!E:E,MATCH($C825,'Policy Characteristics'!$C:$C,0)))</f>
        <v>indst shift to hydrogen</v>
      </c>
      <c r="L825" s="261">
        <f>IF(ISBLANK(INDEX('Policy Characteristics'!F:F,MATCH($C825,'Policy Characteristics'!$C:$C,0))),"",INDEX('Policy Characteristics'!F:F,MATCH($C825,'Policy Characteristics'!$C:$C,0)))</f>
        <v>0</v>
      </c>
      <c r="M825" s="261">
        <f>IF(ISBLANK(INDEX('Policy Characteristics'!G:G,MATCH($C825,'Policy Characteristics'!$C:$C,0))),"",INDEX('Policy Characteristics'!G:G,MATCH($C825,'Policy Characteristics'!$C:$C,0)))</f>
        <v>1</v>
      </c>
      <c r="N825" s="261">
        <f>IF(ISBLANK(INDEX('Policy Characteristics'!H:H,MATCH($C825,'Policy Characteristics'!$C:$C,0))),"",INDEX('Policy Characteristics'!H:H,MATCH($C825,'Policy Characteristics'!$C:$C,0)))</f>
        <v>0.01</v>
      </c>
      <c r="O825" s="254" t="str">
        <f>IF(ISBLANK(INDEX('Policy Characteristics'!I:I,MATCH($C825,'Policy Characteristics'!$C:$C,0))),"",INDEX('Policy Characteristics'!I:I,MATCH($C825,'Policy Characteristics'!$C:$C,0)))</f>
        <v>% of fuel shifted</v>
      </c>
      <c r="P825" s="254"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54" t="str">
        <f>IF(ISBLANK(INDEX('Policy Characteristics'!K:K,MATCH($C825,'Policy Characteristics'!$C:$C,0))),"",INDEX('Policy Characteristics'!K:K,MATCH($C825,'Policy Characteristics'!$C:$C,0)))</f>
        <v>industry-ag-main.html#fuel-switching</v>
      </c>
      <c r="R825" s="254" t="str">
        <f>IF(ISBLANK(INDEX('Policy Characteristics'!L:L,MATCH($C825,'Policy Characteristics'!$C:$C,0))),"",INDEX('Policy Characteristics'!L:L,MATCH($C825,'Policy Characteristics'!$C:$C,0)))</f>
        <v>industry-elec-and-hydrogen.html</v>
      </c>
    </row>
    <row r="826" spans="1:18" s="2" customFormat="1">
      <c r="A826" s="254" t="str">
        <f>IF(ISBLANK(INDEX('Policy Characteristics'!A:A,MATCH($C826,'Policy Characteristics'!$C:$C,0))),"",INDEX('Policy Characteristics'!A:A,MATCH($C826,'Policy Characteristics'!$C:$C,0)))</f>
        <v>Industry</v>
      </c>
      <c r="B826" s="262" t="str">
        <f>IF(ISBLANK(INDEX('Policy Characteristics'!B:B,MATCH($C826,'Policy Characteristics'!$C:$C,0))),"",INDEX('Policy Characteristics'!B:B,MATCH($C826,'Policy Characteristics'!$C:$C,0)))</f>
        <v>Hydrogen Combustion</v>
      </c>
      <c r="C826" s="254" t="str">
        <f t="shared" si="37"/>
        <v>Fraction of Eligible Industrial Energy Use Shifted to Hydrogen</v>
      </c>
      <c r="D826" s="6" t="s">
        <v>3072</v>
      </c>
      <c r="E826" s="1" t="s">
        <v>3530</v>
      </c>
      <c r="F826" t="s">
        <v>3036</v>
      </c>
      <c r="G826" s="45" t="s">
        <v>3537</v>
      </c>
      <c r="H826" s="43">
        <v>2087</v>
      </c>
      <c r="I826" s="324" t="s">
        <v>43</v>
      </c>
      <c r="J826" s="255" t="str">
        <f>IF(ISBLANK(INDEX('Policy Characteristics'!D:D,MATCH($C826,'Policy Characteristics'!$C:$C,0))),"",INDEX('Policy Characteristics'!D:D,MATCH($C826,'Policy Characteristics'!$C:$C,0)))</f>
        <v>Hydrogen Combustion</v>
      </c>
      <c r="K826" s="254" t="str">
        <f>IF(ISBLANK(INDEX('Policy Characteristics'!E:E,MATCH($C826,'Policy Characteristics'!$C:$C,0))),"",INDEX('Policy Characteristics'!E:E,MATCH($C826,'Policy Characteristics'!$C:$C,0)))</f>
        <v>indst shift to hydrogen</v>
      </c>
      <c r="L826" s="261">
        <f>IF(ISBLANK(INDEX('Policy Characteristics'!F:F,MATCH($C826,'Policy Characteristics'!$C:$C,0))),"",INDEX('Policy Characteristics'!F:F,MATCH($C826,'Policy Characteristics'!$C:$C,0)))</f>
        <v>0</v>
      </c>
      <c r="M826" s="261">
        <f>IF(ISBLANK(INDEX('Policy Characteristics'!G:G,MATCH($C826,'Policy Characteristics'!$C:$C,0))),"",INDEX('Policy Characteristics'!G:G,MATCH($C826,'Policy Characteristics'!$C:$C,0)))</f>
        <v>1</v>
      </c>
      <c r="N826" s="261">
        <f>IF(ISBLANK(INDEX('Policy Characteristics'!H:H,MATCH($C826,'Policy Characteristics'!$C:$C,0))),"",INDEX('Policy Characteristics'!H:H,MATCH($C826,'Policy Characteristics'!$C:$C,0)))</f>
        <v>0.01</v>
      </c>
      <c r="O826" s="254" t="str">
        <f>IF(ISBLANK(INDEX('Policy Characteristics'!I:I,MATCH($C826,'Policy Characteristics'!$C:$C,0))),"",INDEX('Policy Characteristics'!I:I,MATCH($C826,'Policy Characteristics'!$C:$C,0)))</f>
        <v>% of fuel shifted</v>
      </c>
      <c r="P826" s="254"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54" t="str">
        <f>IF(ISBLANK(INDEX('Policy Characteristics'!K:K,MATCH($C826,'Policy Characteristics'!$C:$C,0))),"",INDEX('Policy Characteristics'!K:K,MATCH($C826,'Policy Characteristics'!$C:$C,0)))</f>
        <v>industry-ag-main.html#fuel-switching</v>
      </c>
      <c r="R826" s="254" t="str">
        <f>IF(ISBLANK(INDEX('Policy Characteristics'!L:L,MATCH($C826,'Policy Characteristics'!$C:$C,0))),"",INDEX('Policy Characteristics'!L:L,MATCH($C826,'Policy Characteristics'!$C:$C,0)))</f>
        <v>industry-elec-and-hydrogen.html</v>
      </c>
    </row>
    <row r="827" spans="1:18" s="2" customFormat="1">
      <c r="A827" s="254" t="str">
        <f>IF(ISBLANK(INDEX('Policy Characteristics'!A:A,MATCH($C827,'Policy Characteristics'!$C:$C,0))),"",INDEX('Policy Characteristics'!A:A,MATCH($C827,'Policy Characteristics'!$C:$C,0)))</f>
        <v>Industry</v>
      </c>
      <c r="B827" s="262" t="str">
        <f>IF(ISBLANK(INDEX('Policy Characteristics'!B:B,MATCH($C827,'Policy Characteristics'!$C:$C,0))),"",INDEX('Policy Characteristics'!B:B,MATCH($C827,'Policy Characteristics'!$C:$C,0)))</f>
        <v>Hydrogen Combustion</v>
      </c>
      <c r="C827" s="254" t="str">
        <f t="shared" si="37"/>
        <v>Fraction of Eligible Industrial Energy Use Shifted to Hydrogen</v>
      </c>
      <c r="D827" s="6" t="s">
        <v>3072</v>
      </c>
      <c r="E827" s="1" t="s">
        <v>3531</v>
      </c>
      <c r="F827" t="s">
        <v>3036</v>
      </c>
      <c r="G827" s="45" t="s">
        <v>3538</v>
      </c>
      <c r="H827" s="43">
        <v>2088</v>
      </c>
      <c r="I827" s="324" t="s">
        <v>44</v>
      </c>
      <c r="J827" s="255" t="str">
        <f>IF(ISBLANK(INDEX('Policy Characteristics'!D:D,MATCH($C827,'Policy Characteristics'!$C:$C,0))),"",INDEX('Policy Characteristics'!D:D,MATCH($C827,'Policy Characteristics'!$C:$C,0)))</f>
        <v>Hydrogen Combustion</v>
      </c>
      <c r="K827" s="254" t="str">
        <f>IF(ISBLANK(INDEX('Policy Characteristics'!E:E,MATCH($C827,'Policy Characteristics'!$C:$C,0))),"",INDEX('Policy Characteristics'!E:E,MATCH($C827,'Policy Characteristics'!$C:$C,0)))</f>
        <v>indst shift to hydrogen</v>
      </c>
      <c r="L827" s="261">
        <f>IF(ISBLANK(INDEX('Policy Characteristics'!F:F,MATCH($C827,'Policy Characteristics'!$C:$C,0))),"",INDEX('Policy Characteristics'!F:F,MATCH($C827,'Policy Characteristics'!$C:$C,0)))</f>
        <v>0</v>
      </c>
      <c r="M827" s="261">
        <f>IF(ISBLANK(INDEX('Policy Characteristics'!G:G,MATCH($C827,'Policy Characteristics'!$C:$C,0))),"",INDEX('Policy Characteristics'!G:G,MATCH($C827,'Policy Characteristics'!$C:$C,0)))</f>
        <v>1</v>
      </c>
      <c r="N827" s="261">
        <f>IF(ISBLANK(INDEX('Policy Characteristics'!H:H,MATCH($C827,'Policy Characteristics'!$C:$C,0))),"",INDEX('Policy Characteristics'!H:H,MATCH($C827,'Policy Characteristics'!$C:$C,0)))</f>
        <v>0.01</v>
      </c>
      <c r="O827" s="254" t="str">
        <f>IF(ISBLANK(INDEX('Policy Characteristics'!I:I,MATCH($C827,'Policy Characteristics'!$C:$C,0))),"",INDEX('Policy Characteristics'!I:I,MATCH($C827,'Policy Characteristics'!$C:$C,0)))</f>
        <v>% of fuel shifted</v>
      </c>
      <c r="P827" s="254"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54" t="str">
        <f>IF(ISBLANK(INDEX('Policy Characteristics'!K:K,MATCH($C827,'Policy Characteristics'!$C:$C,0))),"",INDEX('Policy Characteristics'!K:K,MATCH($C827,'Policy Characteristics'!$C:$C,0)))</f>
        <v>industry-ag-main.html#fuel-switching</v>
      </c>
      <c r="R827" s="254" t="str">
        <f>IF(ISBLANK(INDEX('Policy Characteristics'!L:L,MATCH($C827,'Policy Characteristics'!$C:$C,0))),"",INDEX('Policy Characteristics'!L:L,MATCH($C827,'Policy Characteristics'!$C:$C,0)))</f>
        <v>industry-elec-and-hydrogen.html</v>
      </c>
    </row>
    <row r="828" spans="1:18" s="2" customFormat="1">
      <c r="A828" s="254" t="str">
        <f>IF(ISBLANK(INDEX('Policy Characteristics'!A:A,MATCH($C828,'Policy Characteristics'!$C:$C,0))),"",INDEX('Policy Characteristics'!A:A,MATCH($C828,'Policy Characteristics'!$C:$C,0)))</f>
        <v>Industry</v>
      </c>
      <c r="B828" s="262" t="str">
        <f>IF(ISBLANK(INDEX('Policy Characteristics'!B:B,MATCH($C828,'Policy Characteristics'!$C:$C,0))),"",INDEX('Policy Characteristics'!B:B,MATCH($C828,'Policy Characteristics'!$C:$C,0)))</f>
        <v>Hydrogen Combustion</v>
      </c>
      <c r="C828" s="254" t="str">
        <f t="shared" si="37"/>
        <v>Fraction of Eligible Industrial Energy Use Shifted to Hydrogen</v>
      </c>
      <c r="D828" s="6" t="s">
        <v>3072</v>
      </c>
      <c r="E828" s="1" t="s">
        <v>3694</v>
      </c>
      <c r="F828" t="s">
        <v>3036</v>
      </c>
      <c r="G828" s="45" t="s">
        <v>3694</v>
      </c>
      <c r="H828" s="43">
        <v>2089</v>
      </c>
      <c r="I828" s="324" t="s">
        <v>43</v>
      </c>
      <c r="J828" s="255" t="str">
        <f>IF(ISBLANK(INDEX('Policy Characteristics'!D:D,MATCH($C828,'Policy Characteristics'!$C:$C,0))),"",INDEX('Policy Characteristics'!D:D,MATCH($C828,'Policy Characteristics'!$C:$C,0)))</f>
        <v>Hydrogen Combustion</v>
      </c>
      <c r="K828" s="254" t="str">
        <f>IF(ISBLANK(INDEX('Policy Characteristics'!E:E,MATCH($C828,'Policy Characteristics'!$C:$C,0))),"",INDEX('Policy Characteristics'!E:E,MATCH($C828,'Policy Characteristics'!$C:$C,0)))</f>
        <v>indst shift to hydrogen</v>
      </c>
      <c r="L828" s="261">
        <f>IF(ISBLANK(INDEX('Policy Characteristics'!F:F,MATCH($C828,'Policy Characteristics'!$C:$C,0))),"",INDEX('Policy Characteristics'!F:F,MATCH($C828,'Policy Characteristics'!$C:$C,0)))</f>
        <v>0</v>
      </c>
      <c r="M828" s="261">
        <f>IF(ISBLANK(INDEX('Policy Characteristics'!G:G,MATCH($C828,'Policy Characteristics'!$C:$C,0))),"",INDEX('Policy Characteristics'!G:G,MATCH($C828,'Policy Characteristics'!$C:$C,0)))</f>
        <v>1</v>
      </c>
      <c r="N828" s="261">
        <f>IF(ISBLANK(INDEX('Policy Characteristics'!H:H,MATCH($C828,'Policy Characteristics'!$C:$C,0))),"",INDEX('Policy Characteristics'!H:H,MATCH($C828,'Policy Characteristics'!$C:$C,0)))</f>
        <v>0.01</v>
      </c>
      <c r="O828" s="254" t="str">
        <f>IF(ISBLANK(INDEX('Policy Characteristics'!I:I,MATCH($C828,'Policy Characteristics'!$C:$C,0))),"",INDEX('Policy Characteristics'!I:I,MATCH($C828,'Policy Characteristics'!$C:$C,0)))</f>
        <v>% of fuel shifted</v>
      </c>
      <c r="P828" s="254"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54" t="str">
        <f>IF(ISBLANK(INDEX('Policy Characteristics'!K:K,MATCH($C828,'Policy Characteristics'!$C:$C,0))),"",INDEX('Policy Characteristics'!K:K,MATCH($C828,'Policy Characteristics'!$C:$C,0)))</f>
        <v>industry-ag-main.html#fuel-switching</v>
      </c>
      <c r="R828" s="254" t="str">
        <f>IF(ISBLANK(INDEX('Policy Characteristics'!L:L,MATCH($C828,'Policy Characteristics'!$C:$C,0))),"",INDEX('Policy Characteristics'!L:L,MATCH($C828,'Policy Characteristics'!$C:$C,0)))</f>
        <v>industry-elec-and-hydrogen.html</v>
      </c>
    </row>
    <row r="829" spans="1:18" s="2" customFormat="1">
      <c r="A829" s="254" t="str">
        <f>IF(ISBLANK(INDEX('Policy Characteristics'!A:A,MATCH($C829,'Policy Characteristics'!$C:$C,0))),"",INDEX('Policy Characteristics'!A:A,MATCH($C829,'Policy Characteristics'!$C:$C,0)))</f>
        <v>Industry</v>
      </c>
      <c r="B829" s="262" t="str">
        <f>IF(ISBLANK(INDEX('Policy Characteristics'!B:B,MATCH($C829,'Policy Characteristics'!$C:$C,0))),"",INDEX('Policy Characteristics'!B:B,MATCH($C829,'Policy Characteristics'!$C:$C,0)))</f>
        <v>Hydrogen Combustion</v>
      </c>
      <c r="C829" s="254" t="str">
        <f t="shared" si="37"/>
        <v>Fraction of Eligible Industrial Energy Use Shifted to Hydrogen</v>
      </c>
      <c r="D829" s="6" t="s">
        <v>3073</v>
      </c>
      <c r="E829" s="1" t="s">
        <v>3525</v>
      </c>
      <c r="F829" t="s">
        <v>3037</v>
      </c>
      <c r="G829" s="45" t="s">
        <v>3532</v>
      </c>
      <c r="H829" s="43">
        <v>2090</v>
      </c>
      <c r="I829" s="324" t="s">
        <v>43</v>
      </c>
      <c r="J829" s="255" t="str">
        <f>IF(ISBLANK(INDEX('Policy Characteristics'!D:D,MATCH($C829,'Policy Characteristics'!$C:$C,0))),"",INDEX('Policy Characteristics'!D:D,MATCH($C829,'Policy Characteristics'!$C:$C,0)))</f>
        <v>Hydrogen Combustion</v>
      </c>
      <c r="K829" s="254" t="str">
        <f>IF(ISBLANK(INDEX('Policy Characteristics'!E:E,MATCH($C829,'Policy Characteristics'!$C:$C,0))),"",INDEX('Policy Characteristics'!E:E,MATCH($C829,'Policy Characteristics'!$C:$C,0)))</f>
        <v>indst shift to hydrogen</v>
      </c>
      <c r="L829" s="261">
        <f>IF(ISBLANK(INDEX('Policy Characteristics'!F:F,MATCH($C829,'Policy Characteristics'!$C:$C,0))),"",INDEX('Policy Characteristics'!F:F,MATCH($C829,'Policy Characteristics'!$C:$C,0)))</f>
        <v>0</v>
      </c>
      <c r="M829" s="261">
        <f>IF(ISBLANK(INDEX('Policy Characteristics'!G:G,MATCH($C829,'Policy Characteristics'!$C:$C,0))),"",INDEX('Policy Characteristics'!G:G,MATCH($C829,'Policy Characteristics'!$C:$C,0)))</f>
        <v>1</v>
      </c>
      <c r="N829" s="261">
        <f>IF(ISBLANK(INDEX('Policy Characteristics'!H:H,MATCH($C829,'Policy Characteristics'!$C:$C,0))),"",INDEX('Policy Characteristics'!H:H,MATCH($C829,'Policy Characteristics'!$C:$C,0)))</f>
        <v>0.01</v>
      </c>
      <c r="O829" s="254" t="str">
        <f>IF(ISBLANK(INDEX('Policy Characteristics'!I:I,MATCH($C829,'Policy Characteristics'!$C:$C,0))),"",INDEX('Policy Characteristics'!I:I,MATCH($C829,'Policy Characteristics'!$C:$C,0)))</f>
        <v>% of fuel shifted</v>
      </c>
      <c r="P829" s="254"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54" t="str">
        <f>IF(ISBLANK(INDEX('Policy Characteristics'!K:K,MATCH($C829,'Policy Characteristics'!$C:$C,0))),"",INDEX('Policy Characteristics'!K:K,MATCH($C829,'Policy Characteristics'!$C:$C,0)))</f>
        <v>industry-ag-main.html#fuel-switching</v>
      </c>
      <c r="R829" s="254" t="str">
        <f>IF(ISBLANK(INDEX('Policy Characteristics'!L:L,MATCH($C829,'Policy Characteristics'!$C:$C,0))),"",INDEX('Policy Characteristics'!L:L,MATCH($C829,'Policy Characteristics'!$C:$C,0)))</f>
        <v>industry-elec-and-hydrogen.html</v>
      </c>
    </row>
    <row r="830" spans="1:18" s="2" customFormat="1">
      <c r="A830" s="254" t="str">
        <f>IF(ISBLANK(INDEX('Policy Characteristics'!A:A,MATCH($C830,'Policy Characteristics'!$C:$C,0))),"",INDEX('Policy Characteristics'!A:A,MATCH($C830,'Policy Characteristics'!$C:$C,0)))</f>
        <v>Industry</v>
      </c>
      <c r="B830" s="262" t="str">
        <f>IF(ISBLANK(INDEX('Policy Characteristics'!B:B,MATCH($C830,'Policy Characteristics'!$C:$C,0))),"",INDEX('Policy Characteristics'!B:B,MATCH($C830,'Policy Characteristics'!$C:$C,0)))</f>
        <v>Hydrogen Combustion</v>
      </c>
      <c r="C830" s="254" t="str">
        <f t="shared" si="37"/>
        <v>Fraction of Eligible Industrial Energy Use Shifted to Hydrogen</v>
      </c>
      <c r="D830" s="6" t="s">
        <v>3073</v>
      </c>
      <c r="E830" s="1" t="s">
        <v>3526</v>
      </c>
      <c r="F830" t="s">
        <v>3037</v>
      </c>
      <c r="G830" s="45" t="s">
        <v>3533</v>
      </c>
      <c r="H830" s="43">
        <v>2091</v>
      </c>
      <c r="I830" s="324" t="s">
        <v>43</v>
      </c>
      <c r="J830" s="255" t="str">
        <f>IF(ISBLANK(INDEX('Policy Characteristics'!D:D,MATCH($C830,'Policy Characteristics'!$C:$C,0))),"",INDEX('Policy Characteristics'!D:D,MATCH($C830,'Policy Characteristics'!$C:$C,0)))</f>
        <v>Hydrogen Combustion</v>
      </c>
      <c r="K830" s="254" t="str">
        <f>IF(ISBLANK(INDEX('Policy Characteristics'!E:E,MATCH($C830,'Policy Characteristics'!$C:$C,0))),"",INDEX('Policy Characteristics'!E:E,MATCH($C830,'Policy Characteristics'!$C:$C,0)))</f>
        <v>indst shift to hydrogen</v>
      </c>
      <c r="L830" s="261">
        <f>IF(ISBLANK(INDEX('Policy Characteristics'!F:F,MATCH($C830,'Policy Characteristics'!$C:$C,0))),"",INDEX('Policy Characteristics'!F:F,MATCH($C830,'Policy Characteristics'!$C:$C,0)))</f>
        <v>0</v>
      </c>
      <c r="M830" s="261">
        <f>IF(ISBLANK(INDEX('Policy Characteristics'!G:G,MATCH($C830,'Policy Characteristics'!$C:$C,0))),"",INDEX('Policy Characteristics'!G:G,MATCH($C830,'Policy Characteristics'!$C:$C,0)))</f>
        <v>1</v>
      </c>
      <c r="N830" s="261">
        <f>IF(ISBLANK(INDEX('Policy Characteristics'!H:H,MATCH($C830,'Policy Characteristics'!$C:$C,0))),"",INDEX('Policy Characteristics'!H:H,MATCH($C830,'Policy Characteristics'!$C:$C,0)))</f>
        <v>0.01</v>
      </c>
      <c r="O830" s="254" t="str">
        <f>IF(ISBLANK(INDEX('Policy Characteristics'!I:I,MATCH($C830,'Policy Characteristics'!$C:$C,0))),"",INDEX('Policy Characteristics'!I:I,MATCH($C830,'Policy Characteristics'!$C:$C,0)))</f>
        <v>% of fuel shifted</v>
      </c>
      <c r="P830" s="254"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54" t="str">
        <f>IF(ISBLANK(INDEX('Policy Characteristics'!K:K,MATCH($C830,'Policy Characteristics'!$C:$C,0))),"",INDEX('Policy Characteristics'!K:K,MATCH($C830,'Policy Characteristics'!$C:$C,0)))</f>
        <v>industry-ag-main.html#fuel-switching</v>
      </c>
      <c r="R830" s="254" t="str">
        <f>IF(ISBLANK(INDEX('Policy Characteristics'!L:L,MATCH($C830,'Policy Characteristics'!$C:$C,0))),"",INDEX('Policy Characteristics'!L:L,MATCH($C830,'Policy Characteristics'!$C:$C,0)))</f>
        <v>industry-elec-and-hydrogen.html</v>
      </c>
    </row>
    <row r="831" spans="1:18" s="2" customFormat="1">
      <c r="A831" s="254" t="str">
        <f>IF(ISBLANK(INDEX('Policy Characteristics'!A:A,MATCH($C831,'Policy Characteristics'!$C:$C,0))),"",INDEX('Policy Characteristics'!A:A,MATCH($C831,'Policy Characteristics'!$C:$C,0)))</f>
        <v>Industry</v>
      </c>
      <c r="B831" s="262" t="str">
        <f>IF(ISBLANK(INDEX('Policy Characteristics'!B:B,MATCH($C831,'Policy Characteristics'!$C:$C,0))),"",INDEX('Policy Characteristics'!B:B,MATCH($C831,'Policy Characteristics'!$C:$C,0)))</f>
        <v>Hydrogen Combustion</v>
      </c>
      <c r="C831" s="254" t="str">
        <f t="shared" si="37"/>
        <v>Fraction of Eligible Industrial Energy Use Shifted to Hydrogen</v>
      </c>
      <c r="D831" s="6" t="s">
        <v>3073</v>
      </c>
      <c r="E831" s="1" t="s">
        <v>3527</v>
      </c>
      <c r="F831" t="s">
        <v>3037</v>
      </c>
      <c r="G831" s="45" t="s">
        <v>3534</v>
      </c>
      <c r="H831" s="43">
        <v>2092</v>
      </c>
      <c r="I831" s="324" t="s">
        <v>43</v>
      </c>
      <c r="J831" s="255" t="str">
        <f>IF(ISBLANK(INDEX('Policy Characteristics'!D:D,MATCH($C831,'Policy Characteristics'!$C:$C,0))),"",INDEX('Policy Characteristics'!D:D,MATCH($C831,'Policy Characteristics'!$C:$C,0)))</f>
        <v>Hydrogen Combustion</v>
      </c>
      <c r="K831" s="254" t="str">
        <f>IF(ISBLANK(INDEX('Policy Characteristics'!E:E,MATCH($C831,'Policy Characteristics'!$C:$C,0))),"",INDEX('Policy Characteristics'!E:E,MATCH($C831,'Policy Characteristics'!$C:$C,0)))</f>
        <v>indst shift to hydrogen</v>
      </c>
      <c r="L831" s="261">
        <f>IF(ISBLANK(INDEX('Policy Characteristics'!F:F,MATCH($C831,'Policy Characteristics'!$C:$C,0))),"",INDEX('Policy Characteristics'!F:F,MATCH($C831,'Policy Characteristics'!$C:$C,0)))</f>
        <v>0</v>
      </c>
      <c r="M831" s="261">
        <f>IF(ISBLANK(INDEX('Policy Characteristics'!G:G,MATCH($C831,'Policy Characteristics'!$C:$C,0))),"",INDEX('Policy Characteristics'!G:G,MATCH($C831,'Policy Characteristics'!$C:$C,0)))</f>
        <v>1</v>
      </c>
      <c r="N831" s="261">
        <f>IF(ISBLANK(INDEX('Policy Characteristics'!H:H,MATCH($C831,'Policy Characteristics'!$C:$C,0))),"",INDEX('Policy Characteristics'!H:H,MATCH($C831,'Policy Characteristics'!$C:$C,0)))</f>
        <v>0.01</v>
      </c>
      <c r="O831" s="254" t="str">
        <f>IF(ISBLANK(INDEX('Policy Characteristics'!I:I,MATCH($C831,'Policy Characteristics'!$C:$C,0))),"",INDEX('Policy Characteristics'!I:I,MATCH($C831,'Policy Characteristics'!$C:$C,0)))</f>
        <v>% of fuel shifted</v>
      </c>
      <c r="P831" s="254"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54" t="str">
        <f>IF(ISBLANK(INDEX('Policy Characteristics'!K:K,MATCH($C831,'Policy Characteristics'!$C:$C,0))),"",INDEX('Policy Characteristics'!K:K,MATCH($C831,'Policy Characteristics'!$C:$C,0)))</f>
        <v>industry-ag-main.html#fuel-switching</v>
      </c>
      <c r="R831" s="254" t="str">
        <f>IF(ISBLANK(INDEX('Policy Characteristics'!L:L,MATCH($C831,'Policy Characteristics'!$C:$C,0))),"",INDEX('Policy Characteristics'!L:L,MATCH($C831,'Policy Characteristics'!$C:$C,0)))</f>
        <v>industry-elec-and-hydrogen.html</v>
      </c>
    </row>
    <row r="832" spans="1:18" s="2" customFormat="1">
      <c r="A832" s="254" t="str">
        <f>IF(ISBLANK(INDEX('Policy Characteristics'!A:A,MATCH($C832,'Policy Characteristics'!$C:$C,0))),"",INDEX('Policy Characteristics'!A:A,MATCH($C832,'Policy Characteristics'!$C:$C,0)))</f>
        <v>Industry</v>
      </c>
      <c r="B832" s="262" t="str">
        <f>IF(ISBLANK(INDEX('Policy Characteristics'!B:B,MATCH($C832,'Policy Characteristics'!$C:$C,0))),"",INDEX('Policy Characteristics'!B:B,MATCH($C832,'Policy Characteristics'!$C:$C,0)))</f>
        <v>Hydrogen Combustion</v>
      </c>
      <c r="C832" s="254" t="str">
        <f t="shared" si="37"/>
        <v>Fraction of Eligible Industrial Energy Use Shifted to Hydrogen</v>
      </c>
      <c r="D832" s="6" t="s">
        <v>3073</v>
      </c>
      <c r="E832" s="1" t="s">
        <v>3528</v>
      </c>
      <c r="F832" t="s">
        <v>3037</v>
      </c>
      <c r="G832" s="45" t="s">
        <v>3535</v>
      </c>
      <c r="H832" s="43">
        <v>2093</v>
      </c>
      <c r="I832" s="324" t="s">
        <v>43</v>
      </c>
      <c r="J832" s="255" t="str">
        <f>IF(ISBLANK(INDEX('Policy Characteristics'!D:D,MATCH($C832,'Policy Characteristics'!$C:$C,0))),"",INDEX('Policy Characteristics'!D:D,MATCH($C832,'Policy Characteristics'!$C:$C,0)))</f>
        <v>Hydrogen Combustion</v>
      </c>
      <c r="K832" s="254" t="str">
        <f>IF(ISBLANK(INDEX('Policy Characteristics'!E:E,MATCH($C832,'Policy Characteristics'!$C:$C,0))),"",INDEX('Policy Characteristics'!E:E,MATCH($C832,'Policy Characteristics'!$C:$C,0)))</f>
        <v>indst shift to hydrogen</v>
      </c>
      <c r="L832" s="261">
        <f>IF(ISBLANK(INDEX('Policy Characteristics'!F:F,MATCH($C832,'Policy Characteristics'!$C:$C,0))),"",INDEX('Policy Characteristics'!F:F,MATCH($C832,'Policy Characteristics'!$C:$C,0)))</f>
        <v>0</v>
      </c>
      <c r="M832" s="261">
        <f>IF(ISBLANK(INDEX('Policy Characteristics'!G:G,MATCH($C832,'Policy Characteristics'!$C:$C,0))),"",INDEX('Policy Characteristics'!G:G,MATCH($C832,'Policy Characteristics'!$C:$C,0)))</f>
        <v>1</v>
      </c>
      <c r="N832" s="261">
        <f>IF(ISBLANK(INDEX('Policy Characteristics'!H:H,MATCH($C832,'Policy Characteristics'!$C:$C,0))),"",INDEX('Policy Characteristics'!H:H,MATCH($C832,'Policy Characteristics'!$C:$C,0)))</f>
        <v>0.01</v>
      </c>
      <c r="O832" s="254" t="str">
        <f>IF(ISBLANK(INDEX('Policy Characteristics'!I:I,MATCH($C832,'Policy Characteristics'!$C:$C,0))),"",INDEX('Policy Characteristics'!I:I,MATCH($C832,'Policy Characteristics'!$C:$C,0)))</f>
        <v>% of fuel shifted</v>
      </c>
      <c r="P832" s="254"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54" t="str">
        <f>IF(ISBLANK(INDEX('Policy Characteristics'!K:K,MATCH($C832,'Policy Characteristics'!$C:$C,0))),"",INDEX('Policy Characteristics'!K:K,MATCH($C832,'Policy Characteristics'!$C:$C,0)))</f>
        <v>industry-ag-main.html#fuel-switching</v>
      </c>
      <c r="R832" s="254" t="str">
        <f>IF(ISBLANK(INDEX('Policy Characteristics'!L:L,MATCH($C832,'Policy Characteristics'!$C:$C,0))),"",INDEX('Policy Characteristics'!L:L,MATCH($C832,'Policy Characteristics'!$C:$C,0)))</f>
        <v>industry-elec-and-hydrogen.html</v>
      </c>
    </row>
    <row r="833" spans="1:18" s="2" customFormat="1">
      <c r="A833" s="254" t="str">
        <f>IF(ISBLANK(INDEX('Policy Characteristics'!A:A,MATCH($C833,'Policy Characteristics'!$C:$C,0))),"",INDEX('Policy Characteristics'!A:A,MATCH($C833,'Policy Characteristics'!$C:$C,0)))</f>
        <v>Industry</v>
      </c>
      <c r="B833" s="262" t="str">
        <f>IF(ISBLANK(INDEX('Policy Characteristics'!B:B,MATCH($C833,'Policy Characteristics'!$C:$C,0))),"",INDEX('Policy Characteristics'!B:B,MATCH($C833,'Policy Characteristics'!$C:$C,0)))</f>
        <v>Hydrogen Combustion</v>
      </c>
      <c r="C833" s="254" t="str">
        <f t="shared" si="37"/>
        <v>Fraction of Eligible Industrial Energy Use Shifted to Hydrogen</v>
      </c>
      <c r="D833" s="6" t="s">
        <v>3073</v>
      </c>
      <c r="E833" s="1" t="s">
        <v>3529</v>
      </c>
      <c r="F833" t="s">
        <v>3037</v>
      </c>
      <c r="G833" s="45" t="s">
        <v>3536</v>
      </c>
      <c r="H833" s="43">
        <v>2094</v>
      </c>
      <c r="I833" s="324" t="s">
        <v>44</v>
      </c>
      <c r="J833" s="255" t="str">
        <f>IF(ISBLANK(INDEX('Policy Characteristics'!D:D,MATCH($C833,'Policy Characteristics'!$C:$C,0))),"",INDEX('Policy Characteristics'!D:D,MATCH($C833,'Policy Characteristics'!$C:$C,0)))</f>
        <v>Hydrogen Combustion</v>
      </c>
      <c r="K833" s="254" t="str">
        <f>IF(ISBLANK(INDEX('Policy Characteristics'!E:E,MATCH($C833,'Policy Characteristics'!$C:$C,0))),"",INDEX('Policy Characteristics'!E:E,MATCH($C833,'Policy Characteristics'!$C:$C,0)))</f>
        <v>indst shift to hydrogen</v>
      </c>
      <c r="L833" s="261">
        <f>IF(ISBLANK(INDEX('Policy Characteristics'!F:F,MATCH($C833,'Policy Characteristics'!$C:$C,0))),"",INDEX('Policy Characteristics'!F:F,MATCH($C833,'Policy Characteristics'!$C:$C,0)))</f>
        <v>0</v>
      </c>
      <c r="M833" s="261">
        <f>IF(ISBLANK(INDEX('Policy Characteristics'!G:G,MATCH($C833,'Policy Characteristics'!$C:$C,0))),"",INDEX('Policy Characteristics'!G:G,MATCH($C833,'Policy Characteristics'!$C:$C,0)))</f>
        <v>1</v>
      </c>
      <c r="N833" s="261">
        <f>IF(ISBLANK(INDEX('Policy Characteristics'!H:H,MATCH($C833,'Policy Characteristics'!$C:$C,0))),"",INDEX('Policy Characteristics'!H:H,MATCH($C833,'Policy Characteristics'!$C:$C,0)))</f>
        <v>0.01</v>
      </c>
      <c r="O833" s="254" t="str">
        <f>IF(ISBLANK(INDEX('Policy Characteristics'!I:I,MATCH($C833,'Policy Characteristics'!$C:$C,0))),"",INDEX('Policy Characteristics'!I:I,MATCH($C833,'Policy Characteristics'!$C:$C,0)))</f>
        <v>% of fuel shifted</v>
      </c>
      <c r="P833" s="254"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54" t="str">
        <f>IF(ISBLANK(INDEX('Policy Characteristics'!K:K,MATCH($C833,'Policy Characteristics'!$C:$C,0))),"",INDEX('Policy Characteristics'!K:K,MATCH($C833,'Policy Characteristics'!$C:$C,0)))</f>
        <v>industry-ag-main.html#fuel-switching</v>
      </c>
      <c r="R833" s="254" t="str">
        <f>IF(ISBLANK(INDEX('Policy Characteristics'!L:L,MATCH($C833,'Policy Characteristics'!$C:$C,0))),"",INDEX('Policy Characteristics'!L:L,MATCH($C833,'Policy Characteristics'!$C:$C,0)))</f>
        <v>industry-elec-and-hydrogen.html</v>
      </c>
    </row>
    <row r="834" spans="1:18" s="2" customFormat="1">
      <c r="A834" s="254" t="str">
        <f>IF(ISBLANK(INDEX('Policy Characteristics'!A:A,MATCH($C834,'Policy Characteristics'!$C:$C,0))),"",INDEX('Policy Characteristics'!A:A,MATCH($C834,'Policy Characteristics'!$C:$C,0)))</f>
        <v>Industry</v>
      </c>
      <c r="B834" s="262" t="str">
        <f>IF(ISBLANK(INDEX('Policy Characteristics'!B:B,MATCH($C834,'Policy Characteristics'!$C:$C,0))),"",INDEX('Policy Characteristics'!B:B,MATCH($C834,'Policy Characteristics'!$C:$C,0)))</f>
        <v>Hydrogen Combustion</v>
      </c>
      <c r="C834" s="254" t="str">
        <f t="shared" si="37"/>
        <v>Fraction of Eligible Industrial Energy Use Shifted to Hydrogen</v>
      </c>
      <c r="D834" s="6" t="s">
        <v>3073</v>
      </c>
      <c r="E834" s="1" t="s">
        <v>3530</v>
      </c>
      <c r="F834" t="s">
        <v>3037</v>
      </c>
      <c r="G834" s="45" t="s">
        <v>3537</v>
      </c>
      <c r="H834" s="43">
        <v>2095</v>
      </c>
      <c r="I834" s="324" t="s">
        <v>43</v>
      </c>
      <c r="J834" s="255" t="str">
        <f>IF(ISBLANK(INDEX('Policy Characteristics'!D:D,MATCH($C834,'Policy Characteristics'!$C:$C,0))),"",INDEX('Policy Characteristics'!D:D,MATCH($C834,'Policy Characteristics'!$C:$C,0)))</f>
        <v>Hydrogen Combustion</v>
      </c>
      <c r="K834" s="254" t="str">
        <f>IF(ISBLANK(INDEX('Policy Characteristics'!E:E,MATCH($C834,'Policy Characteristics'!$C:$C,0))),"",INDEX('Policy Characteristics'!E:E,MATCH($C834,'Policy Characteristics'!$C:$C,0)))</f>
        <v>indst shift to hydrogen</v>
      </c>
      <c r="L834" s="261">
        <f>IF(ISBLANK(INDEX('Policy Characteristics'!F:F,MATCH($C834,'Policy Characteristics'!$C:$C,0))),"",INDEX('Policy Characteristics'!F:F,MATCH($C834,'Policy Characteristics'!$C:$C,0)))</f>
        <v>0</v>
      </c>
      <c r="M834" s="261">
        <f>IF(ISBLANK(INDEX('Policy Characteristics'!G:G,MATCH($C834,'Policy Characteristics'!$C:$C,0))),"",INDEX('Policy Characteristics'!G:G,MATCH($C834,'Policy Characteristics'!$C:$C,0)))</f>
        <v>1</v>
      </c>
      <c r="N834" s="261">
        <f>IF(ISBLANK(INDEX('Policy Characteristics'!H:H,MATCH($C834,'Policy Characteristics'!$C:$C,0))),"",INDEX('Policy Characteristics'!H:H,MATCH($C834,'Policy Characteristics'!$C:$C,0)))</f>
        <v>0.01</v>
      </c>
      <c r="O834" s="254" t="str">
        <f>IF(ISBLANK(INDEX('Policy Characteristics'!I:I,MATCH($C834,'Policy Characteristics'!$C:$C,0))),"",INDEX('Policy Characteristics'!I:I,MATCH($C834,'Policy Characteristics'!$C:$C,0)))</f>
        <v>% of fuel shifted</v>
      </c>
      <c r="P834" s="254"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54" t="str">
        <f>IF(ISBLANK(INDEX('Policy Characteristics'!K:K,MATCH($C834,'Policy Characteristics'!$C:$C,0))),"",INDEX('Policy Characteristics'!K:K,MATCH($C834,'Policy Characteristics'!$C:$C,0)))</f>
        <v>industry-ag-main.html#fuel-switching</v>
      </c>
      <c r="R834" s="254" t="str">
        <f>IF(ISBLANK(INDEX('Policy Characteristics'!L:L,MATCH($C834,'Policy Characteristics'!$C:$C,0))),"",INDEX('Policy Characteristics'!L:L,MATCH($C834,'Policy Characteristics'!$C:$C,0)))</f>
        <v>industry-elec-and-hydrogen.html</v>
      </c>
    </row>
    <row r="835" spans="1:18" s="2" customFormat="1">
      <c r="A835" s="254" t="str">
        <f>IF(ISBLANK(INDEX('Policy Characteristics'!A:A,MATCH($C835,'Policy Characteristics'!$C:$C,0))),"",INDEX('Policy Characteristics'!A:A,MATCH($C835,'Policy Characteristics'!$C:$C,0)))</f>
        <v>Industry</v>
      </c>
      <c r="B835" s="262" t="str">
        <f>IF(ISBLANK(INDEX('Policy Characteristics'!B:B,MATCH($C835,'Policy Characteristics'!$C:$C,0))),"",INDEX('Policy Characteristics'!B:B,MATCH($C835,'Policy Characteristics'!$C:$C,0)))</f>
        <v>Hydrogen Combustion</v>
      </c>
      <c r="C835" s="254" t="str">
        <f t="shared" si="37"/>
        <v>Fraction of Eligible Industrial Energy Use Shifted to Hydrogen</v>
      </c>
      <c r="D835" s="6" t="s">
        <v>3073</v>
      </c>
      <c r="E835" s="1" t="s">
        <v>3531</v>
      </c>
      <c r="F835" t="s">
        <v>3037</v>
      </c>
      <c r="G835" s="45" t="s">
        <v>3538</v>
      </c>
      <c r="H835" s="43">
        <v>2096</v>
      </c>
      <c r="I835" s="324" t="s">
        <v>44</v>
      </c>
      <c r="J835" s="255" t="str">
        <f>IF(ISBLANK(INDEX('Policy Characteristics'!D:D,MATCH($C835,'Policy Characteristics'!$C:$C,0))),"",INDEX('Policy Characteristics'!D:D,MATCH($C835,'Policy Characteristics'!$C:$C,0)))</f>
        <v>Hydrogen Combustion</v>
      </c>
      <c r="K835" s="254" t="str">
        <f>IF(ISBLANK(INDEX('Policy Characteristics'!E:E,MATCH($C835,'Policy Characteristics'!$C:$C,0))),"",INDEX('Policy Characteristics'!E:E,MATCH($C835,'Policy Characteristics'!$C:$C,0)))</f>
        <v>indst shift to hydrogen</v>
      </c>
      <c r="L835" s="261">
        <f>IF(ISBLANK(INDEX('Policy Characteristics'!F:F,MATCH($C835,'Policy Characteristics'!$C:$C,0))),"",INDEX('Policy Characteristics'!F:F,MATCH($C835,'Policy Characteristics'!$C:$C,0)))</f>
        <v>0</v>
      </c>
      <c r="M835" s="261">
        <f>IF(ISBLANK(INDEX('Policy Characteristics'!G:G,MATCH($C835,'Policy Characteristics'!$C:$C,0))),"",INDEX('Policy Characteristics'!G:G,MATCH($C835,'Policy Characteristics'!$C:$C,0)))</f>
        <v>1</v>
      </c>
      <c r="N835" s="261">
        <f>IF(ISBLANK(INDEX('Policy Characteristics'!H:H,MATCH($C835,'Policy Characteristics'!$C:$C,0))),"",INDEX('Policy Characteristics'!H:H,MATCH($C835,'Policy Characteristics'!$C:$C,0)))</f>
        <v>0.01</v>
      </c>
      <c r="O835" s="254" t="str">
        <f>IF(ISBLANK(INDEX('Policy Characteristics'!I:I,MATCH($C835,'Policy Characteristics'!$C:$C,0))),"",INDEX('Policy Characteristics'!I:I,MATCH($C835,'Policy Characteristics'!$C:$C,0)))</f>
        <v>% of fuel shifted</v>
      </c>
      <c r="P835" s="254"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54" t="str">
        <f>IF(ISBLANK(INDEX('Policy Characteristics'!K:K,MATCH($C835,'Policy Characteristics'!$C:$C,0))),"",INDEX('Policy Characteristics'!K:K,MATCH($C835,'Policy Characteristics'!$C:$C,0)))</f>
        <v>industry-ag-main.html#fuel-switching</v>
      </c>
      <c r="R835" s="254" t="str">
        <f>IF(ISBLANK(INDEX('Policy Characteristics'!L:L,MATCH($C835,'Policy Characteristics'!$C:$C,0))),"",INDEX('Policy Characteristics'!L:L,MATCH($C835,'Policy Characteristics'!$C:$C,0)))</f>
        <v>industry-elec-and-hydrogen.html</v>
      </c>
    </row>
    <row r="836" spans="1:18" s="2" customFormat="1">
      <c r="A836" s="254" t="str">
        <f>IF(ISBLANK(INDEX('Policy Characteristics'!A:A,MATCH($C836,'Policy Characteristics'!$C:$C,0))),"",INDEX('Policy Characteristics'!A:A,MATCH($C836,'Policy Characteristics'!$C:$C,0)))</f>
        <v>Industry</v>
      </c>
      <c r="B836" s="262" t="str">
        <f>IF(ISBLANK(INDEX('Policy Characteristics'!B:B,MATCH($C836,'Policy Characteristics'!$C:$C,0))),"",INDEX('Policy Characteristics'!B:B,MATCH($C836,'Policy Characteristics'!$C:$C,0)))</f>
        <v>Hydrogen Combustion</v>
      </c>
      <c r="C836" s="254" t="str">
        <f t="shared" si="37"/>
        <v>Fraction of Eligible Industrial Energy Use Shifted to Hydrogen</v>
      </c>
      <c r="D836" s="6" t="s">
        <v>3073</v>
      </c>
      <c r="E836" s="1" t="s">
        <v>3694</v>
      </c>
      <c r="F836" t="s">
        <v>3037</v>
      </c>
      <c r="G836" s="45" t="s">
        <v>3694</v>
      </c>
      <c r="H836" s="43">
        <v>2097</v>
      </c>
      <c r="I836" s="324" t="s">
        <v>43</v>
      </c>
      <c r="J836" s="255" t="str">
        <f>IF(ISBLANK(INDEX('Policy Characteristics'!D:D,MATCH($C836,'Policy Characteristics'!$C:$C,0))),"",INDEX('Policy Characteristics'!D:D,MATCH($C836,'Policy Characteristics'!$C:$C,0)))</f>
        <v>Hydrogen Combustion</v>
      </c>
      <c r="K836" s="254" t="str">
        <f>IF(ISBLANK(INDEX('Policy Characteristics'!E:E,MATCH($C836,'Policy Characteristics'!$C:$C,0))),"",INDEX('Policy Characteristics'!E:E,MATCH($C836,'Policy Characteristics'!$C:$C,0)))</f>
        <v>indst shift to hydrogen</v>
      </c>
      <c r="L836" s="261">
        <f>IF(ISBLANK(INDEX('Policy Characteristics'!F:F,MATCH($C836,'Policy Characteristics'!$C:$C,0))),"",INDEX('Policy Characteristics'!F:F,MATCH($C836,'Policy Characteristics'!$C:$C,0)))</f>
        <v>0</v>
      </c>
      <c r="M836" s="261">
        <f>IF(ISBLANK(INDEX('Policy Characteristics'!G:G,MATCH($C836,'Policy Characteristics'!$C:$C,0))),"",INDEX('Policy Characteristics'!G:G,MATCH($C836,'Policy Characteristics'!$C:$C,0)))</f>
        <v>1</v>
      </c>
      <c r="N836" s="261">
        <f>IF(ISBLANK(INDEX('Policy Characteristics'!H:H,MATCH($C836,'Policy Characteristics'!$C:$C,0))),"",INDEX('Policy Characteristics'!H:H,MATCH($C836,'Policy Characteristics'!$C:$C,0)))</f>
        <v>0.01</v>
      </c>
      <c r="O836" s="254" t="str">
        <f>IF(ISBLANK(INDEX('Policy Characteristics'!I:I,MATCH($C836,'Policy Characteristics'!$C:$C,0))),"",INDEX('Policy Characteristics'!I:I,MATCH($C836,'Policy Characteristics'!$C:$C,0)))</f>
        <v>% of fuel shifted</v>
      </c>
      <c r="P836" s="254"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54" t="str">
        <f>IF(ISBLANK(INDEX('Policy Characteristics'!K:K,MATCH($C836,'Policy Characteristics'!$C:$C,0))),"",INDEX('Policy Characteristics'!K:K,MATCH($C836,'Policy Characteristics'!$C:$C,0)))</f>
        <v>industry-ag-main.html#fuel-switching</v>
      </c>
      <c r="R836" s="254" t="str">
        <f>IF(ISBLANK(INDEX('Policy Characteristics'!L:L,MATCH($C836,'Policy Characteristics'!$C:$C,0))),"",INDEX('Policy Characteristics'!L:L,MATCH($C836,'Policy Characteristics'!$C:$C,0)))</f>
        <v>industry-elec-and-hydrogen.html</v>
      </c>
    </row>
    <row r="837" spans="1:18" s="2" customFormat="1">
      <c r="A837" s="254" t="str">
        <f>IF(ISBLANK(INDEX('Policy Characteristics'!A:A,MATCH($C837,'Policy Characteristics'!$C:$C,0))),"",INDEX('Policy Characteristics'!A:A,MATCH($C837,'Policy Characteristics'!$C:$C,0)))</f>
        <v>Industry</v>
      </c>
      <c r="B837" s="262" t="str">
        <f>IF(ISBLANK(INDEX('Policy Characteristics'!B:B,MATCH($C837,'Policy Characteristics'!$C:$C,0))),"",INDEX('Policy Characteristics'!B:B,MATCH($C837,'Policy Characteristics'!$C:$C,0)))</f>
        <v>Hydrogen Combustion</v>
      </c>
      <c r="C837" s="254" t="str">
        <f t="shared" si="37"/>
        <v>Fraction of Eligible Industrial Energy Use Shifted to Hydrogen</v>
      </c>
      <c r="D837" s="6" t="s">
        <v>3074</v>
      </c>
      <c r="E837" s="1" t="s">
        <v>3525</v>
      </c>
      <c r="F837" t="s">
        <v>3038</v>
      </c>
      <c r="G837" s="45" t="s">
        <v>3532</v>
      </c>
      <c r="H837" s="43">
        <v>2098</v>
      </c>
      <c r="I837" s="324" t="s">
        <v>43</v>
      </c>
      <c r="J837" s="255" t="str">
        <f>IF(ISBLANK(INDEX('Policy Characteristics'!D:D,MATCH($C837,'Policy Characteristics'!$C:$C,0))),"",INDEX('Policy Characteristics'!D:D,MATCH($C837,'Policy Characteristics'!$C:$C,0)))</f>
        <v>Hydrogen Combustion</v>
      </c>
      <c r="K837" s="254" t="str">
        <f>IF(ISBLANK(INDEX('Policy Characteristics'!E:E,MATCH($C837,'Policy Characteristics'!$C:$C,0))),"",INDEX('Policy Characteristics'!E:E,MATCH($C837,'Policy Characteristics'!$C:$C,0)))</f>
        <v>indst shift to hydrogen</v>
      </c>
      <c r="L837" s="261">
        <f>IF(ISBLANK(INDEX('Policy Characteristics'!F:F,MATCH($C837,'Policy Characteristics'!$C:$C,0))),"",INDEX('Policy Characteristics'!F:F,MATCH($C837,'Policy Characteristics'!$C:$C,0)))</f>
        <v>0</v>
      </c>
      <c r="M837" s="261">
        <f>IF(ISBLANK(INDEX('Policy Characteristics'!G:G,MATCH($C837,'Policy Characteristics'!$C:$C,0))),"",INDEX('Policy Characteristics'!G:G,MATCH($C837,'Policy Characteristics'!$C:$C,0)))</f>
        <v>1</v>
      </c>
      <c r="N837" s="261">
        <f>IF(ISBLANK(INDEX('Policy Characteristics'!H:H,MATCH($C837,'Policy Characteristics'!$C:$C,0))),"",INDEX('Policy Characteristics'!H:H,MATCH($C837,'Policy Characteristics'!$C:$C,0)))</f>
        <v>0.01</v>
      </c>
      <c r="O837" s="254" t="str">
        <f>IF(ISBLANK(INDEX('Policy Characteristics'!I:I,MATCH($C837,'Policy Characteristics'!$C:$C,0))),"",INDEX('Policy Characteristics'!I:I,MATCH($C837,'Policy Characteristics'!$C:$C,0)))</f>
        <v>% of fuel shifted</v>
      </c>
      <c r="P837" s="254"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54" t="str">
        <f>IF(ISBLANK(INDEX('Policy Characteristics'!K:K,MATCH($C837,'Policy Characteristics'!$C:$C,0))),"",INDEX('Policy Characteristics'!K:K,MATCH($C837,'Policy Characteristics'!$C:$C,0)))</f>
        <v>industry-ag-main.html#fuel-switching</v>
      </c>
      <c r="R837" s="254" t="str">
        <f>IF(ISBLANK(INDEX('Policy Characteristics'!L:L,MATCH($C837,'Policy Characteristics'!$C:$C,0))),"",INDEX('Policy Characteristics'!L:L,MATCH($C837,'Policy Characteristics'!$C:$C,0)))</f>
        <v>industry-elec-and-hydrogen.html</v>
      </c>
    </row>
    <row r="838" spans="1:18" s="2" customFormat="1">
      <c r="A838" s="254" t="str">
        <f>IF(ISBLANK(INDEX('Policy Characteristics'!A:A,MATCH($C838,'Policy Characteristics'!$C:$C,0))),"",INDEX('Policy Characteristics'!A:A,MATCH($C838,'Policy Characteristics'!$C:$C,0)))</f>
        <v>Industry</v>
      </c>
      <c r="B838" s="262" t="str">
        <f>IF(ISBLANK(INDEX('Policy Characteristics'!B:B,MATCH($C838,'Policy Characteristics'!$C:$C,0))),"",INDEX('Policy Characteristics'!B:B,MATCH($C838,'Policy Characteristics'!$C:$C,0)))</f>
        <v>Hydrogen Combustion</v>
      </c>
      <c r="C838" s="254" t="str">
        <f t="shared" si="37"/>
        <v>Fraction of Eligible Industrial Energy Use Shifted to Hydrogen</v>
      </c>
      <c r="D838" s="6" t="s">
        <v>3074</v>
      </c>
      <c r="E838" s="1" t="s">
        <v>3526</v>
      </c>
      <c r="F838" t="s">
        <v>3038</v>
      </c>
      <c r="G838" s="45" t="s">
        <v>3533</v>
      </c>
      <c r="H838" s="43">
        <v>2099</v>
      </c>
      <c r="I838" s="324" t="s">
        <v>43</v>
      </c>
      <c r="J838" s="255" t="str">
        <f>IF(ISBLANK(INDEX('Policy Characteristics'!D:D,MATCH($C838,'Policy Characteristics'!$C:$C,0))),"",INDEX('Policy Characteristics'!D:D,MATCH($C838,'Policy Characteristics'!$C:$C,0)))</f>
        <v>Hydrogen Combustion</v>
      </c>
      <c r="K838" s="254" t="str">
        <f>IF(ISBLANK(INDEX('Policy Characteristics'!E:E,MATCH($C838,'Policy Characteristics'!$C:$C,0))),"",INDEX('Policy Characteristics'!E:E,MATCH($C838,'Policy Characteristics'!$C:$C,0)))</f>
        <v>indst shift to hydrogen</v>
      </c>
      <c r="L838" s="261">
        <f>IF(ISBLANK(INDEX('Policy Characteristics'!F:F,MATCH($C838,'Policy Characteristics'!$C:$C,0))),"",INDEX('Policy Characteristics'!F:F,MATCH($C838,'Policy Characteristics'!$C:$C,0)))</f>
        <v>0</v>
      </c>
      <c r="M838" s="261">
        <f>IF(ISBLANK(INDEX('Policy Characteristics'!G:G,MATCH($C838,'Policy Characteristics'!$C:$C,0))),"",INDEX('Policy Characteristics'!G:G,MATCH($C838,'Policy Characteristics'!$C:$C,0)))</f>
        <v>1</v>
      </c>
      <c r="N838" s="261">
        <f>IF(ISBLANK(INDEX('Policy Characteristics'!H:H,MATCH($C838,'Policy Characteristics'!$C:$C,0))),"",INDEX('Policy Characteristics'!H:H,MATCH($C838,'Policy Characteristics'!$C:$C,0)))</f>
        <v>0.01</v>
      </c>
      <c r="O838" s="254" t="str">
        <f>IF(ISBLANK(INDEX('Policy Characteristics'!I:I,MATCH($C838,'Policy Characteristics'!$C:$C,0))),"",INDEX('Policy Characteristics'!I:I,MATCH($C838,'Policy Characteristics'!$C:$C,0)))</f>
        <v>% of fuel shifted</v>
      </c>
      <c r="P838" s="254"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54" t="str">
        <f>IF(ISBLANK(INDEX('Policy Characteristics'!K:K,MATCH($C838,'Policy Characteristics'!$C:$C,0))),"",INDEX('Policy Characteristics'!K:K,MATCH($C838,'Policy Characteristics'!$C:$C,0)))</f>
        <v>industry-ag-main.html#fuel-switching</v>
      </c>
      <c r="R838" s="254" t="str">
        <f>IF(ISBLANK(INDEX('Policy Characteristics'!L:L,MATCH($C838,'Policy Characteristics'!$C:$C,0))),"",INDEX('Policy Characteristics'!L:L,MATCH($C838,'Policy Characteristics'!$C:$C,0)))</f>
        <v>industry-elec-and-hydrogen.html</v>
      </c>
    </row>
    <row r="839" spans="1:18" s="2" customFormat="1">
      <c r="A839" s="254" t="str">
        <f>IF(ISBLANK(INDEX('Policy Characteristics'!A:A,MATCH($C839,'Policy Characteristics'!$C:$C,0))),"",INDEX('Policy Characteristics'!A:A,MATCH($C839,'Policy Characteristics'!$C:$C,0)))</f>
        <v>Industry</v>
      </c>
      <c r="B839" s="262" t="str">
        <f>IF(ISBLANK(INDEX('Policy Characteristics'!B:B,MATCH($C839,'Policy Characteristics'!$C:$C,0))),"",INDEX('Policy Characteristics'!B:B,MATCH($C839,'Policy Characteristics'!$C:$C,0)))</f>
        <v>Hydrogen Combustion</v>
      </c>
      <c r="C839" s="254" t="str">
        <f t="shared" ref="C839:C902" si="38">C$773</f>
        <v>Fraction of Eligible Industrial Energy Use Shifted to Hydrogen</v>
      </c>
      <c r="D839" s="6" t="s">
        <v>3074</v>
      </c>
      <c r="E839" s="1" t="s">
        <v>3527</v>
      </c>
      <c r="F839" t="s">
        <v>3038</v>
      </c>
      <c r="G839" s="45" t="s">
        <v>3534</v>
      </c>
      <c r="H839" s="43">
        <v>2100</v>
      </c>
      <c r="I839" s="324" t="s">
        <v>43</v>
      </c>
      <c r="J839" s="255" t="str">
        <f>IF(ISBLANK(INDEX('Policy Characteristics'!D:D,MATCH($C839,'Policy Characteristics'!$C:$C,0))),"",INDEX('Policy Characteristics'!D:D,MATCH($C839,'Policy Characteristics'!$C:$C,0)))</f>
        <v>Hydrogen Combustion</v>
      </c>
      <c r="K839" s="254" t="str">
        <f>IF(ISBLANK(INDEX('Policy Characteristics'!E:E,MATCH($C839,'Policy Characteristics'!$C:$C,0))),"",INDEX('Policy Characteristics'!E:E,MATCH($C839,'Policy Characteristics'!$C:$C,0)))</f>
        <v>indst shift to hydrogen</v>
      </c>
      <c r="L839" s="261">
        <f>IF(ISBLANK(INDEX('Policy Characteristics'!F:F,MATCH($C839,'Policy Characteristics'!$C:$C,0))),"",INDEX('Policy Characteristics'!F:F,MATCH($C839,'Policy Characteristics'!$C:$C,0)))</f>
        <v>0</v>
      </c>
      <c r="M839" s="261">
        <f>IF(ISBLANK(INDEX('Policy Characteristics'!G:G,MATCH($C839,'Policy Characteristics'!$C:$C,0))),"",INDEX('Policy Characteristics'!G:G,MATCH($C839,'Policy Characteristics'!$C:$C,0)))</f>
        <v>1</v>
      </c>
      <c r="N839" s="261">
        <f>IF(ISBLANK(INDEX('Policy Characteristics'!H:H,MATCH($C839,'Policy Characteristics'!$C:$C,0))),"",INDEX('Policy Characteristics'!H:H,MATCH($C839,'Policy Characteristics'!$C:$C,0)))</f>
        <v>0.01</v>
      </c>
      <c r="O839" s="254" t="str">
        <f>IF(ISBLANK(INDEX('Policy Characteristics'!I:I,MATCH($C839,'Policy Characteristics'!$C:$C,0))),"",INDEX('Policy Characteristics'!I:I,MATCH($C839,'Policy Characteristics'!$C:$C,0)))</f>
        <v>% of fuel shifted</v>
      </c>
      <c r="P839" s="254"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54" t="str">
        <f>IF(ISBLANK(INDEX('Policy Characteristics'!K:K,MATCH($C839,'Policy Characteristics'!$C:$C,0))),"",INDEX('Policy Characteristics'!K:K,MATCH($C839,'Policy Characteristics'!$C:$C,0)))</f>
        <v>industry-ag-main.html#fuel-switching</v>
      </c>
      <c r="R839" s="254" t="str">
        <f>IF(ISBLANK(INDEX('Policy Characteristics'!L:L,MATCH($C839,'Policy Characteristics'!$C:$C,0))),"",INDEX('Policy Characteristics'!L:L,MATCH($C839,'Policy Characteristics'!$C:$C,0)))</f>
        <v>industry-elec-and-hydrogen.html</v>
      </c>
    </row>
    <row r="840" spans="1:18" s="2" customFormat="1">
      <c r="A840" s="254" t="str">
        <f>IF(ISBLANK(INDEX('Policy Characteristics'!A:A,MATCH($C840,'Policy Characteristics'!$C:$C,0))),"",INDEX('Policy Characteristics'!A:A,MATCH($C840,'Policy Characteristics'!$C:$C,0)))</f>
        <v>Industry</v>
      </c>
      <c r="B840" s="262" t="str">
        <f>IF(ISBLANK(INDEX('Policy Characteristics'!B:B,MATCH($C840,'Policy Characteristics'!$C:$C,0))),"",INDEX('Policy Characteristics'!B:B,MATCH($C840,'Policy Characteristics'!$C:$C,0)))</f>
        <v>Hydrogen Combustion</v>
      </c>
      <c r="C840" s="254" t="str">
        <f t="shared" si="38"/>
        <v>Fraction of Eligible Industrial Energy Use Shifted to Hydrogen</v>
      </c>
      <c r="D840" s="6" t="s">
        <v>3074</v>
      </c>
      <c r="E840" s="1" t="s">
        <v>3528</v>
      </c>
      <c r="F840" t="s">
        <v>3038</v>
      </c>
      <c r="G840" s="45" t="s">
        <v>3535</v>
      </c>
      <c r="H840" s="43">
        <v>2101</v>
      </c>
      <c r="I840" s="324" t="s">
        <v>43</v>
      </c>
      <c r="J840" s="255" t="str">
        <f>IF(ISBLANK(INDEX('Policy Characteristics'!D:D,MATCH($C840,'Policy Characteristics'!$C:$C,0))),"",INDEX('Policy Characteristics'!D:D,MATCH($C840,'Policy Characteristics'!$C:$C,0)))</f>
        <v>Hydrogen Combustion</v>
      </c>
      <c r="K840" s="254" t="str">
        <f>IF(ISBLANK(INDEX('Policy Characteristics'!E:E,MATCH($C840,'Policy Characteristics'!$C:$C,0))),"",INDEX('Policy Characteristics'!E:E,MATCH($C840,'Policy Characteristics'!$C:$C,0)))</f>
        <v>indst shift to hydrogen</v>
      </c>
      <c r="L840" s="261">
        <f>IF(ISBLANK(INDEX('Policy Characteristics'!F:F,MATCH($C840,'Policy Characteristics'!$C:$C,0))),"",INDEX('Policy Characteristics'!F:F,MATCH($C840,'Policy Characteristics'!$C:$C,0)))</f>
        <v>0</v>
      </c>
      <c r="M840" s="261">
        <f>IF(ISBLANK(INDEX('Policy Characteristics'!G:G,MATCH($C840,'Policy Characteristics'!$C:$C,0))),"",INDEX('Policy Characteristics'!G:G,MATCH($C840,'Policy Characteristics'!$C:$C,0)))</f>
        <v>1</v>
      </c>
      <c r="N840" s="261">
        <f>IF(ISBLANK(INDEX('Policy Characteristics'!H:H,MATCH($C840,'Policy Characteristics'!$C:$C,0))),"",INDEX('Policy Characteristics'!H:H,MATCH($C840,'Policy Characteristics'!$C:$C,0)))</f>
        <v>0.01</v>
      </c>
      <c r="O840" s="254" t="str">
        <f>IF(ISBLANK(INDEX('Policy Characteristics'!I:I,MATCH($C840,'Policy Characteristics'!$C:$C,0))),"",INDEX('Policy Characteristics'!I:I,MATCH($C840,'Policy Characteristics'!$C:$C,0)))</f>
        <v>% of fuel shifted</v>
      </c>
      <c r="P840" s="254"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54" t="str">
        <f>IF(ISBLANK(INDEX('Policy Characteristics'!K:K,MATCH($C840,'Policy Characteristics'!$C:$C,0))),"",INDEX('Policy Characteristics'!K:K,MATCH($C840,'Policy Characteristics'!$C:$C,0)))</f>
        <v>industry-ag-main.html#fuel-switching</v>
      </c>
      <c r="R840" s="254" t="str">
        <f>IF(ISBLANK(INDEX('Policy Characteristics'!L:L,MATCH($C840,'Policy Characteristics'!$C:$C,0))),"",INDEX('Policy Characteristics'!L:L,MATCH($C840,'Policy Characteristics'!$C:$C,0)))</f>
        <v>industry-elec-and-hydrogen.html</v>
      </c>
    </row>
    <row r="841" spans="1:18" s="2" customFormat="1">
      <c r="A841" s="254" t="str">
        <f>IF(ISBLANK(INDEX('Policy Characteristics'!A:A,MATCH($C841,'Policy Characteristics'!$C:$C,0))),"",INDEX('Policy Characteristics'!A:A,MATCH($C841,'Policy Characteristics'!$C:$C,0)))</f>
        <v>Industry</v>
      </c>
      <c r="B841" s="262" t="str">
        <f>IF(ISBLANK(INDEX('Policy Characteristics'!B:B,MATCH($C841,'Policy Characteristics'!$C:$C,0))),"",INDEX('Policy Characteristics'!B:B,MATCH($C841,'Policy Characteristics'!$C:$C,0)))</f>
        <v>Hydrogen Combustion</v>
      </c>
      <c r="C841" s="254" t="str">
        <f t="shared" si="38"/>
        <v>Fraction of Eligible Industrial Energy Use Shifted to Hydrogen</v>
      </c>
      <c r="D841" s="6" t="s">
        <v>3074</v>
      </c>
      <c r="E841" s="1" t="s">
        <v>3529</v>
      </c>
      <c r="F841" t="s">
        <v>3038</v>
      </c>
      <c r="G841" s="45" t="s">
        <v>3536</v>
      </c>
      <c r="H841" s="43">
        <v>2102</v>
      </c>
      <c r="I841" s="324" t="s">
        <v>43</v>
      </c>
      <c r="J841" s="255" t="str">
        <f>IF(ISBLANK(INDEX('Policy Characteristics'!D:D,MATCH($C841,'Policy Characteristics'!$C:$C,0))),"",INDEX('Policy Characteristics'!D:D,MATCH($C841,'Policy Characteristics'!$C:$C,0)))</f>
        <v>Hydrogen Combustion</v>
      </c>
      <c r="K841" s="254" t="str">
        <f>IF(ISBLANK(INDEX('Policy Characteristics'!E:E,MATCH($C841,'Policy Characteristics'!$C:$C,0))),"",INDEX('Policy Characteristics'!E:E,MATCH($C841,'Policy Characteristics'!$C:$C,0)))</f>
        <v>indst shift to hydrogen</v>
      </c>
      <c r="L841" s="261">
        <f>IF(ISBLANK(INDEX('Policy Characteristics'!F:F,MATCH($C841,'Policy Characteristics'!$C:$C,0))),"",INDEX('Policy Characteristics'!F:F,MATCH($C841,'Policy Characteristics'!$C:$C,0)))</f>
        <v>0</v>
      </c>
      <c r="M841" s="261">
        <f>IF(ISBLANK(INDEX('Policy Characteristics'!G:G,MATCH($C841,'Policy Characteristics'!$C:$C,0))),"",INDEX('Policy Characteristics'!G:G,MATCH($C841,'Policy Characteristics'!$C:$C,0)))</f>
        <v>1</v>
      </c>
      <c r="N841" s="261">
        <f>IF(ISBLANK(INDEX('Policy Characteristics'!H:H,MATCH($C841,'Policy Characteristics'!$C:$C,0))),"",INDEX('Policy Characteristics'!H:H,MATCH($C841,'Policy Characteristics'!$C:$C,0)))</f>
        <v>0.01</v>
      </c>
      <c r="O841" s="254" t="str">
        <f>IF(ISBLANK(INDEX('Policy Characteristics'!I:I,MATCH($C841,'Policy Characteristics'!$C:$C,0))),"",INDEX('Policy Characteristics'!I:I,MATCH($C841,'Policy Characteristics'!$C:$C,0)))</f>
        <v>% of fuel shifted</v>
      </c>
      <c r="P841" s="254"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54" t="str">
        <f>IF(ISBLANK(INDEX('Policy Characteristics'!K:K,MATCH($C841,'Policy Characteristics'!$C:$C,0))),"",INDEX('Policy Characteristics'!K:K,MATCH($C841,'Policy Characteristics'!$C:$C,0)))</f>
        <v>industry-ag-main.html#fuel-switching</v>
      </c>
      <c r="R841" s="254" t="str">
        <f>IF(ISBLANK(INDEX('Policy Characteristics'!L:L,MATCH($C841,'Policy Characteristics'!$C:$C,0))),"",INDEX('Policy Characteristics'!L:L,MATCH($C841,'Policy Characteristics'!$C:$C,0)))</f>
        <v>industry-elec-and-hydrogen.html</v>
      </c>
    </row>
    <row r="842" spans="1:18" s="2" customFormat="1">
      <c r="A842" s="254" t="str">
        <f>IF(ISBLANK(INDEX('Policy Characteristics'!A:A,MATCH($C842,'Policy Characteristics'!$C:$C,0))),"",INDEX('Policy Characteristics'!A:A,MATCH($C842,'Policy Characteristics'!$C:$C,0)))</f>
        <v>Industry</v>
      </c>
      <c r="B842" s="262" t="str">
        <f>IF(ISBLANK(INDEX('Policy Characteristics'!B:B,MATCH($C842,'Policy Characteristics'!$C:$C,0))),"",INDEX('Policy Characteristics'!B:B,MATCH($C842,'Policy Characteristics'!$C:$C,0)))</f>
        <v>Hydrogen Combustion</v>
      </c>
      <c r="C842" s="254" t="str">
        <f t="shared" si="38"/>
        <v>Fraction of Eligible Industrial Energy Use Shifted to Hydrogen</v>
      </c>
      <c r="D842" s="6" t="s">
        <v>3074</v>
      </c>
      <c r="E842" s="1" t="s">
        <v>3530</v>
      </c>
      <c r="F842" t="s">
        <v>3038</v>
      </c>
      <c r="G842" s="45" t="s">
        <v>3537</v>
      </c>
      <c r="H842" s="43">
        <v>2103</v>
      </c>
      <c r="I842" s="324" t="s">
        <v>43</v>
      </c>
      <c r="J842" s="255" t="str">
        <f>IF(ISBLANK(INDEX('Policy Characteristics'!D:D,MATCH($C842,'Policy Characteristics'!$C:$C,0))),"",INDEX('Policy Characteristics'!D:D,MATCH($C842,'Policy Characteristics'!$C:$C,0)))</f>
        <v>Hydrogen Combustion</v>
      </c>
      <c r="K842" s="254" t="str">
        <f>IF(ISBLANK(INDEX('Policy Characteristics'!E:E,MATCH($C842,'Policy Characteristics'!$C:$C,0))),"",INDEX('Policy Characteristics'!E:E,MATCH($C842,'Policy Characteristics'!$C:$C,0)))</f>
        <v>indst shift to hydrogen</v>
      </c>
      <c r="L842" s="261">
        <f>IF(ISBLANK(INDEX('Policy Characteristics'!F:F,MATCH($C842,'Policy Characteristics'!$C:$C,0))),"",INDEX('Policy Characteristics'!F:F,MATCH($C842,'Policy Characteristics'!$C:$C,0)))</f>
        <v>0</v>
      </c>
      <c r="M842" s="261">
        <f>IF(ISBLANK(INDEX('Policy Characteristics'!G:G,MATCH($C842,'Policy Characteristics'!$C:$C,0))),"",INDEX('Policy Characteristics'!G:G,MATCH($C842,'Policy Characteristics'!$C:$C,0)))</f>
        <v>1</v>
      </c>
      <c r="N842" s="261">
        <f>IF(ISBLANK(INDEX('Policy Characteristics'!H:H,MATCH($C842,'Policy Characteristics'!$C:$C,0))),"",INDEX('Policy Characteristics'!H:H,MATCH($C842,'Policy Characteristics'!$C:$C,0)))</f>
        <v>0.01</v>
      </c>
      <c r="O842" s="254" t="str">
        <f>IF(ISBLANK(INDEX('Policy Characteristics'!I:I,MATCH($C842,'Policy Characteristics'!$C:$C,0))),"",INDEX('Policy Characteristics'!I:I,MATCH($C842,'Policy Characteristics'!$C:$C,0)))</f>
        <v>% of fuel shifted</v>
      </c>
      <c r="P842" s="254"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54" t="str">
        <f>IF(ISBLANK(INDEX('Policy Characteristics'!K:K,MATCH($C842,'Policy Characteristics'!$C:$C,0))),"",INDEX('Policy Characteristics'!K:K,MATCH($C842,'Policy Characteristics'!$C:$C,0)))</f>
        <v>industry-ag-main.html#fuel-switching</v>
      </c>
      <c r="R842" s="254" t="str">
        <f>IF(ISBLANK(INDEX('Policy Characteristics'!L:L,MATCH($C842,'Policy Characteristics'!$C:$C,0))),"",INDEX('Policy Characteristics'!L:L,MATCH($C842,'Policy Characteristics'!$C:$C,0)))</f>
        <v>industry-elec-and-hydrogen.html</v>
      </c>
    </row>
    <row r="843" spans="1:18" s="2" customFormat="1">
      <c r="A843" s="254" t="str">
        <f>IF(ISBLANK(INDEX('Policy Characteristics'!A:A,MATCH($C843,'Policy Characteristics'!$C:$C,0))),"",INDEX('Policy Characteristics'!A:A,MATCH($C843,'Policy Characteristics'!$C:$C,0)))</f>
        <v>Industry</v>
      </c>
      <c r="B843" s="262" t="str">
        <f>IF(ISBLANK(INDEX('Policy Characteristics'!B:B,MATCH($C843,'Policy Characteristics'!$C:$C,0))),"",INDEX('Policy Characteristics'!B:B,MATCH($C843,'Policy Characteristics'!$C:$C,0)))</f>
        <v>Hydrogen Combustion</v>
      </c>
      <c r="C843" s="254" t="str">
        <f t="shared" si="38"/>
        <v>Fraction of Eligible Industrial Energy Use Shifted to Hydrogen</v>
      </c>
      <c r="D843" s="6" t="s">
        <v>3074</v>
      </c>
      <c r="E843" s="1" t="s">
        <v>3531</v>
      </c>
      <c r="F843" t="s">
        <v>3038</v>
      </c>
      <c r="G843" s="45" t="s">
        <v>3538</v>
      </c>
      <c r="H843" s="43">
        <v>2104</v>
      </c>
      <c r="I843" s="324" t="s">
        <v>44</v>
      </c>
      <c r="J843" s="255" t="str">
        <f>IF(ISBLANK(INDEX('Policy Characteristics'!D:D,MATCH($C843,'Policy Characteristics'!$C:$C,0))),"",INDEX('Policy Characteristics'!D:D,MATCH($C843,'Policy Characteristics'!$C:$C,0)))</f>
        <v>Hydrogen Combustion</v>
      </c>
      <c r="K843" s="254" t="str">
        <f>IF(ISBLANK(INDEX('Policy Characteristics'!E:E,MATCH($C843,'Policy Characteristics'!$C:$C,0))),"",INDEX('Policy Characteristics'!E:E,MATCH($C843,'Policy Characteristics'!$C:$C,0)))</f>
        <v>indst shift to hydrogen</v>
      </c>
      <c r="L843" s="261">
        <f>IF(ISBLANK(INDEX('Policy Characteristics'!F:F,MATCH($C843,'Policy Characteristics'!$C:$C,0))),"",INDEX('Policy Characteristics'!F:F,MATCH($C843,'Policy Characteristics'!$C:$C,0)))</f>
        <v>0</v>
      </c>
      <c r="M843" s="261">
        <f>IF(ISBLANK(INDEX('Policy Characteristics'!G:G,MATCH($C843,'Policy Characteristics'!$C:$C,0))),"",INDEX('Policy Characteristics'!G:G,MATCH($C843,'Policy Characteristics'!$C:$C,0)))</f>
        <v>1</v>
      </c>
      <c r="N843" s="261">
        <f>IF(ISBLANK(INDEX('Policy Characteristics'!H:H,MATCH($C843,'Policy Characteristics'!$C:$C,0))),"",INDEX('Policy Characteristics'!H:H,MATCH($C843,'Policy Characteristics'!$C:$C,0)))</f>
        <v>0.01</v>
      </c>
      <c r="O843" s="254" t="str">
        <f>IF(ISBLANK(INDEX('Policy Characteristics'!I:I,MATCH($C843,'Policy Characteristics'!$C:$C,0))),"",INDEX('Policy Characteristics'!I:I,MATCH($C843,'Policy Characteristics'!$C:$C,0)))</f>
        <v>% of fuel shifted</v>
      </c>
      <c r="P843" s="254"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54" t="str">
        <f>IF(ISBLANK(INDEX('Policy Characteristics'!K:K,MATCH($C843,'Policy Characteristics'!$C:$C,0))),"",INDEX('Policy Characteristics'!K:K,MATCH($C843,'Policy Characteristics'!$C:$C,0)))</f>
        <v>industry-ag-main.html#fuel-switching</v>
      </c>
      <c r="R843" s="254" t="str">
        <f>IF(ISBLANK(INDEX('Policy Characteristics'!L:L,MATCH($C843,'Policy Characteristics'!$C:$C,0))),"",INDEX('Policy Characteristics'!L:L,MATCH($C843,'Policy Characteristics'!$C:$C,0)))</f>
        <v>industry-elec-and-hydrogen.html</v>
      </c>
    </row>
    <row r="844" spans="1:18" s="2" customFormat="1">
      <c r="A844" s="254" t="str">
        <f>IF(ISBLANK(INDEX('Policy Characteristics'!A:A,MATCH($C844,'Policy Characteristics'!$C:$C,0))),"",INDEX('Policy Characteristics'!A:A,MATCH($C844,'Policy Characteristics'!$C:$C,0)))</f>
        <v>Industry</v>
      </c>
      <c r="B844" s="262" t="str">
        <f>IF(ISBLANK(INDEX('Policy Characteristics'!B:B,MATCH($C844,'Policy Characteristics'!$C:$C,0))),"",INDEX('Policy Characteristics'!B:B,MATCH($C844,'Policy Characteristics'!$C:$C,0)))</f>
        <v>Hydrogen Combustion</v>
      </c>
      <c r="C844" s="254" t="str">
        <f t="shared" si="38"/>
        <v>Fraction of Eligible Industrial Energy Use Shifted to Hydrogen</v>
      </c>
      <c r="D844" s="6" t="s">
        <v>3074</v>
      </c>
      <c r="E844" s="1" t="s">
        <v>3694</v>
      </c>
      <c r="F844" t="s">
        <v>3038</v>
      </c>
      <c r="G844" s="45" t="s">
        <v>3694</v>
      </c>
      <c r="H844" s="43">
        <v>2105</v>
      </c>
      <c r="I844" s="324" t="s">
        <v>43</v>
      </c>
      <c r="J844" s="255" t="str">
        <f>IF(ISBLANK(INDEX('Policy Characteristics'!D:D,MATCH($C844,'Policy Characteristics'!$C:$C,0))),"",INDEX('Policy Characteristics'!D:D,MATCH($C844,'Policy Characteristics'!$C:$C,0)))</f>
        <v>Hydrogen Combustion</v>
      </c>
      <c r="K844" s="254" t="str">
        <f>IF(ISBLANK(INDEX('Policy Characteristics'!E:E,MATCH($C844,'Policy Characteristics'!$C:$C,0))),"",INDEX('Policy Characteristics'!E:E,MATCH($C844,'Policy Characteristics'!$C:$C,0)))</f>
        <v>indst shift to hydrogen</v>
      </c>
      <c r="L844" s="261">
        <f>IF(ISBLANK(INDEX('Policy Characteristics'!F:F,MATCH($C844,'Policy Characteristics'!$C:$C,0))),"",INDEX('Policy Characteristics'!F:F,MATCH($C844,'Policy Characteristics'!$C:$C,0)))</f>
        <v>0</v>
      </c>
      <c r="M844" s="261">
        <f>IF(ISBLANK(INDEX('Policy Characteristics'!G:G,MATCH($C844,'Policy Characteristics'!$C:$C,0))),"",INDEX('Policy Characteristics'!G:G,MATCH($C844,'Policy Characteristics'!$C:$C,0)))</f>
        <v>1</v>
      </c>
      <c r="N844" s="261">
        <f>IF(ISBLANK(INDEX('Policy Characteristics'!H:H,MATCH($C844,'Policy Characteristics'!$C:$C,0))),"",INDEX('Policy Characteristics'!H:H,MATCH($C844,'Policy Characteristics'!$C:$C,0)))</f>
        <v>0.01</v>
      </c>
      <c r="O844" s="254" t="str">
        <f>IF(ISBLANK(INDEX('Policy Characteristics'!I:I,MATCH($C844,'Policy Characteristics'!$C:$C,0))),"",INDEX('Policy Characteristics'!I:I,MATCH($C844,'Policy Characteristics'!$C:$C,0)))</f>
        <v>% of fuel shifted</v>
      </c>
      <c r="P844" s="254"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54" t="str">
        <f>IF(ISBLANK(INDEX('Policy Characteristics'!K:K,MATCH($C844,'Policy Characteristics'!$C:$C,0))),"",INDEX('Policy Characteristics'!K:K,MATCH($C844,'Policy Characteristics'!$C:$C,0)))</f>
        <v>industry-ag-main.html#fuel-switching</v>
      </c>
      <c r="R844" s="254" t="str">
        <f>IF(ISBLANK(INDEX('Policy Characteristics'!L:L,MATCH($C844,'Policy Characteristics'!$C:$C,0))),"",INDEX('Policy Characteristics'!L:L,MATCH($C844,'Policy Characteristics'!$C:$C,0)))</f>
        <v>industry-elec-and-hydrogen.html</v>
      </c>
    </row>
    <row r="845" spans="1:18" s="2" customFormat="1">
      <c r="A845" s="254" t="str">
        <f>IF(ISBLANK(INDEX('Policy Characteristics'!A:A,MATCH($C845,'Policy Characteristics'!$C:$C,0))),"",INDEX('Policy Characteristics'!A:A,MATCH($C845,'Policy Characteristics'!$C:$C,0)))</f>
        <v>Industry</v>
      </c>
      <c r="B845" s="262" t="str">
        <f>IF(ISBLANK(INDEX('Policy Characteristics'!B:B,MATCH($C845,'Policy Characteristics'!$C:$C,0))),"",INDEX('Policy Characteristics'!B:B,MATCH($C845,'Policy Characteristics'!$C:$C,0)))</f>
        <v>Hydrogen Combustion</v>
      </c>
      <c r="C845" s="254" t="str">
        <f t="shared" si="38"/>
        <v>Fraction of Eligible Industrial Energy Use Shifted to Hydrogen</v>
      </c>
      <c r="D845" s="6" t="s">
        <v>3075</v>
      </c>
      <c r="E845" s="1" t="s">
        <v>3525</v>
      </c>
      <c r="F845" t="s">
        <v>2581</v>
      </c>
      <c r="G845" s="45" t="s">
        <v>3532</v>
      </c>
      <c r="H845" s="43">
        <v>2106</v>
      </c>
      <c r="I845" s="324" t="s">
        <v>43</v>
      </c>
      <c r="J845" s="255" t="str">
        <f>IF(ISBLANK(INDEX('Policy Characteristics'!D:D,MATCH($C845,'Policy Characteristics'!$C:$C,0))),"",INDEX('Policy Characteristics'!D:D,MATCH($C845,'Policy Characteristics'!$C:$C,0)))</f>
        <v>Hydrogen Combustion</v>
      </c>
      <c r="K845" s="254" t="str">
        <f>IF(ISBLANK(INDEX('Policy Characteristics'!E:E,MATCH($C845,'Policy Characteristics'!$C:$C,0))),"",INDEX('Policy Characteristics'!E:E,MATCH($C845,'Policy Characteristics'!$C:$C,0)))</f>
        <v>indst shift to hydrogen</v>
      </c>
      <c r="L845" s="261">
        <f>IF(ISBLANK(INDEX('Policy Characteristics'!F:F,MATCH($C845,'Policy Characteristics'!$C:$C,0))),"",INDEX('Policy Characteristics'!F:F,MATCH($C845,'Policy Characteristics'!$C:$C,0)))</f>
        <v>0</v>
      </c>
      <c r="M845" s="261">
        <f>IF(ISBLANK(INDEX('Policy Characteristics'!G:G,MATCH($C845,'Policy Characteristics'!$C:$C,0))),"",INDEX('Policy Characteristics'!G:G,MATCH($C845,'Policy Characteristics'!$C:$C,0)))</f>
        <v>1</v>
      </c>
      <c r="N845" s="261">
        <f>IF(ISBLANK(INDEX('Policy Characteristics'!H:H,MATCH($C845,'Policy Characteristics'!$C:$C,0))),"",INDEX('Policy Characteristics'!H:H,MATCH($C845,'Policy Characteristics'!$C:$C,0)))</f>
        <v>0.01</v>
      </c>
      <c r="O845" s="254" t="str">
        <f>IF(ISBLANK(INDEX('Policy Characteristics'!I:I,MATCH($C845,'Policy Characteristics'!$C:$C,0))),"",INDEX('Policy Characteristics'!I:I,MATCH($C845,'Policy Characteristics'!$C:$C,0)))</f>
        <v>% of fuel shifted</v>
      </c>
      <c r="P845" s="254"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54" t="str">
        <f>IF(ISBLANK(INDEX('Policy Characteristics'!K:K,MATCH($C845,'Policy Characteristics'!$C:$C,0))),"",INDEX('Policy Characteristics'!K:K,MATCH($C845,'Policy Characteristics'!$C:$C,0)))</f>
        <v>industry-ag-main.html#fuel-switching</v>
      </c>
      <c r="R845" s="254" t="str">
        <f>IF(ISBLANK(INDEX('Policy Characteristics'!L:L,MATCH($C845,'Policy Characteristics'!$C:$C,0))),"",INDEX('Policy Characteristics'!L:L,MATCH($C845,'Policy Characteristics'!$C:$C,0)))</f>
        <v>industry-elec-and-hydrogen.html</v>
      </c>
    </row>
    <row r="846" spans="1:18" s="2" customFormat="1">
      <c r="A846" s="254" t="str">
        <f>IF(ISBLANK(INDEX('Policy Characteristics'!A:A,MATCH($C846,'Policy Characteristics'!$C:$C,0))),"",INDEX('Policy Characteristics'!A:A,MATCH($C846,'Policy Characteristics'!$C:$C,0)))</f>
        <v>Industry</v>
      </c>
      <c r="B846" s="262" t="str">
        <f>IF(ISBLANK(INDEX('Policy Characteristics'!B:B,MATCH($C846,'Policy Characteristics'!$C:$C,0))),"",INDEX('Policy Characteristics'!B:B,MATCH($C846,'Policy Characteristics'!$C:$C,0)))</f>
        <v>Hydrogen Combustion</v>
      </c>
      <c r="C846" s="254" t="str">
        <f t="shared" si="38"/>
        <v>Fraction of Eligible Industrial Energy Use Shifted to Hydrogen</v>
      </c>
      <c r="D846" s="6" t="s">
        <v>3075</v>
      </c>
      <c r="E846" s="1" t="s">
        <v>3526</v>
      </c>
      <c r="F846" t="s">
        <v>2581</v>
      </c>
      <c r="G846" s="45" t="s">
        <v>3533</v>
      </c>
      <c r="H846" s="43">
        <v>2107</v>
      </c>
      <c r="I846" s="324" t="s">
        <v>43</v>
      </c>
      <c r="J846" s="255" t="str">
        <f>IF(ISBLANK(INDEX('Policy Characteristics'!D:D,MATCH($C846,'Policy Characteristics'!$C:$C,0))),"",INDEX('Policy Characteristics'!D:D,MATCH($C846,'Policy Characteristics'!$C:$C,0)))</f>
        <v>Hydrogen Combustion</v>
      </c>
      <c r="K846" s="254" t="str">
        <f>IF(ISBLANK(INDEX('Policy Characteristics'!E:E,MATCH($C846,'Policy Characteristics'!$C:$C,0))),"",INDEX('Policy Characteristics'!E:E,MATCH($C846,'Policy Characteristics'!$C:$C,0)))</f>
        <v>indst shift to hydrogen</v>
      </c>
      <c r="L846" s="261">
        <f>IF(ISBLANK(INDEX('Policy Characteristics'!F:F,MATCH($C846,'Policy Characteristics'!$C:$C,0))),"",INDEX('Policy Characteristics'!F:F,MATCH($C846,'Policy Characteristics'!$C:$C,0)))</f>
        <v>0</v>
      </c>
      <c r="M846" s="261">
        <f>IF(ISBLANK(INDEX('Policy Characteristics'!G:G,MATCH($C846,'Policy Characteristics'!$C:$C,0))),"",INDEX('Policy Characteristics'!G:G,MATCH($C846,'Policy Characteristics'!$C:$C,0)))</f>
        <v>1</v>
      </c>
      <c r="N846" s="261">
        <f>IF(ISBLANK(INDEX('Policy Characteristics'!H:H,MATCH($C846,'Policy Characteristics'!$C:$C,0))),"",INDEX('Policy Characteristics'!H:H,MATCH($C846,'Policy Characteristics'!$C:$C,0)))</f>
        <v>0.01</v>
      </c>
      <c r="O846" s="254" t="str">
        <f>IF(ISBLANK(INDEX('Policy Characteristics'!I:I,MATCH($C846,'Policy Characteristics'!$C:$C,0))),"",INDEX('Policy Characteristics'!I:I,MATCH($C846,'Policy Characteristics'!$C:$C,0)))</f>
        <v>% of fuel shifted</v>
      </c>
      <c r="P846" s="254"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54" t="str">
        <f>IF(ISBLANK(INDEX('Policy Characteristics'!K:K,MATCH($C846,'Policy Characteristics'!$C:$C,0))),"",INDEX('Policy Characteristics'!K:K,MATCH($C846,'Policy Characteristics'!$C:$C,0)))</f>
        <v>industry-ag-main.html#fuel-switching</v>
      </c>
      <c r="R846" s="254" t="str">
        <f>IF(ISBLANK(INDEX('Policy Characteristics'!L:L,MATCH($C846,'Policy Characteristics'!$C:$C,0))),"",INDEX('Policy Characteristics'!L:L,MATCH($C846,'Policy Characteristics'!$C:$C,0)))</f>
        <v>industry-elec-and-hydrogen.html</v>
      </c>
    </row>
    <row r="847" spans="1:18" s="2" customFormat="1">
      <c r="A847" s="254" t="str">
        <f>IF(ISBLANK(INDEX('Policy Characteristics'!A:A,MATCH($C847,'Policy Characteristics'!$C:$C,0))),"",INDEX('Policy Characteristics'!A:A,MATCH($C847,'Policy Characteristics'!$C:$C,0)))</f>
        <v>Industry</v>
      </c>
      <c r="B847" s="262" t="str">
        <f>IF(ISBLANK(INDEX('Policy Characteristics'!B:B,MATCH($C847,'Policy Characteristics'!$C:$C,0))),"",INDEX('Policy Characteristics'!B:B,MATCH($C847,'Policy Characteristics'!$C:$C,0)))</f>
        <v>Hydrogen Combustion</v>
      </c>
      <c r="C847" s="254" t="str">
        <f t="shared" si="38"/>
        <v>Fraction of Eligible Industrial Energy Use Shifted to Hydrogen</v>
      </c>
      <c r="D847" s="6" t="s">
        <v>3075</v>
      </c>
      <c r="E847" s="1" t="s">
        <v>3527</v>
      </c>
      <c r="F847" t="s">
        <v>2581</v>
      </c>
      <c r="G847" s="45" t="s">
        <v>3534</v>
      </c>
      <c r="H847" s="43">
        <v>2108</v>
      </c>
      <c r="I847" s="324" t="s">
        <v>43</v>
      </c>
      <c r="J847" s="255" t="str">
        <f>IF(ISBLANK(INDEX('Policy Characteristics'!D:D,MATCH($C847,'Policy Characteristics'!$C:$C,0))),"",INDEX('Policy Characteristics'!D:D,MATCH($C847,'Policy Characteristics'!$C:$C,0)))</f>
        <v>Hydrogen Combustion</v>
      </c>
      <c r="K847" s="254" t="str">
        <f>IF(ISBLANK(INDEX('Policy Characteristics'!E:E,MATCH($C847,'Policy Characteristics'!$C:$C,0))),"",INDEX('Policy Characteristics'!E:E,MATCH($C847,'Policy Characteristics'!$C:$C,0)))</f>
        <v>indst shift to hydrogen</v>
      </c>
      <c r="L847" s="261">
        <f>IF(ISBLANK(INDEX('Policy Characteristics'!F:F,MATCH($C847,'Policy Characteristics'!$C:$C,0))),"",INDEX('Policy Characteristics'!F:F,MATCH($C847,'Policy Characteristics'!$C:$C,0)))</f>
        <v>0</v>
      </c>
      <c r="M847" s="261">
        <f>IF(ISBLANK(INDEX('Policy Characteristics'!G:G,MATCH($C847,'Policy Characteristics'!$C:$C,0))),"",INDEX('Policy Characteristics'!G:G,MATCH($C847,'Policy Characteristics'!$C:$C,0)))</f>
        <v>1</v>
      </c>
      <c r="N847" s="261">
        <f>IF(ISBLANK(INDEX('Policy Characteristics'!H:H,MATCH($C847,'Policy Characteristics'!$C:$C,0))),"",INDEX('Policy Characteristics'!H:H,MATCH($C847,'Policy Characteristics'!$C:$C,0)))</f>
        <v>0.01</v>
      </c>
      <c r="O847" s="254" t="str">
        <f>IF(ISBLANK(INDEX('Policy Characteristics'!I:I,MATCH($C847,'Policy Characteristics'!$C:$C,0))),"",INDEX('Policy Characteristics'!I:I,MATCH($C847,'Policy Characteristics'!$C:$C,0)))</f>
        <v>% of fuel shifted</v>
      </c>
      <c r="P847" s="254"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54" t="str">
        <f>IF(ISBLANK(INDEX('Policy Characteristics'!K:K,MATCH($C847,'Policy Characteristics'!$C:$C,0))),"",INDEX('Policy Characteristics'!K:K,MATCH($C847,'Policy Characteristics'!$C:$C,0)))</f>
        <v>industry-ag-main.html#fuel-switching</v>
      </c>
      <c r="R847" s="254" t="str">
        <f>IF(ISBLANK(INDEX('Policy Characteristics'!L:L,MATCH($C847,'Policy Characteristics'!$C:$C,0))),"",INDEX('Policy Characteristics'!L:L,MATCH($C847,'Policy Characteristics'!$C:$C,0)))</f>
        <v>industry-elec-and-hydrogen.html</v>
      </c>
    </row>
    <row r="848" spans="1:18" s="2" customFormat="1">
      <c r="A848" s="254" t="str">
        <f>IF(ISBLANK(INDEX('Policy Characteristics'!A:A,MATCH($C848,'Policy Characteristics'!$C:$C,0))),"",INDEX('Policy Characteristics'!A:A,MATCH($C848,'Policy Characteristics'!$C:$C,0)))</f>
        <v>Industry</v>
      </c>
      <c r="B848" s="262" t="str">
        <f>IF(ISBLANK(INDEX('Policy Characteristics'!B:B,MATCH($C848,'Policy Characteristics'!$C:$C,0))),"",INDEX('Policy Characteristics'!B:B,MATCH($C848,'Policy Characteristics'!$C:$C,0)))</f>
        <v>Hydrogen Combustion</v>
      </c>
      <c r="C848" s="254" t="str">
        <f t="shared" si="38"/>
        <v>Fraction of Eligible Industrial Energy Use Shifted to Hydrogen</v>
      </c>
      <c r="D848" s="6" t="s">
        <v>3075</v>
      </c>
      <c r="E848" s="1" t="s">
        <v>3528</v>
      </c>
      <c r="F848" t="s">
        <v>2581</v>
      </c>
      <c r="G848" s="45" t="s">
        <v>3535</v>
      </c>
      <c r="H848" s="43">
        <v>2109</v>
      </c>
      <c r="I848" s="324" t="s">
        <v>43</v>
      </c>
      <c r="J848" s="255" t="str">
        <f>IF(ISBLANK(INDEX('Policy Characteristics'!D:D,MATCH($C848,'Policy Characteristics'!$C:$C,0))),"",INDEX('Policy Characteristics'!D:D,MATCH($C848,'Policy Characteristics'!$C:$C,0)))</f>
        <v>Hydrogen Combustion</v>
      </c>
      <c r="K848" s="254" t="str">
        <f>IF(ISBLANK(INDEX('Policy Characteristics'!E:E,MATCH($C848,'Policy Characteristics'!$C:$C,0))),"",INDEX('Policy Characteristics'!E:E,MATCH($C848,'Policy Characteristics'!$C:$C,0)))</f>
        <v>indst shift to hydrogen</v>
      </c>
      <c r="L848" s="261">
        <f>IF(ISBLANK(INDEX('Policy Characteristics'!F:F,MATCH($C848,'Policy Characteristics'!$C:$C,0))),"",INDEX('Policy Characteristics'!F:F,MATCH($C848,'Policy Characteristics'!$C:$C,0)))</f>
        <v>0</v>
      </c>
      <c r="M848" s="261">
        <f>IF(ISBLANK(INDEX('Policy Characteristics'!G:G,MATCH($C848,'Policy Characteristics'!$C:$C,0))),"",INDEX('Policy Characteristics'!G:G,MATCH($C848,'Policy Characteristics'!$C:$C,0)))</f>
        <v>1</v>
      </c>
      <c r="N848" s="261">
        <f>IF(ISBLANK(INDEX('Policy Characteristics'!H:H,MATCH($C848,'Policy Characteristics'!$C:$C,0))),"",INDEX('Policy Characteristics'!H:H,MATCH($C848,'Policy Characteristics'!$C:$C,0)))</f>
        <v>0.01</v>
      </c>
      <c r="O848" s="254" t="str">
        <f>IF(ISBLANK(INDEX('Policy Characteristics'!I:I,MATCH($C848,'Policy Characteristics'!$C:$C,0))),"",INDEX('Policy Characteristics'!I:I,MATCH($C848,'Policy Characteristics'!$C:$C,0)))</f>
        <v>% of fuel shifted</v>
      </c>
      <c r="P848" s="254"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54" t="str">
        <f>IF(ISBLANK(INDEX('Policy Characteristics'!K:K,MATCH($C848,'Policy Characteristics'!$C:$C,0))),"",INDEX('Policy Characteristics'!K:K,MATCH($C848,'Policy Characteristics'!$C:$C,0)))</f>
        <v>industry-ag-main.html#fuel-switching</v>
      </c>
      <c r="R848" s="254" t="str">
        <f>IF(ISBLANK(INDEX('Policy Characteristics'!L:L,MATCH($C848,'Policy Characteristics'!$C:$C,0))),"",INDEX('Policy Characteristics'!L:L,MATCH($C848,'Policy Characteristics'!$C:$C,0)))</f>
        <v>industry-elec-and-hydrogen.html</v>
      </c>
    </row>
    <row r="849" spans="1:18" s="2" customFormat="1">
      <c r="A849" s="254" t="str">
        <f>IF(ISBLANK(INDEX('Policy Characteristics'!A:A,MATCH($C849,'Policy Characteristics'!$C:$C,0))),"",INDEX('Policy Characteristics'!A:A,MATCH($C849,'Policy Characteristics'!$C:$C,0)))</f>
        <v>Industry</v>
      </c>
      <c r="B849" s="262" t="str">
        <f>IF(ISBLANK(INDEX('Policy Characteristics'!B:B,MATCH($C849,'Policy Characteristics'!$C:$C,0))),"",INDEX('Policy Characteristics'!B:B,MATCH($C849,'Policy Characteristics'!$C:$C,0)))</f>
        <v>Hydrogen Combustion</v>
      </c>
      <c r="C849" s="254" t="str">
        <f t="shared" si="38"/>
        <v>Fraction of Eligible Industrial Energy Use Shifted to Hydrogen</v>
      </c>
      <c r="D849" s="6" t="s">
        <v>3075</v>
      </c>
      <c r="E849" s="1" t="s">
        <v>3529</v>
      </c>
      <c r="F849" t="s">
        <v>2581</v>
      </c>
      <c r="G849" s="45" t="s">
        <v>3536</v>
      </c>
      <c r="H849" s="43">
        <v>2110</v>
      </c>
      <c r="I849" s="324" t="s">
        <v>43</v>
      </c>
      <c r="J849" s="255" t="str">
        <f>IF(ISBLANK(INDEX('Policy Characteristics'!D:D,MATCH($C849,'Policy Characteristics'!$C:$C,0))),"",INDEX('Policy Characteristics'!D:D,MATCH($C849,'Policy Characteristics'!$C:$C,0)))</f>
        <v>Hydrogen Combustion</v>
      </c>
      <c r="K849" s="254" t="str">
        <f>IF(ISBLANK(INDEX('Policy Characteristics'!E:E,MATCH($C849,'Policy Characteristics'!$C:$C,0))),"",INDEX('Policy Characteristics'!E:E,MATCH($C849,'Policy Characteristics'!$C:$C,0)))</f>
        <v>indst shift to hydrogen</v>
      </c>
      <c r="L849" s="261">
        <f>IF(ISBLANK(INDEX('Policy Characteristics'!F:F,MATCH($C849,'Policy Characteristics'!$C:$C,0))),"",INDEX('Policy Characteristics'!F:F,MATCH($C849,'Policy Characteristics'!$C:$C,0)))</f>
        <v>0</v>
      </c>
      <c r="M849" s="261">
        <f>IF(ISBLANK(INDEX('Policy Characteristics'!G:G,MATCH($C849,'Policy Characteristics'!$C:$C,0))),"",INDEX('Policy Characteristics'!G:G,MATCH($C849,'Policy Characteristics'!$C:$C,0)))</f>
        <v>1</v>
      </c>
      <c r="N849" s="261">
        <f>IF(ISBLANK(INDEX('Policy Characteristics'!H:H,MATCH($C849,'Policy Characteristics'!$C:$C,0))),"",INDEX('Policy Characteristics'!H:H,MATCH($C849,'Policy Characteristics'!$C:$C,0)))</f>
        <v>0.01</v>
      </c>
      <c r="O849" s="254" t="str">
        <f>IF(ISBLANK(INDEX('Policy Characteristics'!I:I,MATCH($C849,'Policy Characteristics'!$C:$C,0))),"",INDEX('Policy Characteristics'!I:I,MATCH($C849,'Policy Characteristics'!$C:$C,0)))</f>
        <v>% of fuel shifted</v>
      </c>
      <c r="P849" s="254"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54" t="str">
        <f>IF(ISBLANK(INDEX('Policy Characteristics'!K:K,MATCH($C849,'Policy Characteristics'!$C:$C,0))),"",INDEX('Policy Characteristics'!K:K,MATCH($C849,'Policy Characteristics'!$C:$C,0)))</f>
        <v>industry-ag-main.html#fuel-switching</v>
      </c>
      <c r="R849" s="254" t="str">
        <f>IF(ISBLANK(INDEX('Policy Characteristics'!L:L,MATCH($C849,'Policy Characteristics'!$C:$C,0))),"",INDEX('Policy Characteristics'!L:L,MATCH($C849,'Policy Characteristics'!$C:$C,0)))</f>
        <v>industry-elec-and-hydrogen.html</v>
      </c>
    </row>
    <row r="850" spans="1:18" s="2" customFormat="1">
      <c r="A850" s="254" t="str">
        <f>IF(ISBLANK(INDEX('Policy Characteristics'!A:A,MATCH($C850,'Policy Characteristics'!$C:$C,0))),"",INDEX('Policy Characteristics'!A:A,MATCH($C850,'Policy Characteristics'!$C:$C,0)))</f>
        <v>Industry</v>
      </c>
      <c r="B850" s="262" t="str">
        <f>IF(ISBLANK(INDEX('Policy Characteristics'!B:B,MATCH($C850,'Policy Characteristics'!$C:$C,0))),"",INDEX('Policy Characteristics'!B:B,MATCH($C850,'Policy Characteristics'!$C:$C,0)))</f>
        <v>Hydrogen Combustion</v>
      </c>
      <c r="C850" s="254" t="str">
        <f t="shared" si="38"/>
        <v>Fraction of Eligible Industrial Energy Use Shifted to Hydrogen</v>
      </c>
      <c r="D850" s="6" t="s">
        <v>3075</v>
      </c>
      <c r="E850" s="1" t="s">
        <v>3530</v>
      </c>
      <c r="F850" t="s">
        <v>2581</v>
      </c>
      <c r="G850" s="45" t="s">
        <v>3537</v>
      </c>
      <c r="H850" s="43">
        <v>2111</v>
      </c>
      <c r="I850" s="324" t="s">
        <v>43</v>
      </c>
      <c r="J850" s="255" t="str">
        <f>IF(ISBLANK(INDEX('Policy Characteristics'!D:D,MATCH($C850,'Policy Characteristics'!$C:$C,0))),"",INDEX('Policy Characteristics'!D:D,MATCH($C850,'Policy Characteristics'!$C:$C,0)))</f>
        <v>Hydrogen Combustion</v>
      </c>
      <c r="K850" s="254" t="str">
        <f>IF(ISBLANK(INDEX('Policy Characteristics'!E:E,MATCH($C850,'Policy Characteristics'!$C:$C,0))),"",INDEX('Policy Characteristics'!E:E,MATCH($C850,'Policy Characteristics'!$C:$C,0)))</f>
        <v>indst shift to hydrogen</v>
      </c>
      <c r="L850" s="261">
        <f>IF(ISBLANK(INDEX('Policy Characteristics'!F:F,MATCH($C850,'Policy Characteristics'!$C:$C,0))),"",INDEX('Policy Characteristics'!F:F,MATCH($C850,'Policy Characteristics'!$C:$C,0)))</f>
        <v>0</v>
      </c>
      <c r="M850" s="261">
        <f>IF(ISBLANK(INDEX('Policy Characteristics'!G:G,MATCH($C850,'Policy Characteristics'!$C:$C,0))),"",INDEX('Policy Characteristics'!G:G,MATCH($C850,'Policy Characteristics'!$C:$C,0)))</f>
        <v>1</v>
      </c>
      <c r="N850" s="261">
        <f>IF(ISBLANK(INDEX('Policy Characteristics'!H:H,MATCH($C850,'Policy Characteristics'!$C:$C,0))),"",INDEX('Policy Characteristics'!H:H,MATCH($C850,'Policy Characteristics'!$C:$C,0)))</f>
        <v>0.01</v>
      </c>
      <c r="O850" s="254" t="str">
        <f>IF(ISBLANK(INDEX('Policy Characteristics'!I:I,MATCH($C850,'Policy Characteristics'!$C:$C,0))),"",INDEX('Policy Characteristics'!I:I,MATCH($C850,'Policy Characteristics'!$C:$C,0)))</f>
        <v>% of fuel shifted</v>
      </c>
      <c r="P850" s="254"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54" t="str">
        <f>IF(ISBLANK(INDEX('Policy Characteristics'!K:K,MATCH($C850,'Policy Characteristics'!$C:$C,0))),"",INDEX('Policy Characteristics'!K:K,MATCH($C850,'Policy Characteristics'!$C:$C,0)))</f>
        <v>industry-ag-main.html#fuel-switching</v>
      </c>
      <c r="R850" s="254" t="str">
        <f>IF(ISBLANK(INDEX('Policy Characteristics'!L:L,MATCH($C850,'Policy Characteristics'!$C:$C,0))),"",INDEX('Policy Characteristics'!L:L,MATCH($C850,'Policy Characteristics'!$C:$C,0)))</f>
        <v>industry-elec-and-hydrogen.html</v>
      </c>
    </row>
    <row r="851" spans="1:18" s="2" customFormat="1">
      <c r="A851" s="254" t="str">
        <f>IF(ISBLANK(INDEX('Policy Characteristics'!A:A,MATCH($C851,'Policy Characteristics'!$C:$C,0))),"",INDEX('Policy Characteristics'!A:A,MATCH($C851,'Policy Characteristics'!$C:$C,0)))</f>
        <v>Industry</v>
      </c>
      <c r="B851" s="262" t="str">
        <f>IF(ISBLANK(INDEX('Policy Characteristics'!B:B,MATCH($C851,'Policy Characteristics'!$C:$C,0))),"",INDEX('Policy Characteristics'!B:B,MATCH($C851,'Policy Characteristics'!$C:$C,0)))</f>
        <v>Hydrogen Combustion</v>
      </c>
      <c r="C851" s="254" t="str">
        <f t="shared" si="38"/>
        <v>Fraction of Eligible Industrial Energy Use Shifted to Hydrogen</v>
      </c>
      <c r="D851" s="6" t="s">
        <v>3075</v>
      </c>
      <c r="E851" s="1" t="s">
        <v>3531</v>
      </c>
      <c r="F851" t="s">
        <v>2581</v>
      </c>
      <c r="G851" s="45" t="s">
        <v>3538</v>
      </c>
      <c r="H851" s="43">
        <v>2112</v>
      </c>
      <c r="I851" s="324" t="s">
        <v>44</v>
      </c>
      <c r="J851" s="255" t="str">
        <f>IF(ISBLANK(INDEX('Policy Characteristics'!D:D,MATCH($C851,'Policy Characteristics'!$C:$C,0))),"",INDEX('Policy Characteristics'!D:D,MATCH($C851,'Policy Characteristics'!$C:$C,0)))</f>
        <v>Hydrogen Combustion</v>
      </c>
      <c r="K851" s="254" t="str">
        <f>IF(ISBLANK(INDEX('Policy Characteristics'!E:E,MATCH($C851,'Policy Characteristics'!$C:$C,0))),"",INDEX('Policy Characteristics'!E:E,MATCH($C851,'Policy Characteristics'!$C:$C,0)))</f>
        <v>indst shift to hydrogen</v>
      </c>
      <c r="L851" s="261">
        <f>IF(ISBLANK(INDEX('Policy Characteristics'!F:F,MATCH($C851,'Policy Characteristics'!$C:$C,0))),"",INDEX('Policy Characteristics'!F:F,MATCH($C851,'Policy Characteristics'!$C:$C,0)))</f>
        <v>0</v>
      </c>
      <c r="M851" s="261">
        <f>IF(ISBLANK(INDEX('Policy Characteristics'!G:G,MATCH($C851,'Policy Characteristics'!$C:$C,0))),"",INDEX('Policy Characteristics'!G:G,MATCH($C851,'Policy Characteristics'!$C:$C,0)))</f>
        <v>1</v>
      </c>
      <c r="N851" s="261">
        <f>IF(ISBLANK(INDEX('Policy Characteristics'!H:H,MATCH($C851,'Policy Characteristics'!$C:$C,0))),"",INDEX('Policy Characteristics'!H:H,MATCH($C851,'Policy Characteristics'!$C:$C,0)))</f>
        <v>0.01</v>
      </c>
      <c r="O851" s="254" t="str">
        <f>IF(ISBLANK(INDEX('Policy Characteristics'!I:I,MATCH($C851,'Policy Characteristics'!$C:$C,0))),"",INDEX('Policy Characteristics'!I:I,MATCH($C851,'Policy Characteristics'!$C:$C,0)))</f>
        <v>% of fuel shifted</v>
      </c>
      <c r="P851" s="254"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54" t="str">
        <f>IF(ISBLANK(INDEX('Policy Characteristics'!K:K,MATCH($C851,'Policy Characteristics'!$C:$C,0))),"",INDEX('Policy Characteristics'!K:K,MATCH($C851,'Policy Characteristics'!$C:$C,0)))</f>
        <v>industry-ag-main.html#fuel-switching</v>
      </c>
      <c r="R851" s="254" t="str">
        <f>IF(ISBLANK(INDEX('Policy Characteristics'!L:L,MATCH($C851,'Policy Characteristics'!$C:$C,0))),"",INDEX('Policy Characteristics'!L:L,MATCH($C851,'Policy Characteristics'!$C:$C,0)))</f>
        <v>industry-elec-and-hydrogen.html</v>
      </c>
    </row>
    <row r="852" spans="1:18" s="2" customFormat="1">
      <c r="A852" s="254" t="str">
        <f>IF(ISBLANK(INDEX('Policy Characteristics'!A:A,MATCH($C852,'Policy Characteristics'!$C:$C,0))),"",INDEX('Policy Characteristics'!A:A,MATCH($C852,'Policy Characteristics'!$C:$C,0)))</f>
        <v>Industry</v>
      </c>
      <c r="B852" s="262" t="str">
        <f>IF(ISBLANK(INDEX('Policy Characteristics'!B:B,MATCH($C852,'Policy Characteristics'!$C:$C,0))),"",INDEX('Policy Characteristics'!B:B,MATCH($C852,'Policy Characteristics'!$C:$C,0)))</f>
        <v>Hydrogen Combustion</v>
      </c>
      <c r="C852" s="254" t="str">
        <f t="shared" si="38"/>
        <v>Fraction of Eligible Industrial Energy Use Shifted to Hydrogen</v>
      </c>
      <c r="D852" s="6" t="s">
        <v>3075</v>
      </c>
      <c r="E852" s="1" t="s">
        <v>3694</v>
      </c>
      <c r="F852" t="s">
        <v>2581</v>
      </c>
      <c r="G852" s="45" t="s">
        <v>3694</v>
      </c>
      <c r="H852" s="43">
        <v>2113</v>
      </c>
      <c r="I852" s="324" t="s">
        <v>43</v>
      </c>
      <c r="J852" s="255" t="str">
        <f>IF(ISBLANK(INDEX('Policy Characteristics'!D:D,MATCH($C852,'Policy Characteristics'!$C:$C,0))),"",INDEX('Policy Characteristics'!D:D,MATCH($C852,'Policy Characteristics'!$C:$C,0)))</f>
        <v>Hydrogen Combustion</v>
      </c>
      <c r="K852" s="254" t="str">
        <f>IF(ISBLANK(INDEX('Policy Characteristics'!E:E,MATCH($C852,'Policy Characteristics'!$C:$C,0))),"",INDEX('Policy Characteristics'!E:E,MATCH($C852,'Policy Characteristics'!$C:$C,0)))</f>
        <v>indst shift to hydrogen</v>
      </c>
      <c r="L852" s="261">
        <f>IF(ISBLANK(INDEX('Policy Characteristics'!F:F,MATCH($C852,'Policy Characteristics'!$C:$C,0))),"",INDEX('Policy Characteristics'!F:F,MATCH($C852,'Policy Characteristics'!$C:$C,0)))</f>
        <v>0</v>
      </c>
      <c r="M852" s="261">
        <f>IF(ISBLANK(INDEX('Policy Characteristics'!G:G,MATCH($C852,'Policy Characteristics'!$C:$C,0))),"",INDEX('Policy Characteristics'!G:G,MATCH($C852,'Policy Characteristics'!$C:$C,0)))</f>
        <v>1</v>
      </c>
      <c r="N852" s="261">
        <f>IF(ISBLANK(INDEX('Policy Characteristics'!H:H,MATCH($C852,'Policy Characteristics'!$C:$C,0))),"",INDEX('Policy Characteristics'!H:H,MATCH($C852,'Policy Characteristics'!$C:$C,0)))</f>
        <v>0.01</v>
      </c>
      <c r="O852" s="254" t="str">
        <f>IF(ISBLANK(INDEX('Policy Characteristics'!I:I,MATCH($C852,'Policy Characteristics'!$C:$C,0))),"",INDEX('Policy Characteristics'!I:I,MATCH($C852,'Policy Characteristics'!$C:$C,0)))</f>
        <v>% of fuel shifted</v>
      </c>
      <c r="P852" s="254"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54" t="str">
        <f>IF(ISBLANK(INDEX('Policy Characteristics'!K:K,MATCH($C852,'Policy Characteristics'!$C:$C,0))),"",INDEX('Policy Characteristics'!K:K,MATCH($C852,'Policy Characteristics'!$C:$C,0)))</f>
        <v>industry-ag-main.html#fuel-switching</v>
      </c>
      <c r="R852" s="254" t="str">
        <f>IF(ISBLANK(INDEX('Policy Characteristics'!L:L,MATCH($C852,'Policy Characteristics'!$C:$C,0))),"",INDEX('Policy Characteristics'!L:L,MATCH($C852,'Policy Characteristics'!$C:$C,0)))</f>
        <v>industry-elec-and-hydrogen.html</v>
      </c>
    </row>
    <row r="853" spans="1:18" s="2" customFormat="1">
      <c r="A853" s="254" t="str">
        <f>IF(ISBLANK(INDEX('Policy Characteristics'!A:A,MATCH($C853,'Policy Characteristics'!$C:$C,0))),"",INDEX('Policy Characteristics'!A:A,MATCH($C853,'Policy Characteristics'!$C:$C,0)))</f>
        <v>Industry</v>
      </c>
      <c r="B853" s="262" t="str">
        <f>IF(ISBLANK(INDEX('Policy Characteristics'!B:B,MATCH($C853,'Policy Characteristics'!$C:$C,0))),"",INDEX('Policy Characteristics'!B:B,MATCH($C853,'Policy Characteristics'!$C:$C,0)))</f>
        <v>Hydrogen Combustion</v>
      </c>
      <c r="C853" s="254" t="str">
        <f t="shared" si="38"/>
        <v>Fraction of Eligible Industrial Energy Use Shifted to Hydrogen</v>
      </c>
      <c r="D853" s="6" t="s">
        <v>3076</v>
      </c>
      <c r="E853" s="1" t="s">
        <v>3525</v>
      </c>
      <c r="F853" t="s">
        <v>3039</v>
      </c>
      <c r="G853" s="45" t="s">
        <v>3532</v>
      </c>
      <c r="H853" s="43">
        <v>2114</v>
      </c>
      <c r="I853" s="324" t="s">
        <v>43</v>
      </c>
      <c r="J853" s="255" t="str">
        <f>IF(ISBLANK(INDEX('Policy Characteristics'!D:D,MATCH($C853,'Policy Characteristics'!$C:$C,0))),"",INDEX('Policy Characteristics'!D:D,MATCH($C853,'Policy Characteristics'!$C:$C,0)))</f>
        <v>Hydrogen Combustion</v>
      </c>
      <c r="K853" s="254" t="str">
        <f>IF(ISBLANK(INDEX('Policy Characteristics'!E:E,MATCH($C853,'Policy Characteristics'!$C:$C,0))),"",INDEX('Policy Characteristics'!E:E,MATCH($C853,'Policy Characteristics'!$C:$C,0)))</f>
        <v>indst shift to hydrogen</v>
      </c>
      <c r="L853" s="261">
        <f>IF(ISBLANK(INDEX('Policy Characteristics'!F:F,MATCH($C853,'Policy Characteristics'!$C:$C,0))),"",INDEX('Policy Characteristics'!F:F,MATCH($C853,'Policy Characteristics'!$C:$C,0)))</f>
        <v>0</v>
      </c>
      <c r="M853" s="261">
        <f>IF(ISBLANK(INDEX('Policy Characteristics'!G:G,MATCH($C853,'Policy Characteristics'!$C:$C,0))),"",INDEX('Policy Characteristics'!G:G,MATCH($C853,'Policy Characteristics'!$C:$C,0)))</f>
        <v>1</v>
      </c>
      <c r="N853" s="261">
        <f>IF(ISBLANK(INDEX('Policy Characteristics'!H:H,MATCH($C853,'Policy Characteristics'!$C:$C,0))),"",INDEX('Policy Characteristics'!H:H,MATCH($C853,'Policy Characteristics'!$C:$C,0)))</f>
        <v>0.01</v>
      </c>
      <c r="O853" s="254" t="str">
        <f>IF(ISBLANK(INDEX('Policy Characteristics'!I:I,MATCH($C853,'Policy Characteristics'!$C:$C,0))),"",INDEX('Policy Characteristics'!I:I,MATCH($C853,'Policy Characteristics'!$C:$C,0)))</f>
        <v>% of fuel shifted</v>
      </c>
      <c r="P853" s="254"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54" t="str">
        <f>IF(ISBLANK(INDEX('Policy Characteristics'!K:K,MATCH($C853,'Policy Characteristics'!$C:$C,0))),"",INDEX('Policy Characteristics'!K:K,MATCH($C853,'Policy Characteristics'!$C:$C,0)))</f>
        <v>industry-ag-main.html#fuel-switching</v>
      </c>
      <c r="R853" s="254" t="str">
        <f>IF(ISBLANK(INDEX('Policy Characteristics'!L:L,MATCH($C853,'Policy Characteristics'!$C:$C,0))),"",INDEX('Policy Characteristics'!L:L,MATCH($C853,'Policy Characteristics'!$C:$C,0)))</f>
        <v>industry-elec-and-hydrogen.html</v>
      </c>
    </row>
    <row r="854" spans="1:18" s="2" customFormat="1">
      <c r="A854" s="254" t="str">
        <f>IF(ISBLANK(INDEX('Policy Characteristics'!A:A,MATCH($C854,'Policy Characteristics'!$C:$C,0))),"",INDEX('Policy Characteristics'!A:A,MATCH($C854,'Policy Characteristics'!$C:$C,0)))</f>
        <v>Industry</v>
      </c>
      <c r="B854" s="262" t="str">
        <f>IF(ISBLANK(INDEX('Policy Characteristics'!B:B,MATCH($C854,'Policy Characteristics'!$C:$C,0))),"",INDEX('Policy Characteristics'!B:B,MATCH($C854,'Policy Characteristics'!$C:$C,0)))</f>
        <v>Hydrogen Combustion</v>
      </c>
      <c r="C854" s="254" t="str">
        <f t="shared" si="38"/>
        <v>Fraction of Eligible Industrial Energy Use Shifted to Hydrogen</v>
      </c>
      <c r="D854" s="6" t="s">
        <v>3076</v>
      </c>
      <c r="E854" s="1" t="s">
        <v>3526</v>
      </c>
      <c r="F854" t="s">
        <v>3039</v>
      </c>
      <c r="G854" s="45" t="s">
        <v>3533</v>
      </c>
      <c r="H854" s="43">
        <v>2115</v>
      </c>
      <c r="I854" s="324" t="s">
        <v>43</v>
      </c>
      <c r="J854" s="255" t="str">
        <f>IF(ISBLANK(INDEX('Policy Characteristics'!D:D,MATCH($C854,'Policy Characteristics'!$C:$C,0))),"",INDEX('Policy Characteristics'!D:D,MATCH($C854,'Policy Characteristics'!$C:$C,0)))</f>
        <v>Hydrogen Combustion</v>
      </c>
      <c r="K854" s="254" t="str">
        <f>IF(ISBLANK(INDEX('Policy Characteristics'!E:E,MATCH($C854,'Policy Characteristics'!$C:$C,0))),"",INDEX('Policy Characteristics'!E:E,MATCH($C854,'Policy Characteristics'!$C:$C,0)))</f>
        <v>indst shift to hydrogen</v>
      </c>
      <c r="L854" s="261">
        <f>IF(ISBLANK(INDEX('Policy Characteristics'!F:F,MATCH($C854,'Policy Characteristics'!$C:$C,0))),"",INDEX('Policy Characteristics'!F:F,MATCH($C854,'Policy Characteristics'!$C:$C,0)))</f>
        <v>0</v>
      </c>
      <c r="M854" s="261">
        <f>IF(ISBLANK(INDEX('Policy Characteristics'!G:G,MATCH($C854,'Policy Characteristics'!$C:$C,0))),"",INDEX('Policy Characteristics'!G:G,MATCH($C854,'Policy Characteristics'!$C:$C,0)))</f>
        <v>1</v>
      </c>
      <c r="N854" s="261">
        <f>IF(ISBLANK(INDEX('Policy Characteristics'!H:H,MATCH($C854,'Policy Characteristics'!$C:$C,0))),"",INDEX('Policy Characteristics'!H:H,MATCH($C854,'Policy Characteristics'!$C:$C,0)))</f>
        <v>0.01</v>
      </c>
      <c r="O854" s="254" t="str">
        <f>IF(ISBLANK(INDEX('Policy Characteristics'!I:I,MATCH($C854,'Policy Characteristics'!$C:$C,0))),"",INDEX('Policy Characteristics'!I:I,MATCH($C854,'Policy Characteristics'!$C:$C,0)))</f>
        <v>% of fuel shifted</v>
      </c>
      <c r="P854" s="254"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54" t="str">
        <f>IF(ISBLANK(INDEX('Policy Characteristics'!K:K,MATCH($C854,'Policy Characteristics'!$C:$C,0))),"",INDEX('Policy Characteristics'!K:K,MATCH($C854,'Policy Characteristics'!$C:$C,0)))</f>
        <v>industry-ag-main.html#fuel-switching</v>
      </c>
      <c r="R854" s="254" t="str">
        <f>IF(ISBLANK(INDEX('Policy Characteristics'!L:L,MATCH($C854,'Policy Characteristics'!$C:$C,0))),"",INDEX('Policy Characteristics'!L:L,MATCH($C854,'Policy Characteristics'!$C:$C,0)))</f>
        <v>industry-elec-and-hydrogen.html</v>
      </c>
    </row>
    <row r="855" spans="1:18" s="2" customFormat="1">
      <c r="A855" s="254" t="str">
        <f>IF(ISBLANK(INDEX('Policy Characteristics'!A:A,MATCH($C855,'Policy Characteristics'!$C:$C,0))),"",INDEX('Policy Characteristics'!A:A,MATCH($C855,'Policy Characteristics'!$C:$C,0)))</f>
        <v>Industry</v>
      </c>
      <c r="B855" s="262" t="str">
        <f>IF(ISBLANK(INDEX('Policy Characteristics'!B:B,MATCH($C855,'Policy Characteristics'!$C:$C,0))),"",INDEX('Policy Characteristics'!B:B,MATCH($C855,'Policy Characteristics'!$C:$C,0)))</f>
        <v>Hydrogen Combustion</v>
      </c>
      <c r="C855" s="254" t="str">
        <f t="shared" si="38"/>
        <v>Fraction of Eligible Industrial Energy Use Shifted to Hydrogen</v>
      </c>
      <c r="D855" s="6" t="s">
        <v>3076</v>
      </c>
      <c r="E855" s="1" t="s">
        <v>3527</v>
      </c>
      <c r="F855" t="s">
        <v>3039</v>
      </c>
      <c r="G855" s="45" t="s">
        <v>3534</v>
      </c>
      <c r="H855" s="43">
        <v>2116</v>
      </c>
      <c r="I855" s="324" t="s">
        <v>43</v>
      </c>
      <c r="J855" s="255" t="str">
        <f>IF(ISBLANK(INDEX('Policy Characteristics'!D:D,MATCH($C855,'Policy Characteristics'!$C:$C,0))),"",INDEX('Policy Characteristics'!D:D,MATCH($C855,'Policy Characteristics'!$C:$C,0)))</f>
        <v>Hydrogen Combustion</v>
      </c>
      <c r="K855" s="254" t="str">
        <f>IF(ISBLANK(INDEX('Policy Characteristics'!E:E,MATCH($C855,'Policy Characteristics'!$C:$C,0))),"",INDEX('Policy Characteristics'!E:E,MATCH($C855,'Policy Characteristics'!$C:$C,0)))</f>
        <v>indst shift to hydrogen</v>
      </c>
      <c r="L855" s="261">
        <f>IF(ISBLANK(INDEX('Policy Characteristics'!F:F,MATCH($C855,'Policy Characteristics'!$C:$C,0))),"",INDEX('Policy Characteristics'!F:F,MATCH($C855,'Policy Characteristics'!$C:$C,0)))</f>
        <v>0</v>
      </c>
      <c r="M855" s="261">
        <f>IF(ISBLANK(INDEX('Policy Characteristics'!G:G,MATCH($C855,'Policy Characteristics'!$C:$C,0))),"",INDEX('Policy Characteristics'!G:G,MATCH($C855,'Policy Characteristics'!$C:$C,0)))</f>
        <v>1</v>
      </c>
      <c r="N855" s="261">
        <f>IF(ISBLANK(INDEX('Policy Characteristics'!H:H,MATCH($C855,'Policy Characteristics'!$C:$C,0))),"",INDEX('Policy Characteristics'!H:H,MATCH($C855,'Policy Characteristics'!$C:$C,0)))</f>
        <v>0.01</v>
      </c>
      <c r="O855" s="254" t="str">
        <f>IF(ISBLANK(INDEX('Policy Characteristics'!I:I,MATCH($C855,'Policy Characteristics'!$C:$C,0))),"",INDEX('Policy Characteristics'!I:I,MATCH($C855,'Policy Characteristics'!$C:$C,0)))</f>
        <v>% of fuel shifted</v>
      </c>
      <c r="P855" s="254"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54" t="str">
        <f>IF(ISBLANK(INDEX('Policy Characteristics'!K:K,MATCH($C855,'Policy Characteristics'!$C:$C,0))),"",INDEX('Policy Characteristics'!K:K,MATCH($C855,'Policy Characteristics'!$C:$C,0)))</f>
        <v>industry-ag-main.html#fuel-switching</v>
      </c>
      <c r="R855" s="254" t="str">
        <f>IF(ISBLANK(INDEX('Policy Characteristics'!L:L,MATCH($C855,'Policy Characteristics'!$C:$C,0))),"",INDEX('Policy Characteristics'!L:L,MATCH($C855,'Policy Characteristics'!$C:$C,0)))</f>
        <v>industry-elec-and-hydrogen.html</v>
      </c>
    </row>
    <row r="856" spans="1:18" s="2" customFormat="1">
      <c r="A856" s="254" t="str">
        <f>IF(ISBLANK(INDEX('Policy Characteristics'!A:A,MATCH($C856,'Policy Characteristics'!$C:$C,0))),"",INDEX('Policy Characteristics'!A:A,MATCH($C856,'Policy Characteristics'!$C:$C,0)))</f>
        <v>Industry</v>
      </c>
      <c r="B856" s="262" t="str">
        <f>IF(ISBLANK(INDEX('Policy Characteristics'!B:B,MATCH($C856,'Policy Characteristics'!$C:$C,0))),"",INDEX('Policy Characteristics'!B:B,MATCH($C856,'Policy Characteristics'!$C:$C,0)))</f>
        <v>Hydrogen Combustion</v>
      </c>
      <c r="C856" s="254" t="str">
        <f t="shared" si="38"/>
        <v>Fraction of Eligible Industrial Energy Use Shifted to Hydrogen</v>
      </c>
      <c r="D856" s="6" t="s">
        <v>3076</v>
      </c>
      <c r="E856" s="1" t="s">
        <v>3528</v>
      </c>
      <c r="F856" t="s">
        <v>3039</v>
      </c>
      <c r="G856" s="45" t="s">
        <v>3535</v>
      </c>
      <c r="H856" s="43">
        <v>2117</v>
      </c>
      <c r="I856" s="324" t="s">
        <v>43</v>
      </c>
      <c r="J856" s="255" t="str">
        <f>IF(ISBLANK(INDEX('Policy Characteristics'!D:D,MATCH($C856,'Policy Characteristics'!$C:$C,0))),"",INDEX('Policy Characteristics'!D:D,MATCH($C856,'Policy Characteristics'!$C:$C,0)))</f>
        <v>Hydrogen Combustion</v>
      </c>
      <c r="K856" s="254" t="str">
        <f>IF(ISBLANK(INDEX('Policy Characteristics'!E:E,MATCH($C856,'Policy Characteristics'!$C:$C,0))),"",INDEX('Policy Characteristics'!E:E,MATCH($C856,'Policy Characteristics'!$C:$C,0)))</f>
        <v>indst shift to hydrogen</v>
      </c>
      <c r="L856" s="261">
        <f>IF(ISBLANK(INDEX('Policy Characteristics'!F:F,MATCH($C856,'Policy Characteristics'!$C:$C,0))),"",INDEX('Policy Characteristics'!F:F,MATCH($C856,'Policy Characteristics'!$C:$C,0)))</f>
        <v>0</v>
      </c>
      <c r="M856" s="261">
        <f>IF(ISBLANK(INDEX('Policy Characteristics'!G:G,MATCH($C856,'Policy Characteristics'!$C:$C,0))),"",INDEX('Policy Characteristics'!G:G,MATCH($C856,'Policy Characteristics'!$C:$C,0)))</f>
        <v>1</v>
      </c>
      <c r="N856" s="261">
        <f>IF(ISBLANK(INDEX('Policy Characteristics'!H:H,MATCH($C856,'Policy Characteristics'!$C:$C,0))),"",INDEX('Policy Characteristics'!H:H,MATCH($C856,'Policy Characteristics'!$C:$C,0)))</f>
        <v>0.01</v>
      </c>
      <c r="O856" s="254" t="str">
        <f>IF(ISBLANK(INDEX('Policy Characteristics'!I:I,MATCH($C856,'Policy Characteristics'!$C:$C,0))),"",INDEX('Policy Characteristics'!I:I,MATCH($C856,'Policy Characteristics'!$C:$C,0)))</f>
        <v>% of fuel shifted</v>
      </c>
      <c r="P856" s="254"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54" t="str">
        <f>IF(ISBLANK(INDEX('Policy Characteristics'!K:K,MATCH($C856,'Policy Characteristics'!$C:$C,0))),"",INDEX('Policy Characteristics'!K:K,MATCH($C856,'Policy Characteristics'!$C:$C,0)))</f>
        <v>industry-ag-main.html#fuel-switching</v>
      </c>
      <c r="R856" s="254" t="str">
        <f>IF(ISBLANK(INDEX('Policy Characteristics'!L:L,MATCH($C856,'Policy Characteristics'!$C:$C,0))),"",INDEX('Policy Characteristics'!L:L,MATCH($C856,'Policy Characteristics'!$C:$C,0)))</f>
        <v>industry-elec-and-hydrogen.html</v>
      </c>
    </row>
    <row r="857" spans="1:18" s="2" customFormat="1">
      <c r="A857" s="254" t="str">
        <f>IF(ISBLANK(INDEX('Policy Characteristics'!A:A,MATCH($C857,'Policy Characteristics'!$C:$C,0))),"",INDEX('Policy Characteristics'!A:A,MATCH($C857,'Policy Characteristics'!$C:$C,0)))</f>
        <v>Industry</v>
      </c>
      <c r="B857" s="262" t="str">
        <f>IF(ISBLANK(INDEX('Policy Characteristics'!B:B,MATCH($C857,'Policy Characteristics'!$C:$C,0))),"",INDEX('Policy Characteristics'!B:B,MATCH($C857,'Policy Characteristics'!$C:$C,0)))</f>
        <v>Hydrogen Combustion</v>
      </c>
      <c r="C857" s="254" t="str">
        <f t="shared" si="38"/>
        <v>Fraction of Eligible Industrial Energy Use Shifted to Hydrogen</v>
      </c>
      <c r="D857" s="6" t="s">
        <v>3076</v>
      </c>
      <c r="E857" s="1" t="s">
        <v>3529</v>
      </c>
      <c r="F857" t="s">
        <v>3039</v>
      </c>
      <c r="G857" s="45" t="s">
        <v>3536</v>
      </c>
      <c r="H857" s="43">
        <v>2118</v>
      </c>
      <c r="I857" s="324" t="s">
        <v>44</v>
      </c>
      <c r="J857" s="255" t="str">
        <f>IF(ISBLANK(INDEX('Policy Characteristics'!D:D,MATCH($C857,'Policy Characteristics'!$C:$C,0))),"",INDEX('Policy Characteristics'!D:D,MATCH($C857,'Policy Characteristics'!$C:$C,0)))</f>
        <v>Hydrogen Combustion</v>
      </c>
      <c r="K857" s="254" t="str">
        <f>IF(ISBLANK(INDEX('Policy Characteristics'!E:E,MATCH($C857,'Policy Characteristics'!$C:$C,0))),"",INDEX('Policy Characteristics'!E:E,MATCH($C857,'Policy Characteristics'!$C:$C,0)))</f>
        <v>indst shift to hydrogen</v>
      </c>
      <c r="L857" s="261">
        <f>IF(ISBLANK(INDEX('Policy Characteristics'!F:F,MATCH($C857,'Policy Characteristics'!$C:$C,0))),"",INDEX('Policy Characteristics'!F:F,MATCH($C857,'Policy Characteristics'!$C:$C,0)))</f>
        <v>0</v>
      </c>
      <c r="M857" s="261">
        <f>IF(ISBLANK(INDEX('Policy Characteristics'!G:G,MATCH($C857,'Policy Characteristics'!$C:$C,0))),"",INDEX('Policy Characteristics'!G:G,MATCH($C857,'Policy Characteristics'!$C:$C,0)))</f>
        <v>1</v>
      </c>
      <c r="N857" s="261">
        <f>IF(ISBLANK(INDEX('Policy Characteristics'!H:H,MATCH($C857,'Policy Characteristics'!$C:$C,0))),"",INDEX('Policy Characteristics'!H:H,MATCH($C857,'Policy Characteristics'!$C:$C,0)))</f>
        <v>0.01</v>
      </c>
      <c r="O857" s="254" t="str">
        <f>IF(ISBLANK(INDEX('Policy Characteristics'!I:I,MATCH($C857,'Policy Characteristics'!$C:$C,0))),"",INDEX('Policy Characteristics'!I:I,MATCH($C857,'Policy Characteristics'!$C:$C,0)))</f>
        <v>% of fuel shifted</v>
      </c>
      <c r="P857" s="254"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54" t="str">
        <f>IF(ISBLANK(INDEX('Policy Characteristics'!K:K,MATCH($C857,'Policy Characteristics'!$C:$C,0))),"",INDEX('Policy Characteristics'!K:K,MATCH($C857,'Policy Characteristics'!$C:$C,0)))</f>
        <v>industry-ag-main.html#fuel-switching</v>
      </c>
      <c r="R857" s="254" t="str">
        <f>IF(ISBLANK(INDEX('Policy Characteristics'!L:L,MATCH($C857,'Policy Characteristics'!$C:$C,0))),"",INDEX('Policy Characteristics'!L:L,MATCH($C857,'Policy Characteristics'!$C:$C,0)))</f>
        <v>industry-elec-and-hydrogen.html</v>
      </c>
    </row>
    <row r="858" spans="1:18" s="2" customFormat="1">
      <c r="A858" s="254" t="str">
        <f>IF(ISBLANK(INDEX('Policy Characteristics'!A:A,MATCH($C858,'Policy Characteristics'!$C:$C,0))),"",INDEX('Policy Characteristics'!A:A,MATCH($C858,'Policy Characteristics'!$C:$C,0)))</f>
        <v>Industry</v>
      </c>
      <c r="B858" s="262" t="str">
        <f>IF(ISBLANK(INDEX('Policy Characteristics'!B:B,MATCH($C858,'Policy Characteristics'!$C:$C,0))),"",INDEX('Policy Characteristics'!B:B,MATCH($C858,'Policy Characteristics'!$C:$C,0)))</f>
        <v>Hydrogen Combustion</v>
      </c>
      <c r="C858" s="254" t="str">
        <f t="shared" si="38"/>
        <v>Fraction of Eligible Industrial Energy Use Shifted to Hydrogen</v>
      </c>
      <c r="D858" s="6" t="s">
        <v>3076</v>
      </c>
      <c r="E858" s="1" t="s">
        <v>3530</v>
      </c>
      <c r="F858" t="s">
        <v>3039</v>
      </c>
      <c r="G858" s="45" t="s">
        <v>3537</v>
      </c>
      <c r="H858" s="43">
        <v>2119</v>
      </c>
      <c r="I858" s="324" t="s">
        <v>44</v>
      </c>
      <c r="J858" s="255" t="str">
        <f>IF(ISBLANK(INDEX('Policy Characteristics'!D:D,MATCH($C858,'Policy Characteristics'!$C:$C,0))),"",INDEX('Policy Characteristics'!D:D,MATCH($C858,'Policy Characteristics'!$C:$C,0)))</f>
        <v>Hydrogen Combustion</v>
      </c>
      <c r="K858" s="254" t="str">
        <f>IF(ISBLANK(INDEX('Policy Characteristics'!E:E,MATCH($C858,'Policy Characteristics'!$C:$C,0))),"",INDEX('Policy Characteristics'!E:E,MATCH($C858,'Policy Characteristics'!$C:$C,0)))</f>
        <v>indst shift to hydrogen</v>
      </c>
      <c r="L858" s="261">
        <f>IF(ISBLANK(INDEX('Policy Characteristics'!F:F,MATCH($C858,'Policy Characteristics'!$C:$C,0))),"",INDEX('Policy Characteristics'!F:F,MATCH($C858,'Policy Characteristics'!$C:$C,0)))</f>
        <v>0</v>
      </c>
      <c r="M858" s="261">
        <f>IF(ISBLANK(INDEX('Policy Characteristics'!G:G,MATCH($C858,'Policy Characteristics'!$C:$C,0))),"",INDEX('Policy Characteristics'!G:G,MATCH($C858,'Policy Characteristics'!$C:$C,0)))</f>
        <v>1</v>
      </c>
      <c r="N858" s="261">
        <f>IF(ISBLANK(INDEX('Policy Characteristics'!H:H,MATCH($C858,'Policy Characteristics'!$C:$C,0))),"",INDEX('Policy Characteristics'!H:H,MATCH($C858,'Policy Characteristics'!$C:$C,0)))</f>
        <v>0.01</v>
      </c>
      <c r="O858" s="254" t="str">
        <f>IF(ISBLANK(INDEX('Policy Characteristics'!I:I,MATCH($C858,'Policy Characteristics'!$C:$C,0))),"",INDEX('Policy Characteristics'!I:I,MATCH($C858,'Policy Characteristics'!$C:$C,0)))</f>
        <v>% of fuel shifted</v>
      </c>
      <c r="P858" s="254"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54" t="str">
        <f>IF(ISBLANK(INDEX('Policy Characteristics'!K:K,MATCH($C858,'Policy Characteristics'!$C:$C,0))),"",INDEX('Policy Characteristics'!K:K,MATCH($C858,'Policy Characteristics'!$C:$C,0)))</f>
        <v>industry-ag-main.html#fuel-switching</v>
      </c>
      <c r="R858" s="254" t="str">
        <f>IF(ISBLANK(INDEX('Policy Characteristics'!L:L,MATCH($C858,'Policy Characteristics'!$C:$C,0))),"",INDEX('Policy Characteristics'!L:L,MATCH($C858,'Policy Characteristics'!$C:$C,0)))</f>
        <v>industry-elec-and-hydrogen.html</v>
      </c>
    </row>
    <row r="859" spans="1:18" s="2" customFormat="1">
      <c r="A859" s="254" t="str">
        <f>IF(ISBLANK(INDEX('Policy Characteristics'!A:A,MATCH($C859,'Policy Characteristics'!$C:$C,0))),"",INDEX('Policy Characteristics'!A:A,MATCH($C859,'Policy Characteristics'!$C:$C,0)))</f>
        <v>Industry</v>
      </c>
      <c r="B859" s="262" t="str">
        <f>IF(ISBLANK(INDEX('Policy Characteristics'!B:B,MATCH($C859,'Policy Characteristics'!$C:$C,0))),"",INDEX('Policy Characteristics'!B:B,MATCH($C859,'Policy Characteristics'!$C:$C,0)))</f>
        <v>Hydrogen Combustion</v>
      </c>
      <c r="C859" s="254" t="str">
        <f t="shared" si="38"/>
        <v>Fraction of Eligible Industrial Energy Use Shifted to Hydrogen</v>
      </c>
      <c r="D859" s="6" t="s">
        <v>3076</v>
      </c>
      <c r="E859" s="1" t="s">
        <v>3531</v>
      </c>
      <c r="F859" t="s">
        <v>3039</v>
      </c>
      <c r="G859" s="45" t="s">
        <v>3538</v>
      </c>
      <c r="H859" s="43">
        <v>2120</v>
      </c>
      <c r="I859" s="324" t="s">
        <v>44</v>
      </c>
      <c r="J859" s="255" t="str">
        <f>IF(ISBLANK(INDEX('Policy Characteristics'!D:D,MATCH($C859,'Policy Characteristics'!$C:$C,0))),"",INDEX('Policy Characteristics'!D:D,MATCH($C859,'Policy Characteristics'!$C:$C,0)))</f>
        <v>Hydrogen Combustion</v>
      </c>
      <c r="K859" s="254" t="str">
        <f>IF(ISBLANK(INDEX('Policy Characteristics'!E:E,MATCH($C859,'Policy Characteristics'!$C:$C,0))),"",INDEX('Policy Characteristics'!E:E,MATCH($C859,'Policy Characteristics'!$C:$C,0)))</f>
        <v>indst shift to hydrogen</v>
      </c>
      <c r="L859" s="261">
        <f>IF(ISBLANK(INDEX('Policy Characteristics'!F:F,MATCH($C859,'Policy Characteristics'!$C:$C,0))),"",INDEX('Policy Characteristics'!F:F,MATCH($C859,'Policy Characteristics'!$C:$C,0)))</f>
        <v>0</v>
      </c>
      <c r="M859" s="261">
        <f>IF(ISBLANK(INDEX('Policy Characteristics'!G:G,MATCH($C859,'Policy Characteristics'!$C:$C,0))),"",INDEX('Policy Characteristics'!G:G,MATCH($C859,'Policy Characteristics'!$C:$C,0)))</f>
        <v>1</v>
      </c>
      <c r="N859" s="261">
        <f>IF(ISBLANK(INDEX('Policy Characteristics'!H:H,MATCH($C859,'Policy Characteristics'!$C:$C,0))),"",INDEX('Policy Characteristics'!H:H,MATCH($C859,'Policy Characteristics'!$C:$C,0)))</f>
        <v>0.01</v>
      </c>
      <c r="O859" s="254" t="str">
        <f>IF(ISBLANK(INDEX('Policy Characteristics'!I:I,MATCH($C859,'Policy Characteristics'!$C:$C,0))),"",INDEX('Policy Characteristics'!I:I,MATCH($C859,'Policy Characteristics'!$C:$C,0)))</f>
        <v>% of fuel shifted</v>
      </c>
      <c r="P859" s="254"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54" t="str">
        <f>IF(ISBLANK(INDEX('Policy Characteristics'!K:K,MATCH($C859,'Policy Characteristics'!$C:$C,0))),"",INDEX('Policy Characteristics'!K:K,MATCH($C859,'Policy Characteristics'!$C:$C,0)))</f>
        <v>industry-ag-main.html#fuel-switching</v>
      </c>
      <c r="R859" s="254" t="str">
        <f>IF(ISBLANK(INDEX('Policy Characteristics'!L:L,MATCH($C859,'Policy Characteristics'!$C:$C,0))),"",INDEX('Policy Characteristics'!L:L,MATCH($C859,'Policy Characteristics'!$C:$C,0)))</f>
        <v>industry-elec-and-hydrogen.html</v>
      </c>
    </row>
    <row r="860" spans="1:18" s="2" customFormat="1">
      <c r="A860" s="254" t="str">
        <f>IF(ISBLANK(INDEX('Policy Characteristics'!A:A,MATCH($C860,'Policy Characteristics'!$C:$C,0))),"",INDEX('Policy Characteristics'!A:A,MATCH($C860,'Policy Characteristics'!$C:$C,0)))</f>
        <v>Industry</v>
      </c>
      <c r="B860" s="262" t="str">
        <f>IF(ISBLANK(INDEX('Policy Characteristics'!B:B,MATCH($C860,'Policy Characteristics'!$C:$C,0))),"",INDEX('Policy Characteristics'!B:B,MATCH($C860,'Policy Characteristics'!$C:$C,0)))</f>
        <v>Hydrogen Combustion</v>
      </c>
      <c r="C860" s="254" t="str">
        <f t="shared" si="38"/>
        <v>Fraction of Eligible Industrial Energy Use Shifted to Hydrogen</v>
      </c>
      <c r="D860" s="6" t="s">
        <v>3076</v>
      </c>
      <c r="E860" s="1" t="s">
        <v>3694</v>
      </c>
      <c r="F860" t="s">
        <v>3039</v>
      </c>
      <c r="G860" s="45" t="s">
        <v>3694</v>
      </c>
      <c r="H860" s="43">
        <v>2121</v>
      </c>
      <c r="I860" s="324" t="s">
        <v>44</v>
      </c>
      <c r="J860" s="255" t="str">
        <f>IF(ISBLANK(INDEX('Policy Characteristics'!D:D,MATCH($C860,'Policy Characteristics'!$C:$C,0))),"",INDEX('Policy Characteristics'!D:D,MATCH($C860,'Policy Characteristics'!$C:$C,0)))</f>
        <v>Hydrogen Combustion</v>
      </c>
      <c r="K860" s="254" t="str">
        <f>IF(ISBLANK(INDEX('Policy Characteristics'!E:E,MATCH($C860,'Policy Characteristics'!$C:$C,0))),"",INDEX('Policy Characteristics'!E:E,MATCH($C860,'Policy Characteristics'!$C:$C,0)))</f>
        <v>indst shift to hydrogen</v>
      </c>
      <c r="L860" s="261">
        <f>IF(ISBLANK(INDEX('Policy Characteristics'!F:F,MATCH($C860,'Policy Characteristics'!$C:$C,0))),"",INDEX('Policy Characteristics'!F:F,MATCH($C860,'Policy Characteristics'!$C:$C,0)))</f>
        <v>0</v>
      </c>
      <c r="M860" s="261">
        <f>IF(ISBLANK(INDEX('Policy Characteristics'!G:G,MATCH($C860,'Policy Characteristics'!$C:$C,0))),"",INDEX('Policy Characteristics'!G:G,MATCH($C860,'Policy Characteristics'!$C:$C,0)))</f>
        <v>1</v>
      </c>
      <c r="N860" s="261">
        <f>IF(ISBLANK(INDEX('Policy Characteristics'!H:H,MATCH($C860,'Policy Characteristics'!$C:$C,0))),"",INDEX('Policy Characteristics'!H:H,MATCH($C860,'Policy Characteristics'!$C:$C,0)))</f>
        <v>0.01</v>
      </c>
      <c r="O860" s="254" t="str">
        <f>IF(ISBLANK(INDEX('Policy Characteristics'!I:I,MATCH($C860,'Policy Characteristics'!$C:$C,0))),"",INDEX('Policy Characteristics'!I:I,MATCH($C860,'Policy Characteristics'!$C:$C,0)))</f>
        <v>% of fuel shifted</v>
      </c>
      <c r="P860" s="254"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54" t="str">
        <f>IF(ISBLANK(INDEX('Policy Characteristics'!K:K,MATCH($C860,'Policy Characteristics'!$C:$C,0))),"",INDEX('Policy Characteristics'!K:K,MATCH($C860,'Policy Characteristics'!$C:$C,0)))</f>
        <v>industry-ag-main.html#fuel-switching</v>
      </c>
      <c r="R860" s="254" t="str">
        <f>IF(ISBLANK(INDEX('Policy Characteristics'!L:L,MATCH($C860,'Policy Characteristics'!$C:$C,0))),"",INDEX('Policy Characteristics'!L:L,MATCH($C860,'Policy Characteristics'!$C:$C,0)))</f>
        <v>industry-elec-and-hydrogen.html</v>
      </c>
    </row>
    <row r="861" spans="1:18" s="2" customFormat="1">
      <c r="A861" s="254" t="str">
        <f>IF(ISBLANK(INDEX('Policy Characteristics'!A:A,MATCH($C861,'Policy Characteristics'!$C:$C,0))),"",INDEX('Policy Characteristics'!A:A,MATCH($C861,'Policy Characteristics'!$C:$C,0)))</f>
        <v>Industry</v>
      </c>
      <c r="B861" s="262" t="str">
        <f>IF(ISBLANK(INDEX('Policy Characteristics'!B:B,MATCH($C861,'Policy Characteristics'!$C:$C,0))),"",INDEX('Policy Characteristics'!B:B,MATCH($C861,'Policy Characteristics'!$C:$C,0)))</f>
        <v>Hydrogen Combustion</v>
      </c>
      <c r="C861" s="254" t="str">
        <f t="shared" si="38"/>
        <v>Fraction of Eligible Industrial Energy Use Shifted to Hydrogen</v>
      </c>
      <c r="D861" s="6" t="s">
        <v>3077</v>
      </c>
      <c r="E861" s="1" t="s">
        <v>3525</v>
      </c>
      <c r="F861" t="s">
        <v>3040</v>
      </c>
      <c r="G861" s="45" t="s">
        <v>3532</v>
      </c>
      <c r="H861" s="43">
        <v>2122</v>
      </c>
      <c r="I861" s="324" t="s">
        <v>44</v>
      </c>
      <c r="J861" s="255" t="str">
        <f>IF(ISBLANK(INDEX('Policy Characteristics'!D:D,MATCH($C861,'Policy Characteristics'!$C:$C,0))),"",INDEX('Policy Characteristics'!D:D,MATCH($C861,'Policy Characteristics'!$C:$C,0)))</f>
        <v>Hydrogen Combustion</v>
      </c>
      <c r="K861" s="254" t="str">
        <f>IF(ISBLANK(INDEX('Policy Characteristics'!E:E,MATCH($C861,'Policy Characteristics'!$C:$C,0))),"",INDEX('Policy Characteristics'!E:E,MATCH($C861,'Policy Characteristics'!$C:$C,0)))</f>
        <v>indst shift to hydrogen</v>
      </c>
      <c r="L861" s="261">
        <f>IF(ISBLANK(INDEX('Policy Characteristics'!F:F,MATCH($C861,'Policy Characteristics'!$C:$C,0))),"",INDEX('Policy Characteristics'!F:F,MATCH($C861,'Policy Characteristics'!$C:$C,0)))</f>
        <v>0</v>
      </c>
      <c r="M861" s="261">
        <f>IF(ISBLANK(INDEX('Policy Characteristics'!G:G,MATCH($C861,'Policy Characteristics'!$C:$C,0))),"",INDEX('Policy Characteristics'!G:G,MATCH($C861,'Policy Characteristics'!$C:$C,0)))</f>
        <v>1</v>
      </c>
      <c r="N861" s="261">
        <f>IF(ISBLANK(INDEX('Policy Characteristics'!H:H,MATCH($C861,'Policy Characteristics'!$C:$C,0))),"",INDEX('Policy Characteristics'!H:H,MATCH($C861,'Policy Characteristics'!$C:$C,0)))</f>
        <v>0.01</v>
      </c>
      <c r="O861" s="254" t="str">
        <f>IF(ISBLANK(INDEX('Policy Characteristics'!I:I,MATCH($C861,'Policy Characteristics'!$C:$C,0))),"",INDEX('Policy Characteristics'!I:I,MATCH($C861,'Policy Characteristics'!$C:$C,0)))</f>
        <v>% of fuel shifted</v>
      </c>
      <c r="P861" s="254"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54" t="str">
        <f>IF(ISBLANK(INDEX('Policy Characteristics'!K:K,MATCH($C861,'Policy Characteristics'!$C:$C,0))),"",INDEX('Policy Characteristics'!K:K,MATCH($C861,'Policy Characteristics'!$C:$C,0)))</f>
        <v>industry-ag-main.html#fuel-switching</v>
      </c>
      <c r="R861" s="254" t="str">
        <f>IF(ISBLANK(INDEX('Policy Characteristics'!L:L,MATCH($C861,'Policy Characteristics'!$C:$C,0))),"",INDEX('Policy Characteristics'!L:L,MATCH($C861,'Policy Characteristics'!$C:$C,0)))</f>
        <v>industry-elec-and-hydrogen.html</v>
      </c>
    </row>
    <row r="862" spans="1:18" s="2" customFormat="1">
      <c r="A862" s="254" t="str">
        <f>IF(ISBLANK(INDEX('Policy Characteristics'!A:A,MATCH($C862,'Policy Characteristics'!$C:$C,0))),"",INDEX('Policy Characteristics'!A:A,MATCH($C862,'Policy Characteristics'!$C:$C,0)))</f>
        <v>Industry</v>
      </c>
      <c r="B862" s="262" t="str">
        <f>IF(ISBLANK(INDEX('Policy Characteristics'!B:B,MATCH($C862,'Policy Characteristics'!$C:$C,0))),"",INDEX('Policy Characteristics'!B:B,MATCH($C862,'Policy Characteristics'!$C:$C,0)))</f>
        <v>Hydrogen Combustion</v>
      </c>
      <c r="C862" s="254" t="str">
        <f t="shared" si="38"/>
        <v>Fraction of Eligible Industrial Energy Use Shifted to Hydrogen</v>
      </c>
      <c r="D862" s="6" t="s">
        <v>3077</v>
      </c>
      <c r="E862" s="1" t="s">
        <v>3526</v>
      </c>
      <c r="F862" t="s">
        <v>3040</v>
      </c>
      <c r="G862" s="45" t="s">
        <v>3533</v>
      </c>
      <c r="H862" s="43">
        <v>2123</v>
      </c>
      <c r="I862" s="324" t="s">
        <v>44</v>
      </c>
      <c r="J862" s="255" t="str">
        <f>IF(ISBLANK(INDEX('Policy Characteristics'!D:D,MATCH($C862,'Policy Characteristics'!$C:$C,0))),"",INDEX('Policy Characteristics'!D:D,MATCH($C862,'Policy Characteristics'!$C:$C,0)))</f>
        <v>Hydrogen Combustion</v>
      </c>
      <c r="K862" s="254" t="str">
        <f>IF(ISBLANK(INDEX('Policy Characteristics'!E:E,MATCH($C862,'Policy Characteristics'!$C:$C,0))),"",INDEX('Policy Characteristics'!E:E,MATCH($C862,'Policy Characteristics'!$C:$C,0)))</f>
        <v>indst shift to hydrogen</v>
      </c>
      <c r="L862" s="261">
        <f>IF(ISBLANK(INDEX('Policy Characteristics'!F:F,MATCH($C862,'Policy Characteristics'!$C:$C,0))),"",INDEX('Policy Characteristics'!F:F,MATCH($C862,'Policy Characteristics'!$C:$C,0)))</f>
        <v>0</v>
      </c>
      <c r="M862" s="261">
        <f>IF(ISBLANK(INDEX('Policy Characteristics'!G:G,MATCH($C862,'Policy Characteristics'!$C:$C,0))),"",INDEX('Policy Characteristics'!G:G,MATCH($C862,'Policy Characteristics'!$C:$C,0)))</f>
        <v>1</v>
      </c>
      <c r="N862" s="261">
        <f>IF(ISBLANK(INDEX('Policy Characteristics'!H:H,MATCH($C862,'Policy Characteristics'!$C:$C,0))),"",INDEX('Policy Characteristics'!H:H,MATCH($C862,'Policy Characteristics'!$C:$C,0)))</f>
        <v>0.01</v>
      </c>
      <c r="O862" s="254" t="str">
        <f>IF(ISBLANK(INDEX('Policy Characteristics'!I:I,MATCH($C862,'Policy Characteristics'!$C:$C,0))),"",INDEX('Policy Characteristics'!I:I,MATCH($C862,'Policy Characteristics'!$C:$C,0)))</f>
        <v>% of fuel shifted</v>
      </c>
      <c r="P862" s="254"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54" t="str">
        <f>IF(ISBLANK(INDEX('Policy Characteristics'!K:K,MATCH($C862,'Policy Characteristics'!$C:$C,0))),"",INDEX('Policy Characteristics'!K:K,MATCH($C862,'Policy Characteristics'!$C:$C,0)))</f>
        <v>industry-ag-main.html#fuel-switching</v>
      </c>
      <c r="R862" s="254" t="str">
        <f>IF(ISBLANK(INDEX('Policy Characteristics'!L:L,MATCH($C862,'Policy Characteristics'!$C:$C,0))),"",INDEX('Policy Characteristics'!L:L,MATCH($C862,'Policy Characteristics'!$C:$C,0)))</f>
        <v>industry-elec-and-hydrogen.html</v>
      </c>
    </row>
    <row r="863" spans="1:18" s="2" customFormat="1">
      <c r="A863" s="254" t="str">
        <f>IF(ISBLANK(INDEX('Policy Characteristics'!A:A,MATCH($C863,'Policy Characteristics'!$C:$C,0))),"",INDEX('Policy Characteristics'!A:A,MATCH($C863,'Policy Characteristics'!$C:$C,0)))</f>
        <v>Industry</v>
      </c>
      <c r="B863" s="262" t="str">
        <f>IF(ISBLANK(INDEX('Policy Characteristics'!B:B,MATCH($C863,'Policy Characteristics'!$C:$C,0))),"",INDEX('Policy Characteristics'!B:B,MATCH($C863,'Policy Characteristics'!$C:$C,0)))</f>
        <v>Hydrogen Combustion</v>
      </c>
      <c r="C863" s="254" t="str">
        <f t="shared" si="38"/>
        <v>Fraction of Eligible Industrial Energy Use Shifted to Hydrogen</v>
      </c>
      <c r="D863" s="6" t="s">
        <v>3077</v>
      </c>
      <c r="E863" s="1" t="s">
        <v>3527</v>
      </c>
      <c r="F863" t="s">
        <v>3040</v>
      </c>
      <c r="G863" s="45" t="s">
        <v>3534</v>
      </c>
      <c r="H863" s="43">
        <v>2124</v>
      </c>
      <c r="I863" s="324" t="s">
        <v>44</v>
      </c>
      <c r="J863" s="255" t="str">
        <f>IF(ISBLANK(INDEX('Policy Characteristics'!D:D,MATCH($C863,'Policy Characteristics'!$C:$C,0))),"",INDEX('Policy Characteristics'!D:D,MATCH($C863,'Policy Characteristics'!$C:$C,0)))</f>
        <v>Hydrogen Combustion</v>
      </c>
      <c r="K863" s="254" t="str">
        <f>IF(ISBLANK(INDEX('Policy Characteristics'!E:E,MATCH($C863,'Policy Characteristics'!$C:$C,0))),"",INDEX('Policy Characteristics'!E:E,MATCH($C863,'Policy Characteristics'!$C:$C,0)))</f>
        <v>indst shift to hydrogen</v>
      </c>
      <c r="L863" s="261">
        <f>IF(ISBLANK(INDEX('Policy Characteristics'!F:F,MATCH($C863,'Policy Characteristics'!$C:$C,0))),"",INDEX('Policy Characteristics'!F:F,MATCH($C863,'Policy Characteristics'!$C:$C,0)))</f>
        <v>0</v>
      </c>
      <c r="M863" s="261">
        <f>IF(ISBLANK(INDEX('Policy Characteristics'!G:G,MATCH($C863,'Policy Characteristics'!$C:$C,0))),"",INDEX('Policy Characteristics'!G:G,MATCH($C863,'Policy Characteristics'!$C:$C,0)))</f>
        <v>1</v>
      </c>
      <c r="N863" s="261">
        <f>IF(ISBLANK(INDEX('Policy Characteristics'!H:H,MATCH($C863,'Policy Characteristics'!$C:$C,0))),"",INDEX('Policy Characteristics'!H:H,MATCH($C863,'Policy Characteristics'!$C:$C,0)))</f>
        <v>0.01</v>
      </c>
      <c r="O863" s="254" t="str">
        <f>IF(ISBLANK(INDEX('Policy Characteristics'!I:I,MATCH($C863,'Policy Characteristics'!$C:$C,0))),"",INDEX('Policy Characteristics'!I:I,MATCH($C863,'Policy Characteristics'!$C:$C,0)))</f>
        <v>% of fuel shifted</v>
      </c>
      <c r="P863" s="254"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54" t="str">
        <f>IF(ISBLANK(INDEX('Policy Characteristics'!K:K,MATCH($C863,'Policy Characteristics'!$C:$C,0))),"",INDEX('Policy Characteristics'!K:K,MATCH($C863,'Policy Characteristics'!$C:$C,0)))</f>
        <v>industry-ag-main.html#fuel-switching</v>
      </c>
      <c r="R863" s="254" t="str">
        <f>IF(ISBLANK(INDEX('Policy Characteristics'!L:L,MATCH($C863,'Policy Characteristics'!$C:$C,0))),"",INDEX('Policy Characteristics'!L:L,MATCH($C863,'Policy Characteristics'!$C:$C,0)))</f>
        <v>industry-elec-and-hydrogen.html</v>
      </c>
    </row>
    <row r="864" spans="1:18" s="2" customFormat="1">
      <c r="A864" s="254" t="str">
        <f>IF(ISBLANK(INDEX('Policy Characteristics'!A:A,MATCH($C864,'Policy Characteristics'!$C:$C,0))),"",INDEX('Policy Characteristics'!A:A,MATCH($C864,'Policy Characteristics'!$C:$C,0)))</f>
        <v>Industry</v>
      </c>
      <c r="B864" s="262" t="str">
        <f>IF(ISBLANK(INDEX('Policy Characteristics'!B:B,MATCH($C864,'Policy Characteristics'!$C:$C,0))),"",INDEX('Policy Characteristics'!B:B,MATCH($C864,'Policy Characteristics'!$C:$C,0)))</f>
        <v>Hydrogen Combustion</v>
      </c>
      <c r="C864" s="254" t="str">
        <f t="shared" si="38"/>
        <v>Fraction of Eligible Industrial Energy Use Shifted to Hydrogen</v>
      </c>
      <c r="D864" s="6" t="s">
        <v>3077</v>
      </c>
      <c r="E864" s="1" t="s">
        <v>3528</v>
      </c>
      <c r="F864" t="s">
        <v>3040</v>
      </c>
      <c r="G864" s="45" t="s">
        <v>3535</v>
      </c>
      <c r="H864" s="43">
        <v>2125</v>
      </c>
      <c r="I864" s="324" t="s">
        <v>43</v>
      </c>
      <c r="J864" s="255" t="str">
        <f>IF(ISBLANK(INDEX('Policy Characteristics'!D:D,MATCH($C864,'Policy Characteristics'!$C:$C,0))),"",INDEX('Policy Characteristics'!D:D,MATCH($C864,'Policy Characteristics'!$C:$C,0)))</f>
        <v>Hydrogen Combustion</v>
      </c>
      <c r="K864" s="254" t="str">
        <f>IF(ISBLANK(INDEX('Policy Characteristics'!E:E,MATCH($C864,'Policy Characteristics'!$C:$C,0))),"",INDEX('Policy Characteristics'!E:E,MATCH($C864,'Policy Characteristics'!$C:$C,0)))</f>
        <v>indst shift to hydrogen</v>
      </c>
      <c r="L864" s="261">
        <f>IF(ISBLANK(INDEX('Policy Characteristics'!F:F,MATCH($C864,'Policy Characteristics'!$C:$C,0))),"",INDEX('Policy Characteristics'!F:F,MATCH($C864,'Policy Characteristics'!$C:$C,0)))</f>
        <v>0</v>
      </c>
      <c r="M864" s="261">
        <f>IF(ISBLANK(INDEX('Policy Characteristics'!G:G,MATCH($C864,'Policy Characteristics'!$C:$C,0))),"",INDEX('Policy Characteristics'!G:G,MATCH($C864,'Policy Characteristics'!$C:$C,0)))</f>
        <v>1</v>
      </c>
      <c r="N864" s="261">
        <f>IF(ISBLANK(INDEX('Policy Characteristics'!H:H,MATCH($C864,'Policy Characteristics'!$C:$C,0))),"",INDEX('Policy Characteristics'!H:H,MATCH($C864,'Policy Characteristics'!$C:$C,0)))</f>
        <v>0.01</v>
      </c>
      <c r="O864" s="254" t="str">
        <f>IF(ISBLANK(INDEX('Policy Characteristics'!I:I,MATCH($C864,'Policy Characteristics'!$C:$C,0))),"",INDEX('Policy Characteristics'!I:I,MATCH($C864,'Policy Characteristics'!$C:$C,0)))</f>
        <v>% of fuel shifted</v>
      </c>
      <c r="P864" s="254"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54" t="str">
        <f>IF(ISBLANK(INDEX('Policy Characteristics'!K:K,MATCH($C864,'Policy Characteristics'!$C:$C,0))),"",INDEX('Policy Characteristics'!K:K,MATCH($C864,'Policy Characteristics'!$C:$C,0)))</f>
        <v>industry-ag-main.html#fuel-switching</v>
      </c>
      <c r="R864" s="254" t="str">
        <f>IF(ISBLANK(INDEX('Policy Characteristics'!L:L,MATCH($C864,'Policy Characteristics'!$C:$C,0))),"",INDEX('Policy Characteristics'!L:L,MATCH($C864,'Policy Characteristics'!$C:$C,0)))</f>
        <v>industry-elec-and-hydrogen.html</v>
      </c>
    </row>
    <row r="865" spans="1:18" s="2" customFormat="1">
      <c r="A865" s="254" t="str">
        <f>IF(ISBLANK(INDEX('Policy Characteristics'!A:A,MATCH($C865,'Policy Characteristics'!$C:$C,0))),"",INDEX('Policy Characteristics'!A:A,MATCH($C865,'Policy Characteristics'!$C:$C,0)))</f>
        <v>Industry</v>
      </c>
      <c r="B865" s="262" t="str">
        <f>IF(ISBLANK(INDEX('Policy Characteristics'!B:B,MATCH($C865,'Policy Characteristics'!$C:$C,0))),"",INDEX('Policy Characteristics'!B:B,MATCH($C865,'Policy Characteristics'!$C:$C,0)))</f>
        <v>Hydrogen Combustion</v>
      </c>
      <c r="C865" s="254" t="str">
        <f t="shared" si="38"/>
        <v>Fraction of Eligible Industrial Energy Use Shifted to Hydrogen</v>
      </c>
      <c r="D865" s="6" t="s">
        <v>3077</v>
      </c>
      <c r="E865" s="1" t="s">
        <v>3529</v>
      </c>
      <c r="F865" t="s">
        <v>3040</v>
      </c>
      <c r="G865" s="45" t="s">
        <v>3536</v>
      </c>
      <c r="H865" s="43">
        <v>2126</v>
      </c>
      <c r="I865" s="324" t="s">
        <v>44</v>
      </c>
      <c r="J865" s="255" t="str">
        <f>IF(ISBLANK(INDEX('Policy Characteristics'!D:D,MATCH($C865,'Policy Characteristics'!$C:$C,0))),"",INDEX('Policy Characteristics'!D:D,MATCH($C865,'Policy Characteristics'!$C:$C,0)))</f>
        <v>Hydrogen Combustion</v>
      </c>
      <c r="K865" s="254" t="str">
        <f>IF(ISBLANK(INDEX('Policy Characteristics'!E:E,MATCH($C865,'Policy Characteristics'!$C:$C,0))),"",INDEX('Policy Characteristics'!E:E,MATCH($C865,'Policy Characteristics'!$C:$C,0)))</f>
        <v>indst shift to hydrogen</v>
      </c>
      <c r="L865" s="261">
        <f>IF(ISBLANK(INDEX('Policy Characteristics'!F:F,MATCH($C865,'Policy Characteristics'!$C:$C,0))),"",INDEX('Policy Characteristics'!F:F,MATCH($C865,'Policy Characteristics'!$C:$C,0)))</f>
        <v>0</v>
      </c>
      <c r="M865" s="261">
        <f>IF(ISBLANK(INDEX('Policy Characteristics'!G:G,MATCH($C865,'Policy Characteristics'!$C:$C,0))),"",INDEX('Policy Characteristics'!G:G,MATCH($C865,'Policy Characteristics'!$C:$C,0)))</f>
        <v>1</v>
      </c>
      <c r="N865" s="261">
        <f>IF(ISBLANK(INDEX('Policy Characteristics'!H:H,MATCH($C865,'Policy Characteristics'!$C:$C,0))),"",INDEX('Policy Characteristics'!H:H,MATCH($C865,'Policy Characteristics'!$C:$C,0)))</f>
        <v>0.01</v>
      </c>
      <c r="O865" s="254" t="str">
        <f>IF(ISBLANK(INDEX('Policy Characteristics'!I:I,MATCH($C865,'Policy Characteristics'!$C:$C,0))),"",INDEX('Policy Characteristics'!I:I,MATCH($C865,'Policy Characteristics'!$C:$C,0)))</f>
        <v>% of fuel shifted</v>
      </c>
      <c r="P865" s="254"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54" t="str">
        <f>IF(ISBLANK(INDEX('Policy Characteristics'!K:K,MATCH($C865,'Policy Characteristics'!$C:$C,0))),"",INDEX('Policy Characteristics'!K:K,MATCH($C865,'Policy Characteristics'!$C:$C,0)))</f>
        <v>industry-ag-main.html#fuel-switching</v>
      </c>
      <c r="R865" s="254" t="str">
        <f>IF(ISBLANK(INDEX('Policy Characteristics'!L:L,MATCH($C865,'Policy Characteristics'!$C:$C,0))),"",INDEX('Policy Characteristics'!L:L,MATCH($C865,'Policy Characteristics'!$C:$C,0)))</f>
        <v>industry-elec-and-hydrogen.html</v>
      </c>
    </row>
    <row r="866" spans="1:18" s="2" customFormat="1">
      <c r="A866" s="254" t="str">
        <f>IF(ISBLANK(INDEX('Policy Characteristics'!A:A,MATCH($C866,'Policy Characteristics'!$C:$C,0))),"",INDEX('Policy Characteristics'!A:A,MATCH($C866,'Policy Characteristics'!$C:$C,0)))</f>
        <v>Industry</v>
      </c>
      <c r="B866" s="262" t="str">
        <f>IF(ISBLANK(INDEX('Policy Characteristics'!B:B,MATCH($C866,'Policy Characteristics'!$C:$C,0))),"",INDEX('Policy Characteristics'!B:B,MATCH($C866,'Policy Characteristics'!$C:$C,0)))</f>
        <v>Hydrogen Combustion</v>
      </c>
      <c r="C866" s="254" t="str">
        <f t="shared" si="38"/>
        <v>Fraction of Eligible Industrial Energy Use Shifted to Hydrogen</v>
      </c>
      <c r="D866" s="6" t="s">
        <v>3077</v>
      </c>
      <c r="E866" s="1" t="s">
        <v>3530</v>
      </c>
      <c r="F866" t="s">
        <v>3040</v>
      </c>
      <c r="G866" s="45" t="s">
        <v>3537</v>
      </c>
      <c r="H866" s="43">
        <v>2127</v>
      </c>
      <c r="I866" s="324" t="s">
        <v>43</v>
      </c>
      <c r="J866" s="255" t="str">
        <f>IF(ISBLANK(INDEX('Policy Characteristics'!D:D,MATCH($C866,'Policy Characteristics'!$C:$C,0))),"",INDEX('Policy Characteristics'!D:D,MATCH($C866,'Policy Characteristics'!$C:$C,0)))</f>
        <v>Hydrogen Combustion</v>
      </c>
      <c r="K866" s="254" t="str">
        <f>IF(ISBLANK(INDEX('Policy Characteristics'!E:E,MATCH($C866,'Policy Characteristics'!$C:$C,0))),"",INDEX('Policy Characteristics'!E:E,MATCH($C866,'Policy Characteristics'!$C:$C,0)))</f>
        <v>indst shift to hydrogen</v>
      </c>
      <c r="L866" s="261">
        <f>IF(ISBLANK(INDEX('Policy Characteristics'!F:F,MATCH($C866,'Policy Characteristics'!$C:$C,0))),"",INDEX('Policy Characteristics'!F:F,MATCH($C866,'Policy Characteristics'!$C:$C,0)))</f>
        <v>0</v>
      </c>
      <c r="M866" s="261">
        <f>IF(ISBLANK(INDEX('Policy Characteristics'!G:G,MATCH($C866,'Policy Characteristics'!$C:$C,0))),"",INDEX('Policy Characteristics'!G:G,MATCH($C866,'Policy Characteristics'!$C:$C,0)))</f>
        <v>1</v>
      </c>
      <c r="N866" s="261">
        <f>IF(ISBLANK(INDEX('Policy Characteristics'!H:H,MATCH($C866,'Policy Characteristics'!$C:$C,0))),"",INDEX('Policy Characteristics'!H:H,MATCH($C866,'Policy Characteristics'!$C:$C,0)))</f>
        <v>0.01</v>
      </c>
      <c r="O866" s="254" t="str">
        <f>IF(ISBLANK(INDEX('Policy Characteristics'!I:I,MATCH($C866,'Policy Characteristics'!$C:$C,0))),"",INDEX('Policy Characteristics'!I:I,MATCH($C866,'Policy Characteristics'!$C:$C,0)))</f>
        <v>% of fuel shifted</v>
      </c>
      <c r="P866" s="254"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54" t="str">
        <f>IF(ISBLANK(INDEX('Policy Characteristics'!K:K,MATCH($C866,'Policy Characteristics'!$C:$C,0))),"",INDEX('Policy Characteristics'!K:K,MATCH($C866,'Policy Characteristics'!$C:$C,0)))</f>
        <v>industry-ag-main.html#fuel-switching</v>
      </c>
      <c r="R866" s="254" t="str">
        <f>IF(ISBLANK(INDEX('Policy Characteristics'!L:L,MATCH($C866,'Policy Characteristics'!$C:$C,0))),"",INDEX('Policy Characteristics'!L:L,MATCH($C866,'Policy Characteristics'!$C:$C,0)))</f>
        <v>industry-elec-and-hydrogen.html</v>
      </c>
    </row>
    <row r="867" spans="1:18" s="2" customFormat="1">
      <c r="A867" s="254" t="str">
        <f>IF(ISBLANK(INDEX('Policy Characteristics'!A:A,MATCH($C867,'Policy Characteristics'!$C:$C,0))),"",INDEX('Policy Characteristics'!A:A,MATCH($C867,'Policy Characteristics'!$C:$C,0)))</f>
        <v>Industry</v>
      </c>
      <c r="B867" s="262" t="str">
        <f>IF(ISBLANK(INDEX('Policy Characteristics'!B:B,MATCH($C867,'Policy Characteristics'!$C:$C,0))),"",INDEX('Policy Characteristics'!B:B,MATCH($C867,'Policy Characteristics'!$C:$C,0)))</f>
        <v>Hydrogen Combustion</v>
      </c>
      <c r="C867" s="254" t="str">
        <f t="shared" si="38"/>
        <v>Fraction of Eligible Industrial Energy Use Shifted to Hydrogen</v>
      </c>
      <c r="D867" s="6" t="s">
        <v>3077</v>
      </c>
      <c r="E867" s="1" t="s">
        <v>3531</v>
      </c>
      <c r="F867" t="s">
        <v>3040</v>
      </c>
      <c r="G867" s="45" t="s">
        <v>3538</v>
      </c>
      <c r="H867" s="43">
        <v>2128</v>
      </c>
      <c r="I867" s="324" t="s">
        <v>44</v>
      </c>
      <c r="J867" s="255" t="str">
        <f>IF(ISBLANK(INDEX('Policy Characteristics'!D:D,MATCH($C867,'Policy Characteristics'!$C:$C,0))),"",INDEX('Policy Characteristics'!D:D,MATCH($C867,'Policy Characteristics'!$C:$C,0)))</f>
        <v>Hydrogen Combustion</v>
      </c>
      <c r="K867" s="254" t="str">
        <f>IF(ISBLANK(INDEX('Policy Characteristics'!E:E,MATCH($C867,'Policy Characteristics'!$C:$C,0))),"",INDEX('Policy Characteristics'!E:E,MATCH($C867,'Policy Characteristics'!$C:$C,0)))</f>
        <v>indst shift to hydrogen</v>
      </c>
      <c r="L867" s="261">
        <f>IF(ISBLANK(INDEX('Policy Characteristics'!F:F,MATCH($C867,'Policy Characteristics'!$C:$C,0))),"",INDEX('Policy Characteristics'!F:F,MATCH($C867,'Policy Characteristics'!$C:$C,0)))</f>
        <v>0</v>
      </c>
      <c r="M867" s="261">
        <f>IF(ISBLANK(INDEX('Policy Characteristics'!G:G,MATCH($C867,'Policy Characteristics'!$C:$C,0))),"",INDEX('Policy Characteristics'!G:G,MATCH($C867,'Policy Characteristics'!$C:$C,0)))</f>
        <v>1</v>
      </c>
      <c r="N867" s="261">
        <f>IF(ISBLANK(INDEX('Policy Characteristics'!H:H,MATCH($C867,'Policy Characteristics'!$C:$C,0))),"",INDEX('Policy Characteristics'!H:H,MATCH($C867,'Policy Characteristics'!$C:$C,0)))</f>
        <v>0.01</v>
      </c>
      <c r="O867" s="254" t="str">
        <f>IF(ISBLANK(INDEX('Policy Characteristics'!I:I,MATCH($C867,'Policy Characteristics'!$C:$C,0))),"",INDEX('Policy Characteristics'!I:I,MATCH($C867,'Policy Characteristics'!$C:$C,0)))</f>
        <v>% of fuel shifted</v>
      </c>
      <c r="P867" s="254"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54" t="str">
        <f>IF(ISBLANK(INDEX('Policy Characteristics'!K:K,MATCH($C867,'Policy Characteristics'!$C:$C,0))),"",INDEX('Policy Characteristics'!K:K,MATCH($C867,'Policy Characteristics'!$C:$C,0)))</f>
        <v>industry-ag-main.html#fuel-switching</v>
      </c>
      <c r="R867" s="254" t="str">
        <f>IF(ISBLANK(INDEX('Policy Characteristics'!L:L,MATCH($C867,'Policy Characteristics'!$C:$C,0))),"",INDEX('Policy Characteristics'!L:L,MATCH($C867,'Policy Characteristics'!$C:$C,0)))</f>
        <v>industry-elec-and-hydrogen.html</v>
      </c>
    </row>
    <row r="868" spans="1:18" s="2" customFormat="1">
      <c r="A868" s="254" t="str">
        <f>IF(ISBLANK(INDEX('Policy Characteristics'!A:A,MATCH($C868,'Policy Characteristics'!$C:$C,0))),"",INDEX('Policy Characteristics'!A:A,MATCH($C868,'Policy Characteristics'!$C:$C,0)))</f>
        <v>Industry</v>
      </c>
      <c r="B868" s="262" t="str">
        <f>IF(ISBLANK(INDEX('Policy Characteristics'!B:B,MATCH($C868,'Policy Characteristics'!$C:$C,0))),"",INDEX('Policy Characteristics'!B:B,MATCH($C868,'Policy Characteristics'!$C:$C,0)))</f>
        <v>Hydrogen Combustion</v>
      </c>
      <c r="C868" s="254" t="str">
        <f t="shared" si="38"/>
        <v>Fraction of Eligible Industrial Energy Use Shifted to Hydrogen</v>
      </c>
      <c r="D868" s="6" t="s">
        <v>3077</v>
      </c>
      <c r="E868" s="1" t="s">
        <v>3694</v>
      </c>
      <c r="F868" t="s">
        <v>3040</v>
      </c>
      <c r="G868" s="45" t="s">
        <v>3694</v>
      </c>
      <c r="H868" s="43">
        <v>2129</v>
      </c>
      <c r="I868" s="324" t="s">
        <v>44</v>
      </c>
      <c r="J868" s="255" t="str">
        <f>IF(ISBLANK(INDEX('Policy Characteristics'!D:D,MATCH($C868,'Policy Characteristics'!$C:$C,0))),"",INDEX('Policy Characteristics'!D:D,MATCH($C868,'Policy Characteristics'!$C:$C,0)))</f>
        <v>Hydrogen Combustion</v>
      </c>
      <c r="K868" s="254" t="str">
        <f>IF(ISBLANK(INDEX('Policy Characteristics'!E:E,MATCH($C868,'Policy Characteristics'!$C:$C,0))),"",INDEX('Policy Characteristics'!E:E,MATCH($C868,'Policy Characteristics'!$C:$C,0)))</f>
        <v>indst shift to hydrogen</v>
      </c>
      <c r="L868" s="261">
        <f>IF(ISBLANK(INDEX('Policy Characteristics'!F:F,MATCH($C868,'Policy Characteristics'!$C:$C,0))),"",INDEX('Policy Characteristics'!F:F,MATCH($C868,'Policy Characteristics'!$C:$C,0)))</f>
        <v>0</v>
      </c>
      <c r="M868" s="261">
        <f>IF(ISBLANK(INDEX('Policy Characteristics'!G:G,MATCH($C868,'Policy Characteristics'!$C:$C,0))),"",INDEX('Policy Characteristics'!G:G,MATCH($C868,'Policy Characteristics'!$C:$C,0)))</f>
        <v>1</v>
      </c>
      <c r="N868" s="261">
        <f>IF(ISBLANK(INDEX('Policy Characteristics'!H:H,MATCH($C868,'Policy Characteristics'!$C:$C,0))),"",INDEX('Policy Characteristics'!H:H,MATCH($C868,'Policy Characteristics'!$C:$C,0)))</f>
        <v>0.01</v>
      </c>
      <c r="O868" s="254" t="str">
        <f>IF(ISBLANK(INDEX('Policy Characteristics'!I:I,MATCH($C868,'Policy Characteristics'!$C:$C,0))),"",INDEX('Policy Characteristics'!I:I,MATCH($C868,'Policy Characteristics'!$C:$C,0)))</f>
        <v>% of fuel shifted</v>
      </c>
      <c r="P868" s="254"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54" t="str">
        <f>IF(ISBLANK(INDEX('Policy Characteristics'!K:K,MATCH($C868,'Policy Characteristics'!$C:$C,0))),"",INDEX('Policy Characteristics'!K:K,MATCH($C868,'Policy Characteristics'!$C:$C,0)))</f>
        <v>industry-ag-main.html#fuel-switching</v>
      </c>
      <c r="R868" s="254" t="str">
        <f>IF(ISBLANK(INDEX('Policy Characteristics'!L:L,MATCH($C868,'Policy Characteristics'!$C:$C,0))),"",INDEX('Policy Characteristics'!L:L,MATCH($C868,'Policy Characteristics'!$C:$C,0)))</f>
        <v>industry-elec-and-hydrogen.html</v>
      </c>
    </row>
    <row r="869" spans="1:18" s="2" customFormat="1">
      <c r="A869" s="254" t="str">
        <f>IF(ISBLANK(INDEX('Policy Characteristics'!A:A,MATCH($C869,'Policy Characteristics'!$C:$C,0))),"",INDEX('Policy Characteristics'!A:A,MATCH($C869,'Policy Characteristics'!$C:$C,0)))</f>
        <v>Industry</v>
      </c>
      <c r="B869" s="262" t="str">
        <f>IF(ISBLANK(INDEX('Policy Characteristics'!B:B,MATCH($C869,'Policy Characteristics'!$C:$C,0))),"",INDEX('Policy Characteristics'!B:B,MATCH($C869,'Policy Characteristics'!$C:$C,0)))</f>
        <v>Hydrogen Combustion</v>
      </c>
      <c r="C869" s="254" t="str">
        <f t="shared" si="38"/>
        <v>Fraction of Eligible Industrial Energy Use Shifted to Hydrogen</v>
      </c>
      <c r="D869" s="6" t="s">
        <v>3078</v>
      </c>
      <c r="E869" s="1" t="s">
        <v>3525</v>
      </c>
      <c r="F869" t="s">
        <v>3041</v>
      </c>
      <c r="G869" s="45" t="s">
        <v>3532</v>
      </c>
      <c r="H869" s="43">
        <v>2130</v>
      </c>
      <c r="I869" s="324" t="s">
        <v>43</v>
      </c>
      <c r="J869" s="255" t="str">
        <f>IF(ISBLANK(INDEX('Policy Characteristics'!D:D,MATCH($C869,'Policy Characteristics'!$C:$C,0))),"",INDEX('Policy Characteristics'!D:D,MATCH($C869,'Policy Characteristics'!$C:$C,0)))</f>
        <v>Hydrogen Combustion</v>
      </c>
      <c r="K869" s="254" t="str">
        <f>IF(ISBLANK(INDEX('Policy Characteristics'!E:E,MATCH($C869,'Policy Characteristics'!$C:$C,0))),"",INDEX('Policy Characteristics'!E:E,MATCH($C869,'Policy Characteristics'!$C:$C,0)))</f>
        <v>indst shift to hydrogen</v>
      </c>
      <c r="L869" s="261">
        <f>IF(ISBLANK(INDEX('Policy Characteristics'!F:F,MATCH($C869,'Policy Characteristics'!$C:$C,0))),"",INDEX('Policy Characteristics'!F:F,MATCH($C869,'Policy Characteristics'!$C:$C,0)))</f>
        <v>0</v>
      </c>
      <c r="M869" s="261">
        <f>IF(ISBLANK(INDEX('Policy Characteristics'!G:G,MATCH($C869,'Policy Characteristics'!$C:$C,0))),"",INDEX('Policy Characteristics'!G:G,MATCH($C869,'Policy Characteristics'!$C:$C,0)))</f>
        <v>1</v>
      </c>
      <c r="N869" s="261">
        <f>IF(ISBLANK(INDEX('Policy Characteristics'!H:H,MATCH($C869,'Policy Characteristics'!$C:$C,0))),"",INDEX('Policy Characteristics'!H:H,MATCH($C869,'Policy Characteristics'!$C:$C,0)))</f>
        <v>0.01</v>
      </c>
      <c r="O869" s="254" t="str">
        <f>IF(ISBLANK(INDEX('Policy Characteristics'!I:I,MATCH($C869,'Policy Characteristics'!$C:$C,0))),"",INDEX('Policy Characteristics'!I:I,MATCH($C869,'Policy Characteristics'!$C:$C,0)))</f>
        <v>% of fuel shifted</v>
      </c>
      <c r="P869" s="254"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54" t="str">
        <f>IF(ISBLANK(INDEX('Policy Characteristics'!K:K,MATCH($C869,'Policy Characteristics'!$C:$C,0))),"",INDEX('Policy Characteristics'!K:K,MATCH($C869,'Policy Characteristics'!$C:$C,0)))</f>
        <v>industry-ag-main.html#fuel-switching</v>
      </c>
      <c r="R869" s="254" t="str">
        <f>IF(ISBLANK(INDEX('Policy Characteristics'!L:L,MATCH($C869,'Policy Characteristics'!$C:$C,0))),"",INDEX('Policy Characteristics'!L:L,MATCH($C869,'Policy Characteristics'!$C:$C,0)))</f>
        <v>industry-elec-and-hydrogen.html</v>
      </c>
    </row>
    <row r="870" spans="1:18" s="2" customFormat="1">
      <c r="A870" s="254" t="str">
        <f>IF(ISBLANK(INDEX('Policy Characteristics'!A:A,MATCH($C870,'Policy Characteristics'!$C:$C,0))),"",INDEX('Policy Characteristics'!A:A,MATCH($C870,'Policy Characteristics'!$C:$C,0)))</f>
        <v>Industry</v>
      </c>
      <c r="B870" s="262" t="str">
        <f>IF(ISBLANK(INDEX('Policy Characteristics'!B:B,MATCH($C870,'Policy Characteristics'!$C:$C,0))),"",INDEX('Policy Characteristics'!B:B,MATCH($C870,'Policy Characteristics'!$C:$C,0)))</f>
        <v>Hydrogen Combustion</v>
      </c>
      <c r="C870" s="254" t="str">
        <f t="shared" si="38"/>
        <v>Fraction of Eligible Industrial Energy Use Shifted to Hydrogen</v>
      </c>
      <c r="D870" s="6" t="s">
        <v>3078</v>
      </c>
      <c r="E870" s="1" t="s">
        <v>3526</v>
      </c>
      <c r="F870" t="s">
        <v>3041</v>
      </c>
      <c r="G870" s="45" t="s">
        <v>3533</v>
      </c>
      <c r="H870" s="43">
        <v>2131</v>
      </c>
      <c r="I870" s="324" t="s">
        <v>43</v>
      </c>
      <c r="J870" s="255" t="str">
        <f>IF(ISBLANK(INDEX('Policy Characteristics'!D:D,MATCH($C870,'Policy Characteristics'!$C:$C,0))),"",INDEX('Policy Characteristics'!D:D,MATCH($C870,'Policy Characteristics'!$C:$C,0)))</f>
        <v>Hydrogen Combustion</v>
      </c>
      <c r="K870" s="254" t="str">
        <f>IF(ISBLANK(INDEX('Policy Characteristics'!E:E,MATCH($C870,'Policy Characteristics'!$C:$C,0))),"",INDEX('Policy Characteristics'!E:E,MATCH($C870,'Policy Characteristics'!$C:$C,0)))</f>
        <v>indst shift to hydrogen</v>
      </c>
      <c r="L870" s="261">
        <f>IF(ISBLANK(INDEX('Policy Characteristics'!F:F,MATCH($C870,'Policy Characteristics'!$C:$C,0))),"",INDEX('Policy Characteristics'!F:F,MATCH($C870,'Policy Characteristics'!$C:$C,0)))</f>
        <v>0</v>
      </c>
      <c r="M870" s="261">
        <f>IF(ISBLANK(INDEX('Policy Characteristics'!G:G,MATCH($C870,'Policy Characteristics'!$C:$C,0))),"",INDEX('Policy Characteristics'!G:G,MATCH($C870,'Policy Characteristics'!$C:$C,0)))</f>
        <v>1</v>
      </c>
      <c r="N870" s="261">
        <f>IF(ISBLANK(INDEX('Policy Characteristics'!H:H,MATCH($C870,'Policy Characteristics'!$C:$C,0))),"",INDEX('Policy Characteristics'!H:H,MATCH($C870,'Policy Characteristics'!$C:$C,0)))</f>
        <v>0.01</v>
      </c>
      <c r="O870" s="254" t="str">
        <f>IF(ISBLANK(INDEX('Policy Characteristics'!I:I,MATCH($C870,'Policy Characteristics'!$C:$C,0))),"",INDEX('Policy Characteristics'!I:I,MATCH($C870,'Policy Characteristics'!$C:$C,0)))</f>
        <v>% of fuel shifted</v>
      </c>
      <c r="P870" s="254"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54" t="str">
        <f>IF(ISBLANK(INDEX('Policy Characteristics'!K:K,MATCH($C870,'Policy Characteristics'!$C:$C,0))),"",INDEX('Policy Characteristics'!K:K,MATCH($C870,'Policy Characteristics'!$C:$C,0)))</f>
        <v>industry-ag-main.html#fuel-switching</v>
      </c>
      <c r="R870" s="254" t="str">
        <f>IF(ISBLANK(INDEX('Policy Characteristics'!L:L,MATCH($C870,'Policy Characteristics'!$C:$C,0))),"",INDEX('Policy Characteristics'!L:L,MATCH($C870,'Policy Characteristics'!$C:$C,0)))</f>
        <v>industry-elec-and-hydrogen.html</v>
      </c>
    </row>
    <row r="871" spans="1:18" s="2" customFormat="1">
      <c r="A871" s="254" t="str">
        <f>IF(ISBLANK(INDEX('Policy Characteristics'!A:A,MATCH($C871,'Policy Characteristics'!$C:$C,0))),"",INDEX('Policy Characteristics'!A:A,MATCH($C871,'Policy Characteristics'!$C:$C,0)))</f>
        <v>Industry</v>
      </c>
      <c r="B871" s="262" t="str">
        <f>IF(ISBLANK(INDEX('Policy Characteristics'!B:B,MATCH($C871,'Policy Characteristics'!$C:$C,0))),"",INDEX('Policy Characteristics'!B:B,MATCH($C871,'Policy Characteristics'!$C:$C,0)))</f>
        <v>Hydrogen Combustion</v>
      </c>
      <c r="C871" s="254" t="str">
        <f t="shared" si="38"/>
        <v>Fraction of Eligible Industrial Energy Use Shifted to Hydrogen</v>
      </c>
      <c r="D871" s="6" t="s">
        <v>3078</v>
      </c>
      <c r="E871" s="1" t="s">
        <v>3527</v>
      </c>
      <c r="F871" t="s">
        <v>3041</v>
      </c>
      <c r="G871" s="45" t="s">
        <v>3534</v>
      </c>
      <c r="H871" s="43">
        <v>2132</v>
      </c>
      <c r="I871" s="324" t="s">
        <v>43</v>
      </c>
      <c r="J871" s="255" t="str">
        <f>IF(ISBLANK(INDEX('Policy Characteristics'!D:D,MATCH($C871,'Policy Characteristics'!$C:$C,0))),"",INDEX('Policy Characteristics'!D:D,MATCH($C871,'Policy Characteristics'!$C:$C,0)))</f>
        <v>Hydrogen Combustion</v>
      </c>
      <c r="K871" s="254" t="str">
        <f>IF(ISBLANK(INDEX('Policy Characteristics'!E:E,MATCH($C871,'Policy Characteristics'!$C:$C,0))),"",INDEX('Policy Characteristics'!E:E,MATCH($C871,'Policy Characteristics'!$C:$C,0)))</f>
        <v>indst shift to hydrogen</v>
      </c>
      <c r="L871" s="261">
        <f>IF(ISBLANK(INDEX('Policy Characteristics'!F:F,MATCH($C871,'Policy Characteristics'!$C:$C,0))),"",INDEX('Policy Characteristics'!F:F,MATCH($C871,'Policy Characteristics'!$C:$C,0)))</f>
        <v>0</v>
      </c>
      <c r="M871" s="261">
        <f>IF(ISBLANK(INDEX('Policy Characteristics'!G:G,MATCH($C871,'Policy Characteristics'!$C:$C,0))),"",INDEX('Policy Characteristics'!G:G,MATCH($C871,'Policy Characteristics'!$C:$C,0)))</f>
        <v>1</v>
      </c>
      <c r="N871" s="261">
        <f>IF(ISBLANK(INDEX('Policy Characteristics'!H:H,MATCH($C871,'Policy Characteristics'!$C:$C,0))),"",INDEX('Policy Characteristics'!H:H,MATCH($C871,'Policy Characteristics'!$C:$C,0)))</f>
        <v>0.01</v>
      </c>
      <c r="O871" s="254" t="str">
        <f>IF(ISBLANK(INDEX('Policy Characteristics'!I:I,MATCH($C871,'Policy Characteristics'!$C:$C,0))),"",INDEX('Policy Characteristics'!I:I,MATCH($C871,'Policy Characteristics'!$C:$C,0)))</f>
        <v>% of fuel shifted</v>
      </c>
      <c r="P871" s="254"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54" t="str">
        <f>IF(ISBLANK(INDEX('Policy Characteristics'!K:K,MATCH($C871,'Policy Characteristics'!$C:$C,0))),"",INDEX('Policy Characteristics'!K:K,MATCH($C871,'Policy Characteristics'!$C:$C,0)))</f>
        <v>industry-ag-main.html#fuel-switching</v>
      </c>
      <c r="R871" s="254" t="str">
        <f>IF(ISBLANK(INDEX('Policy Characteristics'!L:L,MATCH($C871,'Policy Characteristics'!$C:$C,0))),"",INDEX('Policy Characteristics'!L:L,MATCH($C871,'Policy Characteristics'!$C:$C,0)))</f>
        <v>industry-elec-and-hydrogen.html</v>
      </c>
    </row>
    <row r="872" spans="1:18" s="2" customFormat="1">
      <c r="A872" s="254" t="str">
        <f>IF(ISBLANK(INDEX('Policy Characteristics'!A:A,MATCH($C872,'Policy Characteristics'!$C:$C,0))),"",INDEX('Policy Characteristics'!A:A,MATCH($C872,'Policy Characteristics'!$C:$C,0)))</f>
        <v>Industry</v>
      </c>
      <c r="B872" s="262" t="str">
        <f>IF(ISBLANK(INDEX('Policy Characteristics'!B:B,MATCH($C872,'Policy Characteristics'!$C:$C,0))),"",INDEX('Policy Characteristics'!B:B,MATCH($C872,'Policy Characteristics'!$C:$C,0)))</f>
        <v>Hydrogen Combustion</v>
      </c>
      <c r="C872" s="254" t="str">
        <f t="shared" si="38"/>
        <v>Fraction of Eligible Industrial Energy Use Shifted to Hydrogen</v>
      </c>
      <c r="D872" s="6" t="s">
        <v>3078</v>
      </c>
      <c r="E872" s="1" t="s">
        <v>3528</v>
      </c>
      <c r="F872" t="s">
        <v>3041</v>
      </c>
      <c r="G872" s="45" t="s">
        <v>3535</v>
      </c>
      <c r="H872" s="43">
        <v>2133</v>
      </c>
      <c r="I872" s="324" t="s">
        <v>43</v>
      </c>
      <c r="J872" s="255" t="str">
        <f>IF(ISBLANK(INDEX('Policy Characteristics'!D:D,MATCH($C872,'Policy Characteristics'!$C:$C,0))),"",INDEX('Policy Characteristics'!D:D,MATCH($C872,'Policy Characteristics'!$C:$C,0)))</f>
        <v>Hydrogen Combustion</v>
      </c>
      <c r="K872" s="254" t="str">
        <f>IF(ISBLANK(INDEX('Policy Characteristics'!E:E,MATCH($C872,'Policy Characteristics'!$C:$C,0))),"",INDEX('Policy Characteristics'!E:E,MATCH($C872,'Policy Characteristics'!$C:$C,0)))</f>
        <v>indst shift to hydrogen</v>
      </c>
      <c r="L872" s="261">
        <f>IF(ISBLANK(INDEX('Policy Characteristics'!F:F,MATCH($C872,'Policy Characteristics'!$C:$C,0))),"",INDEX('Policy Characteristics'!F:F,MATCH($C872,'Policy Characteristics'!$C:$C,0)))</f>
        <v>0</v>
      </c>
      <c r="M872" s="261">
        <f>IF(ISBLANK(INDEX('Policy Characteristics'!G:G,MATCH($C872,'Policy Characteristics'!$C:$C,0))),"",INDEX('Policy Characteristics'!G:G,MATCH($C872,'Policy Characteristics'!$C:$C,0)))</f>
        <v>1</v>
      </c>
      <c r="N872" s="261">
        <f>IF(ISBLANK(INDEX('Policy Characteristics'!H:H,MATCH($C872,'Policy Characteristics'!$C:$C,0))),"",INDEX('Policy Characteristics'!H:H,MATCH($C872,'Policy Characteristics'!$C:$C,0)))</f>
        <v>0.01</v>
      </c>
      <c r="O872" s="254" t="str">
        <f>IF(ISBLANK(INDEX('Policy Characteristics'!I:I,MATCH($C872,'Policy Characteristics'!$C:$C,0))),"",INDEX('Policy Characteristics'!I:I,MATCH($C872,'Policy Characteristics'!$C:$C,0)))</f>
        <v>% of fuel shifted</v>
      </c>
      <c r="P872" s="254"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54" t="str">
        <f>IF(ISBLANK(INDEX('Policy Characteristics'!K:K,MATCH($C872,'Policy Characteristics'!$C:$C,0))),"",INDEX('Policy Characteristics'!K:K,MATCH($C872,'Policy Characteristics'!$C:$C,0)))</f>
        <v>industry-ag-main.html#fuel-switching</v>
      </c>
      <c r="R872" s="254" t="str">
        <f>IF(ISBLANK(INDEX('Policy Characteristics'!L:L,MATCH($C872,'Policy Characteristics'!$C:$C,0))),"",INDEX('Policy Characteristics'!L:L,MATCH($C872,'Policy Characteristics'!$C:$C,0)))</f>
        <v>industry-elec-and-hydrogen.html</v>
      </c>
    </row>
    <row r="873" spans="1:18" s="2" customFormat="1">
      <c r="A873" s="254" t="str">
        <f>IF(ISBLANK(INDEX('Policy Characteristics'!A:A,MATCH($C873,'Policy Characteristics'!$C:$C,0))),"",INDEX('Policy Characteristics'!A:A,MATCH($C873,'Policy Characteristics'!$C:$C,0)))</f>
        <v>Industry</v>
      </c>
      <c r="B873" s="262" t="str">
        <f>IF(ISBLANK(INDEX('Policy Characteristics'!B:B,MATCH($C873,'Policy Characteristics'!$C:$C,0))),"",INDEX('Policy Characteristics'!B:B,MATCH($C873,'Policy Characteristics'!$C:$C,0)))</f>
        <v>Hydrogen Combustion</v>
      </c>
      <c r="C873" s="254" t="str">
        <f t="shared" si="38"/>
        <v>Fraction of Eligible Industrial Energy Use Shifted to Hydrogen</v>
      </c>
      <c r="D873" s="6" t="s">
        <v>3078</v>
      </c>
      <c r="E873" s="1" t="s">
        <v>3529</v>
      </c>
      <c r="F873" t="s">
        <v>3041</v>
      </c>
      <c r="G873" s="45" t="s">
        <v>3536</v>
      </c>
      <c r="H873" s="43">
        <v>2134</v>
      </c>
      <c r="I873" s="324" t="s">
        <v>43</v>
      </c>
      <c r="J873" s="255" t="str">
        <f>IF(ISBLANK(INDEX('Policy Characteristics'!D:D,MATCH($C873,'Policy Characteristics'!$C:$C,0))),"",INDEX('Policy Characteristics'!D:D,MATCH($C873,'Policy Characteristics'!$C:$C,0)))</f>
        <v>Hydrogen Combustion</v>
      </c>
      <c r="K873" s="254" t="str">
        <f>IF(ISBLANK(INDEX('Policy Characteristics'!E:E,MATCH($C873,'Policy Characteristics'!$C:$C,0))),"",INDEX('Policy Characteristics'!E:E,MATCH($C873,'Policy Characteristics'!$C:$C,0)))</f>
        <v>indst shift to hydrogen</v>
      </c>
      <c r="L873" s="261">
        <f>IF(ISBLANK(INDEX('Policy Characteristics'!F:F,MATCH($C873,'Policy Characteristics'!$C:$C,0))),"",INDEX('Policy Characteristics'!F:F,MATCH($C873,'Policy Characteristics'!$C:$C,0)))</f>
        <v>0</v>
      </c>
      <c r="M873" s="261">
        <f>IF(ISBLANK(INDEX('Policy Characteristics'!G:G,MATCH($C873,'Policy Characteristics'!$C:$C,0))),"",INDEX('Policy Characteristics'!G:G,MATCH($C873,'Policy Characteristics'!$C:$C,0)))</f>
        <v>1</v>
      </c>
      <c r="N873" s="261">
        <f>IF(ISBLANK(INDEX('Policy Characteristics'!H:H,MATCH($C873,'Policy Characteristics'!$C:$C,0))),"",INDEX('Policy Characteristics'!H:H,MATCH($C873,'Policy Characteristics'!$C:$C,0)))</f>
        <v>0.01</v>
      </c>
      <c r="O873" s="254" t="str">
        <f>IF(ISBLANK(INDEX('Policy Characteristics'!I:I,MATCH($C873,'Policy Characteristics'!$C:$C,0))),"",INDEX('Policy Characteristics'!I:I,MATCH($C873,'Policy Characteristics'!$C:$C,0)))</f>
        <v>% of fuel shifted</v>
      </c>
      <c r="P873" s="254"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54" t="str">
        <f>IF(ISBLANK(INDEX('Policy Characteristics'!K:K,MATCH($C873,'Policy Characteristics'!$C:$C,0))),"",INDEX('Policy Characteristics'!K:K,MATCH($C873,'Policy Characteristics'!$C:$C,0)))</f>
        <v>industry-ag-main.html#fuel-switching</v>
      </c>
      <c r="R873" s="254" t="str">
        <f>IF(ISBLANK(INDEX('Policy Characteristics'!L:L,MATCH($C873,'Policy Characteristics'!$C:$C,0))),"",INDEX('Policy Characteristics'!L:L,MATCH($C873,'Policy Characteristics'!$C:$C,0)))</f>
        <v>industry-elec-and-hydrogen.html</v>
      </c>
    </row>
    <row r="874" spans="1:18" s="2" customFormat="1">
      <c r="A874" s="254" t="str">
        <f>IF(ISBLANK(INDEX('Policy Characteristics'!A:A,MATCH($C874,'Policy Characteristics'!$C:$C,0))),"",INDEX('Policy Characteristics'!A:A,MATCH($C874,'Policy Characteristics'!$C:$C,0)))</f>
        <v>Industry</v>
      </c>
      <c r="B874" s="262" t="str">
        <f>IF(ISBLANK(INDEX('Policy Characteristics'!B:B,MATCH($C874,'Policy Characteristics'!$C:$C,0))),"",INDEX('Policy Characteristics'!B:B,MATCH($C874,'Policy Characteristics'!$C:$C,0)))</f>
        <v>Hydrogen Combustion</v>
      </c>
      <c r="C874" s="254" t="str">
        <f t="shared" si="38"/>
        <v>Fraction of Eligible Industrial Energy Use Shifted to Hydrogen</v>
      </c>
      <c r="D874" s="6" t="s">
        <v>3078</v>
      </c>
      <c r="E874" s="1" t="s">
        <v>3530</v>
      </c>
      <c r="F874" t="s">
        <v>3041</v>
      </c>
      <c r="G874" s="45" t="s">
        <v>3537</v>
      </c>
      <c r="H874" s="43">
        <v>2135</v>
      </c>
      <c r="I874" s="324" t="s">
        <v>43</v>
      </c>
      <c r="J874" s="255" t="str">
        <f>IF(ISBLANK(INDEX('Policy Characteristics'!D:D,MATCH($C874,'Policy Characteristics'!$C:$C,0))),"",INDEX('Policy Characteristics'!D:D,MATCH($C874,'Policy Characteristics'!$C:$C,0)))</f>
        <v>Hydrogen Combustion</v>
      </c>
      <c r="K874" s="254" t="str">
        <f>IF(ISBLANK(INDEX('Policy Characteristics'!E:E,MATCH($C874,'Policy Characteristics'!$C:$C,0))),"",INDEX('Policy Characteristics'!E:E,MATCH($C874,'Policy Characteristics'!$C:$C,0)))</f>
        <v>indst shift to hydrogen</v>
      </c>
      <c r="L874" s="261">
        <f>IF(ISBLANK(INDEX('Policy Characteristics'!F:F,MATCH($C874,'Policy Characteristics'!$C:$C,0))),"",INDEX('Policy Characteristics'!F:F,MATCH($C874,'Policy Characteristics'!$C:$C,0)))</f>
        <v>0</v>
      </c>
      <c r="M874" s="261">
        <f>IF(ISBLANK(INDEX('Policy Characteristics'!G:G,MATCH($C874,'Policy Characteristics'!$C:$C,0))),"",INDEX('Policy Characteristics'!G:G,MATCH($C874,'Policy Characteristics'!$C:$C,0)))</f>
        <v>1</v>
      </c>
      <c r="N874" s="261">
        <f>IF(ISBLANK(INDEX('Policy Characteristics'!H:H,MATCH($C874,'Policy Characteristics'!$C:$C,0))),"",INDEX('Policy Characteristics'!H:H,MATCH($C874,'Policy Characteristics'!$C:$C,0)))</f>
        <v>0.01</v>
      </c>
      <c r="O874" s="254" t="str">
        <f>IF(ISBLANK(INDEX('Policy Characteristics'!I:I,MATCH($C874,'Policy Characteristics'!$C:$C,0))),"",INDEX('Policy Characteristics'!I:I,MATCH($C874,'Policy Characteristics'!$C:$C,0)))</f>
        <v>% of fuel shifted</v>
      </c>
      <c r="P874" s="254"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54" t="str">
        <f>IF(ISBLANK(INDEX('Policy Characteristics'!K:K,MATCH($C874,'Policy Characteristics'!$C:$C,0))),"",INDEX('Policy Characteristics'!K:K,MATCH($C874,'Policy Characteristics'!$C:$C,0)))</f>
        <v>industry-ag-main.html#fuel-switching</v>
      </c>
      <c r="R874" s="254" t="str">
        <f>IF(ISBLANK(INDEX('Policy Characteristics'!L:L,MATCH($C874,'Policy Characteristics'!$C:$C,0))),"",INDEX('Policy Characteristics'!L:L,MATCH($C874,'Policy Characteristics'!$C:$C,0)))</f>
        <v>industry-elec-and-hydrogen.html</v>
      </c>
    </row>
    <row r="875" spans="1:18" s="2" customFormat="1">
      <c r="A875" s="254" t="str">
        <f>IF(ISBLANK(INDEX('Policy Characteristics'!A:A,MATCH($C875,'Policy Characteristics'!$C:$C,0))),"",INDEX('Policy Characteristics'!A:A,MATCH($C875,'Policy Characteristics'!$C:$C,0)))</f>
        <v>Industry</v>
      </c>
      <c r="B875" s="262" t="str">
        <f>IF(ISBLANK(INDEX('Policy Characteristics'!B:B,MATCH($C875,'Policy Characteristics'!$C:$C,0))),"",INDEX('Policy Characteristics'!B:B,MATCH($C875,'Policy Characteristics'!$C:$C,0)))</f>
        <v>Hydrogen Combustion</v>
      </c>
      <c r="C875" s="254" t="str">
        <f t="shared" si="38"/>
        <v>Fraction of Eligible Industrial Energy Use Shifted to Hydrogen</v>
      </c>
      <c r="D875" s="6" t="s">
        <v>3078</v>
      </c>
      <c r="E875" s="1" t="s">
        <v>3531</v>
      </c>
      <c r="F875" t="s">
        <v>3041</v>
      </c>
      <c r="G875" s="45" t="s">
        <v>3538</v>
      </c>
      <c r="H875" s="43">
        <v>2136</v>
      </c>
      <c r="I875" s="324" t="s">
        <v>44</v>
      </c>
      <c r="J875" s="255" t="str">
        <f>IF(ISBLANK(INDEX('Policy Characteristics'!D:D,MATCH($C875,'Policy Characteristics'!$C:$C,0))),"",INDEX('Policy Characteristics'!D:D,MATCH($C875,'Policy Characteristics'!$C:$C,0)))</f>
        <v>Hydrogen Combustion</v>
      </c>
      <c r="K875" s="254" t="str">
        <f>IF(ISBLANK(INDEX('Policy Characteristics'!E:E,MATCH($C875,'Policy Characteristics'!$C:$C,0))),"",INDEX('Policy Characteristics'!E:E,MATCH($C875,'Policy Characteristics'!$C:$C,0)))</f>
        <v>indst shift to hydrogen</v>
      </c>
      <c r="L875" s="261">
        <f>IF(ISBLANK(INDEX('Policy Characteristics'!F:F,MATCH($C875,'Policy Characteristics'!$C:$C,0))),"",INDEX('Policy Characteristics'!F:F,MATCH($C875,'Policy Characteristics'!$C:$C,0)))</f>
        <v>0</v>
      </c>
      <c r="M875" s="261">
        <f>IF(ISBLANK(INDEX('Policy Characteristics'!G:G,MATCH($C875,'Policy Characteristics'!$C:$C,0))),"",INDEX('Policy Characteristics'!G:G,MATCH($C875,'Policy Characteristics'!$C:$C,0)))</f>
        <v>1</v>
      </c>
      <c r="N875" s="261">
        <f>IF(ISBLANK(INDEX('Policy Characteristics'!H:H,MATCH($C875,'Policy Characteristics'!$C:$C,0))),"",INDEX('Policy Characteristics'!H:H,MATCH($C875,'Policy Characteristics'!$C:$C,0)))</f>
        <v>0.01</v>
      </c>
      <c r="O875" s="254" t="str">
        <f>IF(ISBLANK(INDEX('Policy Characteristics'!I:I,MATCH($C875,'Policy Characteristics'!$C:$C,0))),"",INDEX('Policy Characteristics'!I:I,MATCH($C875,'Policy Characteristics'!$C:$C,0)))</f>
        <v>% of fuel shifted</v>
      </c>
      <c r="P875" s="254"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54" t="str">
        <f>IF(ISBLANK(INDEX('Policy Characteristics'!K:K,MATCH($C875,'Policy Characteristics'!$C:$C,0))),"",INDEX('Policy Characteristics'!K:K,MATCH($C875,'Policy Characteristics'!$C:$C,0)))</f>
        <v>industry-ag-main.html#fuel-switching</v>
      </c>
      <c r="R875" s="254" t="str">
        <f>IF(ISBLANK(INDEX('Policy Characteristics'!L:L,MATCH($C875,'Policy Characteristics'!$C:$C,0))),"",INDEX('Policy Characteristics'!L:L,MATCH($C875,'Policy Characteristics'!$C:$C,0)))</f>
        <v>industry-elec-and-hydrogen.html</v>
      </c>
    </row>
    <row r="876" spans="1:18" s="2" customFormat="1">
      <c r="A876" s="254" t="str">
        <f>IF(ISBLANK(INDEX('Policy Characteristics'!A:A,MATCH($C876,'Policy Characteristics'!$C:$C,0))),"",INDEX('Policy Characteristics'!A:A,MATCH($C876,'Policy Characteristics'!$C:$C,0)))</f>
        <v>Industry</v>
      </c>
      <c r="B876" s="262" t="str">
        <f>IF(ISBLANK(INDEX('Policy Characteristics'!B:B,MATCH($C876,'Policy Characteristics'!$C:$C,0))),"",INDEX('Policy Characteristics'!B:B,MATCH($C876,'Policy Characteristics'!$C:$C,0)))</f>
        <v>Hydrogen Combustion</v>
      </c>
      <c r="C876" s="254" t="str">
        <f t="shared" si="38"/>
        <v>Fraction of Eligible Industrial Energy Use Shifted to Hydrogen</v>
      </c>
      <c r="D876" s="6" t="s">
        <v>3078</v>
      </c>
      <c r="E876" s="1" t="s">
        <v>3694</v>
      </c>
      <c r="F876" t="s">
        <v>3041</v>
      </c>
      <c r="G876" s="45" t="s">
        <v>3694</v>
      </c>
      <c r="H876" s="43">
        <v>2137</v>
      </c>
      <c r="I876" s="324" t="s">
        <v>44</v>
      </c>
      <c r="J876" s="255" t="str">
        <f>IF(ISBLANK(INDEX('Policy Characteristics'!D:D,MATCH($C876,'Policy Characteristics'!$C:$C,0))),"",INDEX('Policy Characteristics'!D:D,MATCH($C876,'Policy Characteristics'!$C:$C,0)))</f>
        <v>Hydrogen Combustion</v>
      </c>
      <c r="K876" s="254" t="str">
        <f>IF(ISBLANK(INDEX('Policy Characteristics'!E:E,MATCH($C876,'Policy Characteristics'!$C:$C,0))),"",INDEX('Policy Characteristics'!E:E,MATCH($C876,'Policy Characteristics'!$C:$C,0)))</f>
        <v>indst shift to hydrogen</v>
      </c>
      <c r="L876" s="261">
        <f>IF(ISBLANK(INDEX('Policy Characteristics'!F:F,MATCH($C876,'Policy Characteristics'!$C:$C,0))),"",INDEX('Policy Characteristics'!F:F,MATCH($C876,'Policy Characteristics'!$C:$C,0)))</f>
        <v>0</v>
      </c>
      <c r="M876" s="261">
        <f>IF(ISBLANK(INDEX('Policy Characteristics'!G:G,MATCH($C876,'Policy Characteristics'!$C:$C,0))),"",INDEX('Policy Characteristics'!G:G,MATCH($C876,'Policy Characteristics'!$C:$C,0)))</f>
        <v>1</v>
      </c>
      <c r="N876" s="261">
        <f>IF(ISBLANK(INDEX('Policy Characteristics'!H:H,MATCH($C876,'Policy Characteristics'!$C:$C,0))),"",INDEX('Policy Characteristics'!H:H,MATCH($C876,'Policy Characteristics'!$C:$C,0)))</f>
        <v>0.01</v>
      </c>
      <c r="O876" s="254" t="str">
        <f>IF(ISBLANK(INDEX('Policy Characteristics'!I:I,MATCH($C876,'Policy Characteristics'!$C:$C,0))),"",INDEX('Policy Characteristics'!I:I,MATCH($C876,'Policy Characteristics'!$C:$C,0)))</f>
        <v>% of fuel shifted</v>
      </c>
      <c r="P876" s="254"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54" t="str">
        <f>IF(ISBLANK(INDEX('Policy Characteristics'!K:K,MATCH($C876,'Policy Characteristics'!$C:$C,0))),"",INDEX('Policy Characteristics'!K:K,MATCH($C876,'Policy Characteristics'!$C:$C,0)))</f>
        <v>industry-ag-main.html#fuel-switching</v>
      </c>
      <c r="R876" s="254" t="str">
        <f>IF(ISBLANK(INDEX('Policy Characteristics'!L:L,MATCH($C876,'Policy Characteristics'!$C:$C,0))),"",INDEX('Policy Characteristics'!L:L,MATCH($C876,'Policy Characteristics'!$C:$C,0)))</f>
        <v>industry-elec-and-hydrogen.html</v>
      </c>
    </row>
    <row r="877" spans="1:18" s="2" customFormat="1">
      <c r="A877" s="254" t="str">
        <f>IF(ISBLANK(INDEX('Policy Characteristics'!A:A,MATCH($C877,'Policy Characteristics'!$C:$C,0))),"",INDEX('Policy Characteristics'!A:A,MATCH($C877,'Policy Characteristics'!$C:$C,0)))</f>
        <v>Industry</v>
      </c>
      <c r="B877" s="262" t="str">
        <f>IF(ISBLANK(INDEX('Policy Characteristics'!B:B,MATCH($C877,'Policy Characteristics'!$C:$C,0))),"",INDEX('Policy Characteristics'!B:B,MATCH($C877,'Policy Characteristics'!$C:$C,0)))</f>
        <v>Hydrogen Combustion</v>
      </c>
      <c r="C877" s="254" t="str">
        <f t="shared" si="38"/>
        <v>Fraction of Eligible Industrial Energy Use Shifted to Hydrogen</v>
      </c>
      <c r="D877" s="6" t="s">
        <v>3079</v>
      </c>
      <c r="E877" s="1" t="s">
        <v>3525</v>
      </c>
      <c r="F877" t="s">
        <v>2582</v>
      </c>
      <c r="G877" s="45" t="s">
        <v>3532</v>
      </c>
      <c r="H877" s="43">
        <v>2138</v>
      </c>
      <c r="I877" s="324" t="s">
        <v>43</v>
      </c>
      <c r="J877" s="255" t="str">
        <f>IF(ISBLANK(INDEX('Policy Characteristics'!D:D,MATCH($C877,'Policy Characteristics'!$C:$C,0))),"",INDEX('Policy Characteristics'!D:D,MATCH($C877,'Policy Characteristics'!$C:$C,0)))</f>
        <v>Hydrogen Combustion</v>
      </c>
      <c r="K877" s="254" t="str">
        <f>IF(ISBLANK(INDEX('Policy Characteristics'!E:E,MATCH($C877,'Policy Characteristics'!$C:$C,0))),"",INDEX('Policy Characteristics'!E:E,MATCH($C877,'Policy Characteristics'!$C:$C,0)))</f>
        <v>indst shift to hydrogen</v>
      </c>
      <c r="L877" s="261">
        <f>IF(ISBLANK(INDEX('Policy Characteristics'!F:F,MATCH($C877,'Policy Characteristics'!$C:$C,0))),"",INDEX('Policy Characteristics'!F:F,MATCH($C877,'Policy Characteristics'!$C:$C,0)))</f>
        <v>0</v>
      </c>
      <c r="M877" s="261">
        <f>IF(ISBLANK(INDEX('Policy Characteristics'!G:G,MATCH($C877,'Policy Characteristics'!$C:$C,0))),"",INDEX('Policy Characteristics'!G:G,MATCH($C877,'Policy Characteristics'!$C:$C,0)))</f>
        <v>1</v>
      </c>
      <c r="N877" s="261">
        <f>IF(ISBLANK(INDEX('Policy Characteristics'!H:H,MATCH($C877,'Policy Characteristics'!$C:$C,0))),"",INDEX('Policy Characteristics'!H:H,MATCH($C877,'Policy Characteristics'!$C:$C,0)))</f>
        <v>0.01</v>
      </c>
      <c r="O877" s="254" t="str">
        <f>IF(ISBLANK(INDEX('Policy Characteristics'!I:I,MATCH($C877,'Policy Characteristics'!$C:$C,0))),"",INDEX('Policy Characteristics'!I:I,MATCH($C877,'Policy Characteristics'!$C:$C,0)))</f>
        <v>% of fuel shifted</v>
      </c>
      <c r="P877" s="254"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54" t="str">
        <f>IF(ISBLANK(INDEX('Policy Characteristics'!K:K,MATCH($C877,'Policy Characteristics'!$C:$C,0))),"",INDEX('Policy Characteristics'!K:K,MATCH($C877,'Policy Characteristics'!$C:$C,0)))</f>
        <v>industry-ag-main.html#fuel-switching</v>
      </c>
      <c r="R877" s="254" t="str">
        <f>IF(ISBLANK(INDEX('Policy Characteristics'!L:L,MATCH($C877,'Policy Characteristics'!$C:$C,0))),"",INDEX('Policy Characteristics'!L:L,MATCH($C877,'Policy Characteristics'!$C:$C,0)))</f>
        <v>industry-elec-and-hydrogen.html</v>
      </c>
    </row>
    <row r="878" spans="1:18" s="2" customFormat="1">
      <c r="A878" s="254" t="str">
        <f>IF(ISBLANK(INDEX('Policy Characteristics'!A:A,MATCH($C878,'Policy Characteristics'!$C:$C,0))),"",INDEX('Policy Characteristics'!A:A,MATCH($C878,'Policy Characteristics'!$C:$C,0)))</f>
        <v>Industry</v>
      </c>
      <c r="B878" s="262" t="str">
        <f>IF(ISBLANK(INDEX('Policy Characteristics'!B:B,MATCH($C878,'Policy Characteristics'!$C:$C,0))),"",INDEX('Policy Characteristics'!B:B,MATCH($C878,'Policy Characteristics'!$C:$C,0)))</f>
        <v>Hydrogen Combustion</v>
      </c>
      <c r="C878" s="254" t="str">
        <f t="shared" si="38"/>
        <v>Fraction of Eligible Industrial Energy Use Shifted to Hydrogen</v>
      </c>
      <c r="D878" s="6" t="s">
        <v>3079</v>
      </c>
      <c r="E878" s="1" t="s">
        <v>3526</v>
      </c>
      <c r="F878" t="s">
        <v>2582</v>
      </c>
      <c r="G878" s="45" t="s">
        <v>3533</v>
      </c>
      <c r="H878" s="43">
        <v>2139</v>
      </c>
      <c r="I878" s="324" t="s">
        <v>43</v>
      </c>
      <c r="J878" s="255" t="str">
        <f>IF(ISBLANK(INDEX('Policy Characteristics'!D:D,MATCH($C878,'Policy Characteristics'!$C:$C,0))),"",INDEX('Policy Characteristics'!D:D,MATCH($C878,'Policy Characteristics'!$C:$C,0)))</f>
        <v>Hydrogen Combustion</v>
      </c>
      <c r="K878" s="254" t="str">
        <f>IF(ISBLANK(INDEX('Policy Characteristics'!E:E,MATCH($C878,'Policy Characteristics'!$C:$C,0))),"",INDEX('Policy Characteristics'!E:E,MATCH($C878,'Policy Characteristics'!$C:$C,0)))</f>
        <v>indst shift to hydrogen</v>
      </c>
      <c r="L878" s="261">
        <f>IF(ISBLANK(INDEX('Policy Characteristics'!F:F,MATCH($C878,'Policy Characteristics'!$C:$C,0))),"",INDEX('Policy Characteristics'!F:F,MATCH($C878,'Policy Characteristics'!$C:$C,0)))</f>
        <v>0</v>
      </c>
      <c r="M878" s="261">
        <f>IF(ISBLANK(INDEX('Policy Characteristics'!G:G,MATCH($C878,'Policy Characteristics'!$C:$C,0))),"",INDEX('Policy Characteristics'!G:G,MATCH($C878,'Policy Characteristics'!$C:$C,0)))</f>
        <v>1</v>
      </c>
      <c r="N878" s="261">
        <f>IF(ISBLANK(INDEX('Policy Characteristics'!H:H,MATCH($C878,'Policy Characteristics'!$C:$C,0))),"",INDEX('Policy Characteristics'!H:H,MATCH($C878,'Policy Characteristics'!$C:$C,0)))</f>
        <v>0.01</v>
      </c>
      <c r="O878" s="254" t="str">
        <f>IF(ISBLANK(INDEX('Policy Characteristics'!I:I,MATCH($C878,'Policy Characteristics'!$C:$C,0))),"",INDEX('Policy Characteristics'!I:I,MATCH($C878,'Policy Characteristics'!$C:$C,0)))</f>
        <v>% of fuel shifted</v>
      </c>
      <c r="P878" s="254"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54" t="str">
        <f>IF(ISBLANK(INDEX('Policy Characteristics'!K:K,MATCH($C878,'Policy Characteristics'!$C:$C,0))),"",INDEX('Policy Characteristics'!K:K,MATCH($C878,'Policy Characteristics'!$C:$C,0)))</f>
        <v>industry-ag-main.html#fuel-switching</v>
      </c>
      <c r="R878" s="254" t="str">
        <f>IF(ISBLANK(INDEX('Policy Characteristics'!L:L,MATCH($C878,'Policy Characteristics'!$C:$C,0))),"",INDEX('Policy Characteristics'!L:L,MATCH($C878,'Policy Characteristics'!$C:$C,0)))</f>
        <v>industry-elec-and-hydrogen.html</v>
      </c>
    </row>
    <row r="879" spans="1:18" s="2" customFormat="1">
      <c r="A879" s="254" t="str">
        <f>IF(ISBLANK(INDEX('Policy Characteristics'!A:A,MATCH($C879,'Policy Characteristics'!$C:$C,0))),"",INDEX('Policy Characteristics'!A:A,MATCH($C879,'Policy Characteristics'!$C:$C,0)))</f>
        <v>Industry</v>
      </c>
      <c r="B879" s="262" t="str">
        <f>IF(ISBLANK(INDEX('Policy Characteristics'!B:B,MATCH($C879,'Policy Characteristics'!$C:$C,0))),"",INDEX('Policy Characteristics'!B:B,MATCH($C879,'Policy Characteristics'!$C:$C,0)))</f>
        <v>Hydrogen Combustion</v>
      </c>
      <c r="C879" s="254" t="str">
        <f t="shared" si="38"/>
        <v>Fraction of Eligible Industrial Energy Use Shifted to Hydrogen</v>
      </c>
      <c r="D879" s="6" t="s">
        <v>3079</v>
      </c>
      <c r="E879" s="1" t="s">
        <v>3527</v>
      </c>
      <c r="F879" t="s">
        <v>2582</v>
      </c>
      <c r="G879" s="45" t="s">
        <v>3534</v>
      </c>
      <c r="H879" s="43">
        <v>2140</v>
      </c>
      <c r="I879" s="324" t="s">
        <v>43</v>
      </c>
      <c r="J879" s="255" t="str">
        <f>IF(ISBLANK(INDEX('Policy Characteristics'!D:D,MATCH($C879,'Policy Characteristics'!$C:$C,0))),"",INDEX('Policy Characteristics'!D:D,MATCH($C879,'Policy Characteristics'!$C:$C,0)))</f>
        <v>Hydrogen Combustion</v>
      </c>
      <c r="K879" s="254" t="str">
        <f>IF(ISBLANK(INDEX('Policy Characteristics'!E:E,MATCH($C879,'Policy Characteristics'!$C:$C,0))),"",INDEX('Policy Characteristics'!E:E,MATCH($C879,'Policy Characteristics'!$C:$C,0)))</f>
        <v>indst shift to hydrogen</v>
      </c>
      <c r="L879" s="261">
        <f>IF(ISBLANK(INDEX('Policy Characteristics'!F:F,MATCH($C879,'Policy Characteristics'!$C:$C,0))),"",INDEX('Policy Characteristics'!F:F,MATCH($C879,'Policy Characteristics'!$C:$C,0)))</f>
        <v>0</v>
      </c>
      <c r="M879" s="261">
        <f>IF(ISBLANK(INDEX('Policy Characteristics'!G:G,MATCH($C879,'Policy Characteristics'!$C:$C,0))),"",INDEX('Policy Characteristics'!G:G,MATCH($C879,'Policy Characteristics'!$C:$C,0)))</f>
        <v>1</v>
      </c>
      <c r="N879" s="261">
        <f>IF(ISBLANK(INDEX('Policy Characteristics'!H:H,MATCH($C879,'Policy Characteristics'!$C:$C,0))),"",INDEX('Policy Characteristics'!H:H,MATCH($C879,'Policy Characteristics'!$C:$C,0)))</f>
        <v>0.01</v>
      </c>
      <c r="O879" s="254" t="str">
        <f>IF(ISBLANK(INDEX('Policy Characteristics'!I:I,MATCH($C879,'Policy Characteristics'!$C:$C,0))),"",INDEX('Policy Characteristics'!I:I,MATCH($C879,'Policy Characteristics'!$C:$C,0)))</f>
        <v>% of fuel shifted</v>
      </c>
      <c r="P879" s="254"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54" t="str">
        <f>IF(ISBLANK(INDEX('Policy Characteristics'!K:K,MATCH($C879,'Policy Characteristics'!$C:$C,0))),"",INDEX('Policy Characteristics'!K:K,MATCH($C879,'Policy Characteristics'!$C:$C,0)))</f>
        <v>industry-ag-main.html#fuel-switching</v>
      </c>
      <c r="R879" s="254" t="str">
        <f>IF(ISBLANK(INDEX('Policy Characteristics'!L:L,MATCH($C879,'Policy Characteristics'!$C:$C,0))),"",INDEX('Policy Characteristics'!L:L,MATCH($C879,'Policy Characteristics'!$C:$C,0)))</f>
        <v>industry-elec-and-hydrogen.html</v>
      </c>
    </row>
    <row r="880" spans="1:18" s="2" customFormat="1">
      <c r="A880" s="254" t="str">
        <f>IF(ISBLANK(INDEX('Policy Characteristics'!A:A,MATCH($C880,'Policy Characteristics'!$C:$C,0))),"",INDEX('Policy Characteristics'!A:A,MATCH($C880,'Policy Characteristics'!$C:$C,0)))</f>
        <v>Industry</v>
      </c>
      <c r="B880" s="262" t="str">
        <f>IF(ISBLANK(INDEX('Policy Characteristics'!B:B,MATCH($C880,'Policy Characteristics'!$C:$C,0))),"",INDEX('Policy Characteristics'!B:B,MATCH($C880,'Policy Characteristics'!$C:$C,0)))</f>
        <v>Hydrogen Combustion</v>
      </c>
      <c r="C880" s="254" t="str">
        <f t="shared" si="38"/>
        <v>Fraction of Eligible Industrial Energy Use Shifted to Hydrogen</v>
      </c>
      <c r="D880" s="6" t="s">
        <v>3079</v>
      </c>
      <c r="E880" s="1" t="s">
        <v>3528</v>
      </c>
      <c r="F880" t="s">
        <v>2582</v>
      </c>
      <c r="G880" s="45" t="s">
        <v>3535</v>
      </c>
      <c r="H880" s="43">
        <v>2141</v>
      </c>
      <c r="I880" s="324" t="s">
        <v>43</v>
      </c>
      <c r="J880" s="255" t="str">
        <f>IF(ISBLANK(INDEX('Policy Characteristics'!D:D,MATCH($C880,'Policy Characteristics'!$C:$C,0))),"",INDEX('Policy Characteristics'!D:D,MATCH($C880,'Policy Characteristics'!$C:$C,0)))</f>
        <v>Hydrogen Combustion</v>
      </c>
      <c r="K880" s="254" t="str">
        <f>IF(ISBLANK(INDEX('Policy Characteristics'!E:E,MATCH($C880,'Policy Characteristics'!$C:$C,0))),"",INDEX('Policy Characteristics'!E:E,MATCH($C880,'Policy Characteristics'!$C:$C,0)))</f>
        <v>indst shift to hydrogen</v>
      </c>
      <c r="L880" s="261">
        <f>IF(ISBLANK(INDEX('Policy Characteristics'!F:F,MATCH($C880,'Policy Characteristics'!$C:$C,0))),"",INDEX('Policy Characteristics'!F:F,MATCH($C880,'Policy Characteristics'!$C:$C,0)))</f>
        <v>0</v>
      </c>
      <c r="M880" s="261">
        <f>IF(ISBLANK(INDEX('Policy Characteristics'!G:G,MATCH($C880,'Policy Characteristics'!$C:$C,0))),"",INDEX('Policy Characteristics'!G:G,MATCH($C880,'Policy Characteristics'!$C:$C,0)))</f>
        <v>1</v>
      </c>
      <c r="N880" s="261">
        <f>IF(ISBLANK(INDEX('Policy Characteristics'!H:H,MATCH($C880,'Policy Characteristics'!$C:$C,0))),"",INDEX('Policy Characteristics'!H:H,MATCH($C880,'Policy Characteristics'!$C:$C,0)))</f>
        <v>0.01</v>
      </c>
      <c r="O880" s="254" t="str">
        <f>IF(ISBLANK(INDEX('Policy Characteristics'!I:I,MATCH($C880,'Policy Characteristics'!$C:$C,0))),"",INDEX('Policy Characteristics'!I:I,MATCH($C880,'Policy Characteristics'!$C:$C,0)))</f>
        <v>% of fuel shifted</v>
      </c>
      <c r="P880" s="254"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54" t="str">
        <f>IF(ISBLANK(INDEX('Policy Characteristics'!K:K,MATCH($C880,'Policy Characteristics'!$C:$C,0))),"",INDEX('Policy Characteristics'!K:K,MATCH($C880,'Policy Characteristics'!$C:$C,0)))</f>
        <v>industry-ag-main.html#fuel-switching</v>
      </c>
      <c r="R880" s="254" t="str">
        <f>IF(ISBLANK(INDEX('Policy Characteristics'!L:L,MATCH($C880,'Policy Characteristics'!$C:$C,0))),"",INDEX('Policy Characteristics'!L:L,MATCH($C880,'Policy Characteristics'!$C:$C,0)))</f>
        <v>industry-elec-and-hydrogen.html</v>
      </c>
    </row>
    <row r="881" spans="1:18" s="2" customFormat="1">
      <c r="A881" s="254" t="str">
        <f>IF(ISBLANK(INDEX('Policy Characteristics'!A:A,MATCH($C881,'Policy Characteristics'!$C:$C,0))),"",INDEX('Policy Characteristics'!A:A,MATCH($C881,'Policy Characteristics'!$C:$C,0)))</f>
        <v>Industry</v>
      </c>
      <c r="B881" s="262" t="str">
        <f>IF(ISBLANK(INDEX('Policy Characteristics'!B:B,MATCH($C881,'Policy Characteristics'!$C:$C,0))),"",INDEX('Policy Characteristics'!B:B,MATCH($C881,'Policy Characteristics'!$C:$C,0)))</f>
        <v>Hydrogen Combustion</v>
      </c>
      <c r="C881" s="254" t="str">
        <f t="shared" si="38"/>
        <v>Fraction of Eligible Industrial Energy Use Shifted to Hydrogen</v>
      </c>
      <c r="D881" s="6" t="s">
        <v>3079</v>
      </c>
      <c r="E881" s="1" t="s">
        <v>3529</v>
      </c>
      <c r="F881" t="s">
        <v>2582</v>
      </c>
      <c r="G881" s="45" t="s">
        <v>3536</v>
      </c>
      <c r="H881" s="43">
        <v>2142</v>
      </c>
      <c r="I881" s="324" t="s">
        <v>43</v>
      </c>
      <c r="J881" s="255" t="str">
        <f>IF(ISBLANK(INDEX('Policy Characteristics'!D:D,MATCH($C881,'Policy Characteristics'!$C:$C,0))),"",INDEX('Policy Characteristics'!D:D,MATCH($C881,'Policy Characteristics'!$C:$C,0)))</f>
        <v>Hydrogen Combustion</v>
      </c>
      <c r="K881" s="254" t="str">
        <f>IF(ISBLANK(INDEX('Policy Characteristics'!E:E,MATCH($C881,'Policy Characteristics'!$C:$C,0))),"",INDEX('Policy Characteristics'!E:E,MATCH($C881,'Policy Characteristics'!$C:$C,0)))</f>
        <v>indst shift to hydrogen</v>
      </c>
      <c r="L881" s="261">
        <f>IF(ISBLANK(INDEX('Policy Characteristics'!F:F,MATCH($C881,'Policy Characteristics'!$C:$C,0))),"",INDEX('Policy Characteristics'!F:F,MATCH($C881,'Policy Characteristics'!$C:$C,0)))</f>
        <v>0</v>
      </c>
      <c r="M881" s="261">
        <f>IF(ISBLANK(INDEX('Policy Characteristics'!G:G,MATCH($C881,'Policy Characteristics'!$C:$C,0))),"",INDEX('Policy Characteristics'!G:G,MATCH($C881,'Policy Characteristics'!$C:$C,0)))</f>
        <v>1</v>
      </c>
      <c r="N881" s="261">
        <f>IF(ISBLANK(INDEX('Policy Characteristics'!H:H,MATCH($C881,'Policy Characteristics'!$C:$C,0))),"",INDEX('Policy Characteristics'!H:H,MATCH($C881,'Policy Characteristics'!$C:$C,0)))</f>
        <v>0.01</v>
      </c>
      <c r="O881" s="254" t="str">
        <f>IF(ISBLANK(INDEX('Policy Characteristics'!I:I,MATCH($C881,'Policy Characteristics'!$C:$C,0))),"",INDEX('Policy Characteristics'!I:I,MATCH($C881,'Policy Characteristics'!$C:$C,0)))</f>
        <v>% of fuel shifted</v>
      </c>
      <c r="P881" s="254"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54" t="str">
        <f>IF(ISBLANK(INDEX('Policy Characteristics'!K:K,MATCH($C881,'Policy Characteristics'!$C:$C,0))),"",INDEX('Policy Characteristics'!K:K,MATCH($C881,'Policy Characteristics'!$C:$C,0)))</f>
        <v>industry-ag-main.html#fuel-switching</v>
      </c>
      <c r="R881" s="254" t="str">
        <f>IF(ISBLANK(INDEX('Policy Characteristics'!L:L,MATCH($C881,'Policy Characteristics'!$C:$C,0))),"",INDEX('Policy Characteristics'!L:L,MATCH($C881,'Policy Characteristics'!$C:$C,0)))</f>
        <v>industry-elec-and-hydrogen.html</v>
      </c>
    </row>
    <row r="882" spans="1:18" s="2" customFormat="1">
      <c r="A882" s="254" t="str">
        <f>IF(ISBLANK(INDEX('Policy Characteristics'!A:A,MATCH($C882,'Policy Characteristics'!$C:$C,0))),"",INDEX('Policy Characteristics'!A:A,MATCH($C882,'Policy Characteristics'!$C:$C,0)))</f>
        <v>Industry</v>
      </c>
      <c r="B882" s="262" t="str">
        <f>IF(ISBLANK(INDEX('Policy Characteristics'!B:B,MATCH($C882,'Policy Characteristics'!$C:$C,0))),"",INDEX('Policy Characteristics'!B:B,MATCH($C882,'Policy Characteristics'!$C:$C,0)))</f>
        <v>Hydrogen Combustion</v>
      </c>
      <c r="C882" s="254" t="str">
        <f t="shared" si="38"/>
        <v>Fraction of Eligible Industrial Energy Use Shifted to Hydrogen</v>
      </c>
      <c r="D882" s="6" t="s">
        <v>3079</v>
      </c>
      <c r="E882" s="1" t="s">
        <v>3530</v>
      </c>
      <c r="F882" t="s">
        <v>2582</v>
      </c>
      <c r="G882" s="45" t="s">
        <v>3537</v>
      </c>
      <c r="H882" s="43">
        <v>2143</v>
      </c>
      <c r="I882" s="324" t="s">
        <v>43</v>
      </c>
      <c r="J882" s="255" t="str">
        <f>IF(ISBLANK(INDEX('Policy Characteristics'!D:D,MATCH($C882,'Policy Characteristics'!$C:$C,0))),"",INDEX('Policy Characteristics'!D:D,MATCH($C882,'Policy Characteristics'!$C:$C,0)))</f>
        <v>Hydrogen Combustion</v>
      </c>
      <c r="K882" s="254" t="str">
        <f>IF(ISBLANK(INDEX('Policy Characteristics'!E:E,MATCH($C882,'Policy Characteristics'!$C:$C,0))),"",INDEX('Policy Characteristics'!E:E,MATCH($C882,'Policy Characteristics'!$C:$C,0)))</f>
        <v>indst shift to hydrogen</v>
      </c>
      <c r="L882" s="261">
        <f>IF(ISBLANK(INDEX('Policy Characteristics'!F:F,MATCH($C882,'Policy Characteristics'!$C:$C,0))),"",INDEX('Policy Characteristics'!F:F,MATCH($C882,'Policy Characteristics'!$C:$C,0)))</f>
        <v>0</v>
      </c>
      <c r="M882" s="261">
        <f>IF(ISBLANK(INDEX('Policy Characteristics'!G:G,MATCH($C882,'Policy Characteristics'!$C:$C,0))),"",INDEX('Policy Characteristics'!G:G,MATCH($C882,'Policy Characteristics'!$C:$C,0)))</f>
        <v>1</v>
      </c>
      <c r="N882" s="261">
        <f>IF(ISBLANK(INDEX('Policy Characteristics'!H:H,MATCH($C882,'Policy Characteristics'!$C:$C,0))),"",INDEX('Policy Characteristics'!H:H,MATCH($C882,'Policy Characteristics'!$C:$C,0)))</f>
        <v>0.01</v>
      </c>
      <c r="O882" s="254" t="str">
        <f>IF(ISBLANK(INDEX('Policy Characteristics'!I:I,MATCH($C882,'Policy Characteristics'!$C:$C,0))),"",INDEX('Policy Characteristics'!I:I,MATCH($C882,'Policy Characteristics'!$C:$C,0)))</f>
        <v>% of fuel shifted</v>
      </c>
      <c r="P882" s="254"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54" t="str">
        <f>IF(ISBLANK(INDEX('Policy Characteristics'!K:K,MATCH($C882,'Policy Characteristics'!$C:$C,0))),"",INDEX('Policy Characteristics'!K:K,MATCH($C882,'Policy Characteristics'!$C:$C,0)))</f>
        <v>industry-ag-main.html#fuel-switching</v>
      </c>
      <c r="R882" s="254" t="str">
        <f>IF(ISBLANK(INDEX('Policy Characteristics'!L:L,MATCH($C882,'Policy Characteristics'!$C:$C,0))),"",INDEX('Policy Characteristics'!L:L,MATCH($C882,'Policy Characteristics'!$C:$C,0)))</f>
        <v>industry-elec-and-hydrogen.html</v>
      </c>
    </row>
    <row r="883" spans="1:18" s="2" customFormat="1">
      <c r="A883" s="254" t="str">
        <f>IF(ISBLANK(INDEX('Policy Characteristics'!A:A,MATCH($C883,'Policy Characteristics'!$C:$C,0))),"",INDEX('Policy Characteristics'!A:A,MATCH($C883,'Policy Characteristics'!$C:$C,0)))</f>
        <v>Industry</v>
      </c>
      <c r="B883" s="262" t="str">
        <f>IF(ISBLANK(INDEX('Policy Characteristics'!B:B,MATCH($C883,'Policy Characteristics'!$C:$C,0))),"",INDEX('Policy Characteristics'!B:B,MATCH($C883,'Policy Characteristics'!$C:$C,0)))</f>
        <v>Hydrogen Combustion</v>
      </c>
      <c r="C883" s="254" t="str">
        <f t="shared" si="38"/>
        <v>Fraction of Eligible Industrial Energy Use Shifted to Hydrogen</v>
      </c>
      <c r="D883" s="6" t="s">
        <v>3079</v>
      </c>
      <c r="E883" s="1" t="s">
        <v>3531</v>
      </c>
      <c r="F883" t="s">
        <v>2582</v>
      </c>
      <c r="G883" s="45" t="s">
        <v>3538</v>
      </c>
      <c r="H883" s="43">
        <v>2144</v>
      </c>
      <c r="I883" s="324" t="s">
        <v>44</v>
      </c>
      <c r="J883" s="255" t="str">
        <f>IF(ISBLANK(INDEX('Policy Characteristics'!D:D,MATCH($C883,'Policy Characteristics'!$C:$C,0))),"",INDEX('Policy Characteristics'!D:D,MATCH($C883,'Policy Characteristics'!$C:$C,0)))</f>
        <v>Hydrogen Combustion</v>
      </c>
      <c r="K883" s="254" t="str">
        <f>IF(ISBLANK(INDEX('Policy Characteristics'!E:E,MATCH($C883,'Policy Characteristics'!$C:$C,0))),"",INDEX('Policy Characteristics'!E:E,MATCH($C883,'Policy Characteristics'!$C:$C,0)))</f>
        <v>indst shift to hydrogen</v>
      </c>
      <c r="L883" s="261">
        <f>IF(ISBLANK(INDEX('Policy Characteristics'!F:F,MATCH($C883,'Policy Characteristics'!$C:$C,0))),"",INDEX('Policy Characteristics'!F:F,MATCH($C883,'Policy Characteristics'!$C:$C,0)))</f>
        <v>0</v>
      </c>
      <c r="M883" s="261">
        <f>IF(ISBLANK(INDEX('Policy Characteristics'!G:G,MATCH($C883,'Policy Characteristics'!$C:$C,0))),"",INDEX('Policy Characteristics'!G:G,MATCH($C883,'Policy Characteristics'!$C:$C,0)))</f>
        <v>1</v>
      </c>
      <c r="N883" s="261">
        <f>IF(ISBLANK(INDEX('Policy Characteristics'!H:H,MATCH($C883,'Policy Characteristics'!$C:$C,0))),"",INDEX('Policy Characteristics'!H:H,MATCH($C883,'Policy Characteristics'!$C:$C,0)))</f>
        <v>0.01</v>
      </c>
      <c r="O883" s="254" t="str">
        <f>IF(ISBLANK(INDEX('Policy Characteristics'!I:I,MATCH($C883,'Policy Characteristics'!$C:$C,0))),"",INDEX('Policy Characteristics'!I:I,MATCH($C883,'Policy Characteristics'!$C:$C,0)))</f>
        <v>% of fuel shifted</v>
      </c>
      <c r="P883" s="254"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54" t="str">
        <f>IF(ISBLANK(INDEX('Policy Characteristics'!K:K,MATCH($C883,'Policy Characteristics'!$C:$C,0))),"",INDEX('Policy Characteristics'!K:K,MATCH($C883,'Policy Characteristics'!$C:$C,0)))</f>
        <v>industry-ag-main.html#fuel-switching</v>
      </c>
      <c r="R883" s="254" t="str">
        <f>IF(ISBLANK(INDEX('Policy Characteristics'!L:L,MATCH($C883,'Policy Characteristics'!$C:$C,0))),"",INDEX('Policy Characteristics'!L:L,MATCH($C883,'Policy Characteristics'!$C:$C,0)))</f>
        <v>industry-elec-and-hydrogen.html</v>
      </c>
    </row>
    <row r="884" spans="1:18" s="2" customFormat="1">
      <c r="A884" s="254" t="str">
        <f>IF(ISBLANK(INDEX('Policy Characteristics'!A:A,MATCH($C884,'Policy Characteristics'!$C:$C,0))),"",INDEX('Policy Characteristics'!A:A,MATCH($C884,'Policy Characteristics'!$C:$C,0)))</f>
        <v>Industry</v>
      </c>
      <c r="B884" s="262" t="str">
        <f>IF(ISBLANK(INDEX('Policy Characteristics'!B:B,MATCH($C884,'Policy Characteristics'!$C:$C,0))),"",INDEX('Policy Characteristics'!B:B,MATCH($C884,'Policy Characteristics'!$C:$C,0)))</f>
        <v>Hydrogen Combustion</v>
      </c>
      <c r="C884" s="254" t="str">
        <f t="shared" si="38"/>
        <v>Fraction of Eligible Industrial Energy Use Shifted to Hydrogen</v>
      </c>
      <c r="D884" s="6" t="s">
        <v>3079</v>
      </c>
      <c r="E884" s="1" t="s">
        <v>3694</v>
      </c>
      <c r="F884" t="s">
        <v>2582</v>
      </c>
      <c r="G884" s="45" t="s">
        <v>3694</v>
      </c>
      <c r="H884" s="43">
        <v>2145</v>
      </c>
      <c r="I884" s="324" t="s">
        <v>43</v>
      </c>
      <c r="J884" s="255" t="str">
        <f>IF(ISBLANK(INDEX('Policy Characteristics'!D:D,MATCH($C884,'Policy Characteristics'!$C:$C,0))),"",INDEX('Policy Characteristics'!D:D,MATCH($C884,'Policy Characteristics'!$C:$C,0)))</f>
        <v>Hydrogen Combustion</v>
      </c>
      <c r="K884" s="254" t="str">
        <f>IF(ISBLANK(INDEX('Policy Characteristics'!E:E,MATCH($C884,'Policy Characteristics'!$C:$C,0))),"",INDEX('Policy Characteristics'!E:E,MATCH($C884,'Policy Characteristics'!$C:$C,0)))</f>
        <v>indst shift to hydrogen</v>
      </c>
      <c r="L884" s="261">
        <f>IF(ISBLANK(INDEX('Policy Characteristics'!F:F,MATCH($C884,'Policy Characteristics'!$C:$C,0))),"",INDEX('Policy Characteristics'!F:F,MATCH($C884,'Policy Characteristics'!$C:$C,0)))</f>
        <v>0</v>
      </c>
      <c r="M884" s="261">
        <f>IF(ISBLANK(INDEX('Policy Characteristics'!G:G,MATCH($C884,'Policy Characteristics'!$C:$C,0))),"",INDEX('Policy Characteristics'!G:G,MATCH($C884,'Policy Characteristics'!$C:$C,0)))</f>
        <v>1</v>
      </c>
      <c r="N884" s="261">
        <f>IF(ISBLANK(INDEX('Policy Characteristics'!H:H,MATCH($C884,'Policy Characteristics'!$C:$C,0))),"",INDEX('Policy Characteristics'!H:H,MATCH($C884,'Policy Characteristics'!$C:$C,0)))</f>
        <v>0.01</v>
      </c>
      <c r="O884" s="254" t="str">
        <f>IF(ISBLANK(INDEX('Policy Characteristics'!I:I,MATCH($C884,'Policy Characteristics'!$C:$C,0))),"",INDEX('Policy Characteristics'!I:I,MATCH($C884,'Policy Characteristics'!$C:$C,0)))</f>
        <v>% of fuel shifted</v>
      </c>
      <c r="P884" s="254"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54" t="str">
        <f>IF(ISBLANK(INDEX('Policy Characteristics'!K:K,MATCH($C884,'Policy Characteristics'!$C:$C,0))),"",INDEX('Policy Characteristics'!K:K,MATCH($C884,'Policy Characteristics'!$C:$C,0)))</f>
        <v>industry-ag-main.html#fuel-switching</v>
      </c>
      <c r="R884" s="254" t="str">
        <f>IF(ISBLANK(INDEX('Policy Characteristics'!L:L,MATCH($C884,'Policy Characteristics'!$C:$C,0))),"",INDEX('Policy Characteristics'!L:L,MATCH($C884,'Policy Characteristics'!$C:$C,0)))</f>
        <v>industry-elec-and-hydrogen.html</v>
      </c>
    </row>
    <row r="885" spans="1:18" s="2" customFormat="1">
      <c r="A885" s="254" t="str">
        <f>IF(ISBLANK(INDEX('Policy Characteristics'!A:A,MATCH($C885,'Policy Characteristics'!$C:$C,0))),"",INDEX('Policy Characteristics'!A:A,MATCH($C885,'Policy Characteristics'!$C:$C,0)))</f>
        <v>Industry</v>
      </c>
      <c r="B885" s="262" t="str">
        <f>IF(ISBLANK(INDEX('Policy Characteristics'!B:B,MATCH($C885,'Policy Characteristics'!$C:$C,0))),"",INDEX('Policy Characteristics'!B:B,MATCH($C885,'Policy Characteristics'!$C:$C,0)))</f>
        <v>Hydrogen Combustion</v>
      </c>
      <c r="C885" s="254" t="str">
        <f t="shared" si="38"/>
        <v>Fraction of Eligible Industrial Energy Use Shifted to Hydrogen</v>
      </c>
      <c r="D885" s="6" t="s">
        <v>3080</v>
      </c>
      <c r="E885" s="1" t="s">
        <v>3525</v>
      </c>
      <c r="F885" t="s">
        <v>3042</v>
      </c>
      <c r="G885" s="45" t="s">
        <v>3532</v>
      </c>
      <c r="H885" s="43">
        <v>2146</v>
      </c>
      <c r="I885" s="324" t="s">
        <v>43</v>
      </c>
      <c r="J885" s="255" t="str">
        <f>IF(ISBLANK(INDEX('Policy Characteristics'!D:D,MATCH($C885,'Policy Characteristics'!$C:$C,0))),"",INDEX('Policy Characteristics'!D:D,MATCH($C885,'Policy Characteristics'!$C:$C,0)))</f>
        <v>Hydrogen Combustion</v>
      </c>
      <c r="K885" s="254" t="str">
        <f>IF(ISBLANK(INDEX('Policy Characteristics'!E:E,MATCH($C885,'Policy Characteristics'!$C:$C,0))),"",INDEX('Policy Characteristics'!E:E,MATCH($C885,'Policy Characteristics'!$C:$C,0)))</f>
        <v>indst shift to hydrogen</v>
      </c>
      <c r="L885" s="261">
        <f>IF(ISBLANK(INDEX('Policy Characteristics'!F:F,MATCH($C885,'Policy Characteristics'!$C:$C,0))),"",INDEX('Policy Characteristics'!F:F,MATCH($C885,'Policy Characteristics'!$C:$C,0)))</f>
        <v>0</v>
      </c>
      <c r="M885" s="261">
        <f>IF(ISBLANK(INDEX('Policy Characteristics'!G:G,MATCH($C885,'Policy Characteristics'!$C:$C,0))),"",INDEX('Policy Characteristics'!G:G,MATCH($C885,'Policy Characteristics'!$C:$C,0)))</f>
        <v>1</v>
      </c>
      <c r="N885" s="261">
        <f>IF(ISBLANK(INDEX('Policy Characteristics'!H:H,MATCH($C885,'Policy Characteristics'!$C:$C,0))),"",INDEX('Policy Characteristics'!H:H,MATCH($C885,'Policy Characteristics'!$C:$C,0)))</f>
        <v>0.01</v>
      </c>
      <c r="O885" s="254" t="str">
        <f>IF(ISBLANK(INDEX('Policy Characteristics'!I:I,MATCH($C885,'Policy Characteristics'!$C:$C,0))),"",INDEX('Policy Characteristics'!I:I,MATCH($C885,'Policy Characteristics'!$C:$C,0)))</f>
        <v>% of fuel shifted</v>
      </c>
      <c r="P885" s="254"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54" t="str">
        <f>IF(ISBLANK(INDEX('Policy Characteristics'!K:K,MATCH($C885,'Policy Characteristics'!$C:$C,0))),"",INDEX('Policy Characteristics'!K:K,MATCH($C885,'Policy Characteristics'!$C:$C,0)))</f>
        <v>industry-ag-main.html#fuel-switching</v>
      </c>
      <c r="R885" s="254" t="str">
        <f>IF(ISBLANK(INDEX('Policy Characteristics'!L:L,MATCH($C885,'Policy Characteristics'!$C:$C,0))),"",INDEX('Policy Characteristics'!L:L,MATCH($C885,'Policy Characteristics'!$C:$C,0)))</f>
        <v>industry-elec-and-hydrogen.html</v>
      </c>
    </row>
    <row r="886" spans="1:18" s="2" customFormat="1">
      <c r="A886" s="254" t="str">
        <f>IF(ISBLANK(INDEX('Policy Characteristics'!A:A,MATCH($C886,'Policy Characteristics'!$C:$C,0))),"",INDEX('Policy Characteristics'!A:A,MATCH($C886,'Policy Characteristics'!$C:$C,0)))</f>
        <v>Industry</v>
      </c>
      <c r="B886" s="262" t="str">
        <f>IF(ISBLANK(INDEX('Policy Characteristics'!B:B,MATCH($C886,'Policy Characteristics'!$C:$C,0))),"",INDEX('Policy Characteristics'!B:B,MATCH($C886,'Policy Characteristics'!$C:$C,0)))</f>
        <v>Hydrogen Combustion</v>
      </c>
      <c r="C886" s="254" t="str">
        <f t="shared" si="38"/>
        <v>Fraction of Eligible Industrial Energy Use Shifted to Hydrogen</v>
      </c>
      <c r="D886" s="6" t="s">
        <v>3080</v>
      </c>
      <c r="E886" s="1" t="s">
        <v>3526</v>
      </c>
      <c r="F886" t="s">
        <v>3042</v>
      </c>
      <c r="G886" s="45" t="s">
        <v>3533</v>
      </c>
      <c r="H886" s="43">
        <v>2147</v>
      </c>
      <c r="I886" s="324" t="s">
        <v>43</v>
      </c>
      <c r="J886" s="255" t="str">
        <f>IF(ISBLANK(INDEX('Policy Characteristics'!D:D,MATCH($C886,'Policy Characteristics'!$C:$C,0))),"",INDEX('Policy Characteristics'!D:D,MATCH($C886,'Policy Characteristics'!$C:$C,0)))</f>
        <v>Hydrogen Combustion</v>
      </c>
      <c r="K886" s="254" t="str">
        <f>IF(ISBLANK(INDEX('Policy Characteristics'!E:E,MATCH($C886,'Policy Characteristics'!$C:$C,0))),"",INDEX('Policy Characteristics'!E:E,MATCH($C886,'Policy Characteristics'!$C:$C,0)))</f>
        <v>indst shift to hydrogen</v>
      </c>
      <c r="L886" s="261">
        <f>IF(ISBLANK(INDEX('Policy Characteristics'!F:F,MATCH($C886,'Policy Characteristics'!$C:$C,0))),"",INDEX('Policy Characteristics'!F:F,MATCH($C886,'Policy Characteristics'!$C:$C,0)))</f>
        <v>0</v>
      </c>
      <c r="M886" s="261">
        <f>IF(ISBLANK(INDEX('Policy Characteristics'!G:G,MATCH($C886,'Policy Characteristics'!$C:$C,0))),"",INDEX('Policy Characteristics'!G:G,MATCH($C886,'Policy Characteristics'!$C:$C,0)))</f>
        <v>1</v>
      </c>
      <c r="N886" s="261">
        <f>IF(ISBLANK(INDEX('Policy Characteristics'!H:H,MATCH($C886,'Policy Characteristics'!$C:$C,0))),"",INDEX('Policy Characteristics'!H:H,MATCH($C886,'Policy Characteristics'!$C:$C,0)))</f>
        <v>0.01</v>
      </c>
      <c r="O886" s="254" t="str">
        <f>IF(ISBLANK(INDEX('Policy Characteristics'!I:I,MATCH($C886,'Policy Characteristics'!$C:$C,0))),"",INDEX('Policy Characteristics'!I:I,MATCH($C886,'Policy Characteristics'!$C:$C,0)))</f>
        <v>% of fuel shifted</v>
      </c>
      <c r="P886" s="254"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54" t="str">
        <f>IF(ISBLANK(INDEX('Policy Characteristics'!K:K,MATCH($C886,'Policy Characteristics'!$C:$C,0))),"",INDEX('Policy Characteristics'!K:K,MATCH($C886,'Policy Characteristics'!$C:$C,0)))</f>
        <v>industry-ag-main.html#fuel-switching</v>
      </c>
      <c r="R886" s="254" t="str">
        <f>IF(ISBLANK(INDEX('Policy Characteristics'!L:L,MATCH($C886,'Policy Characteristics'!$C:$C,0))),"",INDEX('Policy Characteristics'!L:L,MATCH($C886,'Policy Characteristics'!$C:$C,0)))</f>
        <v>industry-elec-and-hydrogen.html</v>
      </c>
    </row>
    <row r="887" spans="1:18" s="2" customFormat="1">
      <c r="A887" s="254" t="str">
        <f>IF(ISBLANK(INDEX('Policy Characteristics'!A:A,MATCH($C887,'Policy Characteristics'!$C:$C,0))),"",INDEX('Policy Characteristics'!A:A,MATCH($C887,'Policy Characteristics'!$C:$C,0)))</f>
        <v>Industry</v>
      </c>
      <c r="B887" s="262" t="str">
        <f>IF(ISBLANK(INDEX('Policy Characteristics'!B:B,MATCH($C887,'Policy Characteristics'!$C:$C,0))),"",INDEX('Policy Characteristics'!B:B,MATCH($C887,'Policy Characteristics'!$C:$C,0)))</f>
        <v>Hydrogen Combustion</v>
      </c>
      <c r="C887" s="254" t="str">
        <f t="shared" si="38"/>
        <v>Fraction of Eligible Industrial Energy Use Shifted to Hydrogen</v>
      </c>
      <c r="D887" s="6" t="s">
        <v>3080</v>
      </c>
      <c r="E887" s="1" t="s">
        <v>3527</v>
      </c>
      <c r="F887" t="s">
        <v>3042</v>
      </c>
      <c r="G887" s="45" t="s">
        <v>3534</v>
      </c>
      <c r="H887" s="43">
        <v>2148</v>
      </c>
      <c r="I887" s="324" t="s">
        <v>43</v>
      </c>
      <c r="J887" s="255" t="str">
        <f>IF(ISBLANK(INDEX('Policy Characteristics'!D:D,MATCH($C887,'Policy Characteristics'!$C:$C,0))),"",INDEX('Policy Characteristics'!D:D,MATCH($C887,'Policy Characteristics'!$C:$C,0)))</f>
        <v>Hydrogen Combustion</v>
      </c>
      <c r="K887" s="254" t="str">
        <f>IF(ISBLANK(INDEX('Policy Characteristics'!E:E,MATCH($C887,'Policy Characteristics'!$C:$C,0))),"",INDEX('Policy Characteristics'!E:E,MATCH($C887,'Policy Characteristics'!$C:$C,0)))</f>
        <v>indst shift to hydrogen</v>
      </c>
      <c r="L887" s="261">
        <f>IF(ISBLANK(INDEX('Policy Characteristics'!F:F,MATCH($C887,'Policy Characteristics'!$C:$C,0))),"",INDEX('Policy Characteristics'!F:F,MATCH($C887,'Policy Characteristics'!$C:$C,0)))</f>
        <v>0</v>
      </c>
      <c r="M887" s="261">
        <f>IF(ISBLANK(INDEX('Policy Characteristics'!G:G,MATCH($C887,'Policy Characteristics'!$C:$C,0))),"",INDEX('Policy Characteristics'!G:G,MATCH($C887,'Policy Characteristics'!$C:$C,0)))</f>
        <v>1</v>
      </c>
      <c r="N887" s="261">
        <f>IF(ISBLANK(INDEX('Policy Characteristics'!H:H,MATCH($C887,'Policy Characteristics'!$C:$C,0))),"",INDEX('Policy Characteristics'!H:H,MATCH($C887,'Policy Characteristics'!$C:$C,0)))</f>
        <v>0.01</v>
      </c>
      <c r="O887" s="254" t="str">
        <f>IF(ISBLANK(INDEX('Policy Characteristics'!I:I,MATCH($C887,'Policy Characteristics'!$C:$C,0))),"",INDEX('Policy Characteristics'!I:I,MATCH($C887,'Policy Characteristics'!$C:$C,0)))</f>
        <v>% of fuel shifted</v>
      </c>
      <c r="P887" s="254"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54" t="str">
        <f>IF(ISBLANK(INDEX('Policy Characteristics'!K:K,MATCH($C887,'Policy Characteristics'!$C:$C,0))),"",INDEX('Policy Characteristics'!K:K,MATCH($C887,'Policy Characteristics'!$C:$C,0)))</f>
        <v>industry-ag-main.html#fuel-switching</v>
      </c>
      <c r="R887" s="254" t="str">
        <f>IF(ISBLANK(INDEX('Policy Characteristics'!L:L,MATCH($C887,'Policy Characteristics'!$C:$C,0))),"",INDEX('Policy Characteristics'!L:L,MATCH($C887,'Policy Characteristics'!$C:$C,0)))</f>
        <v>industry-elec-and-hydrogen.html</v>
      </c>
    </row>
    <row r="888" spans="1:18" s="2" customFormat="1">
      <c r="A888" s="254" t="str">
        <f>IF(ISBLANK(INDEX('Policy Characteristics'!A:A,MATCH($C888,'Policy Characteristics'!$C:$C,0))),"",INDEX('Policy Characteristics'!A:A,MATCH($C888,'Policy Characteristics'!$C:$C,0)))</f>
        <v>Industry</v>
      </c>
      <c r="B888" s="262" t="str">
        <f>IF(ISBLANK(INDEX('Policy Characteristics'!B:B,MATCH($C888,'Policy Characteristics'!$C:$C,0))),"",INDEX('Policy Characteristics'!B:B,MATCH($C888,'Policy Characteristics'!$C:$C,0)))</f>
        <v>Hydrogen Combustion</v>
      </c>
      <c r="C888" s="254" t="str">
        <f t="shared" si="38"/>
        <v>Fraction of Eligible Industrial Energy Use Shifted to Hydrogen</v>
      </c>
      <c r="D888" s="6" t="s">
        <v>3080</v>
      </c>
      <c r="E888" s="1" t="s">
        <v>3528</v>
      </c>
      <c r="F888" t="s">
        <v>3042</v>
      </c>
      <c r="G888" s="45" t="s">
        <v>3535</v>
      </c>
      <c r="H888" s="43">
        <v>2149</v>
      </c>
      <c r="I888" s="324" t="s">
        <v>43</v>
      </c>
      <c r="J888" s="255" t="str">
        <f>IF(ISBLANK(INDEX('Policy Characteristics'!D:D,MATCH($C888,'Policy Characteristics'!$C:$C,0))),"",INDEX('Policy Characteristics'!D:D,MATCH($C888,'Policy Characteristics'!$C:$C,0)))</f>
        <v>Hydrogen Combustion</v>
      </c>
      <c r="K888" s="254" t="str">
        <f>IF(ISBLANK(INDEX('Policy Characteristics'!E:E,MATCH($C888,'Policy Characteristics'!$C:$C,0))),"",INDEX('Policy Characteristics'!E:E,MATCH($C888,'Policy Characteristics'!$C:$C,0)))</f>
        <v>indst shift to hydrogen</v>
      </c>
      <c r="L888" s="261">
        <f>IF(ISBLANK(INDEX('Policy Characteristics'!F:F,MATCH($C888,'Policy Characteristics'!$C:$C,0))),"",INDEX('Policy Characteristics'!F:F,MATCH($C888,'Policy Characteristics'!$C:$C,0)))</f>
        <v>0</v>
      </c>
      <c r="M888" s="261">
        <f>IF(ISBLANK(INDEX('Policy Characteristics'!G:G,MATCH($C888,'Policy Characteristics'!$C:$C,0))),"",INDEX('Policy Characteristics'!G:G,MATCH($C888,'Policy Characteristics'!$C:$C,0)))</f>
        <v>1</v>
      </c>
      <c r="N888" s="261">
        <f>IF(ISBLANK(INDEX('Policy Characteristics'!H:H,MATCH($C888,'Policy Characteristics'!$C:$C,0))),"",INDEX('Policy Characteristics'!H:H,MATCH($C888,'Policy Characteristics'!$C:$C,0)))</f>
        <v>0.01</v>
      </c>
      <c r="O888" s="254" t="str">
        <f>IF(ISBLANK(INDEX('Policy Characteristics'!I:I,MATCH($C888,'Policy Characteristics'!$C:$C,0))),"",INDEX('Policy Characteristics'!I:I,MATCH($C888,'Policy Characteristics'!$C:$C,0)))</f>
        <v>% of fuel shifted</v>
      </c>
      <c r="P888" s="254"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54" t="str">
        <f>IF(ISBLANK(INDEX('Policy Characteristics'!K:K,MATCH($C888,'Policy Characteristics'!$C:$C,0))),"",INDEX('Policy Characteristics'!K:K,MATCH($C888,'Policy Characteristics'!$C:$C,0)))</f>
        <v>industry-ag-main.html#fuel-switching</v>
      </c>
      <c r="R888" s="254" t="str">
        <f>IF(ISBLANK(INDEX('Policy Characteristics'!L:L,MATCH($C888,'Policy Characteristics'!$C:$C,0))),"",INDEX('Policy Characteristics'!L:L,MATCH($C888,'Policy Characteristics'!$C:$C,0)))</f>
        <v>industry-elec-and-hydrogen.html</v>
      </c>
    </row>
    <row r="889" spans="1:18" s="2" customFormat="1">
      <c r="A889" s="254" t="str">
        <f>IF(ISBLANK(INDEX('Policy Characteristics'!A:A,MATCH($C889,'Policy Characteristics'!$C:$C,0))),"",INDEX('Policy Characteristics'!A:A,MATCH($C889,'Policy Characteristics'!$C:$C,0)))</f>
        <v>Industry</v>
      </c>
      <c r="B889" s="262" t="str">
        <f>IF(ISBLANK(INDEX('Policy Characteristics'!B:B,MATCH($C889,'Policy Characteristics'!$C:$C,0))),"",INDEX('Policy Characteristics'!B:B,MATCH($C889,'Policy Characteristics'!$C:$C,0)))</f>
        <v>Hydrogen Combustion</v>
      </c>
      <c r="C889" s="254" t="str">
        <f t="shared" si="38"/>
        <v>Fraction of Eligible Industrial Energy Use Shifted to Hydrogen</v>
      </c>
      <c r="D889" s="6" t="s">
        <v>3080</v>
      </c>
      <c r="E889" s="1" t="s">
        <v>3529</v>
      </c>
      <c r="F889" t="s">
        <v>3042</v>
      </c>
      <c r="G889" s="45" t="s">
        <v>3536</v>
      </c>
      <c r="H889" s="43">
        <v>2150</v>
      </c>
      <c r="I889" s="324" t="s">
        <v>44</v>
      </c>
      <c r="J889" s="255" t="str">
        <f>IF(ISBLANK(INDEX('Policy Characteristics'!D:D,MATCH($C889,'Policy Characteristics'!$C:$C,0))),"",INDEX('Policy Characteristics'!D:D,MATCH($C889,'Policy Characteristics'!$C:$C,0)))</f>
        <v>Hydrogen Combustion</v>
      </c>
      <c r="K889" s="254" t="str">
        <f>IF(ISBLANK(INDEX('Policy Characteristics'!E:E,MATCH($C889,'Policy Characteristics'!$C:$C,0))),"",INDEX('Policy Characteristics'!E:E,MATCH($C889,'Policy Characteristics'!$C:$C,0)))</f>
        <v>indst shift to hydrogen</v>
      </c>
      <c r="L889" s="261">
        <f>IF(ISBLANK(INDEX('Policy Characteristics'!F:F,MATCH($C889,'Policy Characteristics'!$C:$C,0))),"",INDEX('Policy Characteristics'!F:F,MATCH($C889,'Policy Characteristics'!$C:$C,0)))</f>
        <v>0</v>
      </c>
      <c r="M889" s="261">
        <f>IF(ISBLANK(INDEX('Policy Characteristics'!G:G,MATCH($C889,'Policy Characteristics'!$C:$C,0))),"",INDEX('Policy Characteristics'!G:G,MATCH($C889,'Policy Characteristics'!$C:$C,0)))</f>
        <v>1</v>
      </c>
      <c r="N889" s="261">
        <f>IF(ISBLANK(INDEX('Policy Characteristics'!H:H,MATCH($C889,'Policy Characteristics'!$C:$C,0))),"",INDEX('Policy Characteristics'!H:H,MATCH($C889,'Policy Characteristics'!$C:$C,0)))</f>
        <v>0.01</v>
      </c>
      <c r="O889" s="254" t="str">
        <f>IF(ISBLANK(INDEX('Policy Characteristics'!I:I,MATCH($C889,'Policy Characteristics'!$C:$C,0))),"",INDEX('Policy Characteristics'!I:I,MATCH($C889,'Policy Characteristics'!$C:$C,0)))</f>
        <v>% of fuel shifted</v>
      </c>
      <c r="P889" s="254"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54" t="str">
        <f>IF(ISBLANK(INDEX('Policy Characteristics'!K:K,MATCH($C889,'Policy Characteristics'!$C:$C,0))),"",INDEX('Policy Characteristics'!K:K,MATCH($C889,'Policy Characteristics'!$C:$C,0)))</f>
        <v>industry-ag-main.html#fuel-switching</v>
      </c>
      <c r="R889" s="254" t="str">
        <f>IF(ISBLANK(INDEX('Policy Characteristics'!L:L,MATCH($C889,'Policy Characteristics'!$C:$C,0))),"",INDEX('Policy Characteristics'!L:L,MATCH($C889,'Policy Characteristics'!$C:$C,0)))</f>
        <v>industry-elec-and-hydrogen.html</v>
      </c>
    </row>
    <row r="890" spans="1:18" s="2" customFormat="1">
      <c r="A890" s="254" t="str">
        <f>IF(ISBLANK(INDEX('Policy Characteristics'!A:A,MATCH($C890,'Policy Characteristics'!$C:$C,0))),"",INDEX('Policy Characteristics'!A:A,MATCH($C890,'Policy Characteristics'!$C:$C,0)))</f>
        <v>Industry</v>
      </c>
      <c r="B890" s="262" t="str">
        <f>IF(ISBLANK(INDEX('Policy Characteristics'!B:B,MATCH($C890,'Policy Characteristics'!$C:$C,0))),"",INDEX('Policy Characteristics'!B:B,MATCH($C890,'Policy Characteristics'!$C:$C,0)))</f>
        <v>Hydrogen Combustion</v>
      </c>
      <c r="C890" s="254" t="str">
        <f t="shared" si="38"/>
        <v>Fraction of Eligible Industrial Energy Use Shifted to Hydrogen</v>
      </c>
      <c r="D890" s="6" t="s">
        <v>3080</v>
      </c>
      <c r="E890" s="1" t="s">
        <v>3530</v>
      </c>
      <c r="F890" t="s">
        <v>3042</v>
      </c>
      <c r="G890" s="45" t="s">
        <v>3537</v>
      </c>
      <c r="H890" s="43">
        <v>2151</v>
      </c>
      <c r="I890" s="324" t="s">
        <v>44</v>
      </c>
      <c r="J890" s="255" t="str">
        <f>IF(ISBLANK(INDEX('Policy Characteristics'!D:D,MATCH($C890,'Policy Characteristics'!$C:$C,0))),"",INDEX('Policy Characteristics'!D:D,MATCH($C890,'Policy Characteristics'!$C:$C,0)))</f>
        <v>Hydrogen Combustion</v>
      </c>
      <c r="K890" s="254" t="str">
        <f>IF(ISBLANK(INDEX('Policy Characteristics'!E:E,MATCH($C890,'Policy Characteristics'!$C:$C,0))),"",INDEX('Policy Characteristics'!E:E,MATCH($C890,'Policy Characteristics'!$C:$C,0)))</f>
        <v>indst shift to hydrogen</v>
      </c>
      <c r="L890" s="261">
        <f>IF(ISBLANK(INDEX('Policy Characteristics'!F:F,MATCH($C890,'Policy Characteristics'!$C:$C,0))),"",INDEX('Policy Characteristics'!F:F,MATCH($C890,'Policy Characteristics'!$C:$C,0)))</f>
        <v>0</v>
      </c>
      <c r="M890" s="261">
        <f>IF(ISBLANK(INDEX('Policy Characteristics'!G:G,MATCH($C890,'Policy Characteristics'!$C:$C,0))),"",INDEX('Policy Characteristics'!G:G,MATCH($C890,'Policy Characteristics'!$C:$C,0)))</f>
        <v>1</v>
      </c>
      <c r="N890" s="261">
        <f>IF(ISBLANK(INDEX('Policy Characteristics'!H:H,MATCH($C890,'Policy Characteristics'!$C:$C,0))),"",INDEX('Policy Characteristics'!H:H,MATCH($C890,'Policy Characteristics'!$C:$C,0)))</f>
        <v>0.01</v>
      </c>
      <c r="O890" s="254" t="str">
        <f>IF(ISBLANK(INDEX('Policy Characteristics'!I:I,MATCH($C890,'Policy Characteristics'!$C:$C,0))),"",INDEX('Policy Characteristics'!I:I,MATCH($C890,'Policy Characteristics'!$C:$C,0)))</f>
        <v>% of fuel shifted</v>
      </c>
      <c r="P890" s="254"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54" t="str">
        <f>IF(ISBLANK(INDEX('Policy Characteristics'!K:K,MATCH($C890,'Policy Characteristics'!$C:$C,0))),"",INDEX('Policy Characteristics'!K:K,MATCH($C890,'Policy Characteristics'!$C:$C,0)))</f>
        <v>industry-ag-main.html#fuel-switching</v>
      </c>
      <c r="R890" s="254" t="str">
        <f>IF(ISBLANK(INDEX('Policy Characteristics'!L:L,MATCH($C890,'Policy Characteristics'!$C:$C,0))),"",INDEX('Policy Characteristics'!L:L,MATCH($C890,'Policy Characteristics'!$C:$C,0)))</f>
        <v>industry-elec-and-hydrogen.html</v>
      </c>
    </row>
    <row r="891" spans="1:18" s="2" customFormat="1">
      <c r="A891" s="254" t="str">
        <f>IF(ISBLANK(INDEX('Policy Characteristics'!A:A,MATCH($C891,'Policy Characteristics'!$C:$C,0))),"",INDEX('Policy Characteristics'!A:A,MATCH($C891,'Policy Characteristics'!$C:$C,0)))</f>
        <v>Industry</v>
      </c>
      <c r="B891" s="262" t="str">
        <f>IF(ISBLANK(INDEX('Policy Characteristics'!B:B,MATCH($C891,'Policy Characteristics'!$C:$C,0))),"",INDEX('Policy Characteristics'!B:B,MATCH($C891,'Policy Characteristics'!$C:$C,0)))</f>
        <v>Hydrogen Combustion</v>
      </c>
      <c r="C891" s="254" t="str">
        <f t="shared" si="38"/>
        <v>Fraction of Eligible Industrial Energy Use Shifted to Hydrogen</v>
      </c>
      <c r="D891" s="6" t="s">
        <v>3080</v>
      </c>
      <c r="E891" s="1" t="s">
        <v>3531</v>
      </c>
      <c r="F891" t="s">
        <v>3042</v>
      </c>
      <c r="G891" s="45" t="s">
        <v>3538</v>
      </c>
      <c r="H891" s="43">
        <v>2152</v>
      </c>
      <c r="I891" s="324" t="s">
        <v>44</v>
      </c>
      <c r="J891" s="255" t="str">
        <f>IF(ISBLANK(INDEX('Policy Characteristics'!D:D,MATCH($C891,'Policy Characteristics'!$C:$C,0))),"",INDEX('Policy Characteristics'!D:D,MATCH($C891,'Policy Characteristics'!$C:$C,0)))</f>
        <v>Hydrogen Combustion</v>
      </c>
      <c r="K891" s="254" t="str">
        <f>IF(ISBLANK(INDEX('Policy Characteristics'!E:E,MATCH($C891,'Policy Characteristics'!$C:$C,0))),"",INDEX('Policy Characteristics'!E:E,MATCH($C891,'Policy Characteristics'!$C:$C,0)))</f>
        <v>indst shift to hydrogen</v>
      </c>
      <c r="L891" s="261">
        <f>IF(ISBLANK(INDEX('Policy Characteristics'!F:F,MATCH($C891,'Policy Characteristics'!$C:$C,0))),"",INDEX('Policy Characteristics'!F:F,MATCH($C891,'Policy Characteristics'!$C:$C,0)))</f>
        <v>0</v>
      </c>
      <c r="M891" s="261">
        <f>IF(ISBLANK(INDEX('Policy Characteristics'!G:G,MATCH($C891,'Policy Characteristics'!$C:$C,0))),"",INDEX('Policy Characteristics'!G:G,MATCH($C891,'Policy Characteristics'!$C:$C,0)))</f>
        <v>1</v>
      </c>
      <c r="N891" s="261">
        <f>IF(ISBLANK(INDEX('Policy Characteristics'!H:H,MATCH($C891,'Policy Characteristics'!$C:$C,0))),"",INDEX('Policy Characteristics'!H:H,MATCH($C891,'Policy Characteristics'!$C:$C,0)))</f>
        <v>0.01</v>
      </c>
      <c r="O891" s="254" t="str">
        <f>IF(ISBLANK(INDEX('Policy Characteristics'!I:I,MATCH($C891,'Policy Characteristics'!$C:$C,0))),"",INDEX('Policy Characteristics'!I:I,MATCH($C891,'Policy Characteristics'!$C:$C,0)))</f>
        <v>% of fuel shifted</v>
      </c>
      <c r="P891" s="254"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54" t="str">
        <f>IF(ISBLANK(INDEX('Policy Characteristics'!K:K,MATCH($C891,'Policy Characteristics'!$C:$C,0))),"",INDEX('Policy Characteristics'!K:K,MATCH($C891,'Policy Characteristics'!$C:$C,0)))</f>
        <v>industry-ag-main.html#fuel-switching</v>
      </c>
      <c r="R891" s="254" t="str">
        <f>IF(ISBLANK(INDEX('Policy Characteristics'!L:L,MATCH($C891,'Policy Characteristics'!$C:$C,0))),"",INDEX('Policy Characteristics'!L:L,MATCH($C891,'Policy Characteristics'!$C:$C,0)))</f>
        <v>industry-elec-and-hydrogen.html</v>
      </c>
    </row>
    <row r="892" spans="1:18" s="2" customFormat="1">
      <c r="A892" s="254" t="str">
        <f>IF(ISBLANK(INDEX('Policy Characteristics'!A:A,MATCH($C892,'Policy Characteristics'!$C:$C,0))),"",INDEX('Policy Characteristics'!A:A,MATCH($C892,'Policy Characteristics'!$C:$C,0)))</f>
        <v>Industry</v>
      </c>
      <c r="B892" s="262" t="str">
        <f>IF(ISBLANK(INDEX('Policy Characteristics'!B:B,MATCH($C892,'Policy Characteristics'!$C:$C,0))),"",INDEX('Policy Characteristics'!B:B,MATCH($C892,'Policy Characteristics'!$C:$C,0)))</f>
        <v>Hydrogen Combustion</v>
      </c>
      <c r="C892" s="254" t="str">
        <f t="shared" si="38"/>
        <v>Fraction of Eligible Industrial Energy Use Shifted to Hydrogen</v>
      </c>
      <c r="D892" s="6" t="s">
        <v>3080</v>
      </c>
      <c r="E892" s="1" t="s">
        <v>3694</v>
      </c>
      <c r="F892" t="s">
        <v>3042</v>
      </c>
      <c r="G892" s="45" t="s">
        <v>3694</v>
      </c>
      <c r="H892" s="43">
        <v>2153</v>
      </c>
      <c r="I892" s="324" t="s">
        <v>44</v>
      </c>
      <c r="J892" s="255" t="str">
        <f>IF(ISBLANK(INDEX('Policy Characteristics'!D:D,MATCH($C892,'Policy Characteristics'!$C:$C,0))),"",INDEX('Policy Characteristics'!D:D,MATCH($C892,'Policy Characteristics'!$C:$C,0)))</f>
        <v>Hydrogen Combustion</v>
      </c>
      <c r="K892" s="254" t="str">
        <f>IF(ISBLANK(INDEX('Policy Characteristics'!E:E,MATCH($C892,'Policy Characteristics'!$C:$C,0))),"",INDEX('Policy Characteristics'!E:E,MATCH($C892,'Policy Characteristics'!$C:$C,0)))</f>
        <v>indst shift to hydrogen</v>
      </c>
      <c r="L892" s="261">
        <f>IF(ISBLANK(INDEX('Policy Characteristics'!F:F,MATCH($C892,'Policy Characteristics'!$C:$C,0))),"",INDEX('Policy Characteristics'!F:F,MATCH($C892,'Policy Characteristics'!$C:$C,0)))</f>
        <v>0</v>
      </c>
      <c r="M892" s="261">
        <f>IF(ISBLANK(INDEX('Policy Characteristics'!G:G,MATCH($C892,'Policy Characteristics'!$C:$C,0))),"",INDEX('Policy Characteristics'!G:G,MATCH($C892,'Policy Characteristics'!$C:$C,0)))</f>
        <v>1</v>
      </c>
      <c r="N892" s="261">
        <f>IF(ISBLANK(INDEX('Policy Characteristics'!H:H,MATCH($C892,'Policy Characteristics'!$C:$C,0))),"",INDEX('Policy Characteristics'!H:H,MATCH($C892,'Policy Characteristics'!$C:$C,0)))</f>
        <v>0.01</v>
      </c>
      <c r="O892" s="254" t="str">
        <f>IF(ISBLANK(INDEX('Policy Characteristics'!I:I,MATCH($C892,'Policy Characteristics'!$C:$C,0))),"",INDEX('Policy Characteristics'!I:I,MATCH($C892,'Policy Characteristics'!$C:$C,0)))</f>
        <v>% of fuel shifted</v>
      </c>
      <c r="P892" s="254"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54" t="str">
        <f>IF(ISBLANK(INDEX('Policy Characteristics'!K:K,MATCH($C892,'Policy Characteristics'!$C:$C,0))),"",INDEX('Policy Characteristics'!K:K,MATCH($C892,'Policy Characteristics'!$C:$C,0)))</f>
        <v>industry-ag-main.html#fuel-switching</v>
      </c>
      <c r="R892" s="254" t="str">
        <f>IF(ISBLANK(INDEX('Policy Characteristics'!L:L,MATCH($C892,'Policy Characteristics'!$C:$C,0))),"",INDEX('Policy Characteristics'!L:L,MATCH($C892,'Policy Characteristics'!$C:$C,0)))</f>
        <v>industry-elec-and-hydrogen.html</v>
      </c>
    </row>
    <row r="893" spans="1:18" s="2" customFormat="1">
      <c r="A893" s="254" t="str">
        <f>IF(ISBLANK(INDEX('Policy Characteristics'!A:A,MATCH($C893,'Policy Characteristics'!$C:$C,0))),"",INDEX('Policy Characteristics'!A:A,MATCH($C893,'Policy Characteristics'!$C:$C,0)))</f>
        <v>Industry</v>
      </c>
      <c r="B893" s="262" t="str">
        <f>IF(ISBLANK(INDEX('Policy Characteristics'!B:B,MATCH($C893,'Policy Characteristics'!$C:$C,0))),"",INDEX('Policy Characteristics'!B:B,MATCH($C893,'Policy Characteristics'!$C:$C,0)))</f>
        <v>Hydrogen Combustion</v>
      </c>
      <c r="C893" s="254" t="str">
        <f t="shared" si="38"/>
        <v>Fraction of Eligible Industrial Energy Use Shifted to Hydrogen</v>
      </c>
      <c r="D893" s="6" t="s">
        <v>3081</v>
      </c>
      <c r="E893" s="1" t="s">
        <v>3525</v>
      </c>
      <c r="F893" t="s">
        <v>3043</v>
      </c>
      <c r="G893" s="45" t="s">
        <v>3532</v>
      </c>
      <c r="H893" s="43">
        <v>2154</v>
      </c>
      <c r="I893" s="324" t="s">
        <v>43</v>
      </c>
      <c r="J893" s="255" t="str">
        <f>IF(ISBLANK(INDEX('Policy Characteristics'!D:D,MATCH($C893,'Policy Characteristics'!$C:$C,0))),"",INDEX('Policy Characteristics'!D:D,MATCH($C893,'Policy Characteristics'!$C:$C,0)))</f>
        <v>Hydrogen Combustion</v>
      </c>
      <c r="K893" s="254" t="str">
        <f>IF(ISBLANK(INDEX('Policy Characteristics'!E:E,MATCH($C893,'Policy Characteristics'!$C:$C,0))),"",INDEX('Policy Characteristics'!E:E,MATCH($C893,'Policy Characteristics'!$C:$C,0)))</f>
        <v>indst shift to hydrogen</v>
      </c>
      <c r="L893" s="261">
        <f>IF(ISBLANK(INDEX('Policy Characteristics'!F:F,MATCH($C893,'Policy Characteristics'!$C:$C,0))),"",INDEX('Policy Characteristics'!F:F,MATCH($C893,'Policy Characteristics'!$C:$C,0)))</f>
        <v>0</v>
      </c>
      <c r="M893" s="261">
        <f>IF(ISBLANK(INDEX('Policy Characteristics'!G:G,MATCH($C893,'Policy Characteristics'!$C:$C,0))),"",INDEX('Policy Characteristics'!G:G,MATCH($C893,'Policy Characteristics'!$C:$C,0)))</f>
        <v>1</v>
      </c>
      <c r="N893" s="261">
        <f>IF(ISBLANK(INDEX('Policy Characteristics'!H:H,MATCH($C893,'Policy Characteristics'!$C:$C,0))),"",INDEX('Policy Characteristics'!H:H,MATCH($C893,'Policy Characteristics'!$C:$C,0)))</f>
        <v>0.01</v>
      </c>
      <c r="O893" s="254" t="str">
        <f>IF(ISBLANK(INDEX('Policy Characteristics'!I:I,MATCH($C893,'Policy Characteristics'!$C:$C,0))),"",INDEX('Policy Characteristics'!I:I,MATCH($C893,'Policy Characteristics'!$C:$C,0)))</f>
        <v>% of fuel shifted</v>
      </c>
      <c r="P893" s="254"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54" t="str">
        <f>IF(ISBLANK(INDEX('Policy Characteristics'!K:K,MATCH($C893,'Policy Characteristics'!$C:$C,0))),"",INDEX('Policy Characteristics'!K:K,MATCH($C893,'Policy Characteristics'!$C:$C,0)))</f>
        <v>industry-ag-main.html#fuel-switching</v>
      </c>
      <c r="R893" s="254" t="str">
        <f>IF(ISBLANK(INDEX('Policy Characteristics'!L:L,MATCH($C893,'Policy Characteristics'!$C:$C,0))),"",INDEX('Policy Characteristics'!L:L,MATCH($C893,'Policy Characteristics'!$C:$C,0)))</f>
        <v>industry-elec-and-hydrogen.html</v>
      </c>
    </row>
    <row r="894" spans="1:18" s="2" customFormat="1">
      <c r="A894" s="254" t="str">
        <f>IF(ISBLANK(INDEX('Policy Characteristics'!A:A,MATCH($C894,'Policy Characteristics'!$C:$C,0))),"",INDEX('Policy Characteristics'!A:A,MATCH($C894,'Policy Characteristics'!$C:$C,0)))</f>
        <v>Industry</v>
      </c>
      <c r="B894" s="262" t="str">
        <f>IF(ISBLANK(INDEX('Policy Characteristics'!B:B,MATCH($C894,'Policy Characteristics'!$C:$C,0))),"",INDEX('Policy Characteristics'!B:B,MATCH($C894,'Policy Characteristics'!$C:$C,0)))</f>
        <v>Hydrogen Combustion</v>
      </c>
      <c r="C894" s="254" t="str">
        <f t="shared" si="38"/>
        <v>Fraction of Eligible Industrial Energy Use Shifted to Hydrogen</v>
      </c>
      <c r="D894" s="6" t="s">
        <v>3081</v>
      </c>
      <c r="E894" s="1" t="s">
        <v>3526</v>
      </c>
      <c r="F894" t="s">
        <v>3043</v>
      </c>
      <c r="G894" s="45" t="s">
        <v>3533</v>
      </c>
      <c r="H894" s="43">
        <v>2155</v>
      </c>
      <c r="I894" s="324" t="s">
        <v>43</v>
      </c>
      <c r="J894" s="255" t="str">
        <f>IF(ISBLANK(INDEX('Policy Characteristics'!D:D,MATCH($C894,'Policy Characteristics'!$C:$C,0))),"",INDEX('Policy Characteristics'!D:D,MATCH($C894,'Policy Characteristics'!$C:$C,0)))</f>
        <v>Hydrogen Combustion</v>
      </c>
      <c r="K894" s="254" t="str">
        <f>IF(ISBLANK(INDEX('Policy Characteristics'!E:E,MATCH($C894,'Policy Characteristics'!$C:$C,0))),"",INDEX('Policy Characteristics'!E:E,MATCH($C894,'Policy Characteristics'!$C:$C,0)))</f>
        <v>indst shift to hydrogen</v>
      </c>
      <c r="L894" s="261">
        <f>IF(ISBLANK(INDEX('Policy Characteristics'!F:F,MATCH($C894,'Policy Characteristics'!$C:$C,0))),"",INDEX('Policy Characteristics'!F:F,MATCH($C894,'Policy Characteristics'!$C:$C,0)))</f>
        <v>0</v>
      </c>
      <c r="M894" s="261">
        <f>IF(ISBLANK(INDEX('Policy Characteristics'!G:G,MATCH($C894,'Policy Characteristics'!$C:$C,0))),"",INDEX('Policy Characteristics'!G:G,MATCH($C894,'Policy Characteristics'!$C:$C,0)))</f>
        <v>1</v>
      </c>
      <c r="N894" s="261">
        <f>IF(ISBLANK(INDEX('Policy Characteristics'!H:H,MATCH($C894,'Policy Characteristics'!$C:$C,0))),"",INDEX('Policy Characteristics'!H:H,MATCH($C894,'Policy Characteristics'!$C:$C,0)))</f>
        <v>0.01</v>
      </c>
      <c r="O894" s="254" t="str">
        <f>IF(ISBLANK(INDEX('Policy Characteristics'!I:I,MATCH($C894,'Policy Characteristics'!$C:$C,0))),"",INDEX('Policy Characteristics'!I:I,MATCH($C894,'Policy Characteristics'!$C:$C,0)))</f>
        <v>% of fuel shifted</v>
      </c>
      <c r="P894" s="254"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54" t="str">
        <f>IF(ISBLANK(INDEX('Policy Characteristics'!K:K,MATCH($C894,'Policy Characteristics'!$C:$C,0))),"",INDEX('Policy Characteristics'!K:K,MATCH($C894,'Policy Characteristics'!$C:$C,0)))</f>
        <v>industry-ag-main.html#fuel-switching</v>
      </c>
      <c r="R894" s="254" t="str">
        <f>IF(ISBLANK(INDEX('Policy Characteristics'!L:L,MATCH($C894,'Policy Characteristics'!$C:$C,0))),"",INDEX('Policy Characteristics'!L:L,MATCH($C894,'Policy Characteristics'!$C:$C,0)))</f>
        <v>industry-elec-and-hydrogen.html</v>
      </c>
    </row>
    <row r="895" spans="1:18" s="2" customFormat="1">
      <c r="A895" s="254" t="str">
        <f>IF(ISBLANK(INDEX('Policy Characteristics'!A:A,MATCH($C895,'Policy Characteristics'!$C:$C,0))),"",INDEX('Policy Characteristics'!A:A,MATCH($C895,'Policy Characteristics'!$C:$C,0)))</f>
        <v>Industry</v>
      </c>
      <c r="B895" s="262" t="str">
        <f>IF(ISBLANK(INDEX('Policy Characteristics'!B:B,MATCH($C895,'Policy Characteristics'!$C:$C,0))),"",INDEX('Policy Characteristics'!B:B,MATCH($C895,'Policy Characteristics'!$C:$C,0)))</f>
        <v>Hydrogen Combustion</v>
      </c>
      <c r="C895" s="254" t="str">
        <f t="shared" si="38"/>
        <v>Fraction of Eligible Industrial Energy Use Shifted to Hydrogen</v>
      </c>
      <c r="D895" s="6" t="s">
        <v>3081</v>
      </c>
      <c r="E895" s="1" t="s">
        <v>3527</v>
      </c>
      <c r="F895" t="s">
        <v>3043</v>
      </c>
      <c r="G895" s="45" t="s">
        <v>3534</v>
      </c>
      <c r="H895" s="43">
        <v>2156</v>
      </c>
      <c r="I895" s="324" t="s">
        <v>43</v>
      </c>
      <c r="J895" s="255" t="str">
        <f>IF(ISBLANK(INDEX('Policy Characteristics'!D:D,MATCH($C895,'Policy Characteristics'!$C:$C,0))),"",INDEX('Policy Characteristics'!D:D,MATCH($C895,'Policy Characteristics'!$C:$C,0)))</f>
        <v>Hydrogen Combustion</v>
      </c>
      <c r="K895" s="254" t="str">
        <f>IF(ISBLANK(INDEX('Policy Characteristics'!E:E,MATCH($C895,'Policy Characteristics'!$C:$C,0))),"",INDEX('Policy Characteristics'!E:E,MATCH($C895,'Policy Characteristics'!$C:$C,0)))</f>
        <v>indst shift to hydrogen</v>
      </c>
      <c r="L895" s="261">
        <f>IF(ISBLANK(INDEX('Policy Characteristics'!F:F,MATCH($C895,'Policy Characteristics'!$C:$C,0))),"",INDEX('Policy Characteristics'!F:F,MATCH($C895,'Policy Characteristics'!$C:$C,0)))</f>
        <v>0</v>
      </c>
      <c r="M895" s="261">
        <f>IF(ISBLANK(INDEX('Policy Characteristics'!G:G,MATCH($C895,'Policy Characteristics'!$C:$C,0))),"",INDEX('Policy Characteristics'!G:G,MATCH($C895,'Policy Characteristics'!$C:$C,0)))</f>
        <v>1</v>
      </c>
      <c r="N895" s="261">
        <f>IF(ISBLANK(INDEX('Policy Characteristics'!H:H,MATCH($C895,'Policy Characteristics'!$C:$C,0))),"",INDEX('Policy Characteristics'!H:H,MATCH($C895,'Policy Characteristics'!$C:$C,0)))</f>
        <v>0.01</v>
      </c>
      <c r="O895" s="254" t="str">
        <f>IF(ISBLANK(INDEX('Policy Characteristics'!I:I,MATCH($C895,'Policy Characteristics'!$C:$C,0))),"",INDEX('Policy Characteristics'!I:I,MATCH($C895,'Policy Characteristics'!$C:$C,0)))</f>
        <v>% of fuel shifted</v>
      </c>
      <c r="P895" s="254"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54" t="str">
        <f>IF(ISBLANK(INDEX('Policy Characteristics'!K:K,MATCH($C895,'Policy Characteristics'!$C:$C,0))),"",INDEX('Policy Characteristics'!K:K,MATCH($C895,'Policy Characteristics'!$C:$C,0)))</f>
        <v>industry-ag-main.html#fuel-switching</v>
      </c>
      <c r="R895" s="254" t="str">
        <f>IF(ISBLANK(INDEX('Policy Characteristics'!L:L,MATCH($C895,'Policy Characteristics'!$C:$C,0))),"",INDEX('Policy Characteristics'!L:L,MATCH($C895,'Policy Characteristics'!$C:$C,0)))</f>
        <v>industry-elec-and-hydrogen.html</v>
      </c>
    </row>
    <row r="896" spans="1:18" s="2" customFormat="1">
      <c r="A896" s="254" t="str">
        <f>IF(ISBLANK(INDEX('Policy Characteristics'!A:A,MATCH($C896,'Policy Characteristics'!$C:$C,0))),"",INDEX('Policy Characteristics'!A:A,MATCH($C896,'Policy Characteristics'!$C:$C,0)))</f>
        <v>Industry</v>
      </c>
      <c r="B896" s="262" t="str">
        <f>IF(ISBLANK(INDEX('Policy Characteristics'!B:B,MATCH($C896,'Policy Characteristics'!$C:$C,0))),"",INDEX('Policy Characteristics'!B:B,MATCH($C896,'Policy Characteristics'!$C:$C,0)))</f>
        <v>Hydrogen Combustion</v>
      </c>
      <c r="C896" s="254" t="str">
        <f t="shared" si="38"/>
        <v>Fraction of Eligible Industrial Energy Use Shifted to Hydrogen</v>
      </c>
      <c r="D896" s="6" t="s">
        <v>3081</v>
      </c>
      <c r="E896" s="1" t="s">
        <v>3528</v>
      </c>
      <c r="F896" t="s">
        <v>3043</v>
      </c>
      <c r="G896" s="45" t="s">
        <v>3535</v>
      </c>
      <c r="H896" s="43">
        <v>2157</v>
      </c>
      <c r="I896" s="324" t="s">
        <v>43</v>
      </c>
      <c r="J896" s="255" t="str">
        <f>IF(ISBLANK(INDEX('Policy Characteristics'!D:D,MATCH($C896,'Policy Characteristics'!$C:$C,0))),"",INDEX('Policy Characteristics'!D:D,MATCH($C896,'Policy Characteristics'!$C:$C,0)))</f>
        <v>Hydrogen Combustion</v>
      </c>
      <c r="K896" s="254" t="str">
        <f>IF(ISBLANK(INDEX('Policy Characteristics'!E:E,MATCH($C896,'Policy Characteristics'!$C:$C,0))),"",INDEX('Policy Characteristics'!E:E,MATCH($C896,'Policy Characteristics'!$C:$C,0)))</f>
        <v>indst shift to hydrogen</v>
      </c>
      <c r="L896" s="261">
        <f>IF(ISBLANK(INDEX('Policy Characteristics'!F:F,MATCH($C896,'Policy Characteristics'!$C:$C,0))),"",INDEX('Policy Characteristics'!F:F,MATCH($C896,'Policy Characteristics'!$C:$C,0)))</f>
        <v>0</v>
      </c>
      <c r="M896" s="261">
        <f>IF(ISBLANK(INDEX('Policy Characteristics'!G:G,MATCH($C896,'Policy Characteristics'!$C:$C,0))),"",INDEX('Policy Characteristics'!G:G,MATCH($C896,'Policy Characteristics'!$C:$C,0)))</f>
        <v>1</v>
      </c>
      <c r="N896" s="261">
        <f>IF(ISBLANK(INDEX('Policy Characteristics'!H:H,MATCH($C896,'Policy Characteristics'!$C:$C,0))),"",INDEX('Policy Characteristics'!H:H,MATCH($C896,'Policy Characteristics'!$C:$C,0)))</f>
        <v>0.01</v>
      </c>
      <c r="O896" s="254" t="str">
        <f>IF(ISBLANK(INDEX('Policy Characteristics'!I:I,MATCH($C896,'Policy Characteristics'!$C:$C,0))),"",INDEX('Policy Characteristics'!I:I,MATCH($C896,'Policy Characteristics'!$C:$C,0)))</f>
        <v>% of fuel shifted</v>
      </c>
      <c r="P896" s="254"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54" t="str">
        <f>IF(ISBLANK(INDEX('Policy Characteristics'!K:K,MATCH($C896,'Policy Characteristics'!$C:$C,0))),"",INDEX('Policy Characteristics'!K:K,MATCH($C896,'Policy Characteristics'!$C:$C,0)))</f>
        <v>industry-ag-main.html#fuel-switching</v>
      </c>
      <c r="R896" s="254" t="str">
        <f>IF(ISBLANK(INDEX('Policy Characteristics'!L:L,MATCH($C896,'Policy Characteristics'!$C:$C,0))),"",INDEX('Policy Characteristics'!L:L,MATCH($C896,'Policy Characteristics'!$C:$C,0)))</f>
        <v>industry-elec-and-hydrogen.html</v>
      </c>
    </row>
    <row r="897" spans="1:18" s="2" customFormat="1">
      <c r="A897" s="254" t="str">
        <f>IF(ISBLANK(INDEX('Policy Characteristics'!A:A,MATCH($C897,'Policy Characteristics'!$C:$C,0))),"",INDEX('Policy Characteristics'!A:A,MATCH($C897,'Policy Characteristics'!$C:$C,0)))</f>
        <v>Industry</v>
      </c>
      <c r="B897" s="262" t="str">
        <f>IF(ISBLANK(INDEX('Policy Characteristics'!B:B,MATCH($C897,'Policy Characteristics'!$C:$C,0))),"",INDEX('Policy Characteristics'!B:B,MATCH($C897,'Policy Characteristics'!$C:$C,0)))</f>
        <v>Hydrogen Combustion</v>
      </c>
      <c r="C897" s="254" t="str">
        <f t="shared" si="38"/>
        <v>Fraction of Eligible Industrial Energy Use Shifted to Hydrogen</v>
      </c>
      <c r="D897" s="6" t="s">
        <v>3081</v>
      </c>
      <c r="E897" s="1" t="s">
        <v>3529</v>
      </c>
      <c r="F897" t="s">
        <v>3043</v>
      </c>
      <c r="G897" s="45" t="s">
        <v>3536</v>
      </c>
      <c r="H897" s="43">
        <v>2158</v>
      </c>
      <c r="I897" s="324" t="s">
        <v>44</v>
      </c>
      <c r="J897" s="255" t="str">
        <f>IF(ISBLANK(INDEX('Policy Characteristics'!D:D,MATCH($C897,'Policy Characteristics'!$C:$C,0))),"",INDEX('Policy Characteristics'!D:D,MATCH($C897,'Policy Characteristics'!$C:$C,0)))</f>
        <v>Hydrogen Combustion</v>
      </c>
      <c r="K897" s="254" t="str">
        <f>IF(ISBLANK(INDEX('Policy Characteristics'!E:E,MATCH($C897,'Policy Characteristics'!$C:$C,0))),"",INDEX('Policy Characteristics'!E:E,MATCH($C897,'Policy Characteristics'!$C:$C,0)))</f>
        <v>indst shift to hydrogen</v>
      </c>
      <c r="L897" s="261">
        <f>IF(ISBLANK(INDEX('Policy Characteristics'!F:F,MATCH($C897,'Policy Characteristics'!$C:$C,0))),"",INDEX('Policy Characteristics'!F:F,MATCH($C897,'Policy Characteristics'!$C:$C,0)))</f>
        <v>0</v>
      </c>
      <c r="M897" s="261">
        <f>IF(ISBLANK(INDEX('Policy Characteristics'!G:G,MATCH($C897,'Policy Characteristics'!$C:$C,0))),"",INDEX('Policy Characteristics'!G:G,MATCH($C897,'Policy Characteristics'!$C:$C,0)))</f>
        <v>1</v>
      </c>
      <c r="N897" s="261">
        <f>IF(ISBLANK(INDEX('Policy Characteristics'!H:H,MATCH($C897,'Policy Characteristics'!$C:$C,0))),"",INDEX('Policy Characteristics'!H:H,MATCH($C897,'Policy Characteristics'!$C:$C,0)))</f>
        <v>0.01</v>
      </c>
      <c r="O897" s="254" t="str">
        <f>IF(ISBLANK(INDEX('Policy Characteristics'!I:I,MATCH($C897,'Policy Characteristics'!$C:$C,0))),"",INDEX('Policy Characteristics'!I:I,MATCH($C897,'Policy Characteristics'!$C:$C,0)))</f>
        <v>% of fuel shifted</v>
      </c>
      <c r="P897" s="254"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54" t="str">
        <f>IF(ISBLANK(INDEX('Policy Characteristics'!K:K,MATCH($C897,'Policy Characteristics'!$C:$C,0))),"",INDEX('Policy Characteristics'!K:K,MATCH($C897,'Policy Characteristics'!$C:$C,0)))</f>
        <v>industry-ag-main.html#fuel-switching</v>
      </c>
      <c r="R897" s="254" t="str">
        <f>IF(ISBLANK(INDEX('Policy Characteristics'!L:L,MATCH($C897,'Policy Characteristics'!$C:$C,0))),"",INDEX('Policy Characteristics'!L:L,MATCH($C897,'Policy Characteristics'!$C:$C,0)))</f>
        <v>industry-elec-and-hydrogen.html</v>
      </c>
    </row>
    <row r="898" spans="1:18" s="2" customFormat="1">
      <c r="A898" s="254" t="str">
        <f>IF(ISBLANK(INDEX('Policy Characteristics'!A:A,MATCH($C898,'Policy Characteristics'!$C:$C,0))),"",INDEX('Policy Characteristics'!A:A,MATCH($C898,'Policy Characteristics'!$C:$C,0)))</f>
        <v>Industry</v>
      </c>
      <c r="B898" s="262" t="str">
        <f>IF(ISBLANK(INDEX('Policy Characteristics'!B:B,MATCH($C898,'Policy Characteristics'!$C:$C,0))),"",INDEX('Policy Characteristics'!B:B,MATCH($C898,'Policy Characteristics'!$C:$C,0)))</f>
        <v>Hydrogen Combustion</v>
      </c>
      <c r="C898" s="254" t="str">
        <f t="shared" si="38"/>
        <v>Fraction of Eligible Industrial Energy Use Shifted to Hydrogen</v>
      </c>
      <c r="D898" s="6" t="s">
        <v>3081</v>
      </c>
      <c r="E898" s="1" t="s">
        <v>3530</v>
      </c>
      <c r="F898" t="s">
        <v>3043</v>
      </c>
      <c r="G898" s="45" t="s">
        <v>3537</v>
      </c>
      <c r="H898" s="43">
        <v>2159</v>
      </c>
      <c r="I898" s="324" t="s">
        <v>44</v>
      </c>
      <c r="J898" s="255" t="str">
        <f>IF(ISBLANK(INDEX('Policy Characteristics'!D:D,MATCH($C898,'Policy Characteristics'!$C:$C,0))),"",INDEX('Policy Characteristics'!D:D,MATCH($C898,'Policy Characteristics'!$C:$C,0)))</f>
        <v>Hydrogen Combustion</v>
      </c>
      <c r="K898" s="254" t="str">
        <f>IF(ISBLANK(INDEX('Policy Characteristics'!E:E,MATCH($C898,'Policy Characteristics'!$C:$C,0))),"",INDEX('Policy Characteristics'!E:E,MATCH($C898,'Policy Characteristics'!$C:$C,0)))</f>
        <v>indst shift to hydrogen</v>
      </c>
      <c r="L898" s="261">
        <f>IF(ISBLANK(INDEX('Policy Characteristics'!F:F,MATCH($C898,'Policy Characteristics'!$C:$C,0))),"",INDEX('Policy Characteristics'!F:F,MATCH($C898,'Policy Characteristics'!$C:$C,0)))</f>
        <v>0</v>
      </c>
      <c r="M898" s="261">
        <f>IF(ISBLANK(INDEX('Policy Characteristics'!G:G,MATCH($C898,'Policy Characteristics'!$C:$C,0))),"",INDEX('Policy Characteristics'!G:G,MATCH($C898,'Policy Characteristics'!$C:$C,0)))</f>
        <v>1</v>
      </c>
      <c r="N898" s="261">
        <f>IF(ISBLANK(INDEX('Policy Characteristics'!H:H,MATCH($C898,'Policy Characteristics'!$C:$C,0))),"",INDEX('Policy Characteristics'!H:H,MATCH($C898,'Policy Characteristics'!$C:$C,0)))</f>
        <v>0.01</v>
      </c>
      <c r="O898" s="254" t="str">
        <f>IF(ISBLANK(INDEX('Policy Characteristics'!I:I,MATCH($C898,'Policy Characteristics'!$C:$C,0))),"",INDEX('Policy Characteristics'!I:I,MATCH($C898,'Policy Characteristics'!$C:$C,0)))</f>
        <v>% of fuel shifted</v>
      </c>
      <c r="P898" s="254"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54" t="str">
        <f>IF(ISBLANK(INDEX('Policy Characteristics'!K:K,MATCH($C898,'Policy Characteristics'!$C:$C,0))),"",INDEX('Policy Characteristics'!K:K,MATCH($C898,'Policy Characteristics'!$C:$C,0)))</f>
        <v>industry-ag-main.html#fuel-switching</v>
      </c>
      <c r="R898" s="254" t="str">
        <f>IF(ISBLANK(INDEX('Policy Characteristics'!L:L,MATCH($C898,'Policy Characteristics'!$C:$C,0))),"",INDEX('Policy Characteristics'!L:L,MATCH($C898,'Policy Characteristics'!$C:$C,0)))</f>
        <v>industry-elec-and-hydrogen.html</v>
      </c>
    </row>
    <row r="899" spans="1:18" s="2" customFormat="1">
      <c r="A899" s="254" t="str">
        <f>IF(ISBLANK(INDEX('Policy Characteristics'!A:A,MATCH($C899,'Policy Characteristics'!$C:$C,0))),"",INDEX('Policy Characteristics'!A:A,MATCH($C899,'Policy Characteristics'!$C:$C,0)))</f>
        <v>Industry</v>
      </c>
      <c r="B899" s="262" t="str">
        <f>IF(ISBLANK(INDEX('Policy Characteristics'!B:B,MATCH($C899,'Policy Characteristics'!$C:$C,0))),"",INDEX('Policy Characteristics'!B:B,MATCH($C899,'Policy Characteristics'!$C:$C,0)))</f>
        <v>Hydrogen Combustion</v>
      </c>
      <c r="C899" s="254" t="str">
        <f t="shared" si="38"/>
        <v>Fraction of Eligible Industrial Energy Use Shifted to Hydrogen</v>
      </c>
      <c r="D899" s="6" t="s">
        <v>3081</v>
      </c>
      <c r="E899" s="1" t="s">
        <v>3531</v>
      </c>
      <c r="F899" t="s">
        <v>3043</v>
      </c>
      <c r="G899" s="45" t="s">
        <v>3538</v>
      </c>
      <c r="H899" s="43">
        <v>2160</v>
      </c>
      <c r="I899" s="324" t="s">
        <v>44</v>
      </c>
      <c r="J899" s="255" t="str">
        <f>IF(ISBLANK(INDEX('Policy Characteristics'!D:D,MATCH($C899,'Policy Characteristics'!$C:$C,0))),"",INDEX('Policy Characteristics'!D:D,MATCH($C899,'Policy Characteristics'!$C:$C,0)))</f>
        <v>Hydrogen Combustion</v>
      </c>
      <c r="K899" s="254" t="str">
        <f>IF(ISBLANK(INDEX('Policy Characteristics'!E:E,MATCH($C899,'Policy Characteristics'!$C:$C,0))),"",INDEX('Policy Characteristics'!E:E,MATCH($C899,'Policy Characteristics'!$C:$C,0)))</f>
        <v>indst shift to hydrogen</v>
      </c>
      <c r="L899" s="261">
        <f>IF(ISBLANK(INDEX('Policy Characteristics'!F:F,MATCH($C899,'Policy Characteristics'!$C:$C,0))),"",INDEX('Policy Characteristics'!F:F,MATCH($C899,'Policy Characteristics'!$C:$C,0)))</f>
        <v>0</v>
      </c>
      <c r="M899" s="261">
        <f>IF(ISBLANK(INDEX('Policy Characteristics'!G:G,MATCH($C899,'Policy Characteristics'!$C:$C,0))),"",INDEX('Policy Characteristics'!G:G,MATCH($C899,'Policy Characteristics'!$C:$C,0)))</f>
        <v>1</v>
      </c>
      <c r="N899" s="261">
        <f>IF(ISBLANK(INDEX('Policy Characteristics'!H:H,MATCH($C899,'Policy Characteristics'!$C:$C,0))),"",INDEX('Policy Characteristics'!H:H,MATCH($C899,'Policy Characteristics'!$C:$C,0)))</f>
        <v>0.01</v>
      </c>
      <c r="O899" s="254" t="str">
        <f>IF(ISBLANK(INDEX('Policy Characteristics'!I:I,MATCH($C899,'Policy Characteristics'!$C:$C,0))),"",INDEX('Policy Characteristics'!I:I,MATCH($C899,'Policy Characteristics'!$C:$C,0)))</f>
        <v>% of fuel shifted</v>
      </c>
      <c r="P899" s="254"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54" t="str">
        <f>IF(ISBLANK(INDEX('Policy Characteristics'!K:K,MATCH($C899,'Policy Characteristics'!$C:$C,0))),"",INDEX('Policy Characteristics'!K:K,MATCH($C899,'Policy Characteristics'!$C:$C,0)))</f>
        <v>industry-ag-main.html#fuel-switching</v>
      </c>
      <c r="R899" s="254" t="str">
        <f>IF(ISBLANK(INDEX('Policy Characteristics'!L:L,MATCH($C899,'Policy Characteristics'!$C:$C,0))),"",INDEX('Policy Characteristics'!L:L,MATCH($C899,'Policy Characteristics'!$C:$C,0)))</f>
        <v>industry-elec-and-hydrogen.html</v>
      </c>
    </row>
    <row r="900" spans="1:18" s="2" customFormat="1">
      <c r="A900" s="254" t="str">
        <f>IF(ISBLANK(INDEX('Policy Characteristics'!A:A,MATCH($C900,'Policy Characteristics'!$C:$C,0))),"",INDEX('Policy Characteristics'!A:A,MATCH($C900,'Policy Characteristics'!$C:$C,0)))</f>
        <v>Industry</v>
      </c>
      <c r="B900" s="262" t="str">
        <f>IF(ISBLANK(INDEX('Policy Characteristics'!B:B,MATCH($C900,'Policy Characteristics'!$C:$C,0))),"",INDEX('Policy Characteristics'!B:B,MATCH($C900,'Policy Characteristics'!$C:$C,0)))</f>
        <v>Hydrogen Combustion</v>
      </c>
      <c r="C900" s="254" t="str">
        <f t="shared" si="38"/>
        <v>Fraction of Eligible Industrial Energy Use Shifted to Hydrogen</v>
      </c>
      <c r="D900" s="6" t="s">
        <v>3081</v>
      </c>
      <c r="E900" s="1" t="s">
        <v>3694</v>
      </c>
      <c r="F900" t="s">
        <v>3043</v>
      </c>
      <c r="G900" s="45" t="s">
        <v>3694</v>
      </c>
      <c r="H900" s="43">
        <v>2161</v>
      </c>
      <c r="I900" s="324" t="s">
        <v>44</v>
      </c>
      <c r="J900" s="255" t="str">
        <f>IF(ISBLANK(INDEX('Policy Characteristics'!D:D,MATCH($C900,'Policy Characteristics'!$C:$C,0))),"",INDEX('Policy Characteristics'!D:D,MATCH($C900,'Policy Characteristics'!$C:$C,0)))</f>
        <v>Hydrogen Combustion</v>
      </c>
      <c r="K900" s="254" t="str">
        <f>IF(ISBLANK(INDEX('Policy Characteristics'!E:E,MATCH($C900,'Policy Characteristics'!$C:$C,0))),"",INDEX('Policy Characteristics'!E:E,MATCH($C900,'Policy Characteristics'!$C:$C,0)))</f>
        <v>indst shift to hydrogen</v>
      </c>
      <c r="L900" s="261">
        <f>IF(ISBLANK(INDEX('Policy Characteristics'!F:F,MATCH($C900,'Policy Characteristics'!$C:$C,0))),"",INDEX('Policy Characteristics'!F:F,MATCH($C900,'Policy Characteristics'!$C:$C,0)))</f>
        <v>0</v>
      </c>
      <c r="M900" s="261">
        <f>IF(ISBLANK(INDEX('Policy Characteristics'!G:G,MATCH($C900,'Policy Characteristics'!$C:$C,0))),"",INDEX('Policy Characteristics'!G:G,MATCH($C900,'Policy Characteristics'!$C:$C,0)))</f>
        <v>1</v>
      </c>
      <c r="N900" s="261">
        <f>IF(ISBLANK(INDEX('Policy Characteristics'!H:H,MATCH($C900,'Policy Characteristics'!$C:$C,0))),"",INDEX('Policy Characteristics'!H:H,MATCH($C900,'Policy Characteristics'!$C:$C,0)))</f>
        <v>0.01</v>
      </c>
      <c r="O900" s="254" t="str">
        <f>IF(ISBLANK(INDEX('Policy Characteristics'!I:I,MATCH($C900,'Policy Characteristics'!$C:$C,0))),"",INDEX('Policy Characteristics'!I:I,MATCH($C900,'Policy Characteristics'!$C:$C,0)))</f>
        <v>% of fuel shifted</v>
      </c>
      <c r="P900" s="254"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54" t="str">
        <f>IF(ISBLANK(INDEX('Policy Characteristics'!K:K,MATCH($C900,'Policy Characteristics'!$C:$C,0))),"",INDEX('Policy Characteristics'!K:K,MATCH($C900,'Policy Characteristics'!$C:$C,0)))</f>
        <v>industry-ag-main.html#fuel-switching</v>
      </c>
      <c r="R900" s="254" t="str">
        <f>IF(ISBLANK(INDEX('Policy Characteristics'!L:L,MATCH($C900,'Policy Characteristics'!$C:$C,0))),"",INDEX('Policy Characteristics'!L:L,MATCH($C900,'Policy Characteristics'!$C:$C,0)))</f>
        <v>industry-elec-and-hydrogen.html</v>
      </c>
    </row>
    <row r="901" spans="1:18" s="2" customFormat="1">
      <c r="A901" s="254" t="str">
        <f>IF(ISBLANK(INDEX('Policy Characteristics'!A:A,MATCH($C901,'Policy Characteristics'!$C:$C,0))),"",INDEX('Policy Characteristics'!A:A,MATCH($C901,'Policy Characteristics'!$C:$C,0)))</f>
        <v>Industry</v>
      </c>
      <c r="B901" s="262" t="str">
        <f>IF(ISBLANK(INDEX('Policy Characteristics'!B:B,MATCH($C901,'Policy Characteristics'!$C:$C,0))),"",INDEX('Policy Characteristics'!B:B,MATCH($C901,'Policy Characteristics'!$C:$C,0)))</f>
        <v>Hydrogen Combustion</v>
      </c>
      <c r="C901" s="254" t="str">
        <f t="shared" si="38"/>
        <v>Fraction of Eligible Industrial Energy Use Shifted to Hydrogen</v>
      </c>
      <c r="D901" s="6" t="s">
        <v>3082</v>
      </c>
      <c r="E901" s="1" t="s">
        <v>3525</v>
      </c>
      <c r="F901" t="s">
        <v>3044</v>
      </c>
      <c r="G901" s="45" t="s">
        <v>3532</v>
      </c>
      <c r="H901" s="43">
        <v>2162</v>
      </c>
      <c r="I901" s="324" t="s">
        <v>43</v>
      </c>
      <c r="J901" s="255" t="str">
        <f>IF(ISBLANK(INDEX('Policy Characteristics'!D:D,MATCH($C901,'Policy Characteristics'!$C:$C,0))),"",INDEX('Policy Characteristics'!D:D,MATCH($C901,'Policy Characteristics'!$C:$C,0)))</f>
        <v>Hydrogen Combustion</v>
      </c>
      <c r="K901" s="254" t="str">
        <f>IF(ISBLANK(INDEX('Policy Characteristics'!E:E,MATCH($C901,'Policy Characteristics'!$C:$C,0))),"",INDEX('Policy Characteristics'!E:E,MATCH($C901,'Policy Characteristics'!$C:$C,0)))</f>
        <v>indst shift to hydrogen</v>
      </c>
      <c r="L901" s="261">
        <f>IF(ISBLANK(INDEX('Policy Characteristics'!F:F,MATCH($C901,'Policy Characteristics'!$C:$C,0))),"",INDEX('Policy Characteristics'!F:F,MATCH($C901,'Policy Characteristics'!$C:$C,0)))</f>
        <v>0</v>
      </c>
      <c r="M901" s="261">
        <f>IF(ISBLANK(INDEX('Policy Characteristics'!G:G,MATCH($C901,'Policy Characteristics'!$C:$C,0))),"",INDEX('Policy Characteristics'!G:G,MATCH($C901,'Policy Characteristics'!$C:$C,0)))</f>
        <v>1</v>
      </c>
      <c r="N901" s="261">
        <f>IF(ISBLANK(INDEX('Policy Characteristics'!H:H,MATCH($C901,'Policy Characteristics'!$C:$C,0))),"",INDEX('Policy Characteristics'!H:H,MATCH($C901,'Policy Characteristics'!$C:$C,0)))</f>
        <v>0.01</v>
      </c>
      <c r="O901" s="254" t="str">
        <f>IF(ISBLANK(INDEX('Policy Characteristics'!I:I,MATCH($C901,'Policy Characteristics'!$C:$C,0))),"",INDEX('Policy Characteristics'!I:I,MATCH($C901,'Policy Characteristics'!$C:$C,0)))</f>
        <v>% of fuel shifted</v>
      </c>
      <c r="P901" s="254"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54" t="str">
        <f>IF(ISBLANK(INDEX('Policy Characteristics'!K:K,MATCH($C901,'Policy Characteristics'!$C:$C,0))),"",INDEX('Policy Characteristics'!K:K,MATCH($C901,'Policy Characteristics'!$C:$C,0)))</f>
        <v>industry-ag-main.html#fuel-switching</v>
      </c>
      <c r="R901" s="254" t="str">
        <f>IF(ISBLANK(INDEX('Policy Characteristics'!L:L,MATCH($C901,'Policy Characteristics'!$C:$C,0))),"",INDEX('Policy Characteristics'!L:L,MATCH($C901,'Policy Characteristics'!$C:$C,0)))</f>
        <v>industry-elec-and-hydrogen.html</v>
      </c>
    </row>
    <row r="902" spans="1:18" s="2" customFormat="1">
      <c r="A902" s="254" t="str">
        <f>IF(ISBLANK(INDEX('Policy Characteristics'!A:A,MATCH($C902,'Policy Characteristics'!$C:$C,0))),"",INDEX('Policy Characteristics'!A:A,MATCH($C902,'Policy Characteristics'!$C:$C,0)))</f>
        <v>Industry</v>
      </c>
      <c r="B902" s="262" t="str">
        <f>IF(ISBLANK(INDEX('Policy Characteristics'!B:B,MATCH($C902,'Policy Characteristics'!$C:$C,0))),"",INDEX('Policy Characteristics'!B:B,MATCH($C902,'Policy Characteristics'!$C:$C,0)))</f>
        <v>Hydrogen Combustion</v>
      </c>
      <c r="C902" s="254" t="str">
        <f t="shared" si="38"/>
        <v>Fraction of Eligible Industrial Energy Use Shifted to Hydrogen</v>
      </c>
      <c r="D902" s="6" t="s">
        <v>3082</v>
      </c>
      <c r="E902" s="1" t="s">
        <v>3526</v>
      </c>
      <c r="F902" t="s">
        <v>3044</v>
      </c>
      <c r="G902" s="45" t="s">
        <v>3533</v>
      </c>
      <c r="H902" s="43">
        <v>2163</v>
      </c>
      <c r="I902" s="324" t="s">
        <v>43</v>
      </c>
      <c r="J902" s="255" t="str">
        <f>IF(ISBLANK(INDEX('Policy Characteristics'!D:D,MATCH($C902,'Policy Characteristics'!$C:$C,0))),"",INDEX('Policy Characteristics'!D:D,MATCH($C902,'Policy Characteristics'!$C:$C,0)))</f>
        <v>Hydrogen Combustion</v>
      </c>
      <c r="K902" s="254" t="str">
        <f>IF(ISBLANK(INDEX('Policy Characteristics'!E:E,MATCH($C902,'Policy Characteristics'!$C:$C,0))),"",INDEX('Policy Characteristics'!E:E,MATCH($C902,'Policy Characteristics'!$C:$C,0)))</f>
        <v>indst shift to hydrogen</v>
      </c>
      <c r="L902" s="261">
        <f>IF(ISBLANK(INDEX('Policy Characteristics'!F:F,MATCH($C902,'Policy Characteristics'!$C:$C,0))),"",INDEX('Policy Characteristics'!F:F,MATCH($C902,'Policy Characteristics'!$C:$C,0)))</f>
        <v>0</v>
      </c>
      <c r="M902" s="261">
        <f>IF(ISBLANK(INDEX('Policy Characteristics'!G:G,MATCH($C902,'Policy Characteristics'!$C:$C,0))),"",INDEX('Policy Characteristics'!G:G,MATCH($C902,'Policy Characteristics'!$C:$C,0)))</f>
        <v>1</v>
      </c>
      <c r="N902" s="261">
        <f>IF(ISBLANK(INDEX('Policy Characteristics'!H:H,MATCH($C902,'Policy Characteristics'!$C:$C,0))),"",INDEX('Policy Characteristics'!H:H,MATCH($C902,'Policy Characteristics'!$C:$C,0)))</f>
        <v>0.01</v>
      </c>
      <c r="O902" s="254" t="str">
        <f>IF(ISBLANK(INDEX('Policy Characteristics'!I:I,MATCH($C902,'Policy Characteristics'!$C:$C,0))),"",INDEX('Policy Characteristics'!I:I,MATCH($C902,'Policy Characteristics'!$C:$C,0)))</f>
        <v>% of fuel shifted</v>
      </c>
      <c r="P902" s="254"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54" t="str">
        <f>IF(ISBLANK(INDEX('Policy Characteristics'!K:K,MATCH($C902,'Policy Characteristics'!$C:$C,0))),"",INDEX('Policy Characteristics'!K:K,MATCH($C902,'Policy Characteristics'!$C:$C,0)))</f>
        <v>industry-ag-main.html#fuel-switching</v>
      </c>
      <c r="R902" s="254" t="str">
        <f>IF(ISBLANK(INDEX('Policy Characteristics'!L:L,MATCH($C902,'Policy Characteristics'!$C:$C,0))),"",INDEX('Policy Characteristics'!L:L,MATCH($C902,'Policy Characteristics'!$C:$C,0)))</f>
        <v>industry-elec-and-hydrogen.html</v>
      </c>
    </row>
    <row r="903" spans="1:18" s="2" customFormat="1">
      <c r="A903" s="254" t="str">
        <f>IF(ISBLANK(INDEX('Policy Characteristics'!A:A,MATCH($C903,'Policy Characteristics'!$C:$C,0))),"",INDEX('Policy Characteristics'!A:A,MATCH($C903,'Policy Characteristics'!$C:$C,0)))</f>
        <v>Industry</v>
      </c>
      <c r="B903" s="262" t="str">
        <f>IF(ISBLANK(INDEX('Policy Characteristics'!B:B,MATCH($C903,'Policy Characteristics'!$C:$C,0))),"",INDEX('Policy Characteristics'!B:B,MATCH($C903,'Policy Characteristics'!$C:$C,0)))</f>
        <v>Hydrogen Combustion</v>
      </c>
      <c r="C903" s="254" t="str">
        <f t="shared" ref="C903:C966" si="39">C$773</f>
        <v>Fraction of Eligible Industrial Energy Use Shifted to Hydrogen</v>
      </c>
      <c r="D903" s="6" t="s">
        <v>3082</v>
      </c>
      <c r="E903" s="1" t="s">
        <v>3527</v>
      </c>
      <c r="F903" t="s">
        <v>3044</v>
      </c>
      <c r="G903" s="45" t="s">
        <v>3534</v>
      </c>
      <c r="H903" s="43">
        <v>2164</v>
      </c>
      <c r="I903" s="324" t="s">
        <v>43</v>
      </c>
      <c r="J903" s="255" t="str">
        <f>IF(ISBLANK(INDEX('Policy Characteristics'!D:D,MATCH($C903,'Policy Characteristics'!$C:$C,0))),"",INDEX('Policy Characteristics'!D:D,MATCH($C903,'Policy Characteristics'!$C:$C,0)))</f>
        <v>Hydrogen Combustion</v>
      </c>
      <c r="K903" s="254" t="str">
        <f>IF(ISBLANK(INDEX('Policy Characteristics'!E:E,MATCH($C903,'Policy Characteristics'!$C:$C,0))),"",INDEX('Policy Characteristics'!E:E,MATCH($C903,'Policy Characteristics'!$C:$C,0)))</f>
        <v>indst shift to hydrogen</v>
      </c>
      <c r="L903" s="261">
        <f>IF(ISBLANK(INDEX('Policy Characteristics'!F:F,MATCH($C903,'Policy Characteristics'!$C:$C,0))),"",INDEX('Policy Characteristics'!F:F,MATCH($C903,'Policy Characteristics'!$C:$C,0)))</f>
        <v>0</v>
      </c>
      <c r="M903" s="261">
        <f>IF(ISBLANK(INDEX('Policy Characteristics'!G:G,MATCH($C903,'Policy Characteristics'!$C:$C,0))),"",INDEX('Policy Characteristics'!G:G,MATCH($C903,'Policy Characteristics'!$C:$C,0)))</f>
        <v>1</v>
      </c>
      <c r="N903" s="261">
        <f>IF(ISBLANK(INDEX('Policy Characteristics'!H:H,MATCH($C903,'Policy Characteristics'!$C:$C,0))),"",INDEX('Policy Characteristics'!H:H,MATCH($C903,'Policy Characteristics'!$C:$C,0)))</f>
        <v>0.01</v>
      </c>
      <c r="O903" s="254" t="str">
        <f>IF(ISBLANK(INDEX('Policy Characteristics'!I:I,MATCH($C903,'Policy Characteristics'!$C:$C,0))),"",INDEX('Policy Characteristics'!I:I,MATCH($C903,'Policy Characteristics'!$C:$C,0)))</f>
        <v>% of fuel shifted</v>
      </c>
      <c r="P903" s="254"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54" t="str">
        <f>IF(ISBLANK(INDEX('Policy Characteristics'!K:K,MATCH($C903,'Policy Characteristics'!$C:$C,0))),"",INDEX('Policy Characteristics'!K:K,MATCH($C903,'Policy Characteristics'!$C:$C,0)))</f>
        <v>industry-ag-main.html#fuel-switching</v>
      </c>
      <c r="R903" s="254" t="str">
        <f>IF(ISBLANK(INDEX('Policy Characteristics'!L:L,MATCH($C903,'Policy Characteristics'!$C:$C,0))),"",INDEX('Policy Characteristics'!L:L,MATCH($C903,'Policy Characteristics'!$C:$C,0)))</f>
        <v>industry-elec-and-hydrogen.html</v>
      </c>
    </row>
    <row r="904" spans="1:18" s="2" customFormat="1">
      <c r="A904" s="254" t="str">
        <f>IF(ISBLANK(INDEX('Policy Characteristics'!A:A,MATCH($C904,'Policy Characteristics'!$C:$C,0))),"",INDEX('Policy Characteristics'!A:A,MATCH($C904,'Policy Characteristics'!$C:$C,0)))</f>
        <v>Industry</v>
      </c>
      <c r="B904" s="262" t="str">
        <f>IF(ISBLANK(INDEX('Policy Characteristics'!B:B,MATCH($C904,'Policy Characteristics'!$C:$C,0))),"",INDEX('Policy Characteristics'!B:B,MATCH($C904,'Policy Characteristics'!$C:$C,0)))</f>
        <v>Hydrogen Combustion</v>
      </c>
      <c r="C904" s="254" t="str">
        <f t="shared" si="39"/>
        <v>Fraction of Eligible Industrial Energy Use Shifted to Hydrogen</v>
      </c>
      <c r="D904" s="6" t="s">
        <v>3082</v>
      </c>
      <c r="E904" s="1" t="s">
        <v>3528</v>
      </c>
      <c r="F904" t="s">
        <v>3044</v>
      </c>
      <c r="G904" s="45" t="s">
        <v>3535</v>
      </c>
      <c r="H904" s="43">
        <v>2165</v>
      </c>
      <c r="I904" s="324" t="s">
        <v>43</v>
      </c>
      <c r="J904" s="255" t="str">
        <f>IF(ISBLANK(INDEX('Policy Characteristics'!D:D,MATCH($C904,'Policy Characteristics'!$C:$C,0))),"",INDEX('Policy Characteristics'!D:D,MATCH($C904,'Policy Characteristics'!$C:$C,0)))</f>
        <v>Hydrogen Combustion</v>
      </c>
      <c r="K904" s="254" t="str">
        <f>IF(ISBLANK(INDEX('Policy Characteristics'!E:E,MATCH($C904,'Policy Characteristics'!$C:$C,0))),"",INDEX('Policy Characteristics'!E:E,MATCH($C904,'Policy Characteristics'!$C:$C,0)))</f>
        <v>indst shift to hydrogen</v>
      </c>
      <c r="L904" s="261">
        <f>IF(ISBLANK(INDEX('Policy Characteristics'!F:F,MATCH($C904,'Policy Characteristics'!$C:$C,0))),"",INDEX('Policy Characteristics'!F:F,MATCH($C904,'Policy Characteristics'!$C:$C,0)))</f>
        <v>0</v>
      </c>
      <c r="M904" s="261">
        <f>IF(ISBLANK(INDEX('Policy Characteristics'!G:G,MATCH($C904,'Policy Characteristics'!$C:$C,0))),"",INDEX('Policy Characteristics'!G:G,MATCH($C904,'Policy Characteristics'!$C:$C,0)))</f>
        <v>1</v>
      </c>
      <c r="N904" s="261">
        <f>IF(ISBLANK(INDEX('Policy Characteristics'!H:H,MATCH($C904,'Policy Characteristics'!$C:$C,0))),"",INDEX('Policy Characteristics'!H:H,MATCH($C904,'Policy Characteristics'!$C:$C,0)))</f>
        <v>0.01</v>
      </c>
      <c r="O904" s="254" t="str">
        <f>IF(ISBLANK(INDEX('Policy Characteristics'!I:I,MATCH($C904,'Policy Characteristics'!$C:$C,0))),"",INDEX('Policy Characteristics'!I:I,MATCH($C904,'Policy Characteristics'!$C:$C,0)))</f>
        <v>% of fuel shifted</v>
      </c>
      <c r="P904" s="254"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54" t="str">
        <f>IF(ISBLANK(INDEX('Policy Characteristics'!K:K,MATCH($C904,'Policy Characteristics'!$C:$C,0))),"",INDEX('Policy Characteristics'!K:K,MATCH($C904,'Policy Characteristics'!$C:$C,0)))</f>
        <v>industry-ag-main.html#fuel-switching</v>
      </c>
      <c r="R904" s="254" t="str">
        <f>IF(ISBLANK(INDEX('Policy Characteristics'!L:L,MATCH($C904,'Policy Characteristics'!$C:$C,0))),"",INDEX('Policy Characteristics'!L:L,MATCH($C904,'Policy Characteristics'!$C:$C,0)))</f>
        <v>industry-elec-and-hydrogen.html</v>
      </c>
    </row>
    <row r="905" spans="1:18" s="2" customFormat="1">
      <c r="A905" s="254" t="str">
        <f>IF(ISBLANK(INDEX('Policy Characteristics'!A:A,MATCH($C905,'Policy Characteristics'!$C:$C,0))),"",INDEX('Policy Characteristics'!A:A,MATCH($C905,'Policy Characteristics'!$C:$C,0)))</f>
        <v>Industry</v>
      </c>
      <c r="B905" s="262" t="str">
        <f>IF(ISBLANK(INDEX('Policy Characteristics'!B:B,MATCH($C905,'Policy Characteristics'!$C:$C,0))),"",INDEX('Policy Characteristics'!B:B,MATCH($C905,'Policy Characteristics'!$C:$C,0)))</f>
        <v>Hydrogen Combustion</v>
      </c>
      <c r="C905" s="254" t="str">
        <f t="shared" si="39"/>
        <v>Fraction of Eligible Industrial Energy Use Shifted to Hydrogen</v>
      </c>
      <c r="D905" s="6" t="s">
        <v>3082</v>
      </c>
      <c r="E905" s="1" t="s">
        <v>3529</v>
      </c>
      <c r="F905" t="s">
        <v>3044</v>
      </c>
      <c r="G905" s="45" t="s">
        <v>3536</v>
      </c>
      <c r="H905" s="43">
        <v>2166</v>
      </c>
      <c r="I905" s="324" t="s">
        <v>44</v>
      </c>
      <c r="J905" s="255" t="str">
        <f>IF(ISBLANK(INDEX('Policy Characteristics'!D:D,MATCH($C905,'Policy Characteristics'!$C:$C,0))),"",INDEX('Policy Characteristics'!D:D,MATCH($C905,'Policy Characteristics'!$C:$C,0)))</f>
        <v>Hydrogen Combustion</v>
      </c>
      <c r="K905" s="254" t="str">
        <f>IF(ISBLANK(INDEX('Policy Characteristics'!E:E,MATCH($C905,'Policy Characteristics'!$C:$C,0))),"",INDEX('Policy Characteristics'!E:E,MATCH($C905,'Policy Characteristics'!$C:$C,0)))</f>
        <v>indst shift to hydrogen</v>
      </c>
      <c r="L905" s="261">
        <f>IF(ISBLANK(INDEX('Policy Characteristics'!F:F,MATCH($C905,'Policy Characteristics'!$C:$C,0))),"",INDEX('Policy Characteristics'!F:F,MATCH($C905,'Policy Characteristics'!$C:$C,0)))</f>
        <v>0</v>
      </c>
      <c r="M905" s="261">
        <f>IF(ISBLANK(INDEX('Policy Characteristics'!G:G,MATCH($C905,'Policy Characteristics'!$C:$C,0))),"",INDEX('Policy Characteristics'!G:G,MATCH($C905,'Policy Characteristics'!$C:$C,0)))</f>
        <v>1</v>
      </c>
      <c r="N905" s="261">
        <f>IF(ISBLANK(INDEX('Policy Characteristics'!H:H,MATCH($C905,'Policy Characteristics'!$C:$C,0))),"",INDEX('Policy Characteristics'!H:H,MATCH($C905,'Policy Characteristics'!$C:$C,0)))</f>
        <v>0.01</v>
      </c>
      <c r="O905" s="254" t="str">
        <f>IF(ISBLANK(INDEX('Policy Characteristics'!I:I,MATCH($C905,'Policy Characteristics'!$C:$C,0))),"",INDEX('Policy Characteristics'!I:I,MATCH($C905,'Policy Characteristics'!$C:$C,0)))</f>
        <v>% of fuel shifted</v>
      </c>
      <c r="P905" s="254"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54" t="str">
        <f>IF(ISBLANK(INDEX('Policy Characteristics'!K:K,MATCH($C905,'Policy Characteristics'!$C:$C,0))),"",INDEX('Policy Characteristics'!K:K,MATCH($C905,'Policy Characteristics'!$C:$C,0)))</f>
        <v>industry-ag-main.html#fuel-switching</v>
      </c>
      <c r="R905" s="254" t="str">
        <f>IF(ISBLANK(INDEX('Policy Characteristics'!L:L,MATCH($C905,'Policy Characteristics'!$C:$C,0))),"",INDEX('Policy Characteristics'!L:L,MATCH($C905,'Policy Characteristics'!$C:$C,0)))</f>
        <v>industry-elec-and-hydrogen.html</v>
      </c>
    </row>
    <row r="906" spans="1:18" s="2" customFormat="1">
      <c r="A906" s="254" t="str">
        <f>IF(ISBLANK(INDEX('Policy Characteristics'!A:A,MATCH($C906,'Policy Characteristics'!$C:$C,0))),"",INDEX('Policy Characteristics'!A:A,MATCH($C906,'Policy Characteristics'!$C:$C,0)))</f>
        <v>Industry</v>
      </c>
      <c r="B906" s="262" t="str">
        <f>IF(ISBLANK(INDEX('Policy Characteristics'!B:B,MATCH($C906,'Policy Characteristics'!$C:$C,0))),"",INDEX('Policy Characteristics'!B:B,MATCH($C906,'Policy Characteristics'!$C:$C,0)))</f>
        <v>Hydrogen Combustion</v>
      </c>
      <c r="C906" s="254" t="str">
        <f t="shared" si="39"/>
        <v>Fraction of Eligible Industrial Energy Use Shifted to Hydrogen</v>
      </c>
      <c r="D906" s="6" t="s">
        <v>3082</v>
      </c>
      <c r="E906" s="1" t="s">
        <v>3530</v>
      </c>
      <c r="F906" t="s">
        <v>3044</v>
      </c>
      <c r="G906" s="45" t="s">
        <v>3537</v>
      </c>
      <c r="H906" s="43">
        <v>2167</v>
      </c>
      <c r="I906" s="324" t="s">
        <v>44</v>
      </c>
      <c r="J906" s="255" t="str">
        <f>IF(ISBLANK(INDEX('Policy Characteristics'!D:D,MATCH($C906,'Policy Characteristics'!$C:$C,0))),"",INDEX('Policy Characteristics'!D:D,MATCH($C906,'Policy Characteristics'!$C:$C,0)))</f>
        <v>Hydrogen Combustion</v>
      </c>
      <c r="K906" s="254" t="str">
        <f>IF(ISBLANK(INDEX('Policy Characteristics'!E:E,MATCH($C906,'Policy Characteristics'!$C:$C,0))),"",INDEX('Policy Characteristics'!E:E,MATCH($C906,'Policy Characteristics'!$C:$C,0)))</f>
        <v>indst shift to hydrogen</v>
      </c>
      <c r="L906" s="261">
        <f>IF(ISBLANK(INDEX('Policy Characteristics'!F:F,MATCH($C906,'Policy Characteristics'!$C:$C,0))),"",INDEX('Policy Characteristics'!F:F,MATCH($C906,'Policy Characteristics'!$C:$C,0)))</f>
        <v>0</v>
      </c>
      <c r="M906" s="261">
        <f>IF(ISBLANK(INDEX('Policy Characteristics'!G:G,MATCH($C906,'Policy Characteristics'!$C:$C,0))),"",INDEX('Policy Characteristics'!G:G,MATCH($C906,'Policy Characteristics'!$C:$C,0)))</f>
        <v>1</v>
      </c>
      <c r="N906" s="261">
        <f>IF(ISBLANK(INDEX('Policy Characteristics'!H:H,MATCH($C906,'Policy Characteristics'!$C:$C,0))),"",INDEX('Policy Characteristics'!H:H,MATCH($C906,'Policy Characteristics'!$C:$C,0)))</f>
        <v>0.01</v>
      </c>
      <c r="O906" s="254" t="str">
        <f>IF(ISBLANK(INDEX('Policy Characteristics'!I:I,MATCH($C906,'Policy Characteristics'!$C:$C,0))),"",INDEX('Policy Characteristics'!I:I,MATCH($C906,'Policy Characteristics'!$C:$C,0)))</f>
        <v>% of fuel shifted</v>
      </c>
      <c r="P906" s="254"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54" t="str">
        <f>IF(ISBLANK(INDEX('Policy Characteristics'!K:K,MATCH($C906,'Policy Characteristics'!$C:$C,0))),"",INDEX('Policy Characteristics'!K:K,MATCH($C906,'Policy Characteristics'!$C:$C,0)))</f>
        <v>industry-ag-main.html#fuel-switching</v>
      </c>
      <c r="R906" s="254" t="str">
        <f>IF(ISBLANK(INDEX('Policy Characteristics'!L:L,MATCH($C906,'Policy Characteristics'!$C:$C,0))),"",INDEX('Policy Characteristics'!L:L,MATCH($C906,'Policy Characteristics'!$C:$C,0)))</f>
        <v>industry-elec-and-hydrogen.html</v>
      </c>
    </row>
    <row r="907" spans="1:18" s="2" customFormat="1">
      <c r="A907" s="254" t="str">
        <f>IF(ISBLANK(INDEX('Policy Characteristics'!A:A,MATCH($C907,'Policy Characteristics'!$C:$C,0))),"",INDEX('Policy Characteristics'!A:A,MATCH($C907,'Policy Characteristics'!$C:$C,0)))</f>
        <v>Industry</v>
      </c>
      <c r="B907" s="262" t="str">
        <f>IF(ISBLANK(INDEX('Policy Characteristics'!B:B,MATCH($C907,'Policy Characteristics'!$C:$C,0))),"",INDEX('Policy Characteristics'!B:B,MATCH($C907,'Policy Characteristics'!$C:$C,0)))</f>
        <v>Hydrogen Combustion</v>
      </c>
      <c r="C907" s="254" t="str">
        <f t="shared" si="39"/>
        <v>Fraction of Eligible Industrial Energy Use Shifted to Hydrogen</v>
      </c>
      <c r="D907" s="6" t="s">
        <v>3082</v>
      </c>
      <c r="E907" s="1" t="s">
        <v>3531</v>
      </c>
      <c r="F907" t="s">
        <v>3044</v>
      </c>
      <c r="G907" s="45" t="s">
        <v>3538</v>
      </c>
      <c r="H907" s="43">
        <v>2168</v>
      </c>
      <c r="I907" s="324" t="s">
        <v>44</v>
      </c>
      <c r="J907" s="255" t="str">
        <f>IF(ISBLANK(INDEX('Policy Characteristics'!D:D,MATCH($C907,'Policy Characteristics'!$C:$C,0))),"",INDEX('Policy Characteristics'!D:D,MATCH($C907,'Policy Characteristics'!$C:$C,0)))</f>
        <v>Hydrogen Combustion</v>
      </c>
      <c r="K907" s="254" t="str">
        <f>IF(ISBLANK(INDEX('Policy Characteristics'!E:E,MATCH($C907,'Policy Characteristics'!$C:$C,0))),"",INDEX('Policy Characteristics'!E:E,MATCH($C907,'Policy Characteristics'!$C:$C,0)))</f>
        <v>indst shift to hydrogen</v>
      </c>
      <c r="L907" s="261">
        <f>IF(ISBLANK(INDEX('Policy Characteristics'!F:F,MATCH($C907,'Policy Characteristics'!$C:$C,0))),"",INDEX('Policy Characteristics'!F:F,MATCH($C907,'Policy Characteristics'!$C:$C,0)))</f>
        <v>0</v>
      </c>
      <c r="M907" s="261">
        <f>IF(ISBLANK(INDEX('Policy Characteristics'!G:G,MATCH($C907,'Policy Characteristics'!$C:$C,0))),"",INDEX('Policy Characteristics'!G:G,MATCH($C907,'Policy Characteristics'!$C:$C,0)))</f>
        <v>1</v>
      </c>
      <c r="N907" s="261">
        <f>IF(ISBLANK(INDEX('Policy Characteristics'!H:H,MATCH($C907,'Policy Characteristics'!$C:$C,0))),"",INDEX('Policy Characteristics'!H:H,MATCH($C907,'Policy Characteristics'!$C:$C,0)))</f>
        <v>0.01</v>
      </c>
      <c r="O907" s="254" t="str">
        <f>IF(ISBLANK(INDEX('Policy Characteristics'!I:I,MATCH($C907,'Policy Characteristics'!$C:$C,0))),"",INDEX('Policy Characteristics'!I:I,MATCH($C907,'Policy Characteristics'!$C:$C,0)))</f>
        <v>% of fuel shifted</v>
      </c>
      <c r="P907" s="254"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54" t="str">
        <f>IF(ISBLANK(INDEX('Policy Characteristics'!K:K,MATCH($C907,'Policy Characteristics'!$C:$C,0))),"",INDEX('Policy Characteristics'!K:K,MATCH($C907,'Policy Characteristics'!$C:$C,0)))</f>
        <v>industry-ag-main.html#fuel-switching</v>
      </c>
      <c r="R907" s="254" t="str">
        <f>IF(ISBLANK(INDEX('Policy Characteristics'!L:L,MATCH($C907,'Policy Characteristics'!$C:$C,0))),"",INDEX('Policy Characteristics'!L:L,MATCH($C907,'Policy Characteristics'!$C:$C,0)))</f>
        <v>industry-elec-and-hydrogen.html</v>
      </c>
    </row>
    <row r="908" spans="1:18" s="2" customFormat="1">
      <c r="A908" s="254" t="str">
        <f>IF(ISBLANK(INDEX('Policy Characteristics'!A:A,MATCH($C908,'Policy Characteristics'!$C:$C,0))),"",INDEX('Policy Characteristics'!A:A,MATCH($C908,'Policy Characteristics'!$C:$C,0)))</f>
        <v>Industry</v>
      </c>
      <c r="B908" s="262" t="str">
        <f>IF(ISBLANK(INDEX('Policy Characteristics'!B:B,MATCH($C908,'Policy Characteristics'!$C:$C,0))),"",INDEX('Policy Characteristics'!B:B,MATCH($C908,'Policy Characteristics'!$C:$C,0)))</f>
        <v>Hydrogen Combustion</v>
      </c>
      <c r="C908" s="254" t="str">
        <f t="shared" si="39"/>
        <v>Fraction of Eligible Industrial Energy Use Shifted to Hydrogen</v>
      </c>
      <c r="D908" s="6" t="s">
        <v>3082</v>
      </c>
      <c r="E908" s="1" t="s">
        <v>3694</v>
      </c>
      <c r="F908" t="s">
        <v>3044</v>
      </c>
      <c r="G908" s="45" t="s">
        <v>3694</v>
      </c>
      <c r="H908" s="43">
        <v>2169</v>
      </c>
      <c r="I908" s="324" t="s">
        <v>43</v>
      </c>
      <c r="J908" s="255" t="str">
        <f>IF(ISBLANK(INDEX('Policy Characteristics'!D:D,MATCH($C908,'Policy Characteristics'!$C:$C,0))),"",INDEX('Policy Characteristics'!D:D,MATCH($C908,'Policy Characteristics'!$C:$C,0)))</f>
        <v>Hydrogen Combustion</v>
      </c>
      <c r="K908" s="254" t="str">
        <f>IF(ISBLANK(INDEX('Policy Characteristics'!E:E,MATCH($C908,'Policy Characteristics'!$C:$C,0))),"",INDEX('Policy Characteristics'!E:E,MATCH($C908,'Policy Characteristics'!$C:$C,0)))</f>
        <v>indst shift to hydrogen</v>
      </c>
      <c r="L908" s="261">
        <f>IF(ISBLANK(INDEX('Policy Characteristics'!F:F,MATCH($C908,'Policy Characteristics'!$C:$C,0))),"",INDEX('Policy Characteristics'!F:F,MATCH($C908,'Policy Characteristics'!$C:$C,0)))</f>
        <v>0</v>
      </c>
      <c r="M908" s="261">
        <f>IF(ISBLANK(INDEX('Policy Characteristics'!G:G,MATCH($C908,'Policy Characteristics'!$C:$C,0))),"",INDEX('Policy Characteristics'!G:G,MATCH($C908,'Policy Characteristics'!$C:$C,0)))</f>
        <v>1</v>
      </c>
      <c r="N908" s="261">
        <f>IF(ISBLANK(INDEX('Policy Characteristics'!H:H,MATCH($C908,'Policy Characteristics'!$C:$C,0))),"",INDEX('Policy Characteristics'!H:H,MATCH($C908,'Policy Characteristics'!$C:$C,0)))</f>
        <v>0.01</v>
      </c>
      <c r="O908" s="254" t="str">
        <f>IF(ISBLANK(INDEX('Policy Characteristics'!I:I,MATCH($C908,'Policy Characteristics'!$C:$C,0))),"",INDEX('Policy Characteristics'!I:I,MATCH($C908,'Policy Characteristics'!$C:$C,0)))</f>
        <v>% of fuel shifted</v>
      </c>
      <c r="P908" s="254"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54" t="str">
        <f>IF(ISBLANK(INDEX('Policy Characteristics'!K:K,MATCH($C908,'Policy Characteristics'!$C:$C,0))),"",INDEX('Policy Characteristics'!K:K,MATCH($C908,'Policy Characteristics'!$C:$C,0)))</f>
        <v>industry-ag-main.html#fuel-switching</v>
      </c>
      <c r="R908" s="254" t="str">
        <f>IF(ISBLANK(INDEX('Policy Characteristics'!L:L,MATCH($C908,'Policy Characteristics'!$C:$C,0))),"",INDEX('Policy Characteristics'!L:L,MATCH($C908,'Policy Characteristics'!$C:$C,0)))</f>
        <v>industry-elec-and-hydrogen.html</v>
      </c>
    </row>
    <row r="909" spans="1:18" s="2" customFormat="1">
      <c r="A909" s="254" t="str">
        <f>IF(ISBLANK(INDEX('Policy Characteristics'!A:A,MATCH($C909,'Policy Characteristics'!$C:$C,0))),"",INDEX('Policy Characteristics'!A:A,MATCH($C909,'Policy Characteristics'!$C:$C,0)))</f>
        <v>Industry</v>
      </c>
      <c r="B909" s="262" t="str">
        <f>IF(ISBLANK(INDEX('Policy Characteristics'!B:B,MATCH($C909,'Policy Characteristics'!$C:$C,0))),"",INDEX('Policy Characteristics'!B:B,MATCH($C909,'Policy Characteristics'!$C:$C,0)))</f>
        <v>Hydrogen Combustion</v>
      </c>
      <c r="C909" s="254" t="str">
        <f t="shared" si="39"/>
        <v>Fraction of Eligible Industrial Energy Use Shifted to Hydrogen</v>
      </c>
      <c r="D909" s="6" t="s">
        <v>3083</v>
      </c>
      <c r="E909" s="1" t="s">
        <v>3525</v>
      </c>
      <c r="F909" t="s">
        <v>3045</v>
      </c>
      <c r="G909" s="45" t="s">
        <v>3532</v>
      </c>
      <c r="H909" s="43">
        <v>2170</v>
      </c>
      <c r="I909" s="324" t="s">
        <v>43</v>
      </c>
      <c r="J909" s="255" t="str">
        <f>IF(ISBLANK(INDEX('Policy Characteristics'!D:D,MATCH($C909,'Policy Characteristics'!$C:$C,0))),"",INDEX('Policy Characteristics'!D:D,MATCH($C909,'Policy Characteristics'!$C:$C,0)))</f>
        <v>Hydrogen Combustion</v>
      </c>
      <c r="K909" s="254" t="str">
        <f>IF(ISBLANK(INDEX('Policy Characteristics'!E:E,MATCH($C909,'Policy Characteristics'!$C:$C,0))),"",INDEX('Policy Characteristics'!E:E,MATCH($C909,'Policy Characteristics'!$C:$C,0)))</f>
        <v>indst shift to hydrogen</v>
      </c>
      <c r="L909" s="261">
        <f>IF(ISBLANK(INDEX('Policy Characteristics'!F:F,MATCH($C909,'Policy Characteristics'!$C:$C,0))),"",INDEX('Policy Characteristics'!F:F,MATCH($C909,'Policy Characteristics'!$C:$C,0)))</f>
        <v>0</v>
      </c>
      <c r="M909" s="261">
        <f>IF(ISBLANK(INDEX('Policy Characteristics'!G:G,MATCH($C909,'Policy Characteristics'!$C:$C,0))),"",INDEX('Policy Characteristics'!G:G,MATCH($C909,'Policy Characteristics'!$C:$C,0)))</f>
        <v>1</v>
      </c>
      <c r="N909" s="261">
        <f>IF(ISBLANK(INDEX('Policy Characteristics'!H:H,MATCH($C909,'Policy Characteristics'!$C:$C,0))),"",INDEX('Policy Characteristics'!H:H,MATCH($C909,'Policy Characteristics'!$C:$C,0)))</f>
        <v>0.01</v>
      </c>
      <c r="O909" s="254" t="str">
        <f>IF(ISBLANK(INDEX('Policy Characteristics'!I:I,MATCH($C909,'Policy Characteristics'!$C:$C,0))),"",INDEX('Policy Characteristics'!I:I,MATCH($C909,'Policy Characteristics'!$C:$C,0)))</f>
        <v>% of fuel shifted</v>
      </c>
      <c r="P909" s="254"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54" t="str">
        <f>IF(ISBLANK(INDEX('Policy Characteristics'!K:K,MATCH($C909,'Policy Characteristics'!$C:$C,0))),"",INDEX('Policy Characteristics'!K:K,MATCH($C909,'Policy Characteristics'!$C:$C,0)))</f>
        <v>industry-ag-main.html#fuel-switching</v>
      </c>
      <c r="R909" s="254" t="str">
        <f>IF(ISBLANK(INDEX('Policy Characteristics'!L:L,MATCH($C909,'Policy Characteristics'!$C:$C,0))),"",INDEX('Policy Characteristics'!L:L,MATCH($C909,'Policy Characteristics'!$C:$C,0)))</f>
        <v>industry-elec-and-hydrogen.html</v>
      </c>
    </row>
    <row r="910" spans="1:18" s="2" customFormat="1">
      <c r="A910" s="254" t="str">
        <f>IF(ISBLANK(INDEX('Policy Characteristics'!A:A,MATCH($C910,'Policy Characteristics'!$C:$C,0))),"",INDEX('Policy Characteristics'!A:A,MATCH($C910,'Policy Characteristics'!$C:$C,0)))</f>
        <v>Industry</v>
      </c>
      <c r="B910" s="262" t="str">
        <f>IF(ISBLANK(INDEX('Policy Characteristics'!B:B,MATCH($C910,'Policy Characteristics'!$C:$C,0))),"",INDEX('Policy Characteristics'!B:B,MATCH($C910,'Policy Characteristics'!$C:$C,0)))</f>
        <v>Hydrogen Combustion</v>
      </c>
      <c r="C910" s="254" t="str">
        <f t="shared" si="39"/>
        <v>Fraction of Eligible Industrial Energy Use Shifted to Hydrogen</v>
      </c>
      <c r="D910" s="6" t="s">
        <v>3083</v>
      </c>
      <c r="E910" s="1" t="s">
        <v>3526</v>
      </c>
      <c r="F910" t="s">
        <v>3045</v>
      </c>
      <c r="G910" s="45" t="s">
        <v>3533</v>
      </c>
      <c r="H910" s="43">
        <v>2171</v>
      </c>
      <c r="I910" s="324" t="s">
        <v>43</v>
      </c>
      <c r="J910" s="255" t="str">
        <f>IF(ISBLANK(INDEX('Policy Characteristics'!D:D,MATCH($C910,'Policy Characteristics'!$C:$C,0))),"",INDEX('Policy Characteristics'!D:D,MATCH($C910,'Policy Characteristics'!$C:$C,0)))</f>
        <v>Hydrogen Combustion</v>
      </c>
      <c r="K910" s="254" t="str">
        <f>IF(ISBLANK(INDEX('Policy Characteristics'!E:E,MATCH($C910,'Policy Characteristics'!$C:$C,0))),"",INDEX('Policy Characteristics'!E:E,MATCH($C910,'Policy Characteristics'!$C:$C,0)))</f>
        <v>indst shift to hydrogen</v>
      </c>
      <c r="L910" s="261">
        <f>IF(ISBLANK(INDEX('Policy Characteristics'!F:F,MATCH($C910,'Policy Characteristics'!$C:$C,0))),"",INDEX('Policy Characteristics'!F:F,MATCH($C910,'Policy Characteristics'!$C:$C,0)))</f>
        <v>0</v>
      </c>
      <c r="M910" s="261">
        <f>IF(ISBLANK(INDEX('Policy Characteristics'!G:G,MATCH($C910,'Policy Characteristics'!$C:$C,0))),"",INDEX('Policy Characteristics'!G:G,MATCH($C910,'Policy Characteristics'!$C:$C,0)))</f>
        <v>1</v>
      </c>
      <c r="N910" s="261">
        <f>IF(ISBLANK(INDEX('Policy Characteristics'!H:H,MATCH($C910,'Policy Characteristics'!$C:$C,0))),"",INDEX('Policy Characteristics'!H:H,MATCH($C910,'Policy Characteristics'!$C:$C,0)))</f>
        <v>0.01</v>
      </c>
      <c r="O910" s="254" t="str">
        <f>IF(ISBLANK(INDEX('Policy Characteristics'!I:I,MATCH($C910,'Policy Characteristics'!$C:$C,0))),"",INDEX('Policy Characteristics'!I:I,MATCH($C910,'Policy Characteristics'!$C:$C,0)))</f>
        <v>% of fuel shifted</v>
      </c>
      <c r="P910" s="254"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54" t="str">
        <f>IF(ISBLANK(INDEX('Policy Characteristics'!K:K,MATCH($C910,'Policy Characteristics'!$C:$C,0))),"",INDEX('Policy Characteristics'!K:K,MATCH($C910,'Policy Characteristics'!$C:$C,0)))</f>
        <v>industry-ag-main.html#fuel-switching</v>
      </c>
      <c r="R910" s="254" t="str">
        <f>IF(ISBLANK(INDEX('Policy Characteristics'!L:L,MATCH($C910,'Policy Characteristics'!$C:$C,0))),"",INDEX('Policy Characteristics'!L:L,MATCH($C910,'Policy Characteristics'!$C:$C,0)))</f>
        <v>industry-elec-and-hydrogen.html</v>
      </c>
    </row>
    <row r="911" spans="1:18" s="2" customFormat="1">
      <c r="A911" s="254" t="str">
        <f>IF(ISBLANK(INDEX('Policy Characteristics'!A:A,MATCH($C911,'Policy Characteristics'!$C:$C,0))),"",INDEX('Policy Characteristics'!A:A,MATCH($C911,'Policy Characteristics'!$C:$C,0)))</f>
        <v>Industry</v>
      </c>
      <c r="B911" s="262" t="str">
        <f>IF(ISBLANK(INDEX('Policy Characteristics'!B:B,MATCH($C911,'Policy Characteristics'!$C:$C,0))),"",INDEX('Policy Characteristics'!B:B,MATCH($C911,'Policy Characteristics'!$C:$C,0)))</f>
        <v>Hydrogen Combustion</v>
      </c>
      <c r="C911" s="254" t="str">
        <f t="shared" si="39"/>
        <v>Fraction of Eligible Industrial Energy Use Shifted to Hydrogen</v>
      </c>
      <c r="D911" s="6" t="s">
        <v>3083</v>
      </c>
      <c r="E911" s="1" t="s">
        <v>3527</v>
      </c>
      <c r="F911" t="s">
        <v>3045</v>
      </c>
      <c r="G911" s="45" t="s">
        <v>3534</v>
      </c>
      <c r="H911" s="43">
        <v>2172</v>
      </c>
      <c r="I911" s="324" t="s">
        <v>43</v>
      </c>
      <c r="J911" s="255" t="str">
        <f>IF(ISBLANK(INDEX('Policy Characteristics'!D:D,MATCH($C911,'Policy Characteristics'!$C:$C,0))),"",INDEX('Policy Characteristics'!D:D,MATCH($C911,'Policy Characteristics'!$C:$C,0)))</f>
        <v>Hydrogen Combustion</v>
      </c>
      <c r="K911" s="254" t="str">
        <f>IF(ISBLANK(INDEX('Policy Characteristics'!E:E,MATCH($C911,'Policy Characteristics'!$C:$C,0))),"",INDEX('Policy Characteristics'!E:E,MATCH($C911,'Policy Characteristics'!$C:$C,0)))</f>
        <v>indst shift to hydrogen</v>
      </c>
      <c r="L911" s="261">
        <f>IF(ISBLANK(INDEX('Policy Characteristics'!F:F,MATCH($C911,'Policy Characteristics'!$C:$C,0))),"",INDEX('Policy Characteristics'!F:F,MATCH($C911,'Policy Characteristics'!$C:$C,0)))</f>
        <v>0</v>
      </c>
      <c r="M911" s="261">
        <f>IF(ISBLANK(INDEX('Policy Characteristics'!G:G,MATCH($C911,'Policy Characteristics'!$C:$C,0))),"",INDEX('Policy Characteristics'!G:G,MATCH($C911,'Policy Characteristics'!$C:$C,0)))</f>
        <v>1</v>
      </c>
      <c r="N911" s="261">
        <f>IF(ISBLANK(INDEX('Policy Characteristics'!H:H,MATCH($C911,'Policy Characteristics'!$C:$C,0))),"",INDEX('Policy Characteristics'!H:H,MATCH($C911,'Policy Characteristics'!$C:$C,0)))</f>
        <v>0.01</v>
      </c>
      <c r="O911" s="254" t="str">
        <f>IF(ISBLANK(INDEX('Policy Characteristics'!I:I,MATCH($C911,'Policy Characteristics'!$C:$C,0))),"",INDEX('Policy Characteristics'!I:I,MATCH($C911,'Policy Characteristics'!$C:$C,0)))</f>
        <v>% of fuel shifted</v>
      </c>
      <c r="P911" s="254"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54" t="str">
        <f>IF(ISBLANK(INDEX('Policy Characteristics'!K:K,MATCH($C911,'Policy Characteristics'!$C:$C,0))),"",INDEX('Policy Characteristics'!K:K,MATCH($C911,'Policy Characteristics'!$C:$C,0)))</f>
        <v>industry-ag-main.html#fuel-switching</v>
      </c>
      <c r="R911" s="254" t="str">
        <f>IF(ISBLANK(INDEX('Policy Characteristics'!L:L,MATCH($C911,'Policy Characteristics'!$C:$C,0))),"",INDEX('Policy Characteristics'!L:L,MATCH($C911,'Policy Characteristics'!$C:$C,0)))</f>
        <v>industry-elec-and-hydrogen.html</v>
      </c>
    </row>
    <row r="912" spans="1:18" s="2" customFormat="1">
      <c r="A912" s="254" t="str">
        <f>IF(ISBLANK(INDEX('Policy Characteristics'!A:A,MATCH($C912,'Policy Characteristics'!$C:$C,0))),"",INDEX('Policy Characteristics'!A:A,MATCH($C912,'Policy Characteristics'!$C:$C,0)))</f>
        <v>Industry</v>
      </c>
      <c r="B912" s="262" t="str">
        <f>IF(ISBLANK(INDEX('Policy Characteristics'!B:B,MATCH($C912,'Policy Characteristics'!$C:$C,0))),"",INDEX('Policy Characteristics'!B:B,MATCH($C912,'Policy Characteristics'!$C:$C,0)))</f>
        <v>Hydrogen Combustion</v>
      </c>
      <c r="C912" s="254" t="str">
        <f t="shared" si="39"/>
        <v>Fraction of Eligible Industrial Energy Use Shifted to Hydrogen</v>
      </c>
      <c r="D912" s="6" t="s">
        <v>3083</v>
      </c>
      <c r="E912" s="1" t="s">
        <v>3528</v>
      </c>
      <c r="F912" t="s">
        <v>3045</v>
      </c>
      <c r="G912" s="45" t="s">
        <v>3535</v>
      </c>
      <c r="H912" s="43">
        <v>2173</v>
      </c>
      <c r="I912" s="324" t="s">
        <v>43</v>
      </c>
      <c r="J912" s="255" t="str">
        <f>IF(ISBLANK(INDEX('Policy Characteristics'!D:D,MATCH($C912,'Policy Characteristics'!$C:$C,0))),"",INDEX('Policy Characteristics'!D:D,MATCH($C912,'Policy Characteristics'!$C:$C,0)))</f>
        <v>Hydrogen Combustion</v>
      </c>
      <c r="K912" s="254" t="str">
        <f>IF(ISBLANK(INDEX('Policy Characteristics'!E:E,MATCH($C912,'Policy Characteristics'!$C:$C,0))),"",INDEX('Policy Characteristics'!E:E,MATCH($C912,'Policy Characteristics'!$C:$C,0)))</f>
        <v>indst shift to hydrogen</v>
      </c>
      <c r="L912" s="261">
        <f>IF(ISBLANK(INDEX('Policy Characteristics'!F:F,MATCH($C912,'Policy Characteristics'!$C:$C,0))),"",INDEX('Policy Characteristics'!F:F,MATCH($C912,'Policy Characteristics'!$C:$C,0)))</f>
        <v>0</v>
      </c>
      <c r="M912" s="261">
        <f>IF(ISBLANK(INDEX('Policy Characteristics'!G:G,MATCH($C912,'Policy Characteristics'!$C:$C,0))),"",INDEX('Policy Characteristics'!G:G,MATCH($C912,'Policy Characteristics'!$C:$C,0)))</f>
        <v>1</v>
      </c>
      <c r="N912" s="261">
        <f>IF(ISBLANK(INDEX('Policy Characteristics'!H:H,MATCH($C912,'Policy Characteristics'!$C:$C,0))),"",INDEX('Policy Characteristics'!H:H,MATCH($C912,'Policy Characteristics'!$C:$C,0)))</f>
        <v>0.01</v>
      </c>
      <c r="O912" s="254" t="str">
        <f>IF(ISBLANK(INDEX('Policy Characteristics'!I:I,MATCH($C912,'Policy Characteristics'!$C:$C,0))),"",INDEX('Policy Characteristics'!I:I,MATCH($C912,'Policy Characteristics'!$C:$C,0)))</f>
        <v>% of fuel shifted</v>
      </c>
      <c r="P912" s="254"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54" t="str">
        <f>IF(ISBLANK(INDEX('Policy Characteristics'!K:K,MATCH($C912,'Policy Characteristics'!$C:$C,0))),"",INDEX('Policy Characteristics'!K:K,MATCH($C912,'Policy Characteristics'!$C:$C,0)))</f>
        <v>industry-ag-main.html#fuel-switching</v>
      </c>
      <c r="R912" s="254" t="str">
        <f>IF(ISBLANK(INDEX('Policy Characteristics'!L:L,MATCH($C912,'Policy Characteristics'!$C:$C,0))),"",INDEX('Policy Characteristics'!L:L,MATCH($C912,'Policy Characteristics'!$C:$C,0)))</f>
        <v>industry-elec-and-hydrogen.html</v>
      </c>
    </row>
    <row r="913" spans="1:18" s="2" customFormat="1">
      <c r="A913" s="254" t="str">
        <f>IF(ISBLANK(INDEX('Policy Characteristics'!A:A,MATCH($C913,'Policy Characteristics'!$C:$C,0))),"",INDEX('Policy Characteristics'!A:A,MATCH($C913,'Policy Characteristics'!$C:$C,0)))</f>
        <v>Industry</v>
      </c>
      <c r="B913" s="262" t="str">
        <f>IF(ISBLANK(INDEX('Policy Characteristics'!B:B,MATCH($C913,'Policy Characteristics'!$C:$C,0))),"",INDEX('Policy Characteristics'!B:B,MATCH($C913,'Policy Characteristics'!$C:$C,0)))</f>
        <v>Hydrogen Combustion</v>
      </c>
      <c r="C913" s="254" t="str">
        <f t="shared" si="39"/>
        <v>Fraction of Eligible Industrial Energy Use Shifted to Hydrogen</v>
      </c>
      <c r="D913" s="6" t="s">
        <v>3083</v>
      </c>
      <c r="E913" s="1" t="s">
        <v>3529</v>
      </c>
      <c r="F913" t="s">
        <v>3045</v>
      </c>
      <c r="G913" s="45" t="s">
        <v>3536</v>
      </c>
      <c r="H913" s="43">
        <v>2174</v>
      </c>
      <c r="I913" s="324" t="s">
        <v>44</v>
      </c>
      <c r="J913" s="255" t="str">
        <f>IF(ISBLANK(INDEX('Policy Characteristics'!D:D,MATCH($C913,'Policy Characteristics'!$C:$C,0))),"",INDEX('Policy Characteristics'!D:D,MATCH($C913,'Policy Characteristics'!$C:$C,0)))</f>
        <v>Hydrogen Combustion</v>
      </c>
      <c r="K913" s="254" t="str">
        <f>IF(ISBLANK(INDEX('Policy Characteristics'!E:E,MATCH($C913,'Policy Characteristics'!$C:$C,0))),"",INDEX('Policy Characteristics'!E:E,MATCH($C913,'Policy Characteristics'!$C:$C,0)))</f>
        <v>indst shift to hydrogen</v>
      </c>
      <c r="L913" s="261">
        <f>IF(ISBLANK(INDEX('Policy Characteristics'!F:F,MATCH($C913,'Policy Characteristics'!$C:$C,0))),"",INDEX('Policy Characteristics'!F:F,MATCH($C913,'Policy Characteristics'!$C:$C,0)))</f>
        <v>0</v>
      </c>
      <c r="M913" s="261">
        <f>IF(ISBLANK(INDEX('Policy Characteristics'!G:G,MATCH($C913,'Policy Characteristics'!$C:$C,0))),"",INDEX('Policy Characteristics'!G:G,MATCH($C913,'Policy Characteristics'!$C:$C,0)))</f>
        <v>1</v>
      </c>
      <c r="N913" s="261">
        <f>IF(ISBLANK(INDEX('Policy Characteristics'!H:H,MATCH($C913,'Policy Characteristics'!$C:$C,0))),"",INDEX('Policy Characteristics'!H:H,MATCH($C913,'Policy Characteristics'!$C:$C,0)))</f>
        <v>0.01</v>
      </c>
      <c r="O913" s="254" t="str">
        <f>IF(ISBLANK(INDEX('Policy Characteristics'!I:I,MATCH($C913,'Policy Characteristics'!$C:$C,0))),"",INDEX('Policy Characteristics'!I:I,MATCH($C913,'Policy Characteristics'!$C:$C,0)))</f>
        <v>% of fuel shifted</v>
      </c>
      <c r="P913" s="254"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54" t="str">
        <f>IF(ISBLANK(INDEX('Policy Characteristics'!K:K,MATCH($C913,'Policy Characteristics'!$C:$C,0))),"",INDEX('Policy Characteristics'!K:K,MATCH($C913,'Policy Characteristics'!$C:$C,0)))</f>
        <v>industry-ag-main.html#fuel-switching</v>
      </c>
      <c r="R913" s="254" t="str">
        <f>IF(ISBLANK(INDEX('Policy Characteristics'!L:L,MATCH($C913,'Policy Characteristics'!$C:$C,0))),"",INDEX('Policy Characteristics'!L:L,MATCH($C913,'Policy Characteristics'!$C:$C,0)))</f>
        <v>industry-elec-and-hydrogen.html</v>
      </c>
    </row>
    <row r="914" spans="1:18" s="2" customFormat="1">
      <c r="A914" s="254" t="str">
        <f>IF(ISBLANK(INDEX('Policy Characteristics'!A:A,MATCH($C914,'Policy Characteristics'!$C:$C,0))),"",INDEX('Policy Characteristics'!A:A,MATCH($C914,'Policy Characteristics'!$C:$C,0)))</f>
        <v>Industry</v>
      </c>
      <c r="B914" s="262" t="str">
        <f>IF(ISBLANK(INDEX('Policy Characteristics'!B:B,MATCH($C914,'Policy Characteristics'!$C:$C,0))),"",INDEX('Policy Characteristics'!B:B,MATCH($C914,'Policy Characteristics'!$C:$C,0)))</f>
        <v>Hydrogen Combustion</v>
      </c>
      <c r="C914" s="254" t="str">
        <f t="shared" si="39"/>
        <v>Fraction of Eligible Industrial Energy Use Shifted to Hydrogen</v>
      </c>
      <c r="D914" s="6" t="s">
        <v>3083</v>
      </c>
      <c r="E914" s="1" t="s">
        <v>3530</v>
      </c>
      <c r="F914" t="s">
        <v>3045</v>
      </c>
      <c r="G914" s="45" t="s">
        <v>3537</v>
      </c>
      <c r="H914" s="43">
        <v>2175</v>
      </c>
      <c r="I914" s="324" t="s">
        <v>44</v>
      </c>
      <c r="J914" s="255" t="str">
        <f>IF(ISBLANK(INDEX('Policy Characteristics'!D:D,MATCH($C914,'Policy Characteristics'!$C:$C,0))),"",INDEX('Policy Characteristics'!D:D,MATCH($C914,'Policy Characteristics'!$C:$C,0)))</f>
        <v>Hydrogen Combustion</v>
      </c>
      <c r="K914" s="254" t="str">
        <f>IF(ISBLANK(INDEX('Policy Characteristics'!E:E,MATCH($C914,'Policy Characteristics'!$C:$C,0))),"",INDEX('Policy Characteristics'!E:E,MATCH($C914,'Policy Characteristics'!$C:$C,0)))</f>
        <v>indst shift to hydrogen</v>
      </c>
      <c r="L914" s="261">
        <f>IF(ISBLANK(INDEX('Policy Characteristics'!F:F,MATCH($C914,'Policy Characteristics'!$C:$C,0))),"",INDEX('Policy Characteristics'!F:F,MATCH($C914,'Policy Characteristics'!$C:$C,0)))</f>
        <v>0</v>
      </c>
      <c r="M914" s="261">
        <f>IF(ISBLANK(INDEX('Policy Characteristics'!G:G,MATCH($C914,'Policy Characteristics'!$C:$C,0))),"",INDEX('Policy Characteristics'!G:G,MATCH($C914,'Policy Characteristics'!$C:$C,0)))</f>
        <v>1</v>
      </c>
      <c r="N914" s="261">
        <f>IF(ISBLANK(INDEX('Policy Characteristics'!H:H,MATCH($C914,'Policy Characteristics'!$C:$C,0))),"",INDEX('Policy Characteristics'!H:H,MATCH($C914,'Policy Characteristics'!$C:$C,0)))</f>
        <v>0.01</v>
      </c>
      <c r="O914" s="254" t="str">
        <f>IF(ISBLANK(INDEX('Policy Characteristics'!I:I,MATCH($C914,'Policy Characteristics'!$C:$C,0))),"",INDEX('Policy Characteristics'!I:I,MATCH($C914,'Policy Characteristics'!$C:$C,0)))</f>
        <v>% of fuel shifted</v>
      </c>
      <c r="P914" s="254"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54" t="str">
        <f>IF(ISBLANK(INDEX('Policy Characteristics'!K:K,MATCH($C914,'Policy Characteristics'!$C:$C,0))),"",INDEX('Policy Characteristics'!K:K,MATCH($C914,'Policy Characteristics'!$C:$C,0)))</f>
        <v>industry-ag-main.html#fuel-switching</v>
      </c>
      <c r="R914" s="254" t="str">
        <f>IF(ISBLANK(INDEX('Policy Characteristics'!L:L,MATCH($C914,'Policy Characteristics'!$C:$C,0))),"",INDEX('Policy Characteristics'!L:L,MATCH($C914,'Policy Characteristics'!$C:$C,0)))</f>
        <v>industry-elec-and-hydrogen.html</v>
      </c>
    </row>
    <row r="915" spans="1:18" s="2" customFormat="1">
      <c r="A915" s="254" t="str">
        <f>IF(ISBLANK(INDEX('Policy Characteristics'!A:A,MATCH($C915,'Policy Characteristics'!$C:$C,0))),"",INDEX('Policy Characteristics'!A:A,MATCH($C915,'Policy Characteristics'!$C:$C,0)))</f>
        <v>Industry</v>
      </c>
      <c r="B915" s="262" t="str">
        <f>IF(ISBLANK(INDEX('Policy Characteristics'!B:B,MATCH($C915,'Policy Characteristics'!$C:$C,0))),"",INDEX('Policy Characteristics'!B:B,MATCH($C915,'Policy Characteristics'!$C:$C,0)))</f>
        <v>Hydrogen Combustion</v>
      </c>
      <c r="C915" s="254" t="str">
        <f t="shared" si="39"/>
        <v>Fraction of Eligible Industrial Energy Use Shifted to Hydrogen</v>
      </c>
      <c r="D915" s="6" t="s">
        <v>3083</v>
      </c>
      <c r="E915" s="1" t="s">
        <v>3531</v>
      </c>
      <c r="F915" t="s">
        <v>3045</v>
      </c>
      <c r="G915" s="45" t="s">
        <v>3538</v>
      </c>
      <c r="H915" s="43">
        <v>2176</v>
      </c>
      <c r="I915" s="324" t="s">
        <v>44</v>
      </c>
      <c r="J915" s="255" t="str">
        <f>IF(ISBLANK(INDEX('Policy Characteristics'!D:D,MATCH($C915,'Policy Characteristics'!$C:$C,0))),"",INDEX('Policy Characteristics'!D:D,MATCH($C915,'Policy Characteristics'!$C:$C,0)))</f>
        <v>Hydrogen Combustion</v>
      </c>
      <c r="K915" s="254" t="str">
        <f>IF(ISBLANK(INDEX('Policy Characteristics'!E:E,MATCH($C915,'Policy Characteristics'!$C:$C,0))),"",INDEX('Policy Characteristics'!E:E,MATCH($C915,'Policy Characteristics'!$C:$C,0)))</f>
        <v>indst shift to hydrogen</v>
      </c>
      <c r="L915" s="261">
        <f>IF(ISBLANK(INDEX('Policy Characteristics'!F:F,MATCH($C915,'Policy Characteristics'!$C:$C,0))),"",INDEX('Policy Characteristics'!F:F,MATCH($C915,'Policy Characteristics'!$C:$C,0)))</f>
        <v>0</v>
      </c>
      <c r="M915" s="261">
        <f>IF(ISBLANK(INDEX('Policy Characteristics'!G:G,MATCH($C915,'Policy Characteristics'!$C:$C,0))),"",INDEX('Policy Characteristics'!G:G,MATCH($C915,'Policy Characteristics'!$C:$C,0)))</f>
        <v>1</v>
      </c>
      <c r="N915" s="261">
        <f>IF(ISBLANK(INDEX('Policy Characteristics'!H:H,MATCH($C915,'Policy Characteristics'!$C:$C,0))),"",INDEX('Policy Characteristics'!H:H,MATCH($C915,'Policy Characteristics'!$C:$C,0)))</f>
        <v>0.01</v>
      </c>
      <c r="O915" s="254" t="str">
        <f>IF(ISBLANK(INDEX('Policy Characteristics'!I:I,MATCH($C915,'Policy Characteristics'!$C:$C,0))),"",INDEX('Policy Characteristics'!I:I,MATCH($C915,'Policy Characteristics'!$C:$C,0)))</f>
        <v>% of fuel shifted</v>
      </c>
      <c r="P915" s="254"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54" t="str">
        <f>IF(ISBLANK(INDEX('Policy Characteristics'!K:K,MATCH($C915,'Policy Characteristics'!$C:$C,0))),"",INDEX('Policy Characteristics'!K:K,MATCH($C915,'Policy Characteristics'!$C:$C,0)))</f>
        <v>industry-ag-main.html#fuel-switching</v>
      </c>
      <c r="R915" s="254" t="str">
        <f>IF(ISBLANK(INDEX('Policy Characteristics'!L:L,MATCH($C915,'Policy Characteristics'!$C:$C,0))),"",INDEX('Policy Characteristics'!L:L,MATCH($C915,'Policy Characteristics'!$C:$C,0)))</f>
        <v>industry-elec-and-hydrogen.html</v>
      </c>
    </row>
    <row r="916" spans="1:18" s="2" customFormat="1">
      <c r="A916" s="254" t="str">
        <f>IF(ISBLANK(INDEX('Policy Characteristics'!A:A,MATCH($C916,'Policy Characteristics'!$C:$C,0))),"",INDEX('Policy Characteristics'!A:A,MATCH($C916,'Policy Characteristics'!$C:$C,0)))</f>
        <v>Industry</v>
      </c>
      <c r="B916" s="262" t="str">
        <f>IF(ISBLANK(INDEX('Policy Characteristics'!B:B,MATCH($C916,'Policy Characteristics'!$C:$C,0))),"",INDEX('Policy Characteristics'!B:B,MATCH($C916,'Policy Characteristics'!$C:$C,0)))</f>
        <v>Hydrogen Combustion</v>
      </c>
      <c r="C916" s="254" t="str">
        <f t="shared" si="39"/>
        <v>Fraction of Eligible Industrial Energy Use Shifted to Hydrogen</v>
      </c>
      <c r="D916" s="6" t="s">
        <v>3083</v>
      </c>
      <c r="E916" s="1" t="s">
        <v>3694</v>
      </c>
      <c r="F916" t="s">
        <v>3045</v>
      </c>
      <c r="G916" s="45" t="s">
        <v>3694</v>
      </c>
      <c r="H916" s="43">
        <v>2177</v>
      </c>
      <c r="I916" s="324" t="s">
        <v>44</v>
      </c>
      <c r="J916" s="255" t="str">
        <f>IF(ISBLANK(INDEX('Policy Characteristics'!D:D,MATCH($C916,'Policy Characteristics'!$C:$C,0))),"",INDEX('Policy Characteristics'!D:D,MATCH($C916,'Policy Characteristics'!$C:$C,0)))</f>
        <v>Hydrogen Combustion</v>
      </c>
      <c r="K916" s="254" t="str">
        <f>IF(ISBLANK(INDEX('Policy Characteristics'!E:E,MATCH($C916,'Policy Characteristics'!$C:$C,0))),"",INDEX('Policy Characteristics'!E:E,MATCH($C916,'Policy Characteristics'!$C:$C,0)))</f>
        <v>indst shift to hydrogen</v>
      </c>
      <c r="L916" s="261">
        <f>IF(ISBLANK(INDEX('Policy Characteristics'!F:F,MATCH($C916,'Policy Characteristics'!$C:$C,0))),"",INDEX('Policy Characteristics'!F:F,MATCH($C916,'Policy Characteristics'!$C:$C,0)))</f>
        <v>0</v>
      </c>
      <c r="M916" s="261">
        <f>IF(ISBLANK(INDEX('Policy Characteristics'!G:G,MATCH($C916,'Policy Characteristics'!$C:$C,0))),"",INDEX('Policy Characteristics'!G:G,MATCH($C916,'Policy Characteristics'!$C:$C,0)))</f>
        <v>1</v>
      </c>
      <c r="N916" s="261">
        <f>IF(ISBLANK(INDEX('Policy Characteristics'!H:H,MATCH($C916,'Policy Characteristics'!$C:$C,0))),"",INDEX('Policy Characteristics'!H:H,MATCH($C916,'Policy Characteristics'!$C:$C,0)))</f>
        <v>0.01</v>
      </c>
      <c r="O916" s="254" t="str">
        <f>IF(ISBLANK(INDEX('Policy Characteristics'!I:I,MATCH($C916,'Policy Characteristics'!$C:$C,0))),"",INDEX('Policy Characteristics'!I:I,MATCH($C916,'Policy Characteristics'!$C:$C,0)))</f>
        <v>% of fuel shifted</v>
      </c>
      <c r="P916" s="254"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54" t="str">
        <f>IF(ISBLANK(INDEX('Policy Characteristics'!K:K,MATCH($C916,'Policy Characteristics'!$C:$C,0))),"",INDEX('Policy Characteristics'!K:K,MATCH($C916,'Policy Characteristics'!$C:$C,0)))</f>
        <v>industry-ag-main.html#fuel-switching</v>
      </c>
      <c r="R916" s="254" t="str">
        <f>IF(ISBLANK(INDEX('Policy Characteristics'!L:L,MATCH($C916,'Policy Characteristics'!$C:$C,0))),"",INDEX('Policy Characteristics'!L:L,MATCH($C916,'Policy Characteristics'!$C:$C,0)))</f>
        <v>industry-elec-and-hydrogen.html</v>
      </c>
    </row>
    <row r="917" spans="1:18" s="2" customFormat="1">
      <c r="A917" s="254" t="str">
        <f>IF(ISBLANK(INDEX('Policy Characteristics'!A:A,MATCH($C917,'Policy Characteristics'!$C:$C,0))),"",INDEX('Policy Characteristics'!A:A,MATCH($C917,'Policy Characteristics'!$C:$C,0)))</f>
        <v>Industry</v>
      </c>
      <c r="B917" s="262" t="str">
        <f>IF(ISBLANK(INDEX('Policy Characteristics'!B:B,MATCH($C917,'Policy Characteristics'!$C:$C,0))),"",INDEX('Policy Characteristics'!B:B,MATCH($C917,'Policy Characteristics'!$C:$C,0)))</f>
        <v>Hydrogen Combustion</v>
      </c>
      <c r="C917" s="254" t="str">
        <f t="shared" si="39"/>
        <v>Fraction of Eligible Industrial Energy Use Shifted to Hydrogen</v>
      </c>
      <c r="D917" s="6" t="s">
        <v>3084</v>
      </c>
      <c r="E917" s="1" t="s">
        <v>3525</v>
      </c>
      <c r="F917" t="s">
        <v>3046</v>
      </c>
      <c r="G917" s="45" t="s">
        <v>3532</v>
      </c>
      <c r="H917" s="43">
        <v>2178</v>
      </c>
      <c r="I917" s="324" t="s">
        <v>43</v>
      </c>
      <c r="J917" s="255" t="str">
        <f>IF(ISBLANK(INDEX('Policy Characteristics'!D:D,MATCH($C917,'Policy Characteristics'!$C:$C,0))),"",INDEX('Policy Characteristics'!D:D,MATCH($C917,'Policy Characteristics'!$C:$C,0)))</f>
        <v>Hydrogen Combustion</v>
      </c>
      <c r="K917" s="254" t="str">
        <f>IF(ISBLANK(INDEX('Policy Characteristics'!E:E,MATCH($C917,'Policy Characteristics'!$C:$C,0))),"",INDEX('Policy Characteristics'!E:E,MATCH($C917,'Policy Characteristics'!$C:$C,0)))</f>
        <v>indst shift to hydrogen</v>
      </c>
      <c r="L917" s="261">
        <f>IF(ISBLANK(INDEX('Policy Characteristics'!F:F,MATCH($C917,'Policy Characteristics'!$C:$C,0))),"",INDEX('Policy Characteristics'!F:F,MATCH($C917,'Policy Characteristics'!$C:$C,0)))</f>
        <v>0</v>
      </c>
      <c r="M917" s="261">
        <f>IF(ISBLANK(INDEX('Policy Characteristics'!G:G,MATCH($C917,'Policy Characteristics'!$C:$C,0))),"",INDEX('Policy Characteristics'!G:G,MATCH($C917,'Policy Characteristics'!$C:$C,0)))</f>
        <v>1</v>
      </c>
      <c r="N917" s="261">
        <f>IF(ISBLANK(INDEX('Policy Characteristics'!H:H,MATCH($C917,'Policy Characteristics'!$C:$C,0))),"",INDEX('Policy Characteristics'!H:H,MATCH($C917,'Policy Characteristics'!$C:$C,0)))</f>
        <v>0.01</v>
      </c>
      <c r="O917" s="254" t="str">
        <f>IF(ISBLANK(INDEX('Policy Characteristics'!I:I,MATCH($C917,'Policy Characteristics'!$C:$C,0))),"",INDEX('Policy Characteristics'!I:I,MATCH($C917,'Policy Characteristics'!$C:$C,0)))</f>
        <v>% of fuel shifted</v>
      </c>
      <c r="P917" s="254"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54" t="str">
        <f>IF(ISBLANK(INDEX('Policy Characteristics'!K:K,MATCH($C917,'Policy Characteristics'!$C:$C,0))),"",INDEX('Policy Characteristics'!K:K,MATCH($C917,'Policy Characteristics'!$C:$C,0)))</f>
        <v>industry-ag-main.html#fuel-switching</v>
      </c>
      <c r="R917" s="254" t="str">
        <f>IF(ISBLANK(INDEX('Policy Characteristics'!L:L,MATCH($C917,'Policy Characteristics'!$C:$C,0))),"",INDEX('Policy Characteristics'!L:L,MATCH($C917,'Policy Characteristics'!$C:$C,0)))</f>
        <v>industry-elec-and-hydrogen.html</v>
      </c>
    </row>
    <row r="918" spans="1:18" s="2" customFormat="1">
      <c r="A918" s="254" t="str">
        <f>IF(ISBLANK(INDEX('Policy Characteristics'!A:A,MATCH($C918,'Policy Characteristics'!$C:$C,0))),"",INDEX('Policy Characteristics'!A:A,MATCH($C918,'Policy Characteristics'!$C:$C,0)))</f>
        <v>Industry</v>
      </c>
      <c r="B918" s="262" t="str">
        <f>IF(ISBLANK(INDEX('Policy Characteristics'!B:B,MATCH($C918,'Policy Characteristics'!$C:$C,0))),"",INDEX('Policy Characteristics'!B:B,MATCH($C918,'Policy Characteristics'!$C:$C,0)))</f>
        <v>Hydrogen Combustion</v>
      </c>
      <c r="C918" s="254" t="str">
        <f t="shared" si="39"/>
        <v>Fraction of Eligible Industrial Energy Use Shifted to Hydrogen</v>
      </c>
      <c r="D918" s="6" t="s">
        <v>3084</v>
      </c>
      <c r="E918" s="1" t="s">
        <v>3526</v>
      </c>
      <c r="F918" t="s">
        <v>3046</v>
      </c>
      <c r="G918" s="45" t="s">
        <v>3533</v>
      </c>
      <c r="H918" s="43">
        <v>2179</v>
      </c>
      <c r="I918" s="324" t="s">
        <v>43</v>
      </c>
      <c r="J918" s="255" t="str">
        <f>IF(ISBLANK(INDEX('Policy Characteristics'!D:D,MATCH($C918,'Policy Characteristics'!$C:$C,0))),"",INDEX('Policy Characteristics'!D:D,MATCH($C918,'Policy Characteristics'!$C:$C,0)))</f>
        <v>Hydrogen Combustion</v>
      </c>
      <c r="K918" s="254" t="str">
        <f>IF(ISBLANK(INDEX('Policy Characteristics'!E:E,MATCH($C918,'Policy Characteristics'!$C:$C,0))),"",INDEX('Policy Characteristics'!E:E,MATCH($C918,'Policy Characteristics'!$C:$C,0)))</f>
        <v>indst shift to hydrogen</v>
      </c>
      <c r="L918" s="261">
        <f>IF(ISBLANK(INDEX('Policy Characteristics'!F:F,MATCH($C918,'Policy Characteristics'!$C:$C,0))),"",INDEX('Policy Characteristics'!F:F,MATCH($C918,'Policy Characteristics'!$C:$C,0)))</f>
        <v>0</v>
      </c>
      <c r="M918" s="261">
        <f>IF(ISBLANK(INDEX('Policy Characteristics'!G:G,MATCH($C918,'Policy Characteristics'!$C:$C,0))),"",INDEX('Policy Characteristics'!G:G,MATCH($C918,'Policy Characteristics'!$C:$C,0)))</f>
        <v>1</v>
      </c>
      <c r="N918" s="261">
        <f>IF(ISBLANK(INDEX('Policy Characteristics'!H:H,MATCH($C918,'Policy Characteristics'!$C:$C,0))),"",INDEX('Policy Characteristics'!H:H,MATCH($C918,'Policy Characteristics'!$C:$C,0)))</f>
        <v>0.01</v>
      </c>
      <c r="O918" s="254" t="str">
        <f>IF(ISBLANK(INDEX('Policy Characteristics'!I:I,MATCH($C918,'Policy Characteristics'!$C:$C,0))),"",INDEX('Policy Characteristics'!I:I,MATCH($C918,'Policy Characteristics'!$C:$C,0)))</f>
        <v>% of fuel shifted</v>
      </c>
      <c r="P918" s="254"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54" t="str">
        <f>IF(ISBLANK(INDEX('Policy Characteristics'!K:K,MATCH($C918,'Policy Characteristics'!$C:$C,0))),"",INDEX('Policy Characteristics'!K:K,MATCH($C918,'Policy Characteristics'!$C:$C,0)))</f>
        <v>industry-ag-main.html#fuel-switching</v>
      </c>
      <c r="R918" s="254" t="str">
        <f>IF(ISBLANK(INDEX('Policy Characteristics'!L:L,MATCH($C918,'Policy Characteristics'!$C:$C,0))),"",INDEX('Policy Characteristics'!L:L,MATCH($C918,'Policy Characteristics'!$C:$C,0)))</f>
        <v>industry-elec-and-hydrogen.html</v>
      </c>
    </row>
    <row r="919" spans="1:18" s="2" customFormat="1">
      <c r="A919" s="254" t="str">
        <f>IF(ISBLANK(INDEX('Policy Characteristics'!A:A,MATCH($C919,'Policy Characteristics'!$C:$C,0))),"",INDEX('Policy Characteristics'!A:A,MATCH($C919,'Policy Characteristics'!$C:$C,0)))</f>
        <v>Industry</v>
      </c>
      <c r="B919" s="262" t="str">
        <f>IF(ISBLANK(INDEX('Policy Characteristics'!B:B,MATCH($C919,'Policy Characteristics'!$C:$C,0))),"",INDEX('Policy Characteristics'!B:B,MATCH($C919,'Policy Characteristics'!$C:$C,0)))</f>
        <v>Hydrogen Combustion</v>
      </c>
      <c r="C919" s="254" t="str">
        <f t="shared" si="39"/>
        <v>Fraction of Eligible Industrial Energy Use Shifted to Hydrogen</v>
      </c>
      <c r="D919" s="6" t="s">
        <v>3084</v>
      </c>
      <c r="E919" s="1" t="s">
        <v>3527</v>
      </c>
      <c r="F919" t="s">
        <v>3046</v>
      </c>
      <c r="G919" s="45" t="s">
        <v>3534</v>
      </c>
      <c r="H919" s="43">
        <v>2180</v>
      </c>
      <c r="I919" s="324" t="s">
        <v>43</v>
      </c>
      <c r="J919" s="255" t="str">
        <f>IF(ISBLANK(INDEX('Policy Characteristics'!D:D,MATCH($C919,'Policy Characteristics'!$C:$C,0))),"",INDEX('Policy Characteristics'!D:D,MATCH($C919,'Policy Characteristics'!$C:$C,0)))</f>
        <v>Hydrogen Combustion</v>
      </c>
      <c r="K919" s="254" t="str">
        <f>IF(ISBLANK(INDEX('Policy Characteristics'!E:E,MATCH($C919,'Policy Characteristics'!$C:$C,0))),"",INDEX('Policy Characteristics'!E:E,MATCH($C919,'Policy Characteristics'!$C:$C,0)))</f>
        <v>indst shift to hydrogen</v>
      </c>
      <c r="L919" s="261">
        <f>IF(ISBLANK(INDEX('Policy Characteristics'!F:F,MATCH($C919,'Policy Characteristics'!$C:$C,0))),"",INDEX('Policy Characteristics'!F:F,MATCH($C919,'Policy Characteristics'!$C:$C,0)))</f>
        <v>0</v>
      </c>
      <c r="M919" s="261">
        <f>IF(ISBLANK(INDEX('Policy Characteristics'!G:G,MATCH($C919,'Policy Characteristics'!$C:$C,0))),"",INDEX('Policy Characteristics'!G:G,MATCH($C919,'Policy Characteristics'!$C:$C,0)))</f>
        <v>1</v>
      </c>
      <c r="N919" s="261">
        <f>IF(ISBLANK(INDEX('Policy Characteristics'!H:H,MATCH($C919,'Policy Characteristics'!$C:$C,0))),"",INDEX('Policy Characteristics'!H:H,MATCH($C919,'Policy Characteristics'!$C:$C,0)))</f>
        <v>0.01</v>
      </c>
      <c r="O919" s="254" t="str">
        <f>IF(ISBLANK(INDEX('Policy Characteristics'!I:I,MATCH($C919,'Policy Characteristics'!$C:$C,0))),"",INDEX('Policy Characteristics'!I:I,MATCH($C919,'Policy Characteristics'!$C:$C,0)))</f>
        <v>% of fuel shifted</v>
      </c>
      <c r="P919" s="254"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54" t="str">
        <f>IF(ISBLANK(INDEX('Policy Characteristics'!K:K,MATCH($C919,'Policy Characteristics'!$C:$C,0))),"",INDEX('Policy Characteristics'!K:K,MATCH($C919,'Policy Characteristics'!$C:$C,0)))</f>
        <v>industry-ag-main.html#fuel-switching</v>
      </c>
      <c r="R919" s="254" t="str">
        <f>IF(ISBLANK(INDEX('Policy Characteristics'!L:L,MATCH($C919,'Policy Characteristics'!$C:$C,0))),"",INDEX('Policy Characteristics'!L:L,MATCH($C919,'Policy Characteristics'!$C:$C,0)))</f>
        <v>industry-elec-and-hydrogen.html</v>
      </c>
    </row>
    <row r="920" spans="1:18" s="2" customFormat="1">
      <c r="A920" s="254" t="str">
        <f>IF(ISBLANK(INDEX('Policy Characteristics'!A:A,MATCH($C920,'Policy Characteristics'!$C:$C,0))),"",INDEX('Policy Characteristics'!A:A,MATCH($C920,'Policy Characteristics'!$C:$C,0)))</f>
        <v>Industry</v>
      </c>
      <c r="B920" s="262" t="str">
        <f>IF(ISBLANK(INDEX('Policy Characteristics'!B:B,MATCH($C920,'Policy Characteristics'!$C:$C,0))),"",INDEX('Policy Characteristics'!B:B,MATCH($C920,'Policy Characteristics'!$C:$C,0)))</f>
        <v>Hydrogen Combustion</v>
      </c>
      <c r="C920" s="254" t="str">
        <f t="shared" si="39"/>
        <v>Fraction of Eligible Industrial Energy Use Shifted to Hydrogen</v>
      </c>
      <c r="D920" s="6" t="s">
        <v>3084</v>
      </c>
      <c r="E920" s="1" t="s">
        <v>3528</v>
      </c>
      <c r="F920" t="s">
        <v>3046</v>
      </c>
      <c r="G920" s="45" t="s">
        <v>3535</v>
      </c>
      <c r="H920" s="43">
        <v>2181</v>
      </c>
      <c r="I920" s="324" t="s">
        <v>43</v>
      </c>
      <c r="J920" s="255" t="str">
        <f>IF(ISBLANK(INDEX('Policy Characteristics'!D:D,MATCH($C920,'Policy Characteristics'!$C:$C,0))),"",INDEX('Policy Characteristics'!D:D,MATCH($C920,'Policy Characteristics'!$C:$C,0)))</f>
        <v>Hydrogen Combustion</v>
      </c>
      <c r="K920" s="254" t="str">
        <f>IF(ISBLANK(INDEX('Policy Characteristics'!E:E,MATCH($C920,'Policy Characteristics'!$C:$C,0))),"",INDEX('Policy Characteristics'!E:E,MATCH($C920,'Policy Characteristics'!$C:$C,0)))</f>
        <v>indst shift to hydrogen</v>
      </c>
      <c r="L920" s="261">
        <f>IF(ISBLANK(INDEX('Policy Characteristics'!F:F,MATCH($C920,'Policy Characteristics'!$C:$C,0))),"",INDEX('Policy Characteristics'!F:F,MATCH($C920,'Policy Characteristics'!$C:$C,0)))</f>
        <v>0</v>
      </c>
      <c r="M920" s="261">
        <f>IF(ISBLANK(INDEX('Policy Characteristics'!G:G,MATCH($C920,'Policy Characteristics'!$C:$C,0))),"",INDEX('Policy Characteristics'!G:G,MATCH($C920,'Policy Characteristics'!$C:$C,0)))</f>
        <v>1</v>
      </c>
      <c r="N920" s="261">
        <f>IF(ISBLANK(INDEX('Policy Characteristics'!H:H,MATCH($C920,'Policy Characteristics'!$C:$C,0))),"",INDEX('Policy Characteristics'!H:H,MATCH($C920,'Policy Characteristics'!$C:$C,0)))</f>
        <v>0.01</v>
      </c>
      <c r="O920" s="254" t="str">
        <f>IF(ISBLANK(INDEX('Policy Characteristics'!I:I,MATCH($C920,'Policy Characteristics'!$C:$C,0))),"",INDEX('Policy Characteristics'!I:I,MATCH($C920,'Policy Characteristics'!$C:$C,0)))</f>
        <v>% of fuel shifted</v>
      </c>
      <c r="P920" s="254"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54" t="str">
        <f>IF(ISBLANK(INDEX('Policy Characteristics'!K:K,MATCH($C920,'Policy Characteristics'!$C:$C,0))),"",INDEX('Policy Characteristics'!K:K,MATCH($C920,'Policy Characteristics'!$C:$C,0)))</f>
        <v>industry-ag-main.html#fuel-switching</v>
      </c>
      <c r="R920" s="254" t="str">
        <f>IF(ISBLANK(INDEX('Policy Characteristics'!L:L,MATCH($C920,'Policy Characteristics'!$C:$C,0))),"",INDEX('Policy Characteristics'!L:L,MATCH($C920,'Policy Characteristics'!$C:$C,0)))</f>
        <v>industry-elec-and-hydrogen.html</v>
      </c>
    </row>
    <row r="921" spans="1:18" s="2" customFormat="1">
      <c r="A921" s="254" t="str">
        <f>IF(ISBLANK(INDEX('Policy Characteristics'!A:A,MATCH($C921,'Policy Characteristics'!$C:$C,0))),"",INDEX('Policy Characteristics'!A:A,MATCH($C921,'Policy Characteristics'!$C:$C,0)))</f>
        <v>Industry</v>
      </c>
      <c r="B921" s="262" t="str">
        <f>IF(ISBLANK(INDEX('Policy Characteristics'!B:B,MATCH($C921,'Policy Characteristics'!$C:$C,0))),"",INDEX('Policy Characteristics'!B:B,MATCH($C921,'Policy Characteristics'!$C:$C,0)))</f>
        <v>Hydrogen Combustion</v>
      </c>
      <c r="C921" s="254" t="str">
        <f t="shared" si="39"/>
        <v>Fraction of Eligible Industrial Energy Use Shifted to Hydrogen</v>
      </c>
      <c r="D921" s="6" t="s">
        <v>3084</v>
      </c>
      <c r="E921" s="1" t="s">
        <v>3529</v>
      </c>
      <c r="F921" t="s">
        <v>3046</v>
      </c>
      <c r="G921" s="45" t="s">
        <v>3536</v>
      </c>
      <c r="H921" s="43">
        <v>2182</v>
      </c>
      <c r="I921" s="324" t="s">
        <v>44</v>
      </c>
      <c r="J921" s="255" t="str">
        <f>IF(ISBLANK(INDEX('Policy Characteristics'!D:D,MATCH($C921,'Policy Characteristics'!$C:$C,0))),"",INDEX('Policy Characteristics'!D:D,MATCH($C921,'Policy Characteristics'!$C:$C,0)))</f>
        <v>Hydrogen Combustion</v>
      </c>
      <c r="K921" s="254" t="str">
        <f>IF(ISBLANK(INDEX('Policy Characteristics'!E:E,MATCH($C921,'Policy Characteristics'!$C:$C,0))),"",INDEX('Policy Characteristics'!E:E,MATCH($C921,'Policy Characteristics'!$C:$C,0)))</f>
        <v>indst shift to hydrogen</v>
      </c>
      <c r="L921" s="261">
        <f>IF(ISBLANK(INDEX('Policy Characteristics'!F:F,MATCH($C921,'Policy Characteristics'!$C:$C,0))),"",INDEX('Policy Characteristics'!F:F,MATCH($C921,'Policy Characteristics'!$C:$C,0)))</f>
        <v>0</v>
      </c>
      <c r="M921" s="261">
        <f>IF(ISBLANK(INDEX('Policy Characteristics'!G:G,MATCH($C921,'Policy Characteristics'!$C:$C,0))),"",INDEX('Policy Characteristics'!G:G,MATCH($C921,'Policy Characteristics'!$C:$C,0)))</f>
        <v>1</v>
      </c>
      <c r="N921" s="261">
        <f>IF(ISBLANK(INDEX('Policy Characteristics'!H:H,MATCH($C921,'Policy Characteristics'!$C:$C,0))),"",INDEX('Policy Characteristics'!H:H,MATCH($C921,'Policy Characteristics'!$C:$C,0)))</f>
        <v>0.01</v>
      </c>
      <c r="O921" s="254" t="str">
        <f>IF(ISBLANK(INDEX('Policy Characteristics'!I:I,MATCH($C921,'Policy Characteristics'!$C:$C,0))),"",INDEX('Policy Characteristics'!I:I,MATCH($C921,'Policy Characteristics'!$C:$C,0)))</f>
        <v>% of fuel shifted</v>
      </c>
      <c r="P921" s="254"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54" t="str">
        <f>IF(ISBLANK(INDEX('Policy Characteristics'!K:K,MATCH($C921,'Policy Characteristics'!$C:$C,0))),"",INDEX('Policy Characteristics'!K:K,MATCH($C921,'Policy Characteristics'!$C:$C,0)))</f>
        <v>industry-ag-main.html#fuel-switching</v>
      </c>
      <c r="R921" s="254" t="str">
        <f>IF(ISBLANK(INDEX('Policy Characteristics'!L:L,MATCH($C921,'Policy Characteristics'!$C:$C,0))),"",INDEX('Policy Characteristics'!L:L,MATCH($C921,'Policy Characteristics'!$C:$C,0)))</f>
        <v>industry-elec-and-hydrogen.html</v>
      </c>
    </row>
    <row r="922" spans="1:18" s="2" customFormat="1">
      <c r="A922" s="254" t="str">
        <f>IF(ISBLANK(INDEX('Policy Characteristics'!A:A,MATCH($C922,'Policy Characteristics'!$C:$C,0))),"",INDEX('Policy Characteristics'!A:A,MATCH($C922,'Policy Characteristics'!$C:$C,0)))</f>
        <v>Industry</v>
      </c>
      <c r="B922" s="262" t="str">
        <f>IF(ISBLANK(INDEX('Policy Characteristics'!B:B,MATCH($C922,'Policy Characteristics'!$C:$C,0))),"",INDEX('Policy Characteristics'!B:B,MATCH($C922,'Policy Characteristics'!$C:$C,0)))</f>
        <v>Hydrogen Combustion</v>
      </c>
      <c r="C922" s="254" t="str">
        <f t="shared" si="39"/>
        <v>Fraction of Eligible Industrial Energy Use Shifted to Hydrogen</v>
      </c>
      <c r="D922" s="6" t="s">
        <v>3084</v>
      </c>
      <c r="E922" s="1" t="s">
        <v>3530</v>
      </c>
      <c r="F922" t="s">
        <v>3046</v>
      </c>
      <c r="G922" s="45" t="s">
        <v>3537</v>
      </c>
      <c r="H922" s="43">
        <v>2183</v>
      </c>
      <c r="I922" s="324" t="s">
        <v>43</v>
      </c>
      <c r="J922" s="255" t="str">
        <f>IF(ISBLANK(INDEX('Policy Characteristics'!D:D,MATCH($C922,'Policy Characteristics'!$C:$C,0))),"",INDEX('Policy Characteristics'!D:D,MATCH($C922,'Policy Characteristics'!$C:$C,0)))</f>
        <v>Hydrogen Combustion</v>
      </c>
      <c r="K922" s="254" t="str">
        <f>IF(ISBLANK(INDEX('Policy Characteristics'!E:E,MATCH($C922,'Policy Characteristics'!$C:$C,0))),"",INDEX('Policy Characteristics'!E:E,MATCH($C922,'Policy Characteristics'!$C:$C,0)))</f>
        <v>indst shift to hydrogen</v>
      </c>
      <c r="L922" s="261">
        <f>IF(ISBLANK(INDEX('Policy Characteristics'!F:F,MATCH($C922,'Policy Characteristics'!$C:$C,0))),"",INDEX('Policy Characteristics'!F:F,MATCH($C922,'Policy Characteristics'!$C:$C,0)))</f>
        <v>0</v>
      </c>
      <c r="M922" s="261">
        <f>IF(ISBLANK(INDEX('Policy Characteristics'!G:G,MATCH($C922,'Policy Characteristics'!$C:$C,0))),"",INDEX('Policy Characteristics'!G:G,MATCH($C922,'Policy Characteristics'!$C:$C,0)))</f>
        <v>1</v>
      </c>
      <c r="N922" s="261">
        <f>IF(ISBLANK(INDEX('Policy Characteristics'!H:H,MATCH($C922,'Policy Characteristics'!$C:$C,0))),"",INDEX('Policy Characteristics'!H:H,MATCH($C922,'Policy Characteristics'!$C:$C,0)))</f>
        <v>0.01</v>
      </c>
      <c r="O922" s="254" t="str">
        <f>IF(ISBLANK(INDEX('Policy Characteristics'!I:I,MATCH($C922,'Policy Characteristics'!$C:$C,0))),"",INDEX('Policy Characteristics'!I:I,MATCH($C922,'Policy Characteristics'!$C:$C,0)))</f>
        <v>% of fuel shifted</v>
      </c>
      <c r="P922" s="254"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54" t="str">
        <f>IF(ISBLANK(INDEX('Policy Characteristics'!K:K,MATCH($C922,'Policy Characteristics'!$C:$C,0))),"",INDEX('Policy Characteristics'!K:K,MATCH($C922,'Policy Characteristics'!$C:$C,0)))</f>
        <v>industry-ag-main.html#fuel-switching</v>
      </c>
      <c r="R922" s="254" t="str">
        <f>IF(ISBLANK(INDEX('Policy Characteristics'!L:L,MATCH($C922,'Policy Characteristics'!$C:$C,0))),"",INDEX('Policy Characteristics'!L:L,MATCH($C922,'Policy Characteristics'!$C:$C,0)))</f>
        <v>industry-elec-and-hydrogen.html</v>
      </c>
    </row>
    <row r="923" spans="1:18" s="2" customFormat="1">
      <c r="A923" s="254" t="str">
        <f>IF(ISBLANK(INDEX('Policy Characteristics'!A:A,MATCH($C923,'Policy Characteristics'!$C:$C,0))),"",INDEX('Policy Characteristics'!A:A,MATCH($C923,'Policy Characteristics'!$C:$C,0)))</f>
        <v>Industry</v>
      </c>
      <c r="B923" s="262" t="str">
        <f>IF(ISBLANK(INDEX('Policy Characteristics'!B:B,MATCH($C923,'Policy Characteristics'!$C:$C,0))),"",INDEX('Policy Characteristics'!B:B,MATCH($C923,'Policy Characteristics'!$C:$C,0)))</f>
        <v>Hydrogen Combustion</v>
      </c>
      <c r="C923" s="254" t="str">
        <f t="shared" si="39"/>
        <v>Fraction of Eligible Industrial Energy Use Shifted to Hydrogen</v>
      </c>
      <c r="D923" s="6" t="s">
        <v>3084</v>
      </c>
      <c r="E923" s="1" t="s">
        <v>3531</v>
      </c>
      <c r="F923" t="s">
        <v>3046</v>
      </c>
      <c r="G923" s="45" t="s">
        <v>3538</v>
      </c>
      <c r="H923" s="43">
        <v>2184</v>
      </c>
      <c r="I923" s="324" t="s">
        <v>44</v>
      </c>
      <c r="J923" s="255" t="str">
        <f>IF(ISBLANK(INDEX('Policy Characteristics'!D:D,MATCH($C923,'Policy Characteristics'!$C:$C,0))),"",INDEX('Policy Characteristics'!D:D,MATCH($C923,'Policy Characteristics'!$C:$C,0)))</f>
        <v>Hydrogen Combustion</v>
      </c>
      <c r="K923" s="254" t="str">
        <f>IF(ISBLANK(INDEX('Policy Characteristics'!E:E,MATCH($C923,'Policy Characteristics'!$C:$C,0))),"",INDEX('Policy Characteristics'!E:E,MATCH($C923,'Policy Characteristics'!$C:$C,0)))</f>
        <v>indst shift to hydrogen</v>
      </c>
      <c r="L923" s="261">
        <f>IF(ISBLANK(INDEX('Policy Characteristics'!F:F,MATCH($C923,'Policy Characteristics'!$C:$C,0))),"",INDEX('Policy Characteristics'!F:F,MATCH($C923,'Policy Characteristics'!$C:$C,0)))</f>
        <v>0</v>
      </c>
      <c r="M923" s="261">
        <f>IF(ISBLANK(INDEX('Policy Characteristics'!G:G,MATCH($C923,'Policy Characteristics'!$C:$C,0))),"",INDEX('Policy Characteristics'!G:G,MATCH($C923,'Policy Characteristics'!$C:$C,0)))</f>
        <v>1</v>
      </c>
      <c r="N923" s="261">
        <f>IF(ISBLANK(INDEX('Policy Characteristics'!H:H,MATCH($C923,'Policy Characteristics'!$C:$C,0))),"",INDEX('Policy Characteristics'!H:H,MATCH($C923,'Policy Characteristics'!$C:$C,0)))</f>
        <v>0.01</v>
      </c>
      <c r="O923" s="254" t="str">
        <f>IF(ISBLANK(INDEX('Policy Characteristics'!I:I,MATCH($C923,'Policy Characteristics'!$C:$C,0))),"",INDEX('Policy Characteristics'!I:I,MATCH($C923,'Policy Characteristics'!$C:$C,0)))</f>
        <v>% of fuel shifted</v>
      </c>
      <c r="P923" s="254"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54" t="str">
        <f>IF(ISBLANK(INDEX('Policy Characteristics'!K:K,MATCH($C923,'Policy Characteristics'!$C:$C,0))),"",INDEX('Policy Characteristics'!K:K,MATCH($C923,'Policy Characteristics'!$C:$C,0)))</f>
        <v>industry-ag-main.html#fuel-switching</v>
      </c>
      <c r="R923" s="254" t="str">
        <f>IF(ISBLANK(INDEX('Policy Characteristics'!L:L,MATCH($C923,'Policy Characteristics'!$C:$C,0))),"",INDEX('Policy Characteristics'!L:L,MATCH($C923,'Policy Characteristics'!$C:$C,0)))</f>
        <v>industry-elec-and-hydrogen.html</v>
      </c>
    </row>
    <row r="924" spans="1:18" s="2" customFormat="1">
      <c r="A924" s="254" t="str">
        <f>IF(ISBLANK(INDEX('Policy Characteristics'!A:A,MATCH($C924,'Policy Characteristics'!$C:$C,0))),"",INDEX('Policy Characteristics'!A:A,MATCH($C924,'Policy Characteristics'!$C:$C,0)))</f>
        <v>Industry</v>
      </c>
      <c r="B924" s="262" t="str">
        <f>IF(ISBLANK(INDEX('Policy Characteristics'!B:B,MATCH($C924,'Policy Characteristics'!$C:$C,0))),"",INDEX('Policy Characteristics'!B:B,MATCH($C924,'Policy Characteristics'!$C:$C,0)))</f>
        <v>Hydrogen Combustion</v>
      </c>
      <c r="C924" s="254" t="str">
        <f t="shared" si="39"/>
        <v>Fraction of Eligible Industrial Energy Use Shifted to Hydrogen</v>
      </c>
      <c r="D924" s="6" t="s">
        <v>3084</v>
      </c>
      <c r="E924" s="1" t="s">
        <v>3694</v>
      </c>
      <c r="F924" t="s">
        <v>3046</v>
      </c>
      <c r="G924" s="45" t="s">
        <v>3694</v>
      </c>
      <c r="H924" s="43">
        <v>2185</v>
      </c>
      <c r="I924" s="324" t="s">
        <v>43</v>
      </c>
      <c r="J924" s="255" t="str">
        <f>IF(ISBLANK(INDEX('Policy Characteristics'!D:D,MATCH($C924,'Policy Characteristics'!$C:$C,0))),"",INDEX('Policy Characteristics'!D:D,MATCH($C924,'Policy Characteristics'!$C:$C,0)))</f>
        <v>Hydrogen Combustion</v>
      </c>
      <c r="K924" s="254" t="str">
        <f>IF(ISBLANK(INDEX('Policy Characteristics'!E:E,MATCH($C924,'Policy Characteristics'!$C:$C,0))),"",INDEX('Policy Characteristics'!E:E,MATCH($C924,'Policy Characteristics'!$C:$C,0)))</f>
        <v>indst shift to hydrogen</v>
      </c>
      <c r="L924" s="261">
        <f>IF(ISBLANK(INDEX('Policy Characteristics'!F:F,MATCH($C924,'Policy Characteristics'!$C:$C,0))),"",INDEX('Policy Characteristics'!F:F,MATCH($C924,'Policy Characteristics'!$C:$C,0)))</f>
        <v>0</v>
      </c>
      <c r="M924" s="261">
        <f>IF(ISBLANK(INDEX('Policy Characteristics'!G:G,MATCH($C924,'Policy Characteristics'!$C:$C,0))),"",INDEX('Policy Characteristics'!G:G,MATCH($C924,'Policy Characteristics'!$C:$C,0)))</f>
        <v>1</v>
      </c>
      <c r="N924" s="261">
        <f>IF(ISBLANK(INDEX('Policy Characteristics'!H:H,MATCH($C924,'Policy Characteristics'!$C:$C,0))),"",INDEX('Policy Characteristics'!H:H,MATCH($C924,'Policy Characteristics'!$C:$C,0)))</f>
        <v>0.01</v>
      </c>
      <c r="O924" s="254" t="str">
        <f>IF(ISBLANK(INDEX('Policy Characteristics'!I:I,MATCH($C924,'Policy Characteristics'!$C:$C,0))),"",INDEX('Policy Characteristics'!I:I,MATCH($C924,'Policy Characteristics'!$C:$C,0)))</f>
        <v>% of fuel shifted</v>
      </c>
      <c r="P924" s="254"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54" t="str">
        <f>IF(ISBLANK(INDEX('Policy Characteristics'!K:K,MATCH($C924,'Policy Characteristics'!$C:$C,0))),"",INDEX('Policy Characteristics'!K:K,MATCH($C924,'Policy Characteristics'!$C:$C,0)))</f>
        <v>industry-ag-main.html#fuel-switching</v>
      </c>
      <c r="R924" s="254" t="str">
        <f>IF(ISBLANK(INDEX('Policy Characteristics'!L:L,MATCH($C924,'Policy Characteristics'!$C:$C,0))),"",INDEX('Policy Characteristics'!L:L,MATCH($C924,'Policy Characteristics'!$C:$C,0)))</f>
        <v>industry-elec-and-hydrogen.html</v>
      </c>
    </row>
    <row r="925" spans="1:18" s="2" customFormat="1">
      <c r="A925" s="254" t="str">
        <f>IF(ISBLANK(INDEX('Policy Characteristics'!A:A,MATCH($C925,'Policy Characteristics'!$C:$C,0))),"",INDEX('Policy Characteristics'!A:A,MATCH($C925,'Policy Characteristics'!$C:$C,0)))</f>
        <v>Industry</v>
      </c>
      <c r="B925" s="262" t="str">
        <f>IF(ISBLANK(INDEX('Policy Characteristics'!B:B,MATCH($C925,'Policy Characteristics'!$C:$C,0))),"",INDEX('Policy Characteristics'!B:B,MATCH($C925,'Policy Characteristics'!$C:$C,0)))</f>
        <v>Hydrogen Combustion</v>
      </c>
      <c r="C925" s="254" t="str">
        <f t="shared" si="39"/>
        <v>Fraction of Eligible Industrial Energy Use Shifted to Hydrogen</v>
      </c>
      <c r="D925" s="6" t="s">
        <v>3085</v>
      </c>
      <c r="E925" s="1" t="s">
        <v>3525</v>
      </c>
      <c r="F925" t="s">
        <v>3047</v>
      </c>
      <c r="G925" s="45" t="s">
        <v>3532</v>
      </c>
      <c r="H925" s="43">
        <v>2186</v>
      </c>
      <c r="I925" s="324" t="s">
        <v>43</v>
      </c>
      <c r="J925" s="255" t="str">
        <f>IF(ISBLANK(INDEX('Policy Characteristics'!D:D,MATCH($C925,'Policy Characteristics'!$C:$C,0))),"",INDEX('Policy Characteristics'!D:D,MATCH($C925,'Policy Characteristics'!$C:$C,0)))</f>
        <v>Hydrogen Combustion</v>
      </c>
      <c r="K925" s="254" t="str">
        <f>IF(ISBLANK(INDEX('Policy Characteristics'!E:E,MATCH($C925,'Policy Characteristics'!$C:$C,0))),"",INDEX('Policy Characteristics'!E:E,MATCH($C925,'Policy Characteristics'!$C:$C,0)))</f>
        <v>indst shift to hydrogen</v>
      </c>
      <c r="L925" s="261">
        <f>IF(ISBLANK(INDEX('Policy Characteristics'!F:F,MATCH($C925,'Policy Characteristics'!$C:$C,0))),"",INDEX('Policy Characteristics'!F:F,MATCH($C925,'Policy Characteristics'!$C:$C,0)))</f>
        <v>0</v>
      </c>
      <c r="M925" s="261">
        <f>IF(ISBLANK(INDEX('Policy Characteristics'!G:G,MATCH($C925,'Policy Characteristics'!$C:$C,0))),"",INDEX('Policy Characteristics'!G:G,MATCH($C925,'Policy Characteristics'!$C:$C,0)))</f>
        <v>1</v>
      </c>
      <c r="N925" s="261">
        <f>IF(ISBLANK(INDEX('Policy Characteristics'!H:H,MATCH($C925,'Policy Characteristics'!$C:$C,0))),"",INDEX('Policy Characteristics'!H:H,MATCH($C925,'Policy Characteristics'!$C:$C,0)))</f>
        <v>0.01</v>
      </c>
      <c r="O925" s="254" t="str">
        <f>IF(ISBLANK(INDEX('Policy Characteristics'!I:I,MATCH($C925,'Policy Characteristics'!$C:$C,0))),"",INDEX('Policy Characteristics'!I:I,MATCH($C925,'Policy Characteristics'!$C:$C,0)))</f>
        <v>% of fuel shifted</v>
      </c>
      <c r="P925" s="254"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54" t="str">
        <f>IF(ISBLANK(INDEX('Policy Characteristics'!K:K,MATCH($C925,'Policy Characteristics'!$C:$C,0))),"",INDEX('Policy Characteristics'!K:K,MATCH($C925,'Policy Characteristics'!$C:$C,0)))</f>
        <v>industry-ag-main.html#fuel-switching</v>
      </c>
      <c r="R925" s="254" t="str">
        <f>IF(ISBLANK(INDEX('Policy Characteristics'!L:L,MATCH($C925,'Policy Characteristics'!$C:$C,0))),"",INDEX('Policy Characteristics'!L:L,MATCH($C925,'Policy Characteristics'!$C:$C,0)))</f>
        <v>industry-elec-and-hydrogen.html</v>
      </c>
    </row>
    <row r="926" spans="1:18" s="2" customFormat="1">
      <c r="A926" s="254" t="str">
        <f>IF(ISBLANK(INDEX('Policy Characteristics'!A:A,MATCH($C926,'Policy Characteristics'!$C:$C,0))),"",INDEX('Policy Characteristics'!A:A,MATCH($C926,'Policy Characteristics'!$C:$C,0)))</f>
        <v>Industry</v>
      </c>
      <c r="B926" s="262" t="str">
        <f>IF(ISBLANK(INDEX('Policy Characteristics'!B:B,MATCH($C926,'Policy Characteristics'!$C:$C,0))),"",INDEX('Policy Characteristics'!B:B,MATCH($C926,'Policy Characteristics'!$C:$C,0)))</f>
        <v>Hydrogen Combustion</v>
      </c>
      <c r="C926" s="254" t="str">
        <f t="shared" si="39"/>
        <v>Fraction of Eligible Industrial Energy Use Shifted to Hydrogen</v>
      </c>
      <c r="D926" s="6" t="s">
        <v>3085</v>
      </c>
      <c r="E926" s="1" t="s">
        <v>3526</v>
      </c>
      <c r="F926" t="s">
        <v>3047</v>
      </c>
      <c r="G926" s="45" t="s">
        <v>3533</v>
      </c>
      <c r="H926" s="43">
        <v>2187</v>
      </c>
      <c r="I926" s="324" t="s">
        <v>43</v>
      </c>
      <c r="J926" s="255" t="str">
        <f>IF(ISBLANK(INDEX('Policy Characteristics'!D:D,MATCH($C926,'Policy Characteristics'!$C:$C,0))),"",INDEX('Policy Characteristics'!D:D,MATCH($C926,'Policy Characteristics'!$C:$C,0)))</f>
        <v>Hydrogen Combustion</v>
      </c>
      <c r="K926" s="254" t="str">
        <f>IF(ISBLANK(INDEX('Policy Characteristics'!E:E,MATCH($C926,'Policy Characteristics'!$C:$C,0))),"",INDEX('Policy Characteristics'!E:E,MATCH($C926,'Policy Characteristics'!$C:$C,0)))</f>
        <v>indst shift to hydrogen</v>
      </c>
      <c r="L926" s="261">
        <f>IF(ISBLANK(INDEX('Policy Characteristics'!F:F,MATCH($C926,'Policy Characteristics'!$C:$C,0))),"",INDEX('Policy Characteristics'!F:F,MATCH($C926,'Policy Characteristics'!$C:$C,0)))</f>
        <v>0</v>
      </c>
      <c r="M926" s="261">
        <f>IF(ISBLANK(INDEX('Policy Characteristics'!G:G,MATCH($C926,'Policy Characteristics'!$C:$C,0))),"",INDEX('Policy Characteristics'!G:G,MATCH($C926,'Policy Characteristics'!$C:$C,0)))</f>
        <v>1</v>
      </c>
      <c r="N926" s="261">
        <f>IF(ISBLANK(INDEX('Policy Characteristics'!H:H,MATCH($C926,'Policy Characteristics'!$C:$C,0))),"",INDEX('Policy Characteristics'!H:H,MATCH($C926,'Policy Characteristics'!$C:$C,0)))</f>
        <v>0.01</v>
      </c>
      <c r="O926" s="254" t="str">
        <f>IF(ISBLANK(INDEX('Policy Characteristics'!I:I,MATCH($C926,'Policy Characteristics'!$C:$C,0))),"",INDEX('Policy Characteristics'!I:I,MATCH($C926,'Policy Characteristics'!$C:$C,0)))</f>
        <v>% of fuel shifted</v>
      </c>
      <c r="P926" s="254"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54" t="str">
        <f>IF(ISBLANK(INDEX('Policy Characteristics'!K:K,MATCH($C926,'Policy Characteristics'!$C:$C,0))),"",INDEX('Policy Characteristics'!K:K,MATCH($C926,'Policy Characteristics'!$C:$C,0)))</f>
        <v>industry-ag-main.html#fuel-switching</v>
      </c>
      <c r="R926" s="254" t="str">
        <f>IF(ISBLANK(INDEX('Policy Characteristics'!L:L,MATCH($C926,'Policy Characteristics'!$C:$C,0))),"",INDEX('Policy Characteristics'!L:L,MATCH($C926,'Policy Characteristics'!$C:$C,0)))</f>
        <v>industry-elec-and-hydrogen.html</v>
      </c>
    </row>
    <row r="927" spans="1:18" s="2" customFormat="1">
      <c r="A927" s="254" t="str">
        <f>IF(ISBLANK(INDEX('Policy Characteristics'!A:A,MATCH($C927,'Policy Characteristics'!$C:$C,0))),"",INDEX('Policy Characteristics'!A:A,MATCH($C927,'Policy Characteristics'!$C:$C,0)))</f>
        <v>Industry</v>
      </c>
      <c r="B927" s="262" t="str">
        <f>IF(ISBLANK(INDEX('Policy Characteristics'!B:B,MATCH($C927,'Policy Characteristics'!$C:$C,0))),"",INDEX('Policy Characteristics'!B:B,MATCH($C927,'Policy Characteristics'!$C:$C,0)))</f>
        <v>Hydrogen Combustion</v>
      </c>
      <c r="C927" s="254" t="str">
        <f t="shared" si="39"/>
        <v>Fraction of Eligible Industrial Energy Use Shifted to Hydrogen</v>
      </c>
      <c r="D927" s="6" t="s">
        <v>3085</v>
      </c>
      <c r="E927" s="1" t="s">
        <v>3527</v>
      </c>
      <c r="F927" t="s">
        <v>3047</v>
      </c>
      <c r="G927" s="45" t="s">
        <v>3534</v>
      </c>
      <c r="H927" s="43">
        <v>2188</v>
      </c>
      <c r="I927" s="324" t="s">
        <v>43</v>
      </c>
      <c r="J927" s="255" t="str">
        <f>IF(ISBLANK(INDEX('Policy Characteristics'!D:D,MATCH($C927,'Policy Characteristics'!$C:$C,0))),"",INDEX('Policy Characteristics'!D:D,MATCH($C927,'Policy Characteristics'!$C:$C,0)))</f>
        <v>Hydrogen Combustion</v>
      </c>
      <c r="K927" s="254" t="str">
        <f>IF(ISBLANK(INDEX('Policy Characteristics'!E:E,MATCH($C927,'Policy Characteristics'!$C:$C,0))),"",INDEX('Policy Characteristics'!E:E,MATCH($C927,'Policy Characteristics'!$C:$C,0)))</f>
        <v>indst shift to hydrogen</v>
      </c>
      <c r="L927" s="261">
        <f>IF(ISBLANK(INDEX('Policy Characteristics'!F:F,MATCH($C927,'Policy Characteristics'!$C:$C,0))),"",INDEX('Policy Characteristics'!F:F,MATCH($C927,'Policy Characteristics'!$C:$C,0)))</f>
        <v>0</v>
      </c>
      <c r="M927" s="261">
        <f>IF(ISBLANK(INDEX('Policy Characteristics'!G:G,MATCH($C927,'Policy Characteristics'!$C:$C,0))),"",INDEX('Policy Characteristics'!G:G,MATCH($C927,'Policy Characteristics'!$C:$C,0)))</f>
        <v>1</v>
      </c>
      <c r="N927" s="261">
        <f>IF(ISBLANK(INDEX('Policy Characteristics'!H:H,MATCH($C927,'Policy Characteristics'!$C:$C,0))),"",INDEX('Policy Characteristics'!H:H,MATCH($C927,'Policy Characteristics'!$C:$C,0)))</f>
        <v>0.01</v>
      </c>
      <c r="O927" s="254" t="str">
        <f>IF(ISBLANK(INDEX('Policy Characteristics'!I:I,MATCH($C927,'Policy Characteristics'!$C:$C,0))),"",INDEX('Policy Characteristics'!I:I,MATCH($C927,'Policy Characteristics'!$C:$C,0)))</f>
        <v>% of fuel shifted</v>
      </c>
      <c r="P927" s="254"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54" t="str">
        <f>IF(ISBLANK(INDEX('Policy Characteristics'!K:K,MATCH($C927,'Policy Characteristics'!$C:$C,0))),"",INDEX('Policy Characteristics'!K:K,MATCH($C927,'Policy Characteristics'!$C:$C,0)))</f>
        <v>industry-ag-main.html#fuel-switching</v>
      </c>
      <c r="R927" s="254" t="str">
        <f>IF(ISBLANK(INDEX('Policy Characteristics'!L:L,MATCH($C927,'Policy Characteristics'!$C:$C,0))),"",INDEX('Policy Characteristics'!L:L,MATCH($C927,'Policy Characteristics'!$C:$C,0)))</f>
        <v>industry-elec-and-hydrogen.html</v>
      </c>
    </row>
    <row r="928" spans="1:18" s="2" customFormat="1">
      <c r="A928" s="254" t="str">
        <f>IF(ISBLANK(INDEX('Policy Characteristics'!A:A,MATCH($C928,'Policy Characteristics'!$C:$C,0))),"",INDEX('Policy Characteristics'!A:A,MATCH($C928,'Policy Characteristics'!$C:$C,0)))</f>
        <v>Industry</v>
      </c>
      <c r="B928" s="262" t="str">
        <f>IF(ISBLANK(INDEX('Policy Characteristics'!B:B,MATCH($C928,'Policy Characteristics'!$C:$C,0))),"",INDEX('Policy Characteristics'!B:B,MATCH($C928,'Policy Characteristics'!$C:$C,0)))</f>
        <v>Hydrogen Combustion</v>
      </c>
      <c r="C928" s="254" t="str">
        <f t="shared" si="39"/>
        <v>Fraction of Eligible Industrial Energy Use Shifted to Hydrogen</v>
      </c>
      <c r="D928" s="6" t="s">
        <v>3085</v>
      </c>
      <c r="E928" s="1" t="s">
        <v>3528</v>
      </c>
      <c r="F928" t="s">
        <v>3047</v>
      </c>
      <c r="G928" s="45" t="s">
        <v>3535</v>
      </c>
      <c r="H928" s="43">
        <v>2189</v>
      </c>
      <c r="I928" s="324" t="s">
        <v>43</v>
      </c>
      <c r="J928" s="255" t="str">
        <f>IF(ISBLANK(INDEX('Policy Characteristics'!D:D,MATCH($C928,'Policy Characteristics'!$C:$C,0))),"",INDEX('Policy Characteristics'!D:D,MATCH($C928,'Policy Characteristics'!$C:$C,0)))</f>
        <v>Hydrogen Combustion</v>
      </c>
      <c r="K928" s="254" t="str">
        <f>IF(ISBLANK(INDEX('Policy Characteristics'!E:E,MATCH($C928,'Policy Characteristics'!$C:$C,0))),"",INDEX('Policy Characteristics'!E:E,MATCH($C928,'Policy Characteristics'!$C:$C,0)))</f>
        <v>indst shift to hydrogen</v>
      </c>
      <c r="L928" s="261">
        <f>IF(ISBLANK(INDEX('Policy Characteristics'!F:F,MATCH($C928,'Policy Characteristics'!$C:$C,0))),"",INDEX('Policy Characteristics'!F:F,MATCH($C928,'Policy Characteristics'!$C:$C,0)))</f>
        <v>0</v>
      </c>
      <c r="M928" s="261">
        <f>IF(ISBLANK(INDEX('Policy Characteristics'!G:G,MATCH($C928,'Policy Characteristics'!$C:$C,0))),"",INDEX('Policy Characteristics'!G:G,MATCH($C928,'Policy Characteristics'!$C:$C,0)))</f>
        <v>1</v>
      </c>
      <c r="N928" s="261">
        <f>IF(ISBLANK(INDEX('Policy Characteristics'!H:H,MATCH($C928,'Policy Characteristics'!$C:$C,0))),"",INDEX('Policy Characteristics'!H:H,MATCH($C928,'Policy Characteristics'!$C:$C,0)))</f>
        <v>0.01</v>
      </c>
      <c r="O928" s="254" t="str">
        <f>IF(ISBLANK(INDEX('Policy Characteristics'!I:I,MATCH($C928,'Policy Characteristics'!$C:$C,0))),"",INDEX('Policy Characteristics'!I:I,MATCH($C928,'Policy Characteristics'!$C:$C,0)))</f>
        <v>% of fuel shifted</v>
      </c>
      <c r="P928" s="254"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54" t="str">
        <f>IF(ISBLANK(INDEX('Policy Characteristics'!K:K,MATCH($C928,'Policy Characteristics'!$C:$C,0))),"",INDEX('Policy Characteristics'!K:K,MATCH($C928,'Policy Characteristics'!$C:$C,0)))</f>
        <v>industry-ag-main.html#fuel-switching</v>
      </c>
      <c r="R928" s="254" t="str">
        <f>IF(ISBLANK(INDEX('Policy Characteristics'!L:L,MATCH($C928,'Policy Characteristics'!$C:$C,0))),"",INDEX('Policy Characteristics'!L:L,MATCH($C928,'Policy Characteristics'!$C:$C,0)))</f>
        <v>industry-elec-and-hydrogen.html</v>
      </c>
    </row>
    <row r="929" spans="1:18" s="2" customFormat="1">
      <c r="A929" s="254" t="str">
        <f>IF(ISBLANK(INDEX('Policy Characteristics'!A:A,MATCH($C929,'Policy Characteristics'!$C:$C,0))),"",INDEX('Policy Characteristics'!A:A,MATCH($C929,'Policy Characteristics'!$C:$C,0)))</f>
        <v>Industry</v>
      </c>
      <c r="B929" s="262" t="str">
        <f>IF(ISBLANK(INDEX('Policy Characteristics'!B:B,MATCH($C929,'Policy Characteristics'!$C:$C,0))),"",INDEX('Policy Characteristics'!B:B,MATCH($C929,'Policy Characteristics'!$C:$C,0)))</f>
        <v>Hydrogen Combustion</v>
      </c>
      <c r="C929" s="254" t="str">
        <f t="shared" si="39"/>
        <v>Fraction of Eligible Industrial Energy Use Shifted to Hydrogen</v>
      </c>
      <c r="D929" s="6" t="s">
        <v>3085</v>
      </c>
      <c r="E929" s="1" t="s">
        <v>3529</v>
      </c>
      <c r="F929" t="s">
        <v>3047</v>
      </c>
      <c r="G929" s="45" t="s">
        <v>3536</v>
      </c>
      <c r="H929" s="43">
        <v>2190</v>
      </c>
      <c r="I929" s="324" t="s">
        <v>44</v>
      </c>
      <c r="J929" s="255" t="str">
        <f>IF(ISBLANK(INDEX('Policy Characteristics'!D:D,MATCH($C929,'Policy Characteristics'!$C:$C,0))),"",INDEX('Policy Characteristics'!D:D,MATCH($C929,'Policy Characteristics'!$C:$C,0)))</f>
        <v>Hydrogen Combustion</v>
      </c>
      <c r="K929" s="254" t="str">
        <f>IF(ISBLANK(INDEX('Policy Characteristics'!E:E,MATCH($C929,'Policy Characteristics'!$C:$C,0))),"",INDEX('Policy Characteristics'!E:E,MATCH($C929,'Policy Characteristics'!$C:$C,0)))</f>
        <v>indst shift to hydrogen</v>
      </c>
      <c r="L929" s="261">
        <f>IF(ISBLANK(INDEX('Policy Characteristics'!F:F,MATCH($C929,'Policy Characteristics'!$C:$C,0))),"",INDEX('Policy Characteristics'!F:F,MATCH($C929,'Policy Characteristics'!$C:$C,0)))</f>
        <v>0</v>
      </c>
      <c r="M929" s="261">
        <f>IF(ISBLANK(INDEX('Policy Characteristics'!G:G,MATCH($C929,'Policy Characteristics'!$C:$C,0))),"",INDEX('Policy Characteristics'!G:G,MATCH($C929,'Policy Characteristics'!$C:$C,0)))</f>
        <v>1</v>
      </c>
      <c r="N929" s="261">
        <f>IF(ISBLANK(INDEX('Policy Characteristics'!H:H,MATCH($C929,'Policy Characteristics'!$C:$C,0))),"",INDEX('Policy Characteristics'!H:H,MATCH($C929,'Policy Characteristics'!$C:$C,0)))</f>
        <v>0.01</v>
      </c>
      <c r="O929" s="254" t="str">
        <f>IF(ISBLANK(INDEX('Policy Characteristics'!I:I,MATCH($C929,'Policy Characteristics'!$C:$C,0))),"",INDEX('Policy Characteristics'!I:I,MATCH($C929,'Policy Characteristics'!$C:$C,0)))</f>
        <v>% of fuel shifted</v>
      </c>
      <c r="P929" s="254"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54" t="str">
        <f>IF(ISBLANK(INDEX('Policy Characteristics'!K:K,MATCH($C929,'Policy Characteristics'!$C:$C,0))),"",INDEX('Policy Characteristics'!K:K,MATCH($C929,'Policy Characteristics'!$C:$C,0)))</f>
        <v>industry-ag-main.html#fuel-switching</v>
      </c>
      <c r="R929" s="254" t="str">
        <f>IF(ISBLANK(INDEX('Policy Characteristics'!L:L,MATCH($C929,'Policy Characteristics'!$C:$C,0))),"",INDEX('Policy Characteristics'!L:L,MATCH($C929,'Policy Characteristics'!$C:$C,0)))</f>
        <v>industry-elec-and-hydrogen.html</v>
      </c>
    </row>
    <row r="930" spans="1:18" s="2" customFormat="1">
      <c r="A930" s="254" t="str">
        <f>IF(ISBLANK(INDEX('Policy Characteristics'!A:A,MATCH($C930,'Policy Characteristics'!$C:$C,0))),"",INDEX('Policy Characteristics'!A:A,MATCH($C930,'Policy Characteristics'!$C:$C,0)))</f>
        <v>Industry</v>
      </c>
      <c r="B930" s="262" t="str">
        <f>IF(ISBLANK(INDEX('Policy Characteristics'!B:B,MATCH($C930,'Policy Characteristics'!$C:$C,0))),"",INDEX('Policy Characteristics'!B:B,MATCH($C930,'Policy Characteristics'!$C:$C,0)))</f>
        <v>Hydrogen Combustion</v>
      </c>
      <c r="C930" s="254" t="str">
        <f t="shared" si="39"/>
        <v>Fraction of Eligible Industrial Energy Use Shifted to Hydrogen</v>
      </c>
      <c r="D930" s="6" t="s">
        <v>3085</v>
      </c>
      <c r="E930" s="1" t="s">
        <v>3530</v>
      </c>
      <c r="F930" t="s">
        <v>3047</v>
      </c>
      <c r="G930" s="45" t="s">
        <v>3537</v>
      </c>
      <c r="H930" s="43">
        <v>2191</v>
      </c>
      <c r="I930" s="324" t="s">
        <v>44</v>
      </c>
      <c r="J930" s="255" t="str">
        <f>IF(ISBLANK(INDEX('Policy Characteristics'!D:D,MATCH($C930,'Policy Characteristics'!$C:$C,0))),"",INDEX('Policy Characteristics'!D:D,MATCH($C930,'Policy Characteristics'!$C:$C,0)))</f>
        <v>Hydrogen Combustion</v>
      </c>
      <c r="K930" s="254" t="str">
        <f>IF(ISBLANK(INDEX('Policy Characteristics'!E:E,MATCH($C930,'Policy Characteristics'!$C:$C,0))),"",INDEX('Policy Characteristics'!E:E,MATCH($C930,'Policy Characteristics'!$C:$C,0)))</f>
        <v>indst shift to hydrogen</v>
      </c>
      <c r="L930" s="261">
        <f>IF(ISBLANK(INDEX('Policy Characteristics'!F:F,MATCH($C930,'Policy Characteristics'!$C:$C,0))),"",INDEX('Policy Characteristics'!F:F,MATCH($C930,'Policy Characteristics'!$C:$C,0)))</f>
        <v>0</v>
      </c>
      <c r="M930" s="261">
        <f>IF(ISBLANK(INDEX('Policy Characteristics'!G:G,MATCH($C930,'Policy Characteristics'!$C:$C,0))),"",INDEX('Policy Characteristics'!G:G,MATCH($C930,'Policy Characteristics'!$C:$C,0)))</f>
        <v>1</v>
      </c>
      <c r="N930" s="261">
        <f>IF(ISBLANK(INDEX('Policy Characteristics'!H:H,MATCH($C930,'Policy Characteristics'!$C:$C,0))),"",INDEX('Policy Characteristics'!H:H,MATCH($C930,'Policy Characteristics'!$C:$C,0)))</f>
        <v>0.01</v>
      </c>
      <c r="O930" s="254" t="str">
        <f>IF(ISBLANK(INDEX('Policy Characteristics'!I:I,MATCH($C930,'Policy Characteristics'!$C:$C,0))),"",INDEX('Policy Characteristics'!I:I,MATCH($C930,'Policy Characteristics'!$C:$C,0)))</f>
        <v>% of fuel shifted</v>
      </c>
      <c r="P930" s="254"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54" t="str">
        <f>IF(ISBLANK(INDEX('Policy Characteristics'!K:K,MATCH($C930,'Policy Characteristics'!$C:$C,0))),"",INDEX('Policy Characteristics'!K:K,MATCH($C930,'Policy Characteristics'!$C:$C,0)))</f>
        <v>industry-ag-main.html#fuel-switching</v>
      </c>
      <c r="R930" s="254" t="str">
        <f>IF(ISBLANK(INDEX('Policy Characteristics'!L:L,MATCH($C930,'Policy Characteristics'!$C:$C,0))),"",INDEX('Policy Characteristics'!L:L,MATCH($C930,'Policy Characteristics'!$C:$C,0)))</f>
        <v>industry-elec-and-hydrogen.html</v>
      </c>
    </row>
    <row r="931" spans="1:18" s="2" customFormat="1">
      <c r="A931" s="254" t="str">
        <f>IF(ISBLANK(INDEX('Policy Characteristics'!A:A,MATCH($C931,'Policy Characteristics'!$C:$C,0))),"",INDEX('Policy Characteristics'!A:A,MATCH($C931,'Policy Characteristics'!$C:$C,0)))</f>
        <v>Industry</v>
      </c>
      <c r="B931" s="262" t="str">
        <f>IF(ISBLANK(INDEX('Policy Characteristics'!B:B,MATCH($C931,'Policy Characteristics'!$C:$C,0))),"",INDEX('Policy Characteristics'!B:B,MATCH($C931,'Policy Characteristics'!$C:$C,0)))</f>
        <v>Hydrogen Combustion</v>
      </c>
      <c r="C931" s="254" t="str">
        <f t="shared" si="39"/>
        <v>Fraction of Eligible Industrial Energy Use Shifted to Hydrogen</v>
      </c>
      <c r="D931" s="6" t="s">
        <v>3085</v>
      </c>
      <c r="E931" s="1" t="s">
        <v>3531</v>
      </c>
      <c r="F931" t="s">
        <v>3047</v>
      </c>
      <c r="G931" s="45" t="s">
        <v>3538</v>
      </c>
      <c r="H931" s="43">
        <v>2192</v>
      </c>
      <c r="I931" s="324" t="s">
        <v>44</v>
      </c>
      <c r="J931" s="255" t="str">
        <f>IF(ISBLANK(INDEX('Policy Characteristics'!D:D,MATCH($C931,'Policy Characteristics'!$C:$C,0))),"",INDEX('Policy Characteristics'!D:D,MATCH($C931,'Policy Characteristics'!$C:$C,0)))</f>
        <v>Hydrogen Combustion</v>
      </c>
      <c r="K931" s="254" t="str">
        <f>IF(ISBLANK(INDEX('Policy Characteristics'!E:E,MATCH($C931,'Policy Characteristics'!$C:$C,0))),"",INDEX('Policy Characteristics'!E:E,MATCH($C931,'Policy Characteristics'!$C:$C,0)))</f>
        <v>indst shift to hydrogen</v>
      </c>
      <c r="L931" s="261">
        <f>IF(ISBLANK(INDEX('Policy Characteristics'!F:F,MATCH($C931,'Policy Characteristics'!$C:$C,0))),"",INDEX('Policy Characteristics'!F:F,MATCH($C931,'Policy Characteristics'!$C:$C,0)))</f>
        <v>0</v>
      </c>
      <c r="M931" s="261">
        <f>IF(ISBLANK(INDEX('Policy Characteristics'!G:G,MATCH($C931,'Policy Characteristics'!$C:$C,0))),"",INDEX('Policy Characteristics'!G:G,MATCH($C931,'Policy Characteristics'!$C:$C,0)))</f>
        <v>1</v>
      </c>
      <c r="N931" s="261">
        <f>IF(ISBLANK(INDEX('Policy Characteristics'!H:H,MATCH($C931,'Policy Characteristics'!$C:$C,0))),"",INDEX('Policy Characteristics'!H:H,MATCH($C931,'Policy Characteristics'!$C:$C,0)))</f>
        <v>0.01</v>
      </c>
      <c r="O931" s="254" t="str">
        <f>IF(ISBLANK(INDEX('Policy Characteristics'!I:I,MATCH($C931,'Policy Characteristics'!$C:$C,0))),"",INDEX('Policy Characteristics'!I:I,MATCH($C931,'Policy Characteristics'!$C:$C,0)))</f>
        <v>% of fuel shifted</v>
      </c>
      <c r="P931" s="254"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54" t="str">
        <f>IF(ISBLANK(INDEX('Policy Characteristics'!K:K,MATCH($C931,'Policy Characteristics'!$C:$C,0))),"",INDEX('Policy Characteristics'!K:K,MATCH($C931,'Policy Characteristics'!$C:$C,0)))</f>
        <v>industry-ag-main.html#fuel-switching</v>
      </c>
      <c r="R931" s="254" t="str">
        <f>IF(ISBLANK(INDEX('Policy Characteristics'!L:L,MATCH($C931,'Policy Characteristics'!$C:$C,0))),"",INDEX('Policy Characteristics'!L:L,MATCH($C931,'Policy Characteristics'!$C:$C,0)))</f>
        <v>industry-elec-and-hydrogen.html</v>
      </c>
    </row>
    <row r="932" spans="1:18" s="2" customFormat="1">
      <c r="A932" s="254" t="str">
        <f>IF(ISBLANK(INDEX('Policy Characteristics'!A:A,MATCH($C932,'Policy Characteristics'!$C:$C,0))),"",INDEX('Policy Characteristics'!A:A,MATCH($C932,'Policy Characteristics'!$C:$C,0)))</f>
        <v>Industry</v>
      </c>
      <c r="B932" s="262" t="str">
        <f>IF(ISBLANK(INDEX('Policy Characteristics'!B:B,MATCH($C932,'Policy Characteristics'!$C:$C,0))),"",INDEX('Policy Characteristics'!B:B,MATCH($C932,'Policy Characteristics'!$C:$C,0)))</f>
        <v>Hydrogen Combustion</v>
      </c>
      <c r="C932" s="254" t="str">
        <f t="shared" si="39"/>
        <v>Fraction of Eligible Industrial Energy Use Shifted to Hydrogen</v>
      </c>
      <c r="D932" s="6" t="s">
        <v>3085</v>
      </c>
      <c r="E932" s="1" t="s">
        <v>3694</v>
      </c>
      <c r="F932" t="s">
        <v>3047</v>
      </c>
      <c r="G932" s="45" t="s">
        <v>3694</v>
      </c>
      <c r="H932" s="43">
        <v>2193</v>
      </c>
      <c r="I932" s="324" t="s">
        <v>43</v>
      </c>
      <c r="J932" s="255" t="str">
        <f>IF(ISBLANK(INDEX('Policy Characteristics'!D:D,MATCH($C932,'Policy Characteristics'!$C:$C,0))),"",INDEX('Policy Characteristics'!D:D,MATCH($C932,'Policy Characteristics'!$C:$C,0)))</f>
        <v>Hydrogen Combustion</v>
      </c>
      <c r="K932" s="254" t="str">
        <f>IF(ISBLANK(INDEX('Policy Characteristics'!E:E,MATCH($C932,'Policy Characteristics'!$C:$C,0))),"",INDEX('Policy Characteristics'!E:E,MATCH($C932,'Policy Characteristics'!$C:$C,0)))</f>
        <v>indst shift to hydrogen</v>
      </c>
      <c r="L932" s="261">
        <f>IF(ISBLANK(INDEX('Policy Characteristics'!F:F,MATCH($C932,'Policy Characteristics'!$C:$C,0))),"",INDEX('Policy Characteristics'!F:F,MATCH($C932,'Policy Characteristics'!$C:$C,0)))</f>
        <v>0</v>
      </c>
      <c r="M932" s="261">
        <f>IF(ISBLANK(INDEX('Policy Characteristics'!G:G,MATCH($C932,'Policy Characteristics'!$C:$C,0))),"",INDEX('Policy Characteristics'!G:G,MATCH($C932,'Policy Characteristics'!$C:$C,0)))</f>
        <v>1</v>
      </c>
      <c r="N932" s="261">
        <f>IF(ISBLANK(INDEX('Policy Characteristics'!H:H,MATCH($C932,'Policy Characteristics'!$C:$C,0))),"",INDEX('Policy Characteristics'!H:H,MATCH($C932,'Policy Characteristics'!$C:$C,0)))</f>
        <v>0.01</v>
      </c>
      <c r="O932" s="254" t="str">
        <f>IF(ISBLANK(INDEX('Policy Characteristics'!I:I,MATCH($C932,'Policy Characteristics'!$C:$C,0))),"",INDEX('Policy Characteristics'!I:I,MATCH($C932,'Policy Characteristics'!$C:$C,0)))</f>
        <v>% of fuel shifted</v>
      </c>
      <c r="P932" s="254"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54" t="str">
        <f>IF(ISBLANK(INDEX('Policy Characteristics'!K:K,MATCH($C932,'Policy Characteristics'!$C:$C,0))),"",INDEX('Policy Characteristics'!K:K,MATCH($C932,'Policy Characteristics'!$C:$C,0)))</f>
        <v>industry-ag-main.html#fuel-switching</v>
      </c>
      <c r="R932" s="254" t="str">
        <f>IF(ISBLANK(INDEX('Policy Characteristics'!L:L,MATCH($C932,'Policy Characteristics'!$C:$C,0))),"",INDEX('Policy Characteristics'!L:L,MATCH($C932,'Policy Characteristics'!$C:$C,0)))</f>
        <v>industry-elec-and-hydrogen.html</v>
      </c>
    </row>
    <row r="933" spans="1:18" s="2" customFormat="1">
      <c r="A933" s="254" t="str">
        <f>IF(ISBLANK(INDEX('Policy Characteristics'!A:A,MATCH($C933,'Policy Characteristics'!$C:$C,0))),"",INDEX('Policy Characteristics'!A:A,MATCH($C933,'Policy Characteristics'!$C:$C,0)))</f>
        <v>Industry</v>
      </c>
      <c r="B933" s="262" t="str">
        <f>IF(ISBLANK(INDEX('Policy Characteristics'!B:B,MATCH($C933,'Policy Characteristics'!$C:$C,0))),"",INDEX('Policy Characteristics'!B:B,MATCH($C933,'Policy Characteristics'!$C:$C,0)))</f>
        <v>Hydrogen Combustion</v>
      </c>
      <c r="C933" s="254" t="str">
        <f t="shared" si="39"/>
        <v>Fraction of Eligible Industrial Energy Use Shifted to Hydrogen</v>
      </c>
      <c r="D933" s="6" t="s">
        <v>3086</v>
      </c>
      <c r="E933" s="1" t="s">
        <v>3525</v>
      </c>
      <c r="F933" t="s">
        <v>3048</v>
      </c>
      <c r="G933" s="45" t="s">
        <v>3532</v>
      </c>
      <c r="H933" s="43">
        <v>2194</v>
      </c>
      <c r="I933" s="324" t="s">
        <v>43</v>
      </c>
      <c r="J933" s="255" t="str">
        <f>IF(ISBLANK(INDEX('Policy Characteristics'!D:D,MATCH($C933,'Policy Characteristics'!$C:$C,0))),"",INDEX('Policy Characteristics'!D:D,MATCH($C933,'Policy Characteristics'!$C:$C,0)))</f>
        <v>Hydrogen Combustion</v>
      </c>
      <c r="K933" s="254" t="str">
        <f>IF(ISBLANK(INDEX('Policy Characteristics'!E:E,MATCH($C933,'Policy Characteristics'!$C:$C,0))),"",INDEX('Policy Characteristics'!E:E,MATCH($C933,'Policy Characteristics'!$C:$C,0)))</f>
        <v>indst shift to hydrogen</v>
      </c>
      <c r="L933" s="261">
        <f>IF(ISBLANK(INDEX('Policy Characteristics'!F:F,MATCH($C933,'Policy Characteristics'!$C:$C,0))),"",INDEX('Policy Characteristics'!F:F,MATCH($C933,'Policy Characteristics'!$C:$C,0)))</f>
        <v>0</v>
      </c>
      <c r="M933" s="261">
        <f>IF(ISBLANK(INDEX('Policy Characteristics'!G:G,MATCH($C933,'Policy Characteristics'!$C:$C,0))),"",INDEX('Policy Characteristics'!G:G,MATCH($C933,'Policy Characteristics'!$C:$C,0)))</f>
        <v>1</v>
      </c>
      <c r="N933" s="261">
        <f>IF(ISBLANK(INDEX('Policy Characteristics'!H:H,MATCH($C933,'Policy Characteristics'!$C:$C,0))),"",INDEX('Policy Characteristics'!H:H,MATCH($C933,'Policy Characteristics'!$C:$C,0)))</f>
        <v>0.01</v>
      </c>
      <c r="O933" s="254" t="str">
        <f>IF(ISBLANK(INDEX('Policy Characteristics'!I:I,MATCH($C933,'Policy Characteristics'!$C:$C,0))),"",INDEX('Policy Characteristics'!I:I,MATCH($C933,'Policy Characteristics'!$C:$C,0)))</f>
        <v>% of fuel shifted</v>
      </c>
      <c r="P933" s="254"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54" t="str">
        <f>IF(ISBLANK(INDEX('Policy Characteristics'!K:K,MATCH($C933,'Policy Characteristics'!$C:$C,0))),"",INDEX('Policy Characteristics'!K:K,MATCH($C933,'Policy Characteristics'!$C:$C,0)))</f>
        <v>industry-ag-main.html#fuel-switching</v>
      </c>
      <c r="R933" s="254" t="str">
        <f>IF(ISBLANK(INDEX('Policy Characteristics'!L:L,MATCH($C933,'Policy Characteristics'!$C:$C,0))),"",INDEX('Policy Characteristics'!L:L,MATCH($C933,'Policy Characteristics'!$C:$C,0)))</f>
        <v>industry-elec-and-hydrogen.html</v>
      </c>
    </row>
    <row r="934" spans="1:18" s="2" customFormat="1">
      <c r="A934" s="254" t="str">
        <f>IF(ISBLANK(INDEX('Policy Characteristics'!A:A,MATCH($C934,'Policy Characteristics'!$C:$C,0))),"",INDEX('Policy Characteristics'!A:A,MATCH($C934,'Policy Characteristics'!$C:$C,0)))</f>
        <v>Industry</v>
      </c>
      <c r="B934" s="262" t="str">
        <f>IF(ISBLANK(INDEX('Policy Characteristics'!B:B,MATCH($C934,'Policy Characteristics'!$C:$C,0))),"",INDEX('Policy Characteristics'!B:B,MATCH($C934,'Policy Characteristics'!$C:$C,0)))</f>
        <v>Hydrogen Combustion</v>
      </c>
      <c r="C934" s="254" t="str">
        <f t="shared" si="39"/>
        <v>Fraction of Eligible Industrial Energy Use Shifted to Hydrogen</v>
      </c>
      <c r="D934" s="6" t="s">
        <v>3086</v>
      </c>
      <c r="E934" s="1" t="s">
        <v>3526</v>
      </c>
      <c r="F934" t="s">
        <v>3048</v>
      </c>
      <c r="G934" s="45" t="s">
        <v>3533</v>
      </c>
      <c r="H934" s="43">
        <v>2195</v>
      </c>
      <c r="I934" s="324" t="s">
        <v>43</v>
      </c>
      <c r="J934" s="255" t="str">
        <f>IF(ISBLANK(INDEX('Policy Characteristics'!D:D,MATCH($C934,'Policy Characteristics'!$C:$C,0))),"",INDEX('Policy Characteristics'!D:D,MATCH($C934,'Policy Characteristics'!$C:$C,0)))</f>
        <v>Hydrogen Combustion</v>
      </c>
      <c r="K934" s="254" t="str">
        <f>IF(ISBLANK(INDEX('Policy Characteristics'!E:E,MATCH($C934,'Policy Characteristics'!$C:$C,0))),"",INDEX('Policy Characteristics'!E:E,MATCH($C934,'Policy Characteristics'!$C:$C,0)))</f>
        <v>indst shift to hydrogen</v>
      </c>
      <c r="L934" s="261">
        <f>IF(ISBLANK(INDEX('Policy Characteristics'!F:F,MATCH($C934,'Policy Characteristics'!$C:$C,0))),"",INDEX('Policy Characteristics'!F:F,MATCH($C934,'Policy Characteristics'!$C:$C,0)))</f>
        <v>0</v>
      </c>
      <c r="M934" s="261">
        <f>IF(ISBLANK(INDEX('Policy Characteristics'!G:G,MATCH($C934,'Policy Characteristics'!$C:$C,0))),"",INDEX('Policy Characteristics'!G:G,MATCH($C934,'Policy Characteristics'!$C:$C,0)))</f>
        <v>1</v>
      </c>
      <c r="N934" s="261">
        <f>IF(ISBLANK(INDEX('Policy Characteristics'!H:H,MATCH($C934,'Policy Characteristics'!$C:$C,0))),"",INDEX('Policy Characteristics'!H:H,MATCH($C934,'Policy Characteristics'!$C:$C,0)))</f>
        <v>0.01</v>
      </c>
      <c r="O934" s="254" t="str">
        <f>IF(ISBLANK(INDEX('Policy Characteristics'!I:I,MATCH($C934,'Policy Characteristics'!$C:$C,0))),"",INDEX('Policy Characteristics'!I:I,MATCH($C934,'Policy Characteristics'!$C:$C,0)))</f>
        <v>% of fuel shifted</v>
      </c>
      <c r="P934" s="254"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54" t="str">
        <f>IF(ISBLANK(INDEX('Policy Characteristics'!K:K,MATCH($C934,'Policy Characteristics'!$C:$C,0))),"",INDEX('Policy Characteristics'!K:K,MATCH($C934,'Policy Characteristics'!$C:$C,0)))</f>
        <v>industry-ag-main.html#fuel-switching</v>
      </c>
      <c r="R934" s="254" t="str">
        <f>IF(ISBLANK(INDEX('Policy Characteristics'!L:L,MATCH($C934,'Policy Characteristics'!$C:$C,0))),"",INDEX('Policy Characteristics'!L:L,MATCH($C934,'Policy Characteristics'!$C:$C,0)))</f>
        <v>industry-elec-and-hydrogen.html</v>
      </c>
    </row>
    <row r="935" spans="1:18" s="2" customFormat="1">
      <c r="A935" s="254" t="str">
        <f>IF(ISBLANK(INDEX('Policy Characteristics'!A:A,MATCH($C935,'Policy Characteristics'!$C:$C,0))),"",INDEX('Policy Characteristics'!A:A,MATCH($C935,'Policy Characteristics'!$C:$C,0)))</f>
        <v>Industry</v>
      </c>
      <c r="B935" s="262" t="str">
        <f>IF(ISBLANK(INDEX('Policy Characteristics'!B:B,MATCH($C935,'Policy Characteristics'!$C:$C,0))),"",INDEX('Policy Characteristics'!B:B,MATCH($C935,'Policy Characteristics'!$C:$C,0)))</f>
        <v>Hydrogen Combustion</v>
      </c>
      <c r="C935" s="254" t="str">
        <f t="shared" si="39"/>
        <v>Fraction of Eligible Industrial Energy Use Shifted to Hydrogen</v>
      </c>
      <c r="D935" s="6" t="s">
        <v>3086</v>
      </c>
      <c r="E935" s="1" t="s">
        <v>3527</v>
      </c>
      <c r="F935" t="s">
        <v>3048</v>
      </c>
      <c r="G935" s="45" t="s">
        <v>3534</v>
      </c>
      <c r="H935" s="43">
        <v>2196</v>
      </c>
      <c r="I935" s="324" t="s">
        <v>43</v>
      </c>
      <c r="J935" s="255" t="str">
        <f>IF(ISBLANK(INDEX('Policy Characteristics'!D:D,MATCH($C935,'Policy Characteristics'!$C:$C,0))),"",INDEX('Policy Characteristics'!D:D,MATCH($C935,'Policy Characteristics'!$C:$C,0)))</f>
        <v>Hydrogen Combustion</v>
      </c>
      <c r="K935" s="254" t="str">
        <f>IF(ISBLANK(INDEX('Policy Characteristics'!E:E,MATCH($C935,'Policy Characteristics'!$C:$C,0))),"",INDEX('Policy Characteristics'!E:E,MATCH($C935,'Policy Characteristics'!$C:$C,0)))</f>
        <v>indst shift to hydrogen</v>
      </c>
      <c r="L935" s="261">
        <f>IF(ISBLANK(INDEX('Policy Characteristics'!F:F,MATCH($C935,'Policy Characteristics'!$C:$C,0))),"",INDEX('Policy Characteristics'!F:F,MATCH($C935,'Policy Characteristics'!$C:$C,0)))</f>
        <v>0</v>
      </c>
      <c r="M935" s="261">
        <f>IF(ISBLANK(INDEX('Policy Characteristics'!G:G,MATCH($C935,'Policy Characteristics'!$C:$C,0))),"",INDEX('Policy Characteristics'!G:G,MATCH($C935,'Policy Characteristics'!$C:$C,0)))</f>
        <v>1</v>
      </c>
      <c r="N935" s="261">
        <f>IF(ISBLANK(INDEX('Policy Characteristics'!H:H,MATCH($C935,'Policy Characteristics'!$C:$C,0))),"",INDEX('Policy Characteristics'!H:H,MATCH($C935,'Policy Characteristics'!$C:$C,0)))</f>
        <v>0.01</v>
      </c>
      <c r="O935" s="254" t="str">
        <f>IF(ISBLANK(INDEX('Policy Characteristics'!I:I,MATCH($C935,'Policy Characteristics'!$C:$C,0))),"",INDEX('Policy Characteristics'!I:I,MATCH($C935,'Policy Characteristics'!$C:$C,0)))</f>
        <v>% of fuel shifted</v>
      </c>
      <c r="P935" s="254"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54" t="str">
        <f>IF(ISBLANK(INDEX('Policy Characteristics'!K:K,MATCH($C935,'Policy Characteristics'!$C:$C,0))),"",INDEX('Policy Characteristics'!K:K,MATCH($C935,'Policy Characteristics'!$C:$C,0)))</f>
        <v>industry-ag-main.html#fuel-switching</v>
      </c>
      <c r="R935" s="254" t="str">
        <f>IF(ISBLANK(INDEX('Policy Characteristics'!L:L,MATCH($C935,'Policy Characteristics'!$C:$C,0))),"",INDEX('Policy Characteristics'!L:L,MATCH($C935,'Policy Characteristics'!$C:$C,0)))</f>
        <v>industry-elec-and-hydrogen.html</v>
      </c>
    </row>
    <row r="936" spans="1:18" s="2" customFormat="1">
      <c r="A936" s="254" t="str">
        <f>IF(ISBLANK(INDEX('Policy Characteristics'!A:A,MATCH($C936,'Policy Characteristics'!$C:$C,0))),"",INDEX('Policy Characteristics'!A:A,MATCH($C936,'Policy Characteristics'!$C:$C,0)))</f>
        <v>Industry</v>
      </c>
      <c r="B936" s="262" t="str">
        <f>IF(ISBLANK(INDEX('Policy Characteristics'!B:B,MATCH($C936,'Policy Characteristics'!$C:$C,0))),"",INDEX('Policy Characteristics'!B:B,MATCH($C936,'Policy Characteristics'!$C:$C,0)))</f>
        <v>Hydrogen Combustion</v>
      </c>
      <c r="C936" s="254" t="str">
        <f t="shared" si="39"/>
        <v>Fraction of Eligible Industrial Energy Use Shifted to Hydrogen</v>
      </c>
      <c r="D936" s="6" t="s">
        <v>3086</v>
      </c>
      <c r="E936" s="1" t="s">
        <v>3528</v>
      </c>
      <c r="F936" t="s">
        <v>3048</v>
      </c>
      <c r="G936" s="45" t="s">
        <v>3535</v>
      </c>
      <c r="H936" s="43">
        <v>2197</v>
      </c>
      <c r="I936" s="324" t="s">
        <v>43</v>
      </c>
      <c r="J936" s="255" t="str">
        <f>IF(ISBLANK(INDEX('Policy Characteristics'!D:D,MATCH($C936,'Policy Characteristics'!$C:$C,0))),"",INDEX('Policy Characteristics'!D:D,MATCH($C936,'Policy Characteristics'!$C:$C,0)))</f>
        <v>Hydrogen Combustion</v>
      </c>
      <c r="K936" s="254" t="str">
        <f>IF(ISBLANK(INDEX('Policy Characteristics'!E:E,MATCH($C936,'Policy Characteristics'!$C:$C,0))),"",INDEX('Policy Characteristics'!E:E,MATCH($C936,'Policy Characteristics'!$C:$C,0)))</f>
        <v>indst shift to hydrogen</v>
      </c>
      <c r="L936" s="261">
        <f>IF(ISBLANK(INDEX('Policy Characteristics'!F:F,MATCH($C936,'Policy Characteristics'!$C:$C,0))),"",INDEX('Policy Characteristics'!F:F,MATCH($C936,'Policy Characteristics'!$C:$C,0)))</f>
        <v>0</v>
      </c>
      <c r="M936" s="261">
        <f>IF(ISBLANK(INDEX('Policy Characteristics'!G:G,MATCH($C936,'Policy Characteristics'!$C:$C,0))),"",INDEX('Policy Characteristics'!G:G,MATCH($C936,'Policy Characteristics'!$C:$C,0)))</f>
        <v>1</v>
      </c>
      <c r="N936" s="261">
        <f>IF(ISBLANK(INDEX('Policy Characteristics'!H:H,MATCH($C936,'Policy Characteristics'!$C:$C,0))),"",INDEX('Policy Characteristics'!H:H,MATCH($C936,'Policy Characteristics'!$C:$C,0)))</f>
        <v>0.01</v>
      </c>
      <c r="O936" s="254" t="str">
        <f>IF(ISBLANK(INDEX('Policy Characteristics'!I:I,MATCH($C936,'Policy Characteristics'!$C:$C,0))),"",INDEX('Policy Characteristics'!I:I,MATCH($C936,'Policy Characteristics'!$C:$C,0)))</f>
        <v>% of fuel shifted</v>
      </c>
      <c r="P936" s="254"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54" t="str">
        <f>IF(ISBLANK(INDEX('Policy Characteristics'!K:K,MATCH($C936,'Policy Characteristics'!$C:$C,0))),"",INDEX('Policy Characteristics'!K:K,MATCH($C936,'Policy Characteristics'!$C:$C,0)))</f>
        <v>industry-ag-main.html#fuel-switching</v>
      </c>
      <c r="R936" s="254" t="str">
        <f>IF(ISBLANK(INDEX('Policy Characteristics'!L:L,MATCH($C936,'Policy Characteristics'!$C:$C,0))),"",INDEX('Policy Characteristics'!L:L,MATCH($C936,'Policy Characteristics'!$C:$C,0)))</f>
        <v>industry-elec-and-hydrogen.html</v>
      </c>
    </row>
    <row r="937" spans="1:18" s="2" customFormat="1">
      <c r="A937" s="254" t="str">
        <f>IF(ISBLANK(INDEX('Policy Characteristics'!A:A,MATCH($C937,'Policy Characteristics'!$C:$C,0))),"",INDEX('Policy Characteristics'!A:A,MATCH($C937,'Policy Characteristics'!$C:$C,0)))</f>
        <v>Industry</v>
      </c>
      <c r="B937" s="262" t="str">
        <f>IF(ISBLANK(INDEX('Policy Characteristics'!B:B,MATCH($C937,'Policy Characteristics'!$C:$C,0))),"",INDEX('Policy Characteristics'!B:B,MATCH($C937,'Policy Characteristics'!$C:$C,0)))</f>
        <v>Hydrogen Combustion</v>
      </c>
      <c r="C937" s="254" t="str">
        <f t="shared" si="39"/>
        <v>Fraction of Eligible Industrial Energy Use Shifted to Hydrogen</v>
      </c>
      <c r="D937" s="6" t="s">
        <v>3086</v>
      </c>
      <c r="E937" s="1" t="s">
        <v>3529</v>
      </c>
      <c r="F937" t="s">
        <v>3048</v>
      </c>
      <c r="G937" s="45" t="s">
        <v>3536</v>
      </c>
      <c r="H937" s="43">
        <v>2198</v>
      </c>
      <c r="I937" s="324" t="s">
        <v>44</v>
      </c>
      <c r="J937" s="255" t="str">
        <f>IF(ISBLANK(INDEX('Policy Characteristics'!D:D,MATCH($C937,'Policy Characteristics'!$C:$C,0))),"",INDEX('Policy Characteristics'!D:D,MATCH($C937,'Policy Characteristics'!$C:$C,0)))</f>
        <v>Hydrogen Combustion</v>
      </c>
      <c r="K937" s="254" t="str">
        <f>IF(ISBLANK(INDEX('Policy Characteristics'!E:E,MATCH($C937,'Policy Characteristics'!$C:$C,0))),"",INDEX('Policy Characteristics'!E:E,MATCH($C937,'Policy Characteristics'!$C:$C,0)))</f>
        <v>indst shift to hydrogen</v>
      </c>
      <c r="L937" s="261">
        <f>IF(ISBLANK(INDEX('Policy Characteristics'!F:F,MATCH($C937,'Policy Characteristics'!$C:$C,0))),"",INDEX('Policy Characteristics'!F:F,MATCH($C937,'Policy Characteristics'!$C:$C,0)))</f>
        <v>0</v>
      </c>
      <c r="M937" s="261">
        <f>IF(ISBLANK(INDEX('Policy Characteristics'!G:G,MATCH($C937,'Policy Characteristics'!$C:$C,0))),"",INDEX('Policy Characteristics'!G:G,MATCH($C937,'Policy Characteristics'!$C:$C,0)))</f>
        <v>1</v>
      </c>
      <c r="N937" s="261">
        <f>IF(ISBLANK(INDEX('Policy Characteristics'!H:H,MATCH($C937,'Policy Characteristics'!$C:$C,0))),"",INDEX('Policy Characteristics'!H:H,MATCH($C937,'Policy Characteristics'!$C:$C,0)))</f>
        <v>0.01</v>
      </c>
      <c r="O937" s="254" t="str">
        <f>IF(ISBLANK(INDEX('Policy Characteristics'!I:I,MATCH($C937,'Policy Characteristics'!$C:$C,0))),"",INDEX('Policy Characteristics'!I:I,MATCH($C937,'Policy Characteristics'!$C:$C,0)))</f>
        <v>% of fuel shifted</v>
      </c>
      <c r="P937" s="254"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54" t="str">
        <f>IF(ISBLANK(INDEX('Policy Characteristics'!K:K,MATCH($C937,'Policy Characteristics'!$C:$C,0))),"",INDEX('Policy Characteristics'!K:K,MATCH($C937,'Policy Characteristics'!$C:$C,0)))</f>
        <v>industry-ag-main.html#fuel-switching</v>
      </c>
      <c r="R937" s="254" t="str">
        <f>IF(ISBLANK(INDEX('Policy Characteristics'!L:L,MATCH($C937,'Policy Characteristics'!$C:$C,0))),"",INDEX('Policy Characteristics'!L:L,MATCH($C937,'Policy Characteristics'!$C:$C,0)))</f>
        <v>industry-elec-and-hydrogen.html</v>
      </c>
    </row>
    <row r="938" spans="1:18" s="2" customFormat="1">
      <c r="A938" s="254" t="str">
        <f>IF(ISBLANK(INDEX('Policy Characteristics'!A:A,MATCH($C938,'Policy Characteristics'!$C:$C,0))),"",INDEX('Policy Characteristics'!A:A,MATCH($C938,'Policy Characteristics'!$C:$C,0)))</f>
        <v>Industry</v>
      </c>
      <c r="B938" s="262" t="str">
        <f>IF(ISBLANK(INDEX('Policy Characteristics'!B:B,MATCH($C938,'Policy Characteristics'!$C:$C,0))),"",INDEX('Policy Characteristics'!B:B,MATCH($C938,'Policy Characteristics'!$C:$C,0)))</f>
        <v>Hydrogen Combustion</v>
      </c>
      <c r="C938" s="254" t="str">
        <f t="shared" si="39"/>
        <v>Fraction of Eligible Industrial Energy Use Shifted to Hydrogen</v>
      </c>
      <c r="D938" s="6" t="s">
        <v>3086</v>
      </c>
      <c r="E938" s="1" t="s">
        <v>3530</v>
      </c>
      <c r="F938" t="s">
        <v>3048</v>
      </c>
      <c r="G938" s="45" t="s">
        <v>3537</v>
      </c>
      <c r="H938" s="43">
        <v>2199</v>
      </c>
      <c r="I938" s="324" t="s">
        <v>43</v>
      </c>
      <c r="J938" s="255" t="str">
        <f>IF(ISBLANK(INDEX('Policy Characteristics'!D:D,MATCH($C938,'Policy Characteristics'!$C:$C,0))),"",INDEX('Policy Characteristics'!D:D,MATCH($C938,'Policy Characteristics'!$C:$C,0)))</f>
        <v>Hydrogen Combustion</v>
      </c>
      <c r="K938" s="254" t="str">
        <f>IF(ISBLANK(INDEX('Policy Characteristics'!E:E,MATCH($C938,'Policy Characteristics'!$C:$C,0))),"",INDEX('Policy Characteristics'!E:E,MATCH($C938,'Policy Characteristics'!$C:$C,0)))</f>
        <v>indst shift to hydrogen</v>
      </c>
      <c r="L938" s="261">
        <f>IF(ISBLANK(INDEX('Policy Characteristics'!F:F,MATCH($C938,'Policy Characteristics'!$C:$C,0))),"",INDEX('Policy Characteristics'!F:F,MATCH($C938,'Policy Characteristics'!$C:$C,0)))</f>
        <v>0</v>
      </c>
      <c r="M938" s="261">
        <f>IF(ISBLANK(INDEX('Policy Characteristics'!G:G,MATCH($C938,'Policy Characteristics'!$C:$C,0))),"",INDEX('Policy Characteristics'!G:G,MATCH($C938,'Policy Characteristics'!$C:$C,0)))</f>
        <v>1</v>
      </c>
      <c r="N938" s="261">
        <f>IF(ISBLANK(INDEX('Policy Characteristics'!H:H,MATCH($C938,'Policy Characteristics'!$C:$C,0))),"",INDEX('Policy Characteristics'!H:H,MATCH($C938,'Policy Characteristics'!$C:$C,0)))</f>
        <v>0.01</v>
      </c>
      <c r="O938" s="254" t="str">
        <f>IF(ISBLANK(INDEX('Policy Characteristics'!I:I,MATCH($C938,'Policy Characteristics'!$C:$C,0))),"",INDEX('Policy Characteristics'!I:I,MATCH($C938,'Policy Characteristics'!$C:$C,0)))</f>
        <v>% of fuel shifted</v>
      </c>
      <c r="P938" s="254"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54" t="str">
        <f>IF(ISBLANK(INDEX('Policy Characteristics'!K:K,MATCH($C938,'Policy Characteristics'!$C:$C,0))),"",INDEX('Policy Characteristics'!K:K,MATCH($C938,'Policy Characteristics'!$C:$C,0)))</f>
        <v>industry-ag-main.html#fuel-switching</v>
      </c>
      <c r="R938" s="254" t="str">
        <f>IF(ISBLANK(INDEX('Policy Characteristics'!L:L,MATCH($C938,'Policy Characteristics'!$C:$C,0))),"",INDEX('Policy Characteristics'!L:L,MATCH($C938,'Policy Characteristics'!$C:$C,0)))</f>
        <v>industry-elec-and-hydrogen.html</v>
      </c>
    </row>
    <row r="939" spans="1:18" s="2" customFormat="1">
      <c r="A939" s="254" t="str">
        <f>IF(ISBLANK(INDEX('Policy Characteristics'!A:A,MATCH($C939,'Policy Characteristics'!$C:$C,0))),"",INDEX('Policy Characteristics'!A:A,MATCH($C939,'Policy Characteristics'!$C:$C,0)))</f>
        <v>Industry</v>
      </c>
      <c r="B939" s="262" t="str">
        <f>IF(ISBLANK(INDEX('Policy Characteristics'!B:B,MATCH($C939,'Policy Characteristics'!$C:$C,0))),"",INDEX('Policy Characteristics'!B:B,MATCH($C939,'Policy Characteristics'!$C:$C,0)))</f>
        <v>Hydrogen Combustion</v>
      </c>
      <c r="C939" s="254" t="str">
        <f t="shared" si="39"/>
        <v>Fraction of Eligible Industrial Energy Use Shifted to Hydrogen</v>
      </c>
      <c r="D939" s="6" t="s">
        <v>3086</v>
      </c>
      <c r="E939" s="1" t="s">
        <v>3531</v>
      </c>
      <c r="F939" t="s">
        <v>3048</v>
      </c>
      <c r="G939" s="45" t="s">
        <v>3538</v>
      </c>
      <c r="H939" s="43">
        <v>2200</v>
      </c>
      <c r="I939" s="324" t="s">
        <v>44</v>
      </c>
      <c r="J939" s="255" t="str">
        <f>IF(ISBLANK(INDEX('Policy Characteristics'!D:D,MATCH($C939,'Policy Characteristics'!$C:$C,0))),"",INDEX('Policy Characteristics'!D:D,MATCH($C939,'Policy Characteristics'!$C:$C,0)))</f>
        <v>Hydrogen Combustion</v>
      </c>
      <c r="K939" s="254" t="str">
        <f>IF(ISBLANK(INDEX('Policy Characteristics'!E:E,MATCH($C939,'Policy Characteristics'!$C:$C,0))),"",INDEX('Policy Characteristics'!E:E,MATCH($C939,'Policy Characteristics'!$C:$C,0)))</f>
        <v>indst shift to hydrogen</v>
      </c>
      <c r="L939" s="261">
        <f>IF(ISBLANK(INDEX('Policy Characteristics'!F:F,MATCH($C939,'Policy Characteristics'!$C:$C,0))),"",INDEX('Policy Characteristics'!F:F,MATCH($C939,'Policy Characteristics'!$C:$C,0)))</f>
        <v>0</v>
      </c>
      <c r="M939" s="261">
        <f>IF(ISBLANK(INDEX('Policy Characteristics'!G:G,MATCH($C939,'Policy Characteristics'!$C:$C,0))),"",INDEX('Policy Characteristics'!G:G,MATCH($C939,'Policy Characteristics'!$C:$C,0)))</f>
        <v>1</v>
      </c>
      <c r="N939" s="261">
        <f>IF(ISBLANK(INDEX('Policy Characteristics'!H:H,MATCH($C939,'Policy Characteristics'!$C:$C,0))),"",INDEX('Policy Characteristics'!H:H,MATCH($C939,'Policy Characteristics'!$C:$C,0)))</f>
        <v>0.01</v>
      </c>
      <c r="O939" s="254" t="str">
        <f>IF(ISBLANK(INDEX('Policy Characteristics'!I:I,MATCH($C939,'Policy Characteristics'!$C:$C,0))),"",INDEX('Policy Characteristics'!I:I,MATCH($C939,'Policy Characteristics'!$C:$C,0)))</f>
        <v>% of fuel shifted</v>
      </c>
      <c r="P939" s="254"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54" t="str">
        <f>IF(ISBLANK(INDEX('Policy Characteristics'!K:K,MATCH($C939,'Policy Characteristics'!$C:$C,0))),"",INDEX('Policy Characteristics'!K:K,MATCH($C939,'Policy Characteristics'!$C:$C,0)))</f>
        <v>industry-ag-main.html#fuel-switching</v>
      </c>
      <c r="R939" s="254" t="str">
        <f>IF(ISBLANK(INDEX('Policy Characteristics'!L:L,MATCH($C939,'Policy Characteristics'!$C:$C,0))),"",INDEX('Policy Characteristics'!L:L,MATCH($C939,'Policy Characteristics'!$C:$C,0)))</f>
        <v>industry-elec-and-hydrogen.html</v>
      </c>
    </row>
    <row r="940" spans="1:18" s="2" customFormat="1">
      <c r="A940" s="254" t="str">
        <f>IF(ISBLANK(INDEX('Policy Characteristics'!A:A,MATCH($C940,'Policy Characteristics'!$C:$C,0))),"",INDEX('Policy Characteristics'!A:A,MATCH($C940,'Policy Characteristics'!$C:$C,0)))</f>
        <v>Industry</v>
      </c>
      <c r="B940" s="262" t="str">
        <f>IF(ISBLANK(INDEX('Policy Characteristics'!B:B,MATCH($C940,'Policy Characteristics'!$C:$C,0))),"",INDEX('Policy Characteristics'!B:B,MATCH($C940,'Policy Characteristics'!$C:$C,0)))</f>
        <v>Hydrogen Combustion</v>
      </c>
      <c r="C940" s="254" t="str">
        <f t="shared" si="39"/>
        <v>Fraction of Eligible Industrial Energy Use Shifted to Hydrogen</v>
      </c>
      <c r="D940" s="6" t="s">
        <v>3086</v>
      </c>
      <c r="E940" s="1" t="s">
        <v>3694</v>
      </c>
      <c r="F940" t="s">
        <v>3048</v>
      </c>
      <c r="G940" s="45" t="s">
        <v>3694</v>
      </c>
      <c r="H940" s="43">
        <v>2201</v>
      </c>
      <c r="I940" s="324" t="s">
        <v>44</v>
      </c>
      <c r="J940" s="255" t="str">
        <f>IF(ISBLANK(INDEX('Policy Characteristics'!D:D,MATCH($C940,'Policy Characteristics'!$C:$C,0))),"",INDEX('Policy Characteristics'!D:D,MATCH($C940,'Policy Characteristics'!$C:$C,0)))</f>
        <v>Hydrogen Combustion</v>
      </c>
      <c r="K940" s="254" t="str">
        <f>IF(ISBLANK(INDEX('Policy Characteristics'!E:E,MATCH($C940,'Policy Characteristics'!$C:$C,0))),"",INDEX('Policy Characteristics'!E:E,MATCH($C940,'Policy Characteristics'!$C:$C,0)))</f>
        <v>indst shift to hydrogen</v>
      </c>
      <c r="L940" s="261">
        <f>IF(ISBLANK(INDEX('Policy Characteristics'!F:F,MATCH($C940,'Policy Characteristics'!$C:$C,0))),"",INDEX('Policy Characteristics'!F:F,MATCH($C940,'Policy Characteristics'!$C:$C,0)))</f>
        <v>0</v>
      </c>
      <c r="M940" s="261">
        <f>IF(ISBLANK(INDEX('Policy Characteristics'!G:G,MATCH($C940,'Policy Characteristics'!$C:$C,0))),"",INDEX('Policy Characteristics'!G:G,MATCH($C940,'Policy Characteristics'!$C:$C,0)))</f>
        <v>1</v>
      </c>
      <c r="N940" s="261">
        <f>IF(ISBLANK(INDEX('Policy Characteristics'!H:H,MATCH($C940,'Policy Characteristics'!$C:$C,0))),"",INDEX('Policy Characteristics'!H:H,MATCH($C940,'Policy Characteristics'!$C:$C,0)))</f>
        <v>0.01</v>
      </c>
      <c r="O940" s="254" t="str">
        <f>IF(ISBLANK(INDEX('Policy Characteristics'!I:I,MATCH($C940,'Policy Characteristics'!$C:$C,0))),"",INDEX('Policy Characteristics'!I:I,MATCH($C940,'Policy Characteristics'!$C:$C,0)))</f>
        <v>% of fuel shifted</v>
      </c>
      <c r="P940" s="254"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54" t="str">
        <f>IF(ISBLANK(INDEX('Policy Characteristics'!K:K,MATCH($C940,'Policy Characteristics'!$C:$C,0))),"",INDEX('Policy Characteristics'!K:K,MATCH($C940,'Policy Characteristics'!$C:$C,0)))</f>
        <v>industry-ag-main.html#fuel-switching</v>
      </c>
      <c r="R940" s="254" t="str">
        <f>IF(ISBLANK(INDEX('Policy Characteristics'!L:L,MATCH($C940,'Policy Characteristics'!$C:$C,0))),"",INDEX('Policy Characteristics'!L:L,MATCH($C940,'Policy Characteristics'!$C:$C,0)))</f>
        <v>industry-elec-and-hydrogen.html</v>
      </c>
    </row>
    <row r="941" spans="1:18" s="2" customFormat="1">
      <c r="A941" s="254" t="str">
        <f>IF(ISBLANK(INDEX('Policy Characteristics'!A:A,MATCH($C941,'Policy Characteristics'!$C:$C,0))),"",INDEX('Policy Characteristics'!A:A,MATCH($C941,'Policy Characteristics'!$C:$C,0)))</f>
        <v>Industry</v>
      </c>
      <c r="B941" s="262" t="str">
        <f>IF(ISBLANK(INDEX('Policy Characteristics'!B:B,MATCH($C941,'Policy Characteristics'!$C:$C,0))),"",INDEX('Policy Characteristics'!B:B,MATCH($C941,'Policy Characteristics'!$C:$C,0)))</f>
        <v>Hydrogen Combustion</v>
      </c>
      <c r="C941" s="254" t="str">
        <f t="shared" si="39"/>
        <v>Fraction of Eligible Industrial Energy Use Shifted to Hydrogen</v>
      </c>
      <c r="D941" s="6" t="s">
        <v>3087</v>
      </c>
      <c r="E941" s="1" t="s">
        <v>3525</v>
      </c>
      <c r="F941" t="s">
        <v>3049</v>
      </c>
      <c r="G941" s="45" t="s">
        <v>3532</v>
      </c>
      <c r="H941" s="43">
        <v>2202</v>
      </c>
      <c r="I941" s="324" t="s">
        <v>43</v>
      </c>
      <c r="J941" s="255" t="str">
        <f>IF(ISBLANK(INDEX('Policy Characteristics'!D:D,MATCH($C941,'Policy Characteristics'!$C:$C,0))),"",INDEX('Policy Characteristics'!D:D,MATCH($C941,'Policy Characteristics'!$C:$C,0)))</f>
        <v>Hydrogen Combustion</v>
      </c>
      <c r="K941" s="254" t="str">
        <f>IF(ISBLANK(INDEX('Policy Characteristics'!E:E,MATCH($C941,'Policy Characteristics'!$C:$C,0))),"",INDEX('Policy Characteristics'!E:E,MATCH($C941,'Policy Characteristics'!$C:$C,0)))</f>
        <v>indst shift to hydrogen</v>
      </c>
      <c r="L941" s="261">
        <f>IF(ISBLANK(INDEX('Policy Characteristics'!F:F,MATCH($C941,'Policy Characteristics'!$C:$C,0))),"",INDEX('Policy Characteristics'!F:F,MATCH($C941,'Policy Characteristics'!$C:$C,0)))</f>
        <v>0</v>
      </c>
      <c r="M941" s="261">
        <f>IF(ISBLANK(INDEX('Policy Characteristics'!G:G,MATCH($C941,'Policy Characteristics'!$C:$C,0))),"",INDEX('Policy Characteristics'!G:G,MATCH($C941,'Policy Characteristics'!$C:$C,0)))</f>
        <v>1</v>
      </c>
      <c r="N941" s="261">
        <f>IF(ISBLANK(INDEX('Policy Characteristics'!H:H,MATCH($C941,'Policy Characteristics'!$C:$C,0))),"",INDEX('Policy Characteristics'!H:H,MATCH($C941,'Policy Characteristics'!$C:$C,0)))</f>
        <v>0.01</v>
      </c>
      <c r="O941" s="254" t="str">
        <f>IF(ISBLANK(INDEX('Policy Characteristics'!I:I,MATCH($C941,'Policy Characteristics'!$C:$C,0))),"",INDEX('Policy Characteristics'!I:I,MATCH($C941,'Policy Characteristics'!$C:$C,0)))</f>
        <v>% of fuel shifted</v>
      </c>
      <c r="P941" s="254"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54" t="str">
        <f>IF(ISBLANK(INDEX('Policy Characteristics'!K:K,MATCH($C941,'Policy Characteristics'!$C:$C,0))),"",INDEX('Policy Characteristics'!K:K,MATCH($C941,'Policy Characteristics'!$C:$C,0)))</f>
        <v>industry-ag-main.html#fuel-switching</v>
      </c>
      <c r="R941" s="254" t="str">
        <f>IF(ISBLANK(INDEX('Policy Characteristics'!L:L,MATCH($C941,'Policy Characteristics'!$C:$C,0))),"",INDEX('Policy Characteristics'!L:L,MATCH($C941,'Policy Characteristics'!$C:$C,0)))</f>
        <v>industry-elec-and-hydrogen.html</v>
      </c>
    </row>
    <row r="942" spans="1:18" s="2" customFormat="1">
      <c r="A942" s="254" t="str">
        <f>IF(ISBLANK(INDEX('Policy Characteristics'!A:A,MATCH($C942,'Policy Characteristics'!$C:$C,0))),"",INDEX('Policy Characteristics'!A:A,MATCH($C942,'Policy Characteristics'!$C:$C,0)))</f>
        <v>Industry</v>
      </c>
      <c r="B942" s="262" t="str">
        <f>IF(ISBLANK(INDEX('Policy Characteristics'!B:B,MATCH($C942,'Policy Characteristics'!$C:$C,0))),"",INDEX('Policy Characteristics'!B:B,MATCH($C942,'Policy Characteristics'!$C:$C,0)))</f>
        <v>Hydrogen Combustion</v>
      </c>
      <c r="C942" s="254" t="str">
        <f t="shared" si="39"/>
        <v>Fraction of Eligible Industrial Energy Use Shifted to Hydrogen</v>
      </c>
      <c r="D942" s="6" t="s">
        <v>3087</v>
      </c>
      <c r="E942" s="1" t="s">
        <v>3526</v>
      </c>
      <c r="F942" t="s">
        <v>3049</v>
      </c>
      <c r="G942" s="45" t="s">
        <v>3533</v>
      </c>
      <c r="H942" s="43">
        <v>2203</v>
      </c>
      <c r="I942" s="324" t="s">
        <v>43</v>
      </c>
      <c r="J942" s="255" t="str">
        <f>IF(ISBLANK(INDEX('Policy Characteristics'!D:D,MATCH($C942,'Policy Characteristics'!$C:$C,0))),"",INDEX('Policy Characteristics'!D:D,MATCH($C942,'Policy Characteristics'!$C:$C,0)))</f>
        <v>Hydrogen Combustion</v>
      </c>
      <c r="K942" s="254" t="str">
        <f>IF(ISBLANK(INDEX('Policy Characteristics'!E:E,MATCH($C942,'Policy Characteristics'!$C:$C,0))),"",INDEX('Policy Characteristics'!E:E,MATCH($C942,'Policy Characteristics'!$C:$C,0)))</f>
        <v>indst shift to hydrogen</v>
      </c>
      <c r="L942" s="261">
        <f>IF(ISBLANK(INDEX('Policy Characteristics'!F:F,MATCH($C942,'Policy Characteristics'!$C:$C,0))),"",INDEX('Policy Characteristics'!F:F,MATCH($C942,'Policy Characteristics'!$C:$C,0)))</f>
        <v>0</v>
      </c>
      <c r="M942" s="261">
        <f>IF(ISBLANK(INDEX('Policy Characteristics'!G:G,MATCH($C942,'Policy Characteristics'!$C:$C,0))),"",INDEX('Policy Characteristics'!G:G,MATCH($C942,'Policy Characteristics'!$C:$C,0)))</f>
        <v>1</v>
      </c>
      <c r="N942" s="261">
        <f>IF(ISBLANK(INDEX('Policy Characteristics'!H:H,MATCH($C942,'Policy Characteristics'!$C:$C,0))),"",INDEX('Policy Characteristics'!H:H,MATCH($C942,'Policy Characteristics'!$C:$C,0)))</f>
        <v>0.01</v>
      </c>
      <c r="O942" s="254" t="str">
        <f>IF(ISBLANK(INDEX('Policy Characteristics'!I:I,MATCH($C942,'Policy Characteristics'!$C:$C,0))),"",INDEX('Policy Characteristics'!I:I,MATCH($C942,'Policy Characteristics'!$C:$C,0)))</f>
        <v>% of fuel shifted</v>
      </c>
      <c r="P942" s="254"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54" t="str">
        <f>IF(ISBLANK(INDEX('Policy Characteristics'!K:K,MATCH($C942,'Policy Characteristics'!$C:$C,0))),"",INDEX('Policy Characteristics'!K:K,MATCH($C942,'Policy Characteristics'!$C:$C,0)))</f>
        <v>industry-ag-main.html#fuel-switching</v>
      </c>
      <c r="R942" s="254" t="str">
        <f>IF(ISBLANK(INDEX('Policy Characteristics'!L:L,MATCH($C942,'Policy Characteristics'!$C:$C,0))),"",INDEX('Policy Characteristics'!L:L,MATCH($C942,'Policy Characteristics'!$C:$C,0)))</f>
        <v>industry-elec-and-hydrogen.html</v>
      </c>
    </row>
    <row r="943" spans="1:18" s="2" customFormat="1">
      <c r="A943" s="254" t="str">
        <f>IF(ISBLANK(INDEX('Policy Characteristics'!A:A,MATCH($C943,'Policy Characteristics'!$C:$C,0))),"",INDEX('Policy Characteristics'!A:A,MATCH($C943,'Policy Characteristics'!$C:$C,0)))</f>
        <v>Industry</v>
      </c>
      <c r="B943" s="262" t="str">
        <f>IF(ISBLANK(INDEX('Policy Characteristics'!B:B,MATCH($C943,'Policy Characteristics'!$C:$C,0))),"",INDEX('Policy Characteristics'!B:B,MATCH($C943,'Policy Characteristics'!$C:$C,0)))</f>
        <v>Hydrogen Combustion</v>
      </c>
      <c r="C943" s="254" t="str">
        <f t="shared" si="39"/>
        <v>Fraction of Eligible Industrial Energy Use Shifted to Hydrogen</v>
      </c>
      <c r="D943" s="6" t="s">
        <v>3087</v>
      </c>
      <c r="E943" s="1" t="s">
        <v>3527</v>
      </c>
      <c r="F943" t="s">
        <v>3049</v>
      </c>
      <c r="G943" s="45" t="s">
        <v>3534</v>
      </c>
      <c r="H943" s="43">
        <v>2204</v>
      </c>
      <c r="I943" s="324" t="s">
        <v>43</v>
      </c>
      <c r="J943" s="255" t="str">
        <f>IF(ISBLANK(INDEX('Policy Characteristics'!D:D,MATCH($C943,'Policy Characteristics'!$C:$C,0))),"",INDEX('Policy Characteristics'!D:D,MATCH($C943,'Policy Characteristics'!$C:$C,0)))</f>
        <v>Hydrogen Combustion</v>
      </c>
      <c r="K943" s="254" t="str">
        <f>IF(ISBLANK(INDEX('Policy Characteristics'!E:E,MATCH($C943,'Policy Characteristics'!$C:$C,0))),"",INDEX('Policy Characteristics'!E:E,MATCH($C943,'Policy Characteristics'!$C:$C,0)))</f>
        <v>indst shift to hydrogen</v>
      </c>
      <c r="L943" s="261">
        <f>IF(ISBLANK(INDEX('Policy Characteristics'!F:F,MATCH($C943,'Policy Characteristics'!$C:$C,0))),"",INDEX('Policy Characteristics'!F:F,MATCH($C943,'Policy Characteristics'!$C:$C,0)))</f>
        <v>0</v>
      </c>
      <c r="M943" s="261">
        <f>IF(ISBLANK(INDEX('Policy Characteristics'!G:G,MATCH($C943,'Policy Characteristics'!$C:$C,0))),"",INDEX('Policy Characteristics'!G:G,MATCH($C943,'Policy Characteristics'!$C:$C,0)))</f>
        <v>1</v>
      </c>
      <c r="N943" s="261">
        <f>IF(ISBLANK(INDEX('Policy Characteristics'!H:H,MATCH($C943,'Policy Characteristics'!$C:$C,0))),"",INDEX('Policy Characteristics'!H:H,MATCH($C943,'Policy Characteristics'!$C:$C,0)))</f>
        <v>0.01</v>
      </c>
      <c r="O943" s="254" t="str">
        <f>IF(ISBLANK(INDEX('Policy Characteristics'!I:I,MATCH($C943,'Policy Characteristics'!$C:$C,0))),"",INDEX('Policy Characteristics'!I:I,MATCH($C943,'Policy Characteristics'!$C:$C,0)))</f>
        <v>% of fuel shifted</v>
      </c>
      <c r="P943" s="254"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54" t="str">
        <f>IF(ISBLANK(INDEX('Policy Characteristics'!K:K,MATCH($C943,'Policy Characteristics'!$C:$C,0))),"",INDEX('Policy Characteristics'!K:K,MATCH($C943,'Policy Characteristics'!$C:$C,0)))</f>
        <v>industry-ag-main.html#fuel-switching</v>
      </c>
      <c r="R943" s="254" t="str">
        <f>IF(ISBLANK(INDEX('Policy Characteristics'!L:L,MATCH($C943,'Policy Characteristics'!$C:$C,0))),"",INDEX('Policy Characteristics'!L:L,MATCH($C943,'Policy Characteristics'!$C:$C,0)))</f>
        <v>industry-elec-and-hydrogen.html</v>
      </c>
    </row>
    <row r="944" spans="1:18" s="2" customFormat="1">
      <c r="A944" s="254" t="str">
        <f>IF(ISBLANK(INDEX('Policy Characteristics'!A:A,MATCH($C944,'Policy Characteristics'!$C:$C,0))),"",INDEX('Policy Characteristics'!A:A,MATCH($C944,'Policy Characteristics'!$C:$C,0)))</f>
        <v>Industry</v>
      </c>
      <c r="B944" s="262" t="str">
        <f>IF(ISBLANK(INDEX('Policy Characteristics'!B:B,MATCH($C944,'Policy Characteristics'!$C:$C,0))),"",INDEX('Policy Characteristics'!B:B,MATCH($C944,'Policy Characteristics'!$C:$C,0)))</f>
        <v>Hydrogen Combustion</v>
      </c>
      <c r="C944" s="254" t="str">
        <f t="shared" si="39"/>
        <v>Fraction of Eligible Industrial Energy Use Shifted to Hydrogen</v>
      </c>
      <c r="D944" s="6" t="s">
        <v>3087</v>
      </c>
      <c r="E944" s="1" t="s">
        <v>3528</v>
      </c>
      <c r="F944" t="s">
        <v>3049</v>
      </c>
      <c r="G944" s="45" t="s">
        <v>3535</v>
      </c>
      <c r="H944" s="43">
        <v>2205</v>
      </c>
      <c r="I944" s="324" t="s">
        <v>43</v>
      </c>
      <c r="J944" s="255" t="str">
        <f>IF(ISBLANK(INDEX('Policy Characteristics'!D:D,MATCH($C944,'Policy Characteristics'!$C:$C,0))),"",INDEX('Policy Characteristics'!D:D,MATCH($C944,'Policy Characteristics'!$C:$C,0)))</f>
        <v>Hydrogen Combustion</v>
      </c>
      <c r="K944" s="254" t="str">
        <f>IF(ISBLANK(INDEX('Policy Characteristics'!E:E,MATCH($C944,'Policy Characteristics'!$C:$C,0))),"",INDEX('Policy Characteristics'!E:E,MATCH($C944,'Policy Characteristics'!$C:$C,0)))</f>
        <v>indst shift to hydrogen</v>
      </c>
      <c r="L944" s="261">
        <f>IF(ISBLANK(INDEX('Policy Characteristics'!F:F,MATCH($C944,'Policy Characteristics'!$C:$C,0))),"",INDEX('Policy Characteristics'!F:F,MATCH($C944,'Policy Characteristics'!$C:$C,0)))</f>
        <v>0</v>
      </c>
      <c r="M944" s="261">
        <f>IF(ISBLANK(INDEX('Policy Characteristics'!G:G,MATCH($C944,'Policy Characteristics'!$C:$C,0))),"",INDEX('Policy Characteristics'!G:G,MATCH($C944,'Policy Characteristics'!$C:$C,0)))</f>
        <v>1</v>
      </c>
      <c r="N944" s="261">
        <f>IF(ISBLANK(INDEX('Policy Characteristics'!H:H,MATCH($C944,'Policy Characteristics'!$C:$C,0))),"",INDEX('Policy Characteristics'!H:H,MATCH($C944,'Policy Characteristics'!$C:$C,0)))</f>
        <v>0.01</v>
      </c>
      <c r="O944" s="254" t="str">
        <f>IF(ISBLANK(INDEX('Policy Characteristics'!I:I,MATCH($C944,'Policy Characteristics'!$C:$C,0))),"",INDEX('Policy Characteristics'!I:I,MATCH($C944,'Policy Characteristics'!$C:$C,0)))</f>
        <v>% of fuel shifted</v>
      </c>
      <c r="P944" s="254"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54" t="str">
        <f>IF(ISBLANK(INDEX('Policy Characteristics'!K:K,MATCH($C944,'Policy Characteristics'!$C:$C,0))),"",INDEX('Policy Characteristics'!K:K,MATCH($C944,'Policy Characteristics'!$C:$C,0)))</f>
        <v>industry-ag-main.html#fuel-switching</v>
      </c>
      <c r="R944" s="254" t="str">
        <f>IF(ISBLANK(INDEX('Policy Characteristics'!L:L,MATCH($C944,'Policy Characteristics'!$C:$C,0))),"",INDEX('Policy Characteristics'!L:L,MATCH($C944,'Policy Characteristics'!$C:$C,0)))</f>
        <v>industry-elec-and-hydrogen.html</v>
      </c>
    </row>
    <row r="945" spans="1:18" s="2" customFormat="1">
      <c r="A945" s="254" t="str">
        <f>IF(ISBLANK(INDEX('Policy Characteristics'!A:A,MATCH($C945,'Policy Characteristics'!$C:$C,0))),"",INDEX('Policy Characteristics'!A:A,MATCH($C945,'Policy Characteristics'!$C:$C,0)))</f>
        <v>Industry</v>
      </c>
      <c r="B945" s="262" t="str">
        <f>IF(ISBLANK(INDEX('Policy Characteristics'!B:B,MATCH($C945,'Policy Characteristics'!$C:$C,0))),"",INDEX('Policy Characteristics'!B:B,MATCH($C945,'Policy Characteristics'!$C:$C,0)))</f>
        <v>Hydrogen Combustion</v>
      </c>
      <c r="C945" s="254" t="str">
        <f t="shared" si="39"/>
        <v>Fraction of Eligible Industrial Energy Use Shifted to Hydrogen</v>
      </c>
      <c r="D945" s="6" t="s">
        <v>3087</v>
      </c>
      <c r="E945" s="1" t="s">
        <v>3529</v>
      </c>
      <c r="F945" t="s">
        <v>3049</v>
      </c>
      <c r="G945" s="45" t="s">
        <v>3536</v>
      </c>
      <c r="H945" s="43">
        <v>2206</v>
      </c>
      <c r="I945" s="324" t="s">
        <v>44</v>
      </c>
      <c r="J945" s="255" t="str">
        <f>IF(ISBLANK(INDEX('Policy Characteristics'!D:D,MATCH($C945,'Policy Characteristics'!$C:$C,0))),"",INDEX('Policy Characteristics'!D:D,MATCH($C945,'Policy Characteristics'!$C:$C,0)))</f>
        <v>Hydrogen Combustion</v>
      </c>
      <c r="K945" s="254" t="str">
        <f>IF(ISBLANK(INDEX('Policy Characteristics'!E:E,MATCH($C945,'Policy Characteristics'!$C:$C,0))),"",INDEX('Policy Characteristics'!E:E,MATCH($C945,'Policy Characteristics'!$C:$C,0)))</f>
        <v>indst shift to hydrogen</v>
      </c>
      <c r="L945" s="261">
        <f>IF(ISBLANK(INDEX('Policy Characteristics'!F:F,MATCH($C945,'Policy Characteristics'!$C:$C,0))),"",INDEX('Policy Characteristics'!F:F,MATCH($C945,'Policy Characteristics'!$C:$C,0)))</f>
        <v>0</v>
      </c>
      <c r="M945" s="261">
        <f>IF(ISBLANK(INDEX('Policy Characteristics'!G:G,MATCH($C945,'Policy Characteristics'!$C:$C,0))),"",INDEX('Policy Characteristics'!G:G,MATCH($C945,'Policy Characteristics'!$C:$C,0)))</f>
        <v>1</v>
      </c>
      <c r="N945" s="261">
        <f>IF(ISBLANK(INDEX('Policy Characteristics'!H:H,MATCH($C945,'Policy Characteristics'!$C:$C,0))),"",INDEX('Policy Characteristics'!H:H,MATCH($C945,'Policy Characteristics'!$C:$C,0)))</f>
        <v>0.01</v>
      </c>
      <c r="O945" s="254" t="str">
        <f>IF(ISBLANK(INDEX('Policy Characteristics'!I:I,MATCH($C945,'Policy Characteristics'!$C:$C,0))),"",INDEX('Policy Characteristics'!I:I,MATCH($C945,'Policy Characteristics'!$C:$C,0)))</f>
        <v>% of fuel shifted</v>
      </c>
      <c r="P945" s="254"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54" t="str">
        <f>IF(ISBLANK(INDEX('Policy Characteristics'!K:K,MATCH($C945,'Policy Characteristics'!$C:$C,0))),"",INDEX('Policy Characteristics'!K:K,MATCH($C945,'Policy Characteristics'!$C:$C,0)))</f>
        <v>industry-ag-main.html#fuel-switching</v>
      </c>
      <c r="R945" s="254" t="str">
        <f>IF(ISBLANK(INDEX('Policy Characteristics'!L:L,MATCH($C945,'Policy Characteristics'!$C:$C,0))),"",INDEX('Policy Characteristics'!L:L,MATCH($C945,'Policy Characteristics'!$C:$C,0)))</f>
        <v>industry-elec-and-hydrogen.html</v>
      </c>
    </row>
    <row r="946" spans="1:18" s="2" customFormat="1">
      <c r="A946" s="254" t="str">
        <f>IF(ISBLANK(INDEX('Policy Characteristics'!A:A,MATCH($C946,'Policy Characteristics'!$C:$C,0))),"",INDEX('Policy Characteristics'!A:A,MATCH($C946,'Policy Characteristics'!$C:$C,0)))</f>
        <v>Industry</v>
      </c>
      <c r="B946" s="262" t="str">
        <f>IF(ISBLANK(INDEX('Policy Characteristics'!B:B,MATCH($C946,'Policy Characteristics'!$C:$C,0))),"",INDEX('Policy Characteristics'!B:B,MATCH($C946,'Policy Characteristics'!$C:$C,0)))</f>
        <v>Hydrogen Combustion</v>
      </c>
      <c r="C946" s="254" t="str">
        <f t="shared" si="39"/>
        <v>Fraction of Eligible Industrial Energy Use Shifted to Hydrogen</v>
      </c>
      <c r="D946" s="6" t="s">
        <v>3087</v>
      </c>
      <c r="E946" s="1" t="s">
        <v>3530</v>
      </c>
      <c r="F946" t="s">
        <v>3049</v>
      </c>
      <c r="G946" s="45" t="s">
        <v>3537</v>
      </c>
      <c r="H946" s="43">
        <v>2207</v>
      </c>
      <c r="I946" s="324" t="s">
        <v>43</v>
      </c>
      <c r="J946" s="255" t="str">
        <f>IF(ISBLANK(INDEX('Policy Characteristics'!D:D,MATCH($C946,'Policy Characteristics'!$C:$C,0))),"",INDEX('Policy Characteristics'!D:D,MATCH($C946,'Policy Characteristics'!$C:$C,0)))</f>
        <v>Hydrogen Combustion</v>
      </c>
      <c r="K946" s="254" t="str">
        <f>IF(ISBLANK(INDEX('Policy Characteristics'!E:E,MATCH($C946,'Policy Characteristics'!$C:$C,0))),"",INDEX('Policy Characteristics'!E:E,MATCH($C946,'Policy Characteristics'!$C:$C,0)))</f>
        <v>indst shift to hydrogen</v>
      </c>
      <c r="L946" s="261">
        <f>IF(ISBLANK(INDEX('Policy Characteristics'!F:F,MATCH($C946,'Policy Characteristics'!$C:$C,0))),"",INDEX('Policy Characteristics'!F:F,MATCH($C946,'Policy Characteristics'!$C:$C,0)))</f>
        <v>0</v>
      </c>
      <c r="M946" s="261">
        <f>IF(ISBLANK(INDEX('Policy Characteristics'!G:G,MATCH($C946,'Policy Characteristics'!$C:$C,0))),"",INDEX('Policy Characteristics'!G:G,MATCH($C946,'Policy Characteristics'!$C:$C,0)))</f>
        <v>1</v>
      </c>
      <c r="N946" s="261">
        <f>IF(ISBLANK(INDEX('Policy Characteristics'!H:H,MATCH($C946,'Policy Characteristics'!$C:$C,0))),"",INDEX('Policy Characteristics'!H:H,MATCH($C946,'Policy Characteristics'!$C:$C,0)))</f>
        <v>0.01</v>
      </c>
      <c r="O946" s="254" t="str">
        <f>IF(ISBLANK(INDEX('Policy Characteristics'!I:I,MATCH($C946,'Policy Characteristics'!$C:$C,0))),"",INDEX('Policy Characteristics'!I:I,MATCH($C946,'Policy Characteristics'!$C:$C,0)))</f>
        <v>% of fuel shifted</v>
      </c>
      <c r="P946" s="254"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54" t="str">
        <f>IF(ISBLANK(INDEX('Policy Characteristics'!K:K,MATCH($C946,'Policy Characteristics'!$C:$C,0))),"",INDEX('Policy Characteristics'!K:K,MATCH($C946,'Policy Characteristics'!$C:$C,0)))</f>
        <v>industry-ag-main.html#fuel-switching</v>
      </c>
      <c r="R946" s="254" t="str">
        <f>IF(ISBLANK(INDEX('Policy Characteristics'!L:L,MATCH($C946,'Policy Characteristics'!$C:$C,0))),"",INDEX('Policy Characteristics'!L:L,MATCH($C946,'Policy Characteristics'!$C:$C,0)))</f>
        <v>industry-elec-and-hydrogen.html</v>
      </c>
    </row>
    <row r="947" spans="1:18" s="2" customFormat="1">
      <c r="A947" s="254" t="str">
        <f>IF(ISBLANK(INDEX('Policy Characteristics'!A:A,MATCH($C947,'Policy Characteristics'!$C:$C,0))),"",INDEX('Policy Characteristics'!A:A,MATCH($C947,'Policy Characteristics'!$C:$C,0)))</f>
        <v>Industry</v>
      </c>
      <c r="B947" s="262" t="str">
        <f>IF(ISBLANK(INDEX('Policy Characteristics'!B:B,MATCH($C947,'Policy Characteristics'!$C:$C,0))),"",INDEX('Policy Characteristics'!B:B,MATCH($C947,'Policy Characteristics'!$C:$C,0)))</f>
        <v>Hydrogen Combustion</v>
      </c>
      <c r="C947" s="254" t="str">
        <f t="shared" si="39"/>
        <v>Fraction of Eligible Industrial Energy Use Shifted to Hydrogen</v>
      </c>
      <c r="D947" s="6" t="s">
        <v>3087</v>
      </c>
      <c r="E947" s="1" t="s">
        <v>3531</v>
      </c>
      <c r="F947" t="s">
        <v>3049</v>
      </c>
      <c r="G947" s="45" t="s">
        <v>3538</v>
      </c>
      <c r="H947" s="43">
        <v>2208</v>
      </c>
      <c r="I947" s="324" t="s">
        <v>44</v>
      </c>
      <c r="J947" s="255" t="str">
        <f>IF(ISBLANK(INDEX('Policy Characteristics'!D:D,MATCH($C947,'Policy Characteristics'!$C:$C,0))),"",INDEX('Policy Characteristics'!D:D,MATCH($C947,'Policy Characteristics'!$C:$C,0)))</f>
        <v>Hydrogen Combustion</v>
      </c>
      <c r="K947" s="254" t="str">
        <f>IF(ISBLANK(INDEX('Policy Characteristics'!E:E,MATCH($C947,'Policy Characteristics'!$C:$C,0))),"",INDEX('Policy Characteristics'!E:E,MATCH($C947,'Policy Characteristics'!$C:$C,0)))</f>
        <v>indst shift to hydrogen</v>
      </c>
      <c r="L947" s="261">
        <f>IF(ISBLANK(INDEX('Policy Characteristics'!F:F,MATCH($C947,'Policy Characteristics'!$C:$C,0))),"",INDEX('Policy Characteristics'!F:F,MATCH($C947,'Policy Characteristics'!$C:$C,0)))</f>
        <v>0</v>
      </c>
      <c r="M947" s="261">
        <f>IF(ISBLANK(INDEX('Policy Characteristics'!G:G,MATCH($C947,'Policy Characteristics'!$C:$C,0))),"",INDEX('Policy Characteristics'!G:G,MATCH($C947,'Policy Characteristics'!$C:$C,0)))</f>
        <v>1</v>
      </c>
      <c r="N947" s="261">
        <f>IF(ISBLANK(INDEX('Policy Characteristics'!H:H,MATCH($C947,'Policy Characteristics'!$C:$C,0))),"",INDEX('Policy Characteristics'!H:H,MATCH($C947,'Policy Characteristics'!$C:$C,0)))</f>
        <v>0.01</v>
      </c>
      <c r="O947" s="254" t="str">
        <f>IF(ISBLANK(INDEX('Policy Characteristics'!I:I,MATCH($C947,'Policy Characteristics'!$C:$C,0))),"",INDEX('Policy Characteristics'!I:I,MATCH($C947,'Policy Characteristics'!$C:$C,0)))</f>
        <v>% of fuel shifted</v>
      </c>
      <c r="P947" s="254"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54" t="str">
        <f>IF(ISBLANK(INDEX('Policy Characteristics'!K:K,MATCH($C947,'Policy Characteristics'!$C:$C,0))),"",INDEX('Policy Characteristics'!K:K,MATCH($C947,'Policy Characteristics'!$C:$C,0)))</f>
        <v>industry-ag-main.html#fuel-switching</v>
      </c>
      <c r="R947" s="254" t="str">
        <f>IF(ISBLANK(INDEX('Policy Characteristics'!L:L,MATCH($C947,'Policy Characteristics'!$C:$C,0))),"",INDEX('Policy Characteristics'!L:L,MATCH($C947,'Policy Characteristics'!$C:$C,0)))</f>
        <v>industry-elec-and-hydrogen.html</v>
      </c>
    </row>
    <row r="948" spans="1:18" s="2" customFormat="1">
      <c r="A948" s="254" t="str">
        <f>IF(ISBLANK(INDEX('Policy Characteristics'!A:A,MATCH($C948,'Policy Characteristics'!$C:$C,0))),"",INDEX('Policy Characteristics'!A:A,MATCH($C948,'Policy Characteristics'!$C:$C,0)))</f>
        <v>Industry</v>
      </c>
      <c r="B948" s="262" t="str">
        <f>IF(ISBLANK(INDEX('Policy Characteristics'!B:B,MATCH($C948,'Policy Characteristics'!$C:$C,0))),"",INDEX('Policy Characteristics'!B:B,MATCH($C948,'Policy Characteristics'!$C:$C,0)))</f>
        <v>Hydrogen Combustion</v>
      </c>
      <c r="C948" s="254" t="str">
        <f t="shared" si="39"/>
        <v>Fraction of Eligible Industrial Energy Use Shifted to Hydrogen</v>
      </c>
      <c r="D948" s="6" t="s">
        <v>3087</v>
      </c>
      <c r="E948" s="1" t="s">
        <v>3694</v>
      </c>
      <c r="F948" t="s">
        <v>3049</v>
      </c>
      <c r="G948" s="45" t="s">
        <v>3694</v>
      </c>
      <c r="H948" s="43">
        <v>2209</v>
      </c>
      <c r="I948" s="324" t="s">
        <v>44</v>
      </c>
      <c r="J948" s="255" t="str">
        <f>IF(ISBLANK(INDEX('Policy Characteristics'!D:D,MATCH($C948,'Policy Characteristics'!$C:$C,0))),"",INDEX('Policy Characteristics'!D:D,MATCH($C948,'Policy Characteristics'!$C:$C,0)))</f>
        <v>Hydrogen Combustion</v>
      </c>
      <c r="K948" s="254" t="str">
        <f>IF(ISBLANK(INDEX('Policy Characteristics'!E:E,MATCH($C948,'Policy Characteristics'!$C:$C,0))),"",INDEX('Policy Characteristics'!E:E,MATCH($C948,'Policy Characteristics'!$C:$C,0)))</f>
        <v>indst shift to hydrogen</v>
      </c>
      <c r="L948" s="261">
        <f>IF(ISBLANK(INDEX('Policy Characteristics'!F:F,MATCH($C948,'Policy Characteristics'!$C:$C,0))),"",INDEX('Policy Characteristics'!F:F,MATCH($C948,'Policy Characteristics'!$C:$C,0)))</f>
        <v>0</v>
      </c>
      <c r="M948" s="261">
        <f>IF(ISBLANK(INDEX('Policy Characteristics'!G:G,MATCH($C948,'Policy Characteristics'!$C:$C,0))),"",INDEX('Policy Characteristics'!G:G,MATCH($C948,'Policy Characteristics'!$C:$C,0)))</f>
        <v>1</v>
      </c>
      <c r="N948" s="261">
        <f>IF(ISBLANK(INDEX('Policy Characteristics'!H:H,MATCH($C948,'Policy Characteristics'!$C:$C,0))),"",INDEX('Policy Characteristics'!H:H,MATCH($C948,'Policy Characteristics'!$C:$C,0)))</f>
        <v>0.01</v>
      </c>
      <c r="O948" s="254" t="str">
        <f>IF(ISBLANK(INDEX('Policy Characteristics'!I:I,MATCH($C948,'Policy Characteristics'!$C:$C,0))),"",INDEX('Policy Characteristics'!I:I,MATCH($C948,'Policy Characteristics'!$C:$C,0)))</f>
        <v>% of fuel shifted</v>
      </c>
      <c r="P948" s="254" t="str">
        <f>IF(ISBLANK(INDEX('Policy Characteristics'!J:J,MATCH($C948,'Policy Characteristics'!$C:$C,0))),"",INDEX('Policy Characteristics'!J:J,MATCH($C948,'Policy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8" s="254" t="str">
        <f>IF(ISBLANK(INDEX('Policy Characteristics'!K:K,MATCH($C948,'Policy Characteristics'!$C:$C,0))),"",INDEX('Policy Characteristics'!K:K,MATCH($C948,'Policy Characteristics'!$C:$C,0)))</f>
        <v>industry-ag-main.html#fuel-switching</v>
      </c>
      <c r="R948" s="254" t="str">
        <f>IF(ISBLANK(INDEX('Policy Characteristics'!L:L,MATCH($C948,'Policy Characteristics'!$C:$C,0))),"",INDEX('Policy Characteristics'!L:L,MATCH($C948,'Policy Characteristics'!$C:$C,0)))</f>
        <v>industry-elec-and-hydrogen.html</v>
      </c>
    </row>
    <row r="949" spans="1:18" s="2" customFormat="1">
      <c r="A949" s="254" t="str">
        <f>IF(ISBLANK(INDEX('Policy Characteristics'!A:A,MATCH($C949,'Policy Characteristics'!$C:$C,0))),"",INDEX('Policy Characteristics'!A:A,MATCH($C949,'Policy Characteristics'!$C:$C,0)))</f>
        <v>Industry</v>
      </c>
      <c r="B949" s="262" t="str">
        <f>IF(ISBLANK(INDEX('Policy Characteristics'!B:B,MATCH($C949,'Policy Characteristics'!$C:$C,0))),"",INDEX('Policy Characteristics'!B:B,MATCH($C949,'Policy Characteristics'!$C:$C,0)))</f>
        <v>Hydrogen Combustion</v>
      </c>
      <c r="C949" s="254" t="str">
        <f t="shared" si="39"/>
        <v>Fraction of Eligible Industrial Energy Use Shifted to Hydrogen</v>
      </c>
      <c r="D949" s="6" t="s">
        <v>3088</v>
      </c>
      <c r="E949" s="1" t="s">
        <v>3525</v>
      </c>
      <c r="F949" t="s">
        <v>3050</v>
      </c>
      <c r="G949" s="45" t="s">
        <v>3532</v>
      </c>
      <c r="H949" s="43">
        <v>2210</v>
      </c>
      <c r="I949" s="324" t="s">
        <v>44</v>
      </c>
      <c r="J949" s="255" t="str">
        <f>IF(ISBLANK(INDEX('Policy Characteristics'!D:D,MATCH($C949,'Policy Characteristics'!$C:$C,0))),"",INDEX('Policy Characteristics'!D:D,MATCH($C949,'Policy Characteristics'!$C:$C,0)))</f>
        <v>Hydrogen Combustion</v>
      </c>
      <c r="K949" s="254" t="str">
        <f>IF(ISBLANK(INDEX('Policy Characteristics'!E:E,MATCH($C949,'Policy Characteristics'!$C:$C,0))),"",INDEX('Policy Characteristics'!E:E,MATCH($C949,'Policy Characteristics'!$C:$C,0)))</f>
        <v>indst shift to hydrogen</v>
      </c>
      <c r="L949" s="261">
        <f>IF(ISBLANK(INDEX('Policy Characteristics'!F:F,MATCH($C949,'Policy Characteristics'!$C:$C,0))),"",INDEX('Policy Characteristics'!F:F,MATCH($C949,'Policy Characteristics'!$C:$C,0)))</f>
        <v>0</v>
      </c>
      <c r="M949" s="261">
        <f>IF(ISBLANK(INDEX('Policy Characteristics'!G:G,MATCH($C949,'Policy Characteristics'!$C:$C,0))),"",INDEX('Policy Characteristics'!G:G,MATCH($C949,'Policy Characteristics'!$C:$C,0)))</f>
        <v>1</v>
      </c>
      <c r="N949" s="261">
        <f>IF(ISBLANK(INDEX('Policy Characteristics'!H:H,MATCH($C949,'Policy Characteristics'!$C:$C,0))),"",INDEX('Policy Characteristics'!H:H,MATCH($C949,'Policy Characteristics'!$C:$C,0)))</f>
        <v>0.01</v>
      </c>
      <c r="O949" s="254" t="str">
        <f>IF(ISBLANK(INDEX('Policy Characteristics'!I:I,MATCH($C949,'Policy Characteristics'!$C:$C,0))),"",INDEX('Policy Characteristics'!I:I,MATCH($C949,'Policy Characteristics'!$C:$C,0)))</f>
        <v>% of fuel shifted</v>
      </c>
      <c r="P949" s="254" t="str">
        <f>IF(ISBLANK(INDEX('Policy Characteristics'!J:J,MATCH($C949,'Policy Characteristics'!$C:$C,0))),"",INDEX('Policy Characteristics'!J:J,MATCH($C949,'Policy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9" s="254" t="str">
        <f>IF(ISBLANK(INDEX('Policy Characteristics'!K:K,MATCH($C949,'Policy Characteristics'!$C:$C,0))),"",INDEX('Policy Characteristics'!K:K,MATCH($C949,'Policy Characteristics'!$C:$C,0)))</f>
        <v>industry-ag-main.html#fuel-switching</v>
      </c>
      <c r="R949" s="254" t="str">
        <f>IF(ISBLANK(INDEX('Policy Characteristics'!L:L,MATCH($C949,'Policy Characteristics'!$C:$C,0))),"",INDEX('Policy Characteristics'!L:L,MATCH($C949,'Policy Characteristics'!$C:$C,0)))</f>
        <v>industry-elec-and-hydrogen.html</v>
      </c>
    </row>
    <row r="950" spans="1:18" s="2" customFormat="1">
      <c r="A950" s="254" t="str">
        <f>IF(ISBLANK(INDEX('Policy Characteristics'!A:A,MATCH($C950,'Policy Characteristics'!$C:$C,0))),"",INDEX('Policy Characteristics'!A:A,MATCH($C950,'Policy Characteristics'!$C:$C,0)))</f>
        <v>Industry</v>
      </c>
      <c r="B950" s="262" t="str">
        <f>IF(ISBLANK(INDEX('Policy Characteristics'!B:B,MATCH($C950,'Policy Characteristics'!$C:$C,0))),"",INDEX('Policy Characteristics'!B:B,MATCH($C950,'Policy Characteristics'!$C:$C,0)))</f>
        <v>Hydrogen Combustion</v>
      </c>
      <c r="C950" s="254" t="str">
        <f t="shared" si="39"/>
        <v>Fraction of Eligible Industrial Energy Use Shifted to Hydrogen</v>
      </c>
      <c r="D950" s="6" t="s">
        <v>3088</v>
      </c>
      <c r="E950" s="1" t="s">
        <v>3526</v>
      </c>
      <c r="F950" t="s">
        <v>3050</v>
      </c>
      <c r="G950" s="45" t="s">
        <v>3533</v>
      </c>
      <c r="H950" s="43">
        <v>2211</v>
      </c>
      <c r="I950" s="324" t="s">
        <v>44</v>
      </c>
      <c r="J950" s="255" t="str">
        <f>IF(ISBLANK(INDEX('Policy Characteristics'!D:D,MATCH($C950,'Policy Characteristics'!$C:$C,0))),"",INDEX('Policy Characteristics'!D:D,MATCH($C950,'Policy Characteristics'!$C:$C,0)))</f>
        <v>Hydrogen Combustion</v>
      </c>
      <c r="K950" s="254" t="str">
        <f>IF(ISBLANK(INDEX('Policy Characteristics'!E:E,MATCH($C950,'Policy Characteristics'!$C:$C,0))),"",INDEX('Policy Characteristics'!E:E,MATCH($C950,'Policy Characteristics'!$C:$C,0)))</f>
        <v>indst shift to hydrogen</v>
      </c>
      <c r="L950" s="261">
        <f>IF(ISBLANK(INDEX('Policy Characteristics'!F:F,MATCH($C950,'Policy Characteristics'!$C:$C,0))),"",INDEX('Policy Characteristics'!F:F,MATCH($C950,'Policy Characteristics'!$C:$C,0)))</f>
        <v>0</v>
      </c>
      <c r="M950" s="261">
        <f>IF(ISBLANK(INDEX('Policy Characteristics'!G:G,MATCH($C950,'Policy Characteristics'!$C:$C,0))),"",INDEX('Policy Characteristics'!G:G,MATCH($C950,'Policy Characteristics'!$C:$C,0)))</f>
        <v>1</v>
      </c>
      <c r="N950" s="261">
        <f>IF(ISBLANK(INDEX('Policy Characteristics'!H:H,MATCH($C950,'Policy Characteristics'!$C:$C,0))),"",INDEX('Policy Characteristics'!H:H,MATCH($C950,'Policy Characteristics'!$C:$C,0)))</f>
        <v>0.01</v>
      </c>
      <c r="O950" s="254" t="str">
        <f>IF(ISBLANK(INDEX('Policy Characteristics'!I:I,MATCH($C950,'Policy Characteristics'!$C:$C,0))),"",INDEX('Policy Characteristics'!I:I,MATCH($C950,'Policy Characteristics'!$C:$C,0)))</f>
        <v>% of fuel shifted</v>
      </c>
      <c r="P950" s="254" t="str">
        <f>IF(ISBLANK(INDEX('Policy Characteristics'!J:J,MATCH($C950,'Policy Characteristics'!$C:$C,0))),"",INDEX('Policy Characteristics'!J:J,MATCH($C950,'Policy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0" s="254" t="str">
        <f>IF(ISBLANK(INDEX('Policy Characteristics'!K:K,MATCH($C950,'Policy Characteristics'!$C:$C,0))),"",INDEX('Policy Characteristics'!K:K,MATCH($C950,'Policy Characteristics'!$C:$C,0)))</f>
        <v>industry-ag-main.html#fuel-switching</v>
      </c>
      <c r="R950" s="254" t="str">
        <f>IF(ISBLANK(INDEX('Policy Characteristics'!L:L,MATCH($C950,'Policy Characteristics'!$C:$C,0))),"",INDEX('Policy Characteristics'!L:L,MATCH($C950,'Policy Characteristics'!$C:$C,0)))</f>
        <v>industry-elec-and-hydrogen.html</v>
      </c>
    </row>
    <row r="951" spans="1:18" s="2" customFormat="1">
      <c r="A951" s="254" t="str">
        <f>IF(ISBLANK(INDEX('Policy Characteristics'!A:A,MATCH($C951,'Policy Characteristics'!$C:$C,0))),"",INDEX('Policy Characteristics'!A:A,MATCH($C951,'Policy Characteristics'!$C:$C,0)))</f>
        <v>Industry</v>
      </c>
      <c r="B951" s="262" t="str">
        <f>IF(ISBLANK(INDEX('Policy Characteristics'!B:B,MATCH($C951,'Policy Characteristics'!$C:$C,0))),"",INDEX('Policy Characteristics'!B:B,MATCH($C951,'Policy Characteristics'!$C:$C,0)))</f>
        <v>Hydrogen Combustion</v>
      </c>
      <c r="C951" s="254" t="str">
        <f t="shared" si="39"/>
        <v>Fraction of Eligible Industrial Energy Use Shifted to Hydrogen</v>
      </c>
      <c r="D951" s="6" t="s">
        <v>3088</v>
      </c>
      <c r="E951" s="1" t="s">
        <v>3527</v>
      </c>
      <c r="F951" t="s">
        <v>3050</v>
      </c>
      <c r="G951" s="45" t="s">
        <v>3534</v>
      </c>
      <c r="H951" s="43">
        <v>2212</v>
      </c>
      <c r="I951" s="324" t="s">
        <v>44</v>
      </c>
      <c r="J951" s="255" t="str">
        <f>IF(ISBLANK(INDEX('Policy Characteristics'!D:D,MATCH($C951,'Policy Characteristics'!$C:$C,0))),"",INDEX('Policy Characteristics'!D:D,MATCH($C951,'Policy Characteristics'!$C:$C,0)))</f>
        <v>Hydrogen Combustion</v>
      </c>
      <c r="K951" s="254" t="str">
        <f>IF(ISBLANK(INDEX('Policy Characteristics'!E:E,MATCH($C951,'Policy Characteristics'!$C:$C,0))),"",INDEX('Policy Characteristics'!E:E,MATCH($C951,'Policy Characteristics'!$C:$C,0)))</f>
        <v>indst shift to hydrogen</v>
      </c>
      <c r="L951" s="261">
        <f>IF(ISBLANK(INDEX('Policy Characteristics'!F:F,MATCH($C951,'Policy Characteristics'!$C:$C,0))),"",INDEX('Policy Characteristics'!F:F,MATCH($C951,'Policy Characteristics'!$C:$C,0)))</f>
        <v>0</v>
      </c>
      <c r="M951" s="261">
        <f>IF(ISBLANK(INDEX('Policy Characteristics'!G:G,MATCH($C951,'Policy Characteristics'!$C:$C,0))),"",INDEX('Policy Characteristics'!G:G,MATCH($C951,'Policy Characteristics'!$C:$C,0)))</f>
        <v>1</v>
      </c>
      <c r="N951" s="261">
        <f>IF(ISBLANK(INDEX('Policy Characteristics'!H:H,MATCH($C951,'Policy Characteristics'!$C:$C,0))),"",INDEX('Policy Characteristics'!H:H,MATCH($C951,'Policy Characteristics'!$C:$C,0)))</f>
        <v>0.01</v>
      </c>
      <c r="O951" s="254" t="str">
        <f>IF(ISBLANK(INDEX('Policy Characteristics'!I:I,MATCH($C951,'Policy Characteristics'!$C:$C,0))),"",INDEX('Policy Characteristics'!I:I,MATCH($C951,'Policy Characteristics'!$C:$C,0)))</f>
        <v>% of fuel shifted</v>
      </c>
      <c r="P951" s="254" t="str">
        <f>IF(ISBLANK(INDEX('Policy Characteristics'!J:J,MATCH($C951,'Policy Characteristics'!$C:$C,0))),"",INDEX('Policy Characteristics'!J:J,MATCH($C951,'Policy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1" s="254" t="str">
        <f>IF(ISBLANK(INDEX('Policy Characteristics'!K:K,MATCH($C951,'Policy Characteristics'!$C:$C,0))),"",INDEX('Policy Characteristics'!K:K,MATCH($C951,'Policy Characteristics'!$C:$C,0)))</f>
        <v>industry-ag-main.html#fuel-switching</v>
      </c>
      <c r="R951" s="254" t="str">
        <f>IF(ISBLANK(INDEX('Policy Characteristics'!L:L,MATCH($C951,'Policy Characteristics'!$C:$C,0))),"",INDEX('Policy Characteristics'!L:L,MATCH($C951,'Policy Characteristics'!$C:$C,0)))</f>
        <v>industry-elec-and-hydrogen.html</v>
      </c>
    </row>
    <row r="952" spans="1:18" s="2" customFormat="1">
      <c r="A952" s="254" t="str">
        <f>IF(ISBLANK(INDEX('Policy Characteristics'!A:A,MATCH($C952,'Policy Characteristics'!$C:$C,0))),"",INDEX('Policy Characteristics'!A:A,MATCH($C952,'Policy Characteristics'!$C:$C,0)))</f>
        <v>Industry</v>
      </c>
      <c r="B952" s="262" t="str">
        <f>IF(ISBLANK(INDEX('Policy Characteristics'!B:B,MATCH($C952,'Policy Characteristics'!$C:$C,0))),"",INDEX('Policy Characteristics'!B:B,MATCH($C952,'Policy Characteristics'!$C:$C,0)))</f>
        <v>Hydrogen Combustion</v>
      </c>
      <c r="C952" s="254" t="str">
        <f t="shared" si="39"/>
        <v>Fraction of Eligible Industrial Energy Use Shifted to Hydrogen</v>
      </c>
      <c r="D952" s="6" t="s">
        <v>3088</v>
      </c>
      <c r="E952" s="1" t="s">
        <v>3528</v>
      </c>
      <c r="F952" t="s">
        <v>3050</v>
      </c>
      <c r="G952" s="45" t="s">
        <v>3535</v>
      </c>
      <c r="H952" s="43">
        <v>2213</v>
      </c>
      <c r="I952" s="324" t="s">
        <v>44</v>
      </c>
      <c r="J952" s="255" t="str">
        <f>IF(ISBLANK(INDEX('Policy Characteristics'!D:D,MATCH($C952,'Policy Characteristics'!$C:$C,0))),"",INDEX('Policy Characteristics'!D:D,MATCH($C952,'Policy Characteristics'!$C:$C,0)))</f>
        <v>Hydrogen Combustion</v>
      </c>
      <c r="K952" s="254" t="str">
        <f>IF(ISBLANK(INDEX('Policy Characteristics'!E:E,MATCH($C952,'Policy Characteristics'!$C:$C,0))),"",INDEX('Policy Characteristics'!E:E,MATCH($C952,'Policy Characteristics'!$C:$C,0)))</f>
        <v>indst shift to hydrogen</v>
      </c>
      <c r="L952" s="261">
        <f>IF(ISBLANK(INDEX('Policy Characteristics'!F:F,MATCH($C952,'Policy Characteristics'!$C:$C,0))),"",INDEX('Policy Characteristics'!F:F,MATCH($C952,'Policy Characteristics'!$C:$C,0)))</f>
        <v>0</v>
      </c>
      <c r="M952" s="261">
        <f>IF(ISBLANK(INDEX('Policy Characteristics'!G:G,MATCH($C952,'Policy Characteristics'!$C:$C,0))),"",INDEX('Policy Characteristics'!G:G,MATCH($C952,'Policy Characteristics'!$C:$C,0)))</f>
        <v>1</v>
      </c>
      <c r="N952" s="261">
        <f>IF(ISBLANK(INDEX('Policy Characteristics'!H:H,MATCH($C952,'Policy Characteristics'!$C:$C,0))),"",INDEX('Policy Characteristics'!H:H,MATCH($C952,'Policy Characteristics'!$C:$C,0)))</f>
        <v>0.01</v>
      </c>
      <c r="O952" s="254" t="str">
        <f>IF(ISBLANK(INDEX('Policy Characteristics'!I:I,MATCH($C952,'Policy Characteristics'!$C:$C,0))),"",INDEX('Policy Characteristics'!I:I,MATCH($C952,'Policy Characteristics'!$C:$C,0)))</f>
        <v>% of fuel shifted</v>
      </c>
      <c r="P952" s="254" t="str">
        <f>IF(ISBLANK(INDEX('Policy Characteristics'!J:J,MATCH($C952,'Policy Characteristics'!$C:$C,0))),"",INDEX('Policy Characteristics'!J:J,MATCH($C952,'Policy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2" s="254" t="str">
        <f>IF(ISBLANK(INDEX('Policy Characteristics'!K:K,MATCH($C952,'Policy Characteristics'!$C:$C,0))),"",INDEX('Policy Characteristics'!K:K,MATCH($C952,'Policy Characteristics'!$C:$C,0)))</f>
        <v>industry-ag-main.html#fuel-switching</v>
      </c>
      <c r="R952" s="254" t="str">
        <f>IF(ISBLANK(INDEX('Policy Characteristics'!L:L,MATCH($C952,'Policy Characteristics'!$C:$C,0))),"",INDEX('Policy Characteristics'!L:L,MATCH($C952,'Policy Characteristics'!$C:$C,0)))</f>
        <v>industry-elec-and-hydrogen.html</v>
      </c>
    </row>
    <row r="953" spans="1:18" s="2" customFormat="1">
      <c r="A953" s="254" t="str">
        <f>IF(ISBLANK(INDEX('Policy Characteristics'!A:A,MATCH($C953,'Policy Characteristics'!$C:$C,0))),"",INDEX('Policy Characteristics'!A:A,MATCH($C953,'Policy Characteristics'!$C:$C,0)))</f>
        <v>Industry</v>
      </c>
      <c r="B953" s="262" t="str">
        <f>IF(ISBLANK(INDEX('Policy Characteristics'!B:B,MATCH($C953,'Policy Characteristics'!$C:$C,0))),"",INDEX('Policy Characteristics'!B:B,MATCH($C953,'Policy Characteristics'!$C:$C,0)))</f>
        <v>Hydrogen Combustion</v>
      </c>
      <c r="C953" s="254" t="str">
        <f t="shared" si="39"/>
        <v>Fraction of Eligible Industrial Energy Use Shifted to Hydrogen</v>
      </c>
      <c r="D953" s="6" t="s">
        <v>3088</v>
      </c>
      <c r="E953" s="1" t="s">
        <v>3529</v>
      </c>
      <c r="F953" t="s">
        <v>3050</v>
      </c>
      <c r="G953" s="45" t="s">
        <v>3536</v>
      </c>
      <c r="H953" s="43">
        <v>2214</v>
      </c>
      <c r="I953" s="324" t="s">
        <v>44</v>
      </c>
      <c r="J953" s="255" t="str">
        <f>IF(ISBLANK(INDEX('Policy Characteristics'!D:D,MATCH($C953,'Policy Characteristics'!$C:$C,0))),"",INDEX('Policy Characteristics'!D:D,MATCH($C953,'Policy Characteristics'!$C:$C,0)))</f>
        <v>Hydrogen Combustion</v>
      </c>
      <c r="K953" s="254" t="str">
        <f>IF(ISBLANK(INDEX('Policy Characteristics'!E:E,MATCH($C953,'Policy Characteristics'!$C:$C,0))),"",INDEX('Policy Characteristics'!E:E,MATCH($C953,'Policy Characteristics'!$C:$C,0)))</f>
        <v>indst shift to hydrogen</v>
      </c>
      <c r="L953" s="261">
        <f>IF(ISBLANK(INDEX('Policy Characteristics'!F:F,MATCH($C953,'Policy Characteristics'!$C:$C,0))),"",INDEX('Policy Characteristics'!F:F,MATCH($C953,'Policy Characteristics'!$C:$C,0)))</f>
        <v>0</v>
      </c>
      <c r="M953" s="261">
        <f>IF(ISBLANK(INDEX('Policy Characteristics'!G:G,MATCH($C953,'Policy Characteristics'!$C:$C,0))),"",INDEX('Policy Characteristics'!G:G,MATCH($C953,'Policy Characteristics'!$C:$C,0)))</f>
        <v>1</v>
      </c>
      <c r="N953" s="261">
        <f>IF(ISBLANK(INDEX('Policy Characteristics'!H:H,MATCH($C953,'Policy Characteristics'!$C:$C,0))),"",INDEX('Policy Characteristics'!H:H,MATCH($C953,'Policy Characteristics'!$C:$C,0)))</f>
        <v>0.01</v>
      </c>
      <c r="O953" s="254" t="str">
        <f>IF(ISBLANK(INDEX('Policy Characteristics'!I:I,MATCH($C953,'Policy Characteristics'!$C:$C,0))),"",INDEX('Policy Characteristics'!I:I,MATCH($C953,'Policy Characteristics'!$C:$C,0)))</f>
        <v>% of fuel shifted</v>
      </c>
      <c r="P953" s="254" t="str">
        <f>IF(ISBLANK(INDEX('Policy Characteristics'!J:J,MATCH($C953,'Policy Characteristics'!$C:$C,0))),"",INDEX('Policy Characteristics'!J:J,MATCH($C953,'Policy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3" s="254" t="str">
        <f>IF(ISBLANK(INDEX('Policy Characteristics'!K:K,MATCH($C953,'Policy Characteristics'!$C:$C,0))),"",INDEX('Policy Characteristics'!K:K,MATCH($C953,'Policy Characteristics'!$C:$C,0)))</f>
        <v>industry-ag-main.html#fuel-switching</v>
      </c>
      <c r="R953" s="254" t="str">
        <f>IF(ISBLANK(INDEX('Policy Characteristics'!L:L,MATCH($C953,'Policy Characteristics'!$C:$C,0))),"",INDEX('Policy Characteristics'!L:L,MATCH($C953,'Policy Characteristics'!$C:$C,0)))</f>
        <v>industry-elec-and-hydrogen.html</v>
      </c>
    </row>
    <row r="954" spans="1:18" s="2" customFormat="1">
      <c r="A954" s="254" t="str">
        <f>IF(ISBLANK(INDEX('Policy Characteristics'!A:A,MATCH($C954,'Policy Characteristics'!$C:$C,0))),"",INDEX('Policy Characteristics'!A:A,MATCH($C954,'Policy Characteristics'!$C:$C,0)))</f>
        <v>Industry</v>
      </c>
      <c r="B954" s="262" t="str">
        <f>IF(ISBLANK(INDEX('Policy Characteristics'!B:B,MATCH($C954,'Policy Characteristics'!$C:$C,0))),"",INDEX('Policy Characteristics'!B:B,MATCH($C954,'Policy Characteristics'!$C:$C,0)))</f>
        <v>Hydrogen Combustion</v>
      </c>
      <c r="C954" s="254" t="str">
        <f t="shared" si="39"/>
        <v>Fraction of Eligible Industrial Energy Use Shifted to Hydrogen</v>
      </c>
      <c r="D954" s="6" t="s">
        <v>3088</v>
      </c>
      <c r="E954" s="1" t="s">
        <v>3530</v>
      </c>
      <c r="F954" t="s">
        <v>3050</v>
      </c>
      <c r="G954" s="45" t="s">
        <v>3537</v>
      </c>
      <c r="H954" s="43">
        <v>2215</v>
      </c>
      <c r="I954" s="324" t="s">
        <v>43</v>
      </c>
      <c r="J954" s="255" t="str">
        <f>IF(ISBLANK(INDEX('Policy Characteristics'!D:D,MATCH($C954,'Policy Characteristics'!$C:$C,0))),"",INDEX('Policy Characteristics'!D:D,MATCH($C954,'Policy Characteristics'!$C:$C,0)))</f>
        <v>Hydrogen Combustion</v>
      </c>
      <c r="K954" s="254" t="str">
        <f>IF(ISBLANK(INDEX('Policy Characteristics'!E:E,MATCH($C954,'Policy Characteristics'!$C:$C,0))),"",INDEX('Policy Characteristics'!E:E,MATCH($C954,'Policy Characteristics'!$C:$C,0)))</f>
        <v>indst shift to hydrogen</v>
      </c>
      <c r="L954" s="261">
        <f>IF(ISBLANK(INDEX('Policy Characteristics'!F:F,MATCH($C954,'Policy Characteristics'!$C:$C,0))),"",INDEX('Policy Characteristics'!F:F,MATCH($C954,'Policy Characteristics'!$C:$C,0)))</f>
        <v>0</v>
      </c>
      <c r="M954" s="261">
        <f>IF(ISBLANK(INDEX('Policy Characteristics'!G:G,MATCH($C954,'Policy Characteristics'!$C:$C,0))),"",INDEX('Policy Characteristics'!G:G,MATCH($C954,'Policy Characteristics'!$C:$C,0)))</f>
        <v>1</v>
      </c>
      <c r="N954" s="261">
        <f>IF(ISBLANK(INDEX('Policy Characteristics'!H:H,MATCH($C954,'Policy Characteristics'!$C:$C,0))),"",INDEX('Policy Characteristics'!H:H,MATCH($C954,'Policy Characteristics'!$C:$C,0)))</f>
        <v>0.01</v>
      </c>
      <c r="O954" s="254" t="str">
        <f>IF(ISBLANK(INDEX('Policy Characteristics'!I:I,MATCH($C954,'Policy Characteristics'!$C:$C,0))),"",INDEX('Policy Characteristics'!I:I,MATCH($C954,'Policy Characteristics'!$C:$C,0)))</f>
        <v>% of fuel shifted</v>
      </c>
      <c r="P954" s="254" t="str">
        <f>IF(ISBLANK(INDEX('Policy Characteristics'!J:J,MATCH($C954,'Policy Characteristics'!$C:$C,0))),"",INDEX('Policy Characteristics'!J:J,MATCH($C954,'Policy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4" s="254" t="str">
        <f>IF(ISBLANK(INDEX('Policy Characteristics'!K:K,MATCH($C954,'Policy Characteristics'!$C:$C,0))),"",INDEX('Policy Characteristics'!K:K,MATCH($C954,'Policy Characteristics'!$C:$C,0)))</f>
        <v>industry-ag-main.html#fuel-switching</v>
      </c>
      <c r="R954" s="254" t="str">
        <f>IF(ISBLANK(INDEX('Policy Characteristics'!L:L,MATCH($C954,'Policy Characteristics'!$C:$C,0))),"",INDEX('Policy Characteristics'!L:L,MATCH($C954,'Policy Characteristics'!$C:$C,0)))</f>
        <v>industry-elec-and-hydrogen.html</v>
      </c>
    </row>
    <row r="955" spans="1:18" s="2" customFormat="1">
      <c r="A955" s="254" t="str">
        <f>IF(ISBLANK(INDEX('Policy Characteristics'!A:A,MATCH($C955,'Policy Characteristics'!$C:$C,0))),"",INDEX('Policy Characteristics'!A:A,MATCH($C955,'Policy Characteristics'!$C:$C,0)))</f>
        <v>Industry</v>
      </c>
      <c r="B955" s="262" t="str">
        <f>IF(ISBLANK(INDEX('Policy Characteristics'!B:B,MATCH($C955,'Policy Characteristics'!$C:$C,0))),"",INDEX('Policy Characteristics'!B:B,MATCH($C955,'Policy Characteristics'!$C:$C,0)))</f>
        <v>Hydrogen Combustion</v>
      </c>
      <c r="C955" s="254" t="str">
        <f t="shared" si="39"/>
        <v>Fraction of Eligible Industrial Energy Use Shifted to Hydrogen</v>
      </c>
      <c r="D955" s="6" t="s">
        <v>3088</v>
      </c>
      <c r="E955" s="1" t="s">
        <v>3531</v>
      </c>
      <c r="F955" t="s">
        <v>3050</v>
      </c>
      <c r="G955" s="45" t="s">
        <v>3538</v>
      </c>
      <c r="H955" s="43">
        <v>2216</v>
      </c>
      <c r="I955" s="324" t="s">
        <v>44</v>
      </c>
      <c r="J955" s="255" t="str">
        <f>IF(ISBLANK(INDEX('Policy Characteristics'!D:D,MATCH($C955,'Policy Characteristics'!$C:$C,0))),"",INDEX('Policy Characteristics'!D:D,MATCH($C955,'Policy Characteristics'!$C:$C,0)))</f>
        <v>Hydrogen Combustion</v>
      </c>
      <c r="K955" s="254" t="str">
        <f>IF(ISBLANK(INDEX('Policy Characteristics'!E:E,MATCH($C955,'Policy Characteristics'!$C:$C,0))),"",INDEX('Policy Characteristics'!E:E,MATCH($C955,'Policy Characteristics'!$C:$C,0)))</f>
        <v>indst shift to hydrogen</v>
      </c>
      <c r="L955" s="261">
        <f>IF(ISBLANK(INDEX('Policy Characteristics'!F:F,MATCH($C955,'Policy Characteristics'!$C:$C,0))),"",INDEX('Policy Characteristics'!F:F,MATCH($C955,'Policy Characteristics'!$C:$C,0)))</f>
        <v>0</v>
      </c>
      <c r="M955" s="261">
        <f>IF(ISBLANK(INDEX('Policy Characteristics'!G:G,MATCH($C955,'Policy Characteristics'!$C:$C,0))),"",INDEX('Policy Characteristics'!G:G,MATCH($C955,'Policy Characteristics'!$C:$C,0)))</f>
        <v>1</v>
      </c>
      <c r="N955" s="261">
        <f>IF(ISBLANK(INDEX('Policy Characteristics'!H:H,MATCH($C955,'Policy Characteristics'!$C:$C,0))),"",INDEX('Policy Characteristics'!H:H,MATCH($C955,'Policy Characteristics'!$C:$C,0)))</f>
        <v>0.01</v>
      </c>
      <c r="O955" s="254" t="str">
        <f>IF(ISBLANK(INDEX('Policy Characteristics'!I:I,MATCH($C955,'Policy Characteristics'!$C:$C,0))),"",INDEX('Policy Characteristics'!I:I,MATCH($C955,'Policy Characteristics'!$C:$C,0)))</f>
        <v>% of fuel shifted</v>
      </c>
      <c r="P955" s="254" t="str">
        <f>IF(ISBLANK(INDEX('Policy Characteristics'!J:J,MATCH($C955,'Policy Characteristics'!$C:$C,0))),"",INDEX('Policy Characteristics'!J:J,MATCH($C955,'Policy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5" s="254" t="str">
        <f>IF(ISBLANK(INDEX('Policy Characteristics'!K:K,MATCH($C955,'Policy Characteristics'!$C:$C,0))),"",INDEX('Policy Characteristics'!K:K,MATCH($C955,'Policy Characteristics'!$C:$C,0)))</f>
        <v>industry-ag-main.html#fuel-switching</v>
      </c>
      <c r="R955" s="254" t="str">
        <f>IF(ISBLANK(INDEX('Policy Characteristics'!L:L,MATCH($C955,'Policy Characteristics'!$C:$C,0))),"",INDEX('Policy Characteristics'!L:L,MATCH($C955,'Policy Characteristics'!$C:$C,0)))</f>
        <v>industry-elec-and-hydrogen.html</v>
      </c>
    </row>
    <row r="956" spans="1:18" s="2" customFormat="1">
      <c r="A956" s="254" t="str">
        <f>IF(ISBLANK(INDEX('Policy Characteristics'!A:A,MATCH($C956,'Policy Characteristics'!$C:$C,0))),"",INDEX('Policy Characteristics'!A:A,MATCH($C956,'Policy Characteristics'!$C:$C,0)))</f>
        <v>Industry</v>
      </c>
      <c r="B956" s="262" t="str">
        <f>IF(ISBLANK(INDEX('Policy Characteristics'!B:B,MATCH($C956,'Policy Characteristics'!$C:$C,0))),"",INDEX('Policy Characteristics'!B:B,MATCH($C956,'Policy Characteristics'!$C:$C,0)))</f>
        <v>Hydrogen Combustion</v>
      </c>
      <c r="C956" s="254" t="str">
        <f t="shared" si="39"/>
        <v>Fraction of Eligible Industrial Energy Use Shifted to Hydrogen</v>
      </c>
      <c r="D956" s="6" t="s">
        <v>3088</v>
      </c>
      <c r="E956" s="1" t="s">
        <v>3694</v>
      </c>
      <c r="F956" t="s">
        <v>3050</v>
      </c>
      <c r="G956" s="45" t="s">
        <v>3694</v>
      </c>
      <c r="H956" s="43">
        <v>2217</v>
      </c>
      <c r="I956" s="324" t="s">
        <v>44</v>
      </c>
      <c r="J956" s="255" t="str">
        <f>IF(ISBLANK(INDEX('Policy Characteristics'!D:D,MATCH($C956,'Policy Characteristics'!$C:$C,0))),"",INDEX('Policy Characteristics'!D:D,MATCH($C956,'Policy Characteristics'!$C:$C,0)))</f>
        <v>Hydrogen Combustion</v>
      </c>
      <c r="K956" s="254" t="str">
        <f>IF(ISBLANK(INDEX('Policy Characteristics'!E:E,MATCH($C956,'Policy Characteristics'!$C:$C,0))),"",INDEX('Policy Characteristics'!E:E,MATCH($C956,'Policy Characteristics'!$C:$C,0)))</f>
        <v>indst shift to hydrogen</v>
      </c>
      <c r="L956" s="261">
        <f>IF(ISBLANK(INDEX('Policy Characteristics'!F:F,MATCH($C956,'Policy Characteristics'!$C:$C,0))),"",INDEX('Policy Characteristics'!F:F,MATCH($C956,'Policy Characteristics'!$C:$C,0)))</f>
        <v>0</v>
      </c>
      <c r="M956" s="261">
        <f>IF(ISBLANK(INDEX('Policy Characteristics'!G:G,MATCH($C956,'Policy Characteristics'!$C:$C,0))),"",INDEX('Policy Characteristics'!G:G,MATCH($C956,'Policy Characteristics'!$C:$C,0)))</f>
        <v>1</v>
      </c>
      <c r="N956" s="261">
        <f>IF(ISBLANK(INDEX('Policy Characteristics'!H:H,MATCH($C956,'Policy Characteristics'!$C:$C,0))),"",INDEX('Policy Characteristics'!H:H,MATCH($C956,'Policy Characteristics'!$C:$C,0)))</f>
        <v>0.01</v>
      </c>
      <c r="O956" s="254" t="str">
        <f>IF(ISBLANK(INDEX('Policy Characteristics'!I:I,MATCH($C956,'Policy Characteristics'!$C:$C,0))),"",INDEX('Policy Characteristics'!I:I,MATCH($C956,'Policy Characteristics'!$C:$C,0)))</f>
        <v>% of fuel shifted</v>
      </c>
      <c r="P956" s="254" t="str">
        <f>IF(ISBLANK(INDEX('Policy Characteristics'!J:J,MATCH($C956,'Policy Characteristics'!$C:$C,0))),"",INDEX('Policy Characteristics'!J:J,MATCH($C956,'Policy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6" s="254" t="str">
        <f>IF(ISBLANK(INDEX('Policy Characteristics'!K:K,MATCH($C956,'Policy Characteristics'!$C:$C,0))),"",INDEX('Policy Characteristics'!K:K,MATCH($C956,'Policy Characteristics'!$C:$C,0)))</f>
        <v>industry-ag-main.html#fuel-switching</v>
      </c>
      <c r="R956" s="254" t="str">
        <f>IF(ISBLANK(INDEX('Policy Characteristics'!L:L,MATCH($C956,'Policy Characteristics'!$C:$C,0))),"",INDEX('Policy Characteristics'!L:L,MATCH($C956,'Policy Characteristics'!$C:$C,0)))</f>
        <v>industry-elec-and-hydrogen.html</v>
      </c>
    </row>
    <row r="957" spans="1:18" s="2" customFormat="1">
      <c r="A957" s="254" t="str">
        <f>IF(ISBLANK(INDEX('Policy Characteristics'!A:A,MATCH($C957,'Policy Characteristics'!$C:$C,0))),"",INDEX('Policy Characteristics'!A:A,MATCH($C957,'Policy Characteristics'!$C:$C,0)))</f>
        <v>Industry</v>
      </c>
      <c r="B957" s="262" t="str">
        <f>IF(ISBLANK(INDEX('Policy Characteristics'!B:B,MATCH($C957,'Policy Characteristics'!$C:$C,0))),"",INDEX('Policy Characteristics'!B:B,MATCH($C957,'Policy Characteristics'!$C:$C,0)))</f>
        <v>Hydrogen Combustion</v>
      </c>
      <c r="C957" s="254" t="str">
        <f t="shared" si="39"/>
        <v>Fraction of Eligible Industrial Energy Use Shifted to Hydrogen</v>
      </c>
      <c r="D957" s="6" t="s">
        <v>3089</v>
      </c>
      <c r="E957" s="1" t="s">
        <v>3525</v>
      </c>
      <c r="F957" t="s">
        <v>3092</v>
      </c>
      <c r="G957" s="45" t="s">
        <v>3532</v>
      </c>
      <c r="H957" s="43">
        <v>2218</v>
      </c>
      <c r="I957" s="324" t="s">
        <v>43</v>
      </c>
      <c r="J957" s="255" t="str">
        <f>IF(ISBLANK(INDEX('Policy Characteristics'!D:D,MATCH($C957,'Policy Characteristics'!$C:$C,0))),"",INDEX('Policy Characteristics'!D:D,MATCH($C957,'Policy Characteristics'!$C:$C,0)))</f>
        <v>Hydrogen Combustion</v>
      </c>
      <c r="K957" s="254" t="str">
        <f>IF(ISBLANK(INDEX('Policy Characteristics'!E:E,MATCH($C957,'Policy Characteristics'!$C:$C,0))),"",INDEX('Policy Characteristics'!E:E,MATCH($C957,'Policy Characteristics'!$C:$C,0)))</f>
        <v>indst shift to hydrogen</v>
      </c>
      <c r="L957" s="261">
        <f>IF(ISBLANK(INDEX('Policy Characteristics'!F:F,MATCH($C957,'Policy Characteristics'!$C:$C,0))),"",INDEX('Policy Characteristics'!F:F,MATCH($C957,'Policy Characteristics'!$C:$C,0)))</f>
        <v>0</v>
      </c>
      <c r="M957" s="261">
        <f>IF(ISBLANK(INDEX('Policy Characteristics'!G:G,MATCH($C957,'Policy Characteristics'!$C:$C,0))),"",INDEX('Policy Characteristics'!G:G,MATCH($C957,'Policy Characteristics'!$C:$C,0)))</f>
        <v>1</v>
      </c>
      <c r="N957" s="261">
        <f>IF(ISBLANK(INDEX('Policy Characteristics'!H:H,MATCH($C957,'Policy Characteristics'!$C:$C,0))),"",INDEX('Policy Characteristics'!H:H,MATCH($C957,'Policy Characteristics'!$C:$C,0)))</f>
        <v>0.01</v>
      </c>
      <c r="O957" s="254" t="str">
        <f>IF(ISBLANK(INDEX('Policy Characteristics'!I:I,MATCH($C957,'Policy Characteristics'!$C:$C,0))),"",INDEX('Policy Characteristics'!I:I,MATCH($C957,'Policy Characteristics'!$C:$C,0)))</f>
        <v>% of fuel shifted</v>
      </c>
      <c r="P957" s="254" t="str">
        <f>IF(ISBLANK(INDEX('Policy Characteristics'!J:J,MATCH($C957,'Policy Characteristics'!$C:$C,0))),"",INDEX('Policy Characteristics'!J:J,MATCH($C957,'Policy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7" s="254" t="str">
        <f>IF(ISBLANK(INDEX('Policy Characteristics'!K:K,MATCH($C957,'Policy Characteristics'!$C:$C,0))),"",INDEX('Policy Characteristics'!K:K,MATCH($C957,'Policy Characteristics'!$C:$C,0)))</f>
        <v>industry-ag-main.html#fuel-switching</v>
      </c>
      <c r="R957" s="254" t="str">
        <f>IF(ISBLANK(INDEX('Policy Characteristics'!L:L,MATCH($C957,'Policy Characteristics'!$C:$C,0))),"",INDEX('Policy Characteristics'!L:L,MATCH($C957,'Policy Characteristics'!$C:$C,0)))</f>
        <v>industry-elec-and-hydrogen.html</v>
      </c>
    </row>
    <row r="958" spans="1:18" s="2" customFormat="1">
      <c r="A958" s="254" t="str">
        <f>IF(ISBLANK(INDEX('Policy Characteristics'!A:A,MATCH($C958,'Policy Characteristics'!$C:$C,0))),"",INDEX('Policy Characteristics'!A:A,MATCH($C958,'Policy Characteristics'!$C:$C,0)))</f>
        <v>Industry</v>
      </c>
      <c r="B958" s="262" t="str">
        <f>IF(ISBLANK(INDEX('Policy Characteristics'!B:B,MATCH($C958,'Policy Characteristics'!$C:$C,0))),"",INDEX('Policy Characteristics'!B:B,MATCH($C958,'Policy Characteristics'!$C:$C,0)))</f>
        <v>Hydrogen Combustion</v>
      </c>
      <c r="C958" s="254" t="str">
        <f t="shared" si="39"/>
        <v>Fraction of Eligible Industrial Energy Use Shifted to Hydrogen</v>
      </c>
      <c r="D958" s="6" t="s">
        <v>3089</v>
      </c>
      <c r="E958" s="1" t="s">
        <v>3526</v>
      </c>
      <c r="F958" t="s">
        <v>3092</v>
      </c>
      <c r="G958" s="45" t="s">
        <v>3533</v>
      </c>
      <c r="H958" s="43">
        <v>2219</v>
      </c>
      <c r="I958" s="324" t="s">
        <v>44</v>
      </c>
      <c r="J958" s="255" t="str">
        <f>IF(ISBLANK(INDEX('Policy Characteristics'!D:D,MATCH($C958,'Policy Characteristics'!$C:$C,0))),"",INDEX('Policy Characteristics'!D:D,MATCH($C958,'Policy Characteristics'!$C:$C,0)))</f>
        <v>Hydrogen Combustion</v>
      </c>
      <c r="K958" s="254" t="str">
        <f>IF(ISBLANK(INDEX('Policy Characteristics'!E:E,MATCH($C958,'Policy Characteristics'!$C:$C,0))),"",INDEX('Policy Characteristics'!E:E,MATCH($C958,'Policy Characteristics'!$C:$C,0)))</f>
        <v>indst shift to hydrogen</v>
      </c>
      <c r="L958" s="261">
        <f>IF(ISBLANK(INDEX('Policy Characteristics'!F:F,MATCH($C958,'Policy Characteristics'!$C:$C,0))),"",INDEX('Policy Characteristics'!F:F,MATCH($C958,'Policy Characteristics'!$C:$C,0)))</f>
        <v>0</v>
      </c>
      <c r="M958" s="261">
        <f>IF(ISBLANK(INDEX('Policy Characteristics'!G:G,MATCH($C958,'Policy Characteristics'!$C:$C,0))),"",INDEX('Policy Characteristics'!G:G,MATCH($C958,'Policy Characteristics'!$C:$C,0)))</f>
        <v>1</v>
      </c>
      <c r="N958" s="261">
        <f>IF(ISBLANK(INDEX('Policy Characteristics'!H:H,MATCH($C958,'Policy Characteristics'!$C:$C,0))),"",INDEX('Policy Characteristics'!H:H,MATCH($C958,'Policy Characteristics'!$C:$C,0)))</f>
        <v>0.01</v>
      </c>
      <c r="O958" s="254" t="str">
        <f>IF(ISBLANK(INDEX('Policy Characteristics'!I:I,MATCH($C958,'Policy Characteristics'!$C:$C,0))),"",INDEX('Policy Characteristics'!I:I,MATCH($C958,'Policy Characteristics'!$C:$C,0)))</f>
        <v>% of fuel shifted</v>
      </c>
      <c r="P958" s="254" t="str">
        <f>IF(ISBLANK(INDEX('Policy Characteristics'!J:J,MATCH($C958,'Policy Characteristics'!$C:$C,0))),"",INDEX('Policy Characteristics'!J:J,MATCH($C958,'Policy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8" s="254" t="str">
        <f>IF(ISBLANK(INDEX('Policy Characteristics'!K:K,MATCH($C958,'Policy Characteristics'!$C:$C,0))),"",INDEX('Policy Characteristics'!K:K,MATCH($C958,'Policy Characteristics'!$C:$C,0)))</f>
        <v>industry-ag-main.html#fuel-switching</v>
      </c>
      <c r="R958" s="254" t="str">
        <f>IF(ISBLANK(INDEX('Policy Characteristics'!L:L,MATCH($C958,'Policy Characteristics'!$C:$C,0))),"",INDEX('Policy Characteristics'!L:L,MATCH($C958,'Policy Characteristics'!$C:$C,0)))</f>
        <v>industry-elec-and-hydrogen.html</v>
      </c>
    </row>
    <row r="959" spans="1:18" s="2" customFormat="1">
      <c r="A959" s="254" t="str">
        <f>IF(ISBLANK(INDEX('Policy Characteristics'!A:A,MATCH($C959,'Policy Characteristics'!$C:$C,0))),"",INDEX('Policy Characteristics'!A:A,MATCH($C959,'Policy Characteristics'!$C:$C,0)))</f>
        <v>Industry</v>
      </c>
      <c r="B959" s="262" t="str">
        <f>IF(ISBLANK(INDEX('Policy Characteristics'!B:B,MATCH($C959,'Policy Characteristics'!$C:$C,0))),"",INDEX('Policy Characteristics'!B:B,MATCH($C959,'Policy Characteristics'!$C:$C,0)))</f>
        <v>Hydrogen Combustion</v>
      </c>
      <c r="C959" s="254" t="str">
        <f t="shared" si="39"/>
        <v>Fraction of Eligible Industrial Energy Use Shifted to Hydrogen</v>
      </c>
      <c r="D959" s="6" t="s">
        <v>3089</v>
      </c>
      <c r="E959" s="1" t="s">
        <v>3527</v>
      </c>
      <c r="F959" t="s">
        <v>3092</v>
      </c>
      <c r="G959" s="45" t="s">
        <v>3534</v>
      </c>
      <c r="H959" s="43">
        <v>2220</v>
      </c>
      <c r="I959" s="324" t="s">
        <v>44</v>
      </c>
      <c r="J959" s="255" t="str">
        <f>IF(ISBLANK(INDEX('Policy Characteristics'!D:D,MATCH($C959,'Policy Characteristics'!$C:$C,0))),"",INDEX('Policy Characteristics'!D:D,MATCH($C959,'Policy Characteristics'!$C:$C,0)))</f>
        <v>Hydrogen Combustion</v>
      </c>
      <c r="K959" s="254" t="str">
        <f>IF(ISBLANK(INDEX('Policy Characteristics'!E:E,MATCH($C959,'Policy Characteristics'!$C:$C,0))),"",INDEX('Policy Characteristics'!E:E,MATCH($C959,'Policy Characteristics'!$C:$C,0)))</f>
        <v>indst shift to hydrogen</v>
      </c>
      <c r="L959" s="261">
        <f>IF(ISBLANK(INDEX('Policy Characteristics'!F:F,MATCH($C959,'Policy Characteristics'!$C:$C,0))),"",INDEX('Policy Characteristics'!F:F,MATCH($C959,'Policy Characteristics'!$C:$C,0)))</f>
        <v>0</v>
      </c>
      <c r="M959" s="261">
        <f>IF(ISBLANK(INDEX('Policy Characteristics'!G:G,MATCH($C959,'Policy Characteristics'!$C:$C,0))),"",INDEX('Policy Characteristics'!G:G,MATCH($C959,'Policy Characteristics'!$C:$C,0)))</f>
        <v>1</v>
      </c>
      <c r="N959" s="261">
        <f>IF(ISBLANK(INDEX('Policy Characteristics'!H:H,MATCH($C959,'Policy Characteristics'!$C:$C,0))),"",INDEX('Policy Characteristics'!H:H,MATCH($C959,'Policy Characteristics'!$C:$C,0)))</f>
        <v>0.01</v>
      </c>
      <c r="O959" s="254" t="str">
        <f>IF(ISBLANK(INDEX('Policy Characteristics'!I:I,MATCH($C959,'Policy Characteristics'!$C:$C,0))),"",INDEX('Policy Characteristics'!I:I,MATCH($C959,'Policy Characteristics'!$C:$C,0)))</f>
        <v>% of fuel shifted</v>
      </c>
      <c r="P959" s="254" t="str">
        <f>IF(ISBLANK(INDEX('Policy Characteristics'!J:J,MATCH($C959,'Policy Characteristics'!$C:$C,0))),"",INDEX('Policy Characteristics'!J:J,MATCH($C959,'Policy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59" s="254" t="str">
        <f>IF(ISBLANK(INDEX('Policy Characteristics'!K:K,MATCH($C959,'Policy Characteristics'!$C:$C,0))),"",INDEX('Policy Characteristics'!K:K,MATCH($C959,'Policy Characteristics'!$C:$C,0)))</f>
        <v>industry-ag-main.html#fuel-switching</v>
      </c>
      <c r="R959" s="254" t="str">
        <f>IF(ISBLANK(INDEX('Policy Characteristics'!L:L,MATCH($C959,'Policy Characteristics'!$C:$C,0))),"",INDEX('Policy Characteristics'!L:L,MATCH($C959,'Policy Characteristics'!$C:$C,0)))</f>
        <v>industry-elec-and-hydrogen.html</v>
      </c>
    </row>
    <row r="960" spans="1:18" s="2" customFormat="1">
      <c r="A960" s="254" t="str">
        <f>IF(ISBLANK(INDEX('Policy Characteristics'!A:A,MATCH($C960,'Policy Characteristics'!$C:$C,0))),"",INDEX('Policy Characteristics'!A:A,MATCH($C960,'Policy Characteristics'!$C:$C,0)))</f>
        <v>Industry</v>
      </c>
      <c r="B960" s="262" t="str">
        <f>IF(ISBLANK(INDEX('Policy Characteristics'!B:B,MATCH($C960,'Policy Characteristics'!$C:$C,0))),"",INDEX('Policy Characteristics'!B:B,MATCH($C960,'Policy Characteristics'!$C:$C,0)))</f>
        <v>Hydrogen Combustion</v>
      </c>
      <c r="C960" s="254" t="str">
        <f t="shared" si="39"/>
        <v>Fraction of Eligible Industrial Energy Use Shifted to Hydrogen</v>
      </c>
      <c r="D960" s="6" t="s">
        <v>3089</v>
      </c>
      <c r="E960" s="1" t="s">
        <v>3528</v>
      </c>
      <c r="F960" t="s">
        <v>3092</v>
      </c>
      <c r="G960" s="45" t="s">
        <v>3535</v>
      </c>
      <c r="H960" s="43">
        <v>2221</v>
      </c>
      <c r="I960" s="324" t="s">
        <v>44</v>
      </c>
      <c r="J960" s="255" t="str">
        <f>IF(ISBLANK(INDEX('Policy Characteristics'!D:D,MATCH($C960,'Policy Characteristics'!$C:$C,0))),"",INDEX('Policy Characteristics'!D:D,MATCH($C960,'Policy Characteristics'!$C:$C,0)))</f>
        <v>Hydrogen Combustion</v>
      </c>
      <c r="K960" s="254" t="str">
        <f>IF(ISBLANK(INDEX('Policy Characteristics'!E:E,MATCH($C960,'Policy Characteristics'!$C:$C,0))),"",INDEX('Policy Characteristics'!E:E,MATCH($C960,'Policy Characteristics'!$C:$C,0)))</f>
        <v>indst shift to hydrogen</v>
      </c>
      <c r="L960" s="261">
        <f>IF(ISBLANK(INDEX('Policy Characteristics'!F:F,MATCH($C960,'Policy Characteristics'!$C:$C,0))),"",INDEX('Policy Characteristics'!F:F,MATCH($C960,'Policy Characteristics'!$C:$C,0)))</f>
        <v>0</v>
      </c>
      <c r="M960" s="261">
        <f>IF(ISBLANK(INDEX('Policy Characteristics'!G:G,MATCH($C960,'Policy Characteristics'!$C:$C,0))),"",INDEX('Policy Characteristics'!G:G,MATCH($C960,'Policy Characteristics'!$C:$C,0)))</f>
        <v>1</v>
      </c>
      <c r="N960" s="261">
        <f>IF(ISBLANK(INDEX('Policy Characteristics'!H:H,MATCH($C960,'Policy Characteristics'!$C:$C,0))),"",INDEX('Policy Characteristics'!H:H,MATCH($C960,'Policy Characteristics'!$C:$C,0)))</f>
        <v>0.01</v>
      </c>
      <c r="O960" s="254" t="str">
        <f>IF(ISBLANK(INDEX('Policy Characteristics'!I:I,MATCH($C960,'Policy Characteristics'!$C:$C,0))),"",INDEX('Policy Characteristics'!I:I,MATCH($C960,'Policy Characteristics'!$C:$C,0)))</f>
        <v>% of fuel shifted</v>
      </c>
      <c r="P960" s="254" t="str">
        <f>IF(ISBLANK(INDEX('Policy Characteristics'!J:J,MATCH($C960,'Policy Characteristics'!$C:$C,0))),"",INDEX('Policy Characteristics'!J:J,MATCH($C960,'Policy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0" s="254" t="str">
        <f>IF(ISBLANK(INDEX('Policy Characteristics'!K:K,MATCH($C960,'Policy Characteristics'!$C:$C,0))),"",INDEX('Policy Characteristics'!K:K,MATCH($C960,'Policy Characteristics'!$C:$C,0)))</f>
        <v>industry-ag-main.html#fuel-switching</v>
      </c>
      <c r="R960" s="254" t="str">
        <f>IF(ISBLANK(INDEX('Policy Characteristics'!L:L,MATCH($C960,'Policy Characteristics'!$C:$C,0))),"",INDEX('Policy Characteristics'!L:L,MATCH($C960,'Policy Characteristics'!$C:$C,0)))</f>
        <v>industry-elec-and-hydrogen.html</v>
      </c>
    </row>
    <row r="961" spans="1:18" s="2" customFormat="1">
      <c r="A961" s="254" t="str">
        <f>IF(ISBLANK(INDEX('Policy Characteristics'!A:A,MATCH($C961,'Policy Characteristics'!$C:$C,0))),"",INDEX('Policy Characteristics'!A:A,MATCH($C961,'Policy Characteristics'!$C:$C,0)))</f>
        <v>Industry</v>
      </c>
      <c r="B961" s="262" t="str">
        <f>IF(ISBLANK(INDEX('Policy Characteristics'!B:B,MATCH($C961,'Policy Characteristics'!$C:$C,0))),"",INDEX('Policy Characteristics'!B:B,MATCH($C961,'Policy Characteristics'!$C:$C,0)))</f>
        <v>Hydrogen Combustion</v>
      </c>
      <c r="C961" s="254" t="str">
        <f t="shared" si="39"/>
        <v>Fraction of Eligible Industrial Energy Use Shifted to Hydrogen</v>
      </c>
      <c r="D961" s="6" t="s">
        <v>3089</v>
      </c>
      <c r="E961" s="1" t="s">
        <v>3529</v>
      </c>
      <c r="F961" t="s">
        <v>3092</v>
      </c>
      <c r="G961" s="45" t="s">
        <v>3536</v>
      </c>
      <c r="H961" s="43">
        <v>2222</v>
      </c>
      <c r="I961" s="324" t="s">
        <v>44</v>
      </c>
      <c r="J961" s="255" t="str">
        <f>IF(ISBLANK(INDEX('Policy Characteristics'!D:D,MATCH($C961,'Policy Characteristics'!$C:$C,0))),"",INDEX('Policy Characteristics'!D:D,MATCH($C961,'Policy Characteristics'!$C:$C,0)))</f>
        <v>Hydrogen Combustion</v>
      </c>
      <c r="K961" s="254" t="str">
        <f>IF(ISBLANK(INDEX('Policy Characteristics'!E:E,MATCH($C961,'Policy Characteristics'!$C:$C,0))),"",INDEX('Policy Characteristics'!E:E,MATCH($C961,'Policy Characteristics'!$C:$C,0)))</f>
        <v>indst shift to hydrogen</v>
      </c>
      <c r="L961" s="261">
        <f>IF(ISBLANK(INDEX('Policy Characteristics'!F:F,MATCH($C961,'Policy Characteristics'!$C:$C,0))),"",INDEX('Policy Characteristics'!F:F,MATCH($C961,'Policy Characteristics'!$C:$C,0)))</f>
        <v>0</v>
      </c>
      <c r="M961" s="261">
        <f>IF(ISBLANK(INDEX('Policy Characteristics'!G:G,MATCH($C961,'Policy Characteristics'!$C:$C,0))),"",INDEX('Policy Characteristics'!G:G,MATCH($C961,'Policy Characteristics'!$C:$C,0)))</f>
        <v>1</v>
      </c>
      <c r="N961" s="261">
        <f>IF(ISBLANK(INDEX('Policy Characteristics'!H:H,MATCH($C961,'Policy Characteristics'!$C:$C,0))),"",INDEX('Policy Characteristics'!H:H,MATCH($C961,'Policy Characteristics'!$C:$C,0)))</f>
        <v>0.01</v>
      </c>
      <c r="O961" s="254" t="str">
        <f>IF(ISBLANK(INDEX('Policy Characteristics'!I:I,MATCH($C961,'Policy Characteristics'!$C:$C,0))),"",INDEX('Policy Characteristics'!I:I,MATCH($C961,'Policy Characteristics'!$C:$C,0)))</f>
        <v>% of fuel shifted</v>
      </c>
      <c r="P961" s="254" t="str">
        <f>IF(ISBLANK(INDEX('Policy Characteristics'!J:J,MATCH($C961,'Policy Characteristics'!$C:$C,0))),"",INDEX('Policy Characteristics'!J:J,MATCH($C961,'Policy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1" s="254" t="str">
        <f>IF(ISBLANK(INDEX('Policy Characteristics'!K:K,MATCH($C961,'Policy Characteristics'!$C:$C,0))),"",INDEX('Policy Characteristics'!K:K,MATCH($C961,'Policy Characteristics'!$C:$C,0)))</f>
        <v>industry-ag-main.html#fuel-switching</v>
      </c>
      <c r="R961" s="254" t="str">
        <f>IF(ISBLANK(INDEX('Policy Characteristics'!L:L,MATCH($C961,'Policy Characteristics'!$C:$C,0))),"",INDEX('Policy Characteristics'!L:L,MATCH($C961,'Policy Characteristics'!$C:$C,0)))</f>
        <v>industry-elec-and-hydrogen.html</v>
      </c>
    </row>
    <row r="962" spans="1:18" s="2" customFormat="1">
      <c r="A962" s="254" t="str">
        <f>IF(ISBLANK(INDEX('Policy Characteristics'!A:A,MATCH($C962,'Policy Characteristics'!$C:$C,0))),"",INDEX('Policy Characteristics'!A:A,MATCH($C962,'Policy Characteristics'!$C:$C,0)))</f>
        <v>Industry</v>
      </c>
      <c r="B962" s="262" t="str">
        <f>IF(ISBLANK(INDEX('Policy Characteristics'!B:B,MATCH($C962,'Policy Characteristics'!$C:$C,0))),"",INDEX('Policy Characteristics'!B:B,MATCH($C962,'Policy Characteristics'!$C:$C,0)))</f>
        <v>Hydrogen Combustion</v>
      </c>
      <c r="C962" s="254" t="str">
        <f t="shared" si="39"/>
        <v>Fraction of Eligible Industrial Energy Use Shifted to Hydrogen</v>
      </c>
      <c r="D962" s="6" t="s">
        <v>3089</v>
      </c>
      <c r="E962" s="1" t="s">
        <v>3530</v>
      </c>
      <c r="F962" t="s">
        <v>3092</v>
      </c>
      <c r="G962" s="45" t="s">
        <v>3537</v>
      </c>
      <c r="H962" s="43">
        <v>2223</v>
      </c>
      <c r="I962" s="324" t="s">
        <v>44</v>
      </c>
      <c r="J962" s="255" t="str">
        <f>IF(ISBLANK(INDEX('Policy Characteristics'!D:D,MATCH($C962,'Policy Characteristics'!$C:$C,0))),"",INDEX('Policy Characteristics'!D:D,MATCH($C962,'Policy Characteristics'!$C:$C,0)))</f>
        <v>Hydrogen Combustion</v>
      </c>
      <c r="K962" s="254" t="str">
        <f>IF(ISBLANK(INDEX('Policy Characteristics'!E:E,MATCH($C962,'Policy Characteristics'!$C:$C,0))),"",INDEX('Policy Characteristics'!E:E,MATCH($C962,'Policy Characteristics'!$C:$C,0)))</f>
        <v>indst shift to hydrogen</v>
      </c>
      <c r="L962" s="261">
        <f>IF(ISBLANK(INDEX('Policy Characteristics'!F:F,MATCH($C962,'Policy Characteristics'!$C:$C,0))),"",INDEX('Policy Characteristics'!F:F,MATCH($C962,'Policy Characteristics'!$C:$C,0)))</f>
        <v>0</v>
      </c>
      <c r="M962" s="261">
        <f>IF(ISBLANK(INDEX('Policy Characteristics'!G:G,MATCH($C962,'Policy Characteristics'!$C:$C,0))),"",INDEX('Policy Characteristics'!G:G,MATCH($C962,'Policy Characteristics'!$C:$C,0)))</f>
        <v>1</v>
      </c>
      <c r="N962" s="261">
        <f>IF(ISBLANK(INDEX('Policy Characteristics'!H:H,MATCH($C962,'Policy Characteristics'!$C:$C,0))),"",INDEX('Policy Characteristics'!H:H,MATCH($C962,'Policy Characteristics'!$C:$C,0)))</f>
        <v>0.01</v>
      </c>
      <c r="O962" s="254" t="str">
        <f>IF(ISBLANK(INDEX('Policy Characteristics'!I:I,MATCH($C962,'Policy Characteristics'!$C:$C,0))),"",INDEX('Policy Characteristics'!I:I,MATCH($C962,'Policy Characteristics'!$C:$C,0)))</f>
        <v>% of fuel shifted</v>
      </c>
      <c r="P962" s="254" t="str">
        <f>IF(ISBLANK(INDEX('Policy Characteristics'!J:J,MATCH($C962,'Policy Characteristics'!$C:$C,0))),"",INDEX('Policy Characteristics'!J:J,MATCH($C962,'Policy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2" s="254" t="str">
        <f>IF(ISBLANK(INDEX('Policy Characteristics'!K:K,MATCH($C962,'Policy Characteristics'!$C:$C,0))),"",INDEX('Policy Characteristics'!K:K,MATCH($C962,'Policy Characteristics'!$C:$C,0)))</f>
        <v>industry-ag-main.html#fuel-switching</v>
      </c>
      <c r="R962" s="254" t="str">
        <f>IF(ISBLANK(INDEX('Policy Characteristics'!L:L,MATCH($C962,'Policy Characteristics'!$C:$C,0))),"",INDEX('Policy Characteristics'!L:L,MATCH($C962,'Policy Characteristics'!$C:$C,0)))</f>
        <v>industry-elec-and-hydrogen.html</v>
      </c>
    </row>
    <row r="963" spans="1:18" s="2" customFormat="1">
      <c r="A963" s="254" t="str">
        <f>IF(ISBLANK(INDEX('Policy Characteristics'!A:A,MATCH($C963,'Policy Characteristics'!$C:$C,0))),"",INDEX('Policy Characteristics'!A:A,MATCH($C963,'Policy Characteristics'!$C:$C,0)))</f>
        <v>Industry</v>
      </c>
      <c r="B963" s="262" t="str">
        <f>IF(ISBLANK(INDEX('Policy Characteristics'!B:B,MATCH($C963,'Policy Characteristics'!$C:$C,0))),"",INDEX('Policy Characteristics'!B:B,MATCH($C963,'Policy Characteristics'!$C:$C,0)))</f>
        <v>Hydrogen Combustion</v>
      </c>
      <c r="C963" s="254" t="str">
        <f t="shared" si="39"/>
        <v>Fraction of Eligible Industrial Energy Use Shifted to Hydrogen</v>
      </c>
      <c r="D963" s="6" t="s">
        <v>3089</v>
      </c>
      <c r="E963" s="1" t="s">
        <v>3531</v>
      </c>
      <c r="F963" t="s">
        <v>3092</v>
      </c>
      <c r="G963" s="45" t="s">
        <v>3538</v>
      </c>
      <c r="H963" s="43">
        <v>2224</v>
      </c>
      <c r="I963" s="324" t="s">
        <v>44</v>
      </c>
      <c r="J963" s="255" t="str">
        <f>IF(ISBLANK(INDEX('Policy Characteristics'!D:D,MATCH($C963,'Policy Characteristics'!$C:$C,0))),"",INDEX('Policy Characteristics'!D:D,MATCH($C963,'Policy Characteristics'!$C:$C,0)))</f>
        <v>Hydrogen Combustion</v>
      </c>
      <c r="K963" s="254" t="str">
        <f>IF(ISBLANK(INDEX('Policy Characteristics'!E:E,MATCH($C963,'Policy Characteristics'!$C:$C,0))),"",INDEX('Policy Characteristics'!E:E,MATCH($C963,'Policy Characteristics'!$C:$C,0)))</f>
        <v>indst shift to hydrogen</v>
      </c>
      <c r="L963" s="261">
        <f>IF(ISBLANK(INDEX('Policy Characteristics'!F:F,MATCH($C963,'Policy Characteristics'!$C:$C,0))),"",INDEX('Policy Characteristics'!F:F,MATCH($C963,'Policy Characteristics'!$C:$C,0)))</f>
        <v>0</v>
      </c>
      <c r="M963" s="261">
        <f>IF(ISBLANK(INDEX('Policy Characteristics'!G:G,MATCH($C963,'Policy Characteristics'!$C:$C,0))),"",INDEX('Policy Characteristics'!G:G,MATCH($C963,'Policy Characteristics'!$C:$C,0)))</f>
        <v>1</v>
      </c>
      <c r="N963" s="261">
        <f>IF(ISBLANK(INDEX('Policy Characteristics'!H:H,MATCH($C963,'Policy Characteristics'!$C:$C,0))),"",INDEX('Policy Characteristics'!H:H,MATCH($C963,'Policy Characteristics'!$C:$C,0)))</f>
        <v>0.01</v>
      </c>
      <c r="O963" s="254" t="str">
        <f>IF(ISBLANK(INDEX('Policy Characteristics'!I:I,MATCH($C963,'Policy Characteristics'!$C:$C,0))),"",INDEX('Policy Characteristics'!I:I,MATCH($C963,'Policy Characteristics'!$C:$C,0)))</f>
        <v>% of fuel shifted</v>
      </c>
      <c r="P963" s="254" t="str">
        <f>IF(ISBLANK(INDEX('Policy Characteristics'!J:J,MATCH($C963,'Policy Characteristics'!$C:$C,0))),"",INDEX('Policy Characteristics'!J:J,MATCH($C963,'Policy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3" s="254" t="str">
        <f>IF(ISBLANK(INDEX('Policy Characteristics'!K:K,MATCH($C963,'Policy Characteristics'!$C:$C,0))),"",INDEX('Policy Characteristics'!K:K,MATCH($C963,'Policy Characteristics'!$C:$C,0)))</f>
        <v>industry-ag-main.html#fuel-switching</v>
      </c>
      <c r="R963" s="254" t="str">
        <f>IF(ISBLANK(INDEX('Policy Characteristics'!L:L,MATCH($C963,'Policy Characteristics'!$C:$C,0))),"",INDEX('Policy Characteristics'!L:L,MATCH($C963,'Policy Characteristics'!$C:$C,0)))</f>
        <v>industry-elec-and-hydrogen.html</v>
      </c>
    </row>
    <row r="964" spans="1:18" s="2" customFormat="1">
      <c r="A964" s="254" t="str">
        <f>IF(ISBLANK(INDEX('Policy Characteristics'!A:A,MATCH($C964,'Policy Characteristics'!$C:$C,0))),"",INDEX('Policy Characteristics'!A:A,MATCH($C964,'Policy Characteristics'!$C:$C,0)))</f>
        <v>Industry</v>
      </c>
      <c r="B964" s="262" t="str">
        <f>IF(ISBLANK(INDEX('Policy Characteristics'!B:B,MATCH($C964,'Policy Characteristics'!$C:$C,0))),"",INDEX('Policy Characteristics'!B:B,MATCH($C964,'Policy Characteristics'!$C:$C,0)))</f>
        <v>Hydrogen Combustion</v>
      </c>
      <c r="C964" s="254" t="str">
        <f t="shared" si="39"/>
        <v>Fraction of Eligible Industrial Energy Use Shifted to Hydrogen</v>
      </c>
      <c r="D964" s="6" t="s">
        <v>3089</v>
      </c>
      <c r="E964" s="1" t="s">
        <v>3694</v>
      </c>
      <c r="F964" t="s">
        <v>3092</v>
      </c>
      <c r="G964" s="45" t="s">
        <v>3694</v>
      </c>
      <c r="H964" s="43">
        <v>2225</v>
      </c>
      <c r="I964" s="324" t="s">
        <v>44</v>
      </c>
      <c r="J964" s="255" t="str">
        <f>IF(ISBLANK(INDEX('Policy Characteristics'!D:D,MATCH($C964,'Policy Characteristics'!$C:$C,0))),"",INDEX('Policy Characteristics'!D:D,MATCH($C964,'Policy Characteristics'!$C:$C,0)))</f>
        <v>Hydrogen Combustion</v>
      </c>
      <c r="K964" s="254" t="str">
        <f>IF(ISBLANK(INDEX('Policy Characteristics'!E:E,MATCH($C964,'Policy Characteristics'!$C:$C,0))),"",INDEX('Policy Characteristics'!E:E,MATCH($C964,'Policy Characteristics'!$C:$C,0)))</f>
        <v>indst shift to hydrogen</v>
      </c>
      <c r="L964" s="261">
        <f>IF(ISBLANK(INDEX('Policy Characteristics'!F:F,MATCH($C964,'Policy Characteristics'!$C:$C,0))),"",INDEX('Policy Characteristics'!F:F,MATCH($C964,'Policy Characteristics'!$C:$C,0)))</f>
        <v>0</v>
      </c>
      <c r="M964" s="261">
        <f>IF(ISBLANK(INDEX('Policy Characteristics'!G:G,MATCH($C964,'Policy Characteristics'!$C:$C,0))),"",INDEX('Policy Characteristics'!G:G,MATCH($C964,'Policy Characteristics'!$C:$C,0)))</f>
        <v>1</v>
      </c>
      <c r="N964" s="261">
        <f>IF(ISBLANK(INDEX('Policy Characteristics'!H:H,MATCH($C964,'Policy Characteristics'!$C:$C,0))),"",INDEX('Policy Characteristics'!H:H,MATCH($C964,'Policy Characteristics'!$C:$C,0)))</f>
        <v>0.01</v>
      </c>
      <c r="O964" s="254" t="str">
        <f>IF(ISBLANK(INDEX('Policy Characteristics'!I:I,MATCH($C964,'Policy Characteristics'!$C:$C,0))),"",INDEX('Policy Characteristics'!I:I,MATCH($C964,'Policy Characteristics'!$C:$C,0)))</f>
        <v>% of fuel shifted</v>
      </c>
      <c r="P964" s="254" t="str">
        <f>IF(ISBLANK(INDEX('Policy Characteristics'!J:J,MATCH($C964,'Policy Characteristics'!$C:$C,0))),"",INDEX('Policy Characteristics'!J:J,MATCH($C964,'Policy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4" s="254" t="str">
        <f>IF(ISBLANK(INDEX('Policy Characteristics'!K:K,MATCH($C964,'Policy Characteristics'!$C:$C,0))),"",INDEX('Policy Characteristics'!K:K,MATCH($C964,'Policy Characteristics'!$C:$C,0)))</f>
        <v>industry-ag-main.html#fuel-switching</v>
      </c>
      <c r="R964" s="254" t="str">
        <f>IF(ISBLANK(INDEX('Policy Characteristics'!L:L,MATCH($C964,'Policy Characteristics'!$C:$C,0))),"",INDEX('Policy Characteristics'!L:L,MATCH($C964,'Policy Characteristics'!$C:$C,0)))</f>
        <v>industry-elec-and-hydrogen.html</v>
      </c>
    </row>
    <row r="965" spans="1:18" s="2" customFormat="1">
      <c r="A965" s="254" t="str">
        <f>IF(ISBLANK(INDEX('Policy Characteristics'!A:A,MATCH($C965,'Policy Characteristics'!$C:$C,0))),"",INDEX('Policy Characteristics'!A:A,MATCH($C965,'Policy Characteristics'!$C:$C,0)))</f>
        <v>Industry</v>
      </c>
      <c r="B965" s="262" t="str">
        <f>IF(ISBLANK(INDEX('Policy Characteristics'!B:B,MATCH($C965,'Policy Characteristics'!$C:$C,0))),"",INDEX('Policy Characteristics'!B:B,MATCH($C965,'Policy Characteristics'!$C:$C,0)))</f>
        <v>Hydrogen Combustion</v>
      </c>
      <c r="C965" s="254" t="str">
        <f t="shared" si="39"/>
        <v>Fraction of Eligible Industrial Energy Use Shifted to Hydrogen</v>
      </c>
      <c r="D965" s="6" t="s">
        <v>3090</v>
      </c>
      <c r="E965" s="1" t="s">
        <v>3525</v>
      </c>
      <c r="F965" t="s">
        <v>3051</v>
      </c>
      <c r="G965" s="45" t="s">
        <v>3532</v>
      </c>
      <c r="H965" s="43">
        <v>2226</v>
      </c>
      <c r="I965" s="324" t="s">
        <v>44</v>
      </c>
      <c r="J965" s="255" t="str">
        <f>IF(ISBLANK(INDEX('Policy Characteristics'!D:D,MATCH($C965,'Policy Characteristics'!$C:$C,0))),"",INDEX('Policy Characteristics'!D:D,MATCH($C965,'Policy Characteristics'!$C:$C,0)))</f>
        <v>Hydrogen Combustion</v>
      </c>
      <c r="K965" s="254" t="str">
        <f>IF(ISBLANK(INDEX('Policy Characteristics'!E:E,MATCH($C965,'Policy Characteristics'!$C:$C,0))),"",INDEX('Policy Characteristics'!E:E,MATCH($C965,'Policy Characteristics'!$C:$C,0)))</f>
        <v>indst shift to hydrogen</v>
      </c>
      <c r="L965" s="261">
        <f>IF(ISBLANK(INDEX('Policy Characteristics'!F:F,MATCH($C965,'Policy Characteristics'!$C:$C,0))),"",INDEX('Policy Characteristics'!F:F,MATCH($C965,'Policy Characteristics'!$C:$C,0)))</f>
        <v>0</v>
      </c>
      <c r="M965" s="261">
        <f>IF(ISBLANK(INDEX('Policy Characteristics'!G:G,MATCH($C965,'Policy Characteristics'!$C:$C,0))),"",INDEX('Policy Characteristics'!G:G,MATCH($C965,'Policy Characteristics'!$C:$C,0)))</f>
        <v>1</v>
      </c>
      <c r="N965" s="261">
        <f>IF(ISBLANK(INDEX('Policy Characteristics'!H:H,MATCH($C965,'Policy Characteristics'!$C:$C,0))),"",INDEX('Policy Characteristics'!H:H,MATCH($C965,'Policy Characteristics'!$C:$C,0)))</f>
        <v>0.01</v>
      </c>
      <c r="O965" s="254" t="str">
        <f>IF(ISBLANK(INDEX('Policy Characteristics'!I:I,MATCH($C965,'Policy Characteristics'!$C:$C,0))),"",INDEX('Policy Characteristics'!I:I,MATCH($C965,'Policy Characteristics'!$C:$C,0)))</f>
        <v>% of fuel shifted</v>
      </c>
      <c r="P965" s="254" t="str">
        <f>IF(ISBLANK(INDEX('Policy Characteristics'!J:J,MATCH($C965,'Policy Characteristics'!$C:$C,0))),"",INDEX('Policy Characteristics'!J:J,MATCH($C965,'Policy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5" s="254" t="str">
        <f>IF(ISBLANK(INDEX('Policy Characteristics'!K:K,MATCH($C965,'Policy Characteristics'!$C:$C,0))),"",INDEX('Policy Characteristics'!K:K,MATCH($C965,'Policy Characteristics'!$C:$C,0)))</f>
        <v>industry-ag-main.html#fuel-switching</v>
      </c>
      <c r="R965" s="254" t="str">
        <f>IF(ISBLANK(INDEX('Policy Characteristics'!L:L,MATCH($C965,'Policy Characteristics'!$C:$C,0))),"",INDEX('Policy Characteristics'!L:L,MATCH($C965,'Policy Characteristics'!$C:$C,0)))</f>
        <v>industry-elec-and-hydrogen.html</v>
      </c>
    </row>
    <row r="966" spans="1:18" s="2" customFormat="1">
      <c r="A966" s="254" t="str">
        <f>IF(ISBLANK(INDEX('Policy Characteristics'!A:A,MATCH($C966,'Policy Characteristics'!$C:$C,0))),"",INDEX('Policy Characteristics'!A:A,MATCH($C966,'Policy Characteristics'!$C:$C,0)))</f>
        <v>Industry</v>
      </c>
      <c r="B966" s="262" t="str">
        <f>IF(ISBLANK(INDEX('Policy Characteristics'!B:B,MATCH($C966,'Policy Characteristics'!$C:$C,0))),"",INDEX('Policy Characteristics'!B:B,MATCH($C966,'Policy Characteristics'!$C:$C,0)))</f>
        <v>Hydrogen Combustion</v>
      </c>
      <c r="C966" s="254" t="str">
        <f t="shared" si="39"/>
        <v>Fraction of Eligible Industrial Energy Use Shifted to Hydrogen</v>
      </c>
      <c r="D966" s="6" t="s">
        <v>3090</v>
      </c>
      <c r="E966" s="1" t="s">
        <v>3526</v>
      </c>
      <c r="F966" t="s">
        <v>3051</v>
      </c>
      <c r="G966" s="45" t="s">
        <v>3533</v>
      </c>
      <c r="H966" s="43">
        <v>2227</v>
      </c>
      <c r="I966" s="324" t="s">
        <v>43</v>
      </c>
      <c r="J966" s="255" t="str">
        <f>IF(ISBLANK(INDEX('Policy Characteristics'!D:D,MATCH($C966,'Policy Characteristics'!$C:$C,0))),"",INDEX('Policy Characteristics'!D:D,MATCH($C966,'Policy Characteristics'!$C:$C,0)))</f>
        <v>Hydrogen Combustion</v>
      </c>
      <c r="K966" s="254" t="str">
        <f>IF(ISBLANK(INDEX('Policy Characteristics'!E:E,MATCH($C966,'Policy Characteristics'!$C:$C,0))),"",INDEX('Policy Characteristics'!E:E,MATCH($C966,'Policy Characteristics'!$C:$C,0)))</f>
        <v>indst shift to hydrogen</v>
      </c>
      <c r="L966" s="261">
        <f>IF(ISBLANK(INDEX('Policy Characteristics'!F:F,MATCH($C966,'Policy Characteristics'!$C:$C,0))),"",INDEX('Policy Characteristics'!F:F,MATCH($C966,'Policy Characteristics'!$C:$C,0)))</f>
        <v>0</v>
      </c>
      <c r="M966" s="261">
        <f>IF(ISBLANK(INDEX('Policy Characteristics'!G:G,MATCH($C966,'Policy Characteristics'!$C:$C,0))),"",INDEX('Policy Characteristics'!G:G,MATCH($C966,'Policy Characteristics'!$C:$C,0)))</f>
        <v>1</v>
      </c>
      <c r="N966" s="261">
        <f>IF(ISBLANK(INDEX('Policy Characteristics'!H:H,MATCH($C966,'Policy Characteristics'!$C:$C,0))),"",INDEX('Policy Characteristics'!H:H,MATCH($C966,'Policy Characteristics'!$C:$C,0)))</f>
        <v>0.01</v>
      </c>
      <c r="O966" s="254" t="str">
        <f>IF(ISBLANK(INDEX('Policy Characteristics'!I:I,MATCH($C966,'Policy Characteristics'!$C:$C,0))),"",INDEX('Policy Characteristics'!I:I,MATCH($C966,'Policy Characteristics'!$C:$C,0)))</f>
        <v>% of fuel shifted</v>
      </c>
      <c r="P966" s="254" t="str">
        <f>IF(ISBLANK(INDEX('Policy Characteristics'!J:J,MATCH($C966,'Policy Characteristics'!$C:$C,0))),"",INDEX('Policy Characteristics'!J:J,MATCH($C966,'Policy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6" s="254" t="str">
        <f>IF(ISBLANK(INDEX('Policy Characteristics'!K:K,MATCH($C966,'Policy Characteristics'!$C:$C,0))),"",INDEX('Policy Characteristics'!K:K,MATCH($C966,'Policy Characteristics'!$C:$C,0)))</f>
        <v>industry-ag-main.html#fuel-switching</v>
      </c>
      <c r="R966" s="254" t="str">
        <f>IF(ISBLANK(INDEX('Policy Characteristics'!L:L,MATCH($C966,'Policy Characteristics'!$C:$C,0))),"",INDEX('Policy Characteristics'!L:L,MATCH($C966,'Policy Characteristics'!$C:$C,0)))</f>
        <v>industry-elec-and-hydrogen.html</v>
      </c>
    </row>
    <row r="967" spans="1:18" s="2" customFormat="1">
      <c r="A967" s="254" t="str">
        <f>IF(ISBLANK(INDEX('Policy Characteristics'!A:A,MATCH($C967,'Policy Characteristics'!$C:$C,0))),"",INDEX('Policy Characteristics'!A:A,MATCH($C967,'Policy Characteristics'!$C:$C,0)))</f>
        <v>Industry</v>
      </c>
      <c r="B967" s="262" t="str">
        <f>IF(ISBLANK(INDEX('Policy Characteristics'!B:B,MATCH($C967,'Policy Characteristics'!$C:$C,0))),"",INDEX('Policy Characteristics'!B:B,MATCH($C967,'Policy Characteristics'!$C:$C,0)))</f>
        <v>Hydrogen Combustion</v>
      </c>
      <c r="C967" s="254" t="str">
        <f t="shared" ref="C967:C972" si="40">C$773</f>
        <v>Fraction of Eligible Industrial Energy Use Shifted to Hydrogen</v>
      </c>
      <c r="D967" s="6" t="s">
        <v>3090</v>
      </c>
      <c r="E967" s="1" t="s">
        <v>3527</v>
      </c>
      <c r="F967" t="s">
        <v>3051</v>
      </c>
      <c r="G967" s="45" t="s">
        <v>3534</v>
      </c>
      <c r="H967" s="43">
        <v>2228</v>
      </c>
      <c r="I967" s="324" t="s">
        <v>44</v>
      </c>
      <c r="J967" s="255" t="str">
        <f>IF(ISBLANK(INDEX('Policy Characteristics'!D:D,MATCH($C967,'Policy Characteristics'!$C:$C,0))),"",INDEX('Policy Characteristics'!D:D,MATCH($C967,'Policy Characteristics'!$C:$C,0)))</f>
        <v>Hydrogen Combustion</v>
      </c>
      <c r="K967" s="254" t="str">
        <f>IF(ISBLANK(INDEX('Policy Characteristics'!E:E,MATCH($C967,'Policy Characteristics'!$C:$C,0))),"",INDEX('Policy Characteristics'!E:E,MATCH($C967,'Policy Characteristics'!$C:$C,0)))</f>
        <v>indst shift to hydrogen</v>
      </c>
      <c r="L967" s="261">
        <f>IF(ISBLANK(INDEX('Policy Characteristics'!F:F,MATCH($C967,'Policy Characteristics'!$C:$C,0))),"",INDEX('Policy Characteristics'!F:F,MATCH($C967,'Policy Characteristics'!$C:$C,0)))</f>
        <v>0</v>
      </c>
      <c r="M967" s="261">
        <f>IF(ISBLANK(INDEX('Policy Characteristics'!G:G,MATCH($C967,'Policy Characteristics'!$C:$C,0))),"",INDEX('Policy Characteristics'!G:G,MATCH($C967,'Policy Characteristics'!$C:$C,0)))</f>
        <v>1</v>
      </c>
      <c r="N967" s="261">
        <f>IF(ISBLANK(INDEX('Policy Characteristics'!H:H,MATCH($C967,'Policy Characteristics'!$C:$C,0))),"",INDEX('Policy Characteristics'!H:H,MATCH($C967,'Policy Characteristics'!$C:$C,0)))</f>
        <v>0.01</v>
      </c>
      <c r="O967" s="254" t="str">
        <f>IF(ISBLANK(INDEX('Policy Characteristics'!I:I,MATCH($C967,'Policy Characteristics'!$C:$C,0))),"",INDEX('Policy Characteristics'!I:I,MATCH($C967,'Policy Characteristics'!$C:$C,0)))</f>
        <v>% of fuel shifted</v>
      </c>
      <c r="P967" s="254" t="str">
        <f>IF(ISBLANK(INDEX('Policy Characteristics'!J:J,MATCH($C967,'Policy Characteristics'!$C:$C,0))),"",INDEX('Policy Characteristics'!J:J,MATCH($C967,'Policy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7" s="254" t="str">
        <f>IF(ISBLANK(INDEX('Policy Characteristics'!K:K,MATCH($C967,'Policy Characteristics'!$C:$C,0))),"",INDEX('Policy Characteristics'!K:K,MATCH($C967,'Policy Characteristics'!$C:$C,0)))</f>
        <v>industry-ag-main.html#fuel-switching</v>
      </c>
      <c r="R967" s="254" t="str">
        <f>IF(ISBLANK(INDEX('Policy Characteristics'!L:L,MATCH($C967,'Policy Characteristics'!$C:$C,0))),"",INDEX('Policy Characteristics'!L:L,MATCH($C967,'Policy Characteristics'!$C:$C,0)))</f>
        <v>industry-elec-and-hydrogen.html</v>
      </c>
    </row>
    <row r="968" spans="1:18" s="2" customFormat="1">
      <c r="A968" s="254" t="str">
        <f>IF(ISBLANK(INDEX('Policy Characteristics'!A:A,MATCH($C968,'Policy Characteristics'!$C:$C,0))),"",INDEX('Policy Characteristics'!A:A,MATCH($C968,'Policy Characteristics'!$C:$C,0)))</f>
        <v>Industry</v>
      </c>
      <c r="B968" s="262" t="str">
        <f>IF(ISBLANK(INDEX('Policy Characteristics'!B:B,MATCH($C968,'Policy Characteristics'!$C:$C,0))),"",INDEX('Policy Characteristics'!B:B,MATCH($C968,'Policy Characteristics'!$C:$C,0)))</f>
        <v>Hydrogen Combustion</v>
      </c>
      <c r="C968" s="254" t="str">
        <f t="shared" si="40"/>
        <v>Fraction of Eligible Industrial Energy Use Shifted to Hydrogen</v>
      </c>
      <c r="D968" s="6" t="s">
        <v>3090</v>
      </c>
      <c r="E968" s="1" t="s">
        <v>3528</v>
      </c>
      <c r="F968" t="s">
        <v>3051</v>
      </c>
      <c r="G968" s="45" t="s">
        <v>3535</v>
      </c>
      <c r="H968" s="43">
        <v>2229</v>
      </c>
      <c r="I968" s="324" t="s">
        <v>44</v>
      </c>
      <c r="J968" s="255" t="str">
        <f>IF(ISBLANK(INDEX('Policy Characteristics'!D:D,MATCH($C968,'Policy Characteristics'!$C:$C,0))),"",INDEX('Policy Characteristics'!D:D,MATCH($C968,'Policy Characteristics'!$C:$C,0)))</f>
        <v>Hydrogen Combustion</v>
      </c>
      <c r="K968" s="254" t="str">
        <f>IF(ISBLANK(INDEX('Policy Characteristics'!E:E,MATCH($C968,'Policy Characteristics'!$C:$C,0))),"",INDEX('Policy Characteristics'!E:E,MATCH($C968,'Policy Characteristics'!$C:$C,0)))</f>
        <v>indst shift to hydrogen</v>
      </c>
      <c r="L968" s="261">
        <f>IF(ISBLANK(INDEX('Policy Characteristics'!F:F,MATCH($C968,'Policy Characteristics'!$C:$C,0))),"",INDEX('Policy Characteristics'!F:F,MATCH($C968,'Policy Characteristics'!$C:$C,0)))</f>
        <v>0</v>
      </c>
      <c r="M968" s="261">
        <f>IF(ISBLANK(INDEX('Policy Characteristics'!G:G,MATCH($C968,'Policy Characteristics'!$C:$C,0))),"",INDEX('Policy Characteristics'!G:G,MATCH($C968,'Policy Characteristics'!$C:$C,0)))</f>
        <v>1</v>
      </c>
      <c r="N968" s="261">
        <f>IF(ISBLANK(INDEX('Policy Characteristics'!H:H,MATCH($C968,'Policy Characteristics'!$C:$C,0))),"",INDEX('Policy Characteristics'!H:H,MATCH($C968,'Policy Characteristics'!$C:$C,0)))</f>
        <v>0.01</v>
      </c>
      <c r="O968" s="254" t="str">
        <f>IF(ISBLANK(INDEX('Policy Characteristics'!I:I,MATCH($C968,'Policy Characteristics'!$C:$C,0))),"",INDEX('Policy Characteristics'!I:I,MATCH($C968,'Policy Characteristics'!$C:$C,0)))</f>
        <v>% of fuel shifted</v>
      </c>
      <c r="P968" s="254" t="str">
        <f>IF(ISBLANK(INDEX('Policy Characteristics'!J:J,MATCH($C968,'Policy Characteristics'!$C:$C,0))),"",INDEX('Policy Characteristics'!J:J,MATCH($C968,'Policy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8" s="254" t="str">
        <f>IF(ISBLANK(INDEX('Policy Characteristics'!K:K,MATCH($C968,'Policy Characteristics'!$C:$C,0))),"",INDEX('Policy Characteristics'!K:K,MATCH($C968,'Policy Characteristics'!$C:$C,0)))</f>
        <v>industry-ag-main.html#fuel-switching</v>
      </c>
      <c r="R968" s="254" t="str">
        <f>IF(ISBLANK(INDEX('Policy Characteristics'!L:L,MATCH($C968,'Policy Characteristics'!$C:$C,0))),"",INDEX('Policy Characteristics'!L:L,MATCH($C968,'Policy Characteristics'!$C:$C,0)))</f>
        <v>industry-elec-and-hydrogen.html</v>
      </c>
    </row>
    <row r="969" spans="1:18" s="2" customFormat="1">
      <c r="A969" s="254" t="str">
        <f>IF(ISBLANK(INDEX('Policy Characteristics'!A:A,MATCH($C969,'Policy Characteristics'!$C:$C,0))),"",INDEX('Policy Characteristics'!A:A,MATCH($C969,'Policy Characteristics'!$C:$C,0)))</f>
        <v>Industry</v>
      </c>
      <c r="B969" s="262" t="str">
        <f>IF(ISBLANK(INDEX('Policy Characteristics'!B:B,MATCH($C969,'Policy Characteristics'!$C:$C,0))),"",INDEX('Policy Characteristics'!B:B,MATCH($C969,'Policy Characteristics'!$C:$C,0)))</f>
        <v>Hydrogen Combustion</v>
      </c>
      <c r="C969" s="254" t="str">
        <f t="shared" si="40"/>
        <v>Fraction of Eligible Industrial Energy Use Shifted to Hydrogen</v>
      </c>
      <c r="D969" s="6" t="s">
        <v>3090</v>
      </c>
      <c r="E969" s="1" t="s">
        <v>3529</v>
      </c>
      <c r="F969" t="s">
        <v>3051</v>
      </c>
      <c r="G969" s="45" t="s">
        <v>3536</v>
      </c>
      <c r="H969" s="43">
        <v>2230</v>
      </c>
      <c r="I969" s="324" t="s">
        <v>44</v>
      </c>
      <c r="J969" s="255" t="str">
        <f>IF(ISBLANK(INDEX('Policy Characteristics'!D:D,MATCH($C969,'Policy Characteristics'!$C:$C,0))),"",INDEX('Policy Characteristics'!D:D,MATCH($C969,'Policy Characteristics'!$C:$C,0)))</f>
        <v>Hydrogen Combustion</v>
      </c>
      <c r="K969" s="254" t="str">
        <f>IF(ISBLANK(INDEX('Policy Characteristics'!E:E,MATCH($C969,'Policy Characteristics'!$C:$C,0))),"",INDEX('Policy Characteristics'!E:E,MATCH($C969,'Policy Characteristics'!$C:$C,0)))</f>
        <v>indst shift to hydrogen</v>
      </c>
      <c r="L969" s="261">
        <f>IF(ISBLANK(INDEX('Policy Characteristics'!F:F,MATCH($C969,'Policy Characteristics'!$C:$C,0))),"",INDEX('Policy Characteristics'!F:F,MATCH($C969,'Policy Characteristics'!$C:$C,0)))</f>
        <v>0</v>
      </c>
      <c r="M969" s="261">
        <f>IF(ISBLANK(INDEX('Policy Characteristics'!G:G,MATCH($C969,'Policy Characteristics'!$C:$C,0))),"",INDEX('Policy Characteristics'!G:G,MATCH($C969,'Policy Characteristics'!$C:$C,0)))</f>
        <v>1</v>
      </c>
      <c r="N969" s="261">
        <f>IF(ISBLANK(INDEX('Policy Characteristics'!H:H,MATCH($C969,'Policy Characteristics'!$C:$C,0))),"",INDEX('Policy Characteristics'!H:H,MATCH($C969,'Policy Characteristics'!$C:$C,0)))</f>
        <v>0.01</v>
      </c>
      <c r="O969" s="254" t="str">
        <f>IF(ISBLANK(INDEX('Policy Characteristics'!I:I,MATCH($C969,'Policy Characteristics'!$C:$C,0))),"",INDEX('Policy Characteristics'!I:I,MATCH($C969,'Policy Characteristics'!$C:$C,0)))</f>
        <v>% of fuel shifted</v>
      </c>
      <c r="P969" s="254" t="str">
        <f>IF(ISBLANK(INDEX('Policy Characteristics'!J:J,MATCH($C969,'Policy Characteristics'!$C:$C,0))),"",INDEX('Policy Characteristics'!J:J,MATCH($C969,'Policy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69" s="254" t="str">
        <f>IF(ISBLANK(INDEX('Policy Characteristics'!K:K,MATCH($C969,'Policy Characteristics'!$C:$C,0))),"",INDEX('Policy Characteristics'!K:K,MATCH($C969,'Policy Characteristics'!$C:$C,0)))</f>
        <v>industry-ag-main.html#fuel-switching</v>
      </c>
      <c r="R969" s="254" t="str">
        <f>IF(ISBLANK(INDEX('Policy Characteristics'!L:L,MATCH($C969,'Policy Characteristics'!$C:$C,0))),"",INDEX('Policy Characteristics'!L:L,MATCH($C969,'Policy Characteristics'!$C:$C,0)))</f>
        <v>industry-elec-and-hydrogen.html</v>
      </c>
    </row>
    <row r="970" spans="1:18" s="2" customFormat="1">
      <c r="A970" s="254" t="str">
        <f>IF(ISBLANK(INDEX('Policy Characteristics'!A:A,MATCH($C970,'Policy Characteristics'!$C:$C,0))),"",INDEX('Policy Characteristics'!A:A,MATCH($C970,'Policy Characteristics'!$C:$C,0)))</f>
        <v>Industry</v>
      </c>
      <c r="B970" s="262" t="str">
        <f>IF(ISBLANK(INDEX('Policy Characteristics'!B:B,MATCH($C970,'Policy Characteristics'!$C:$C,0))),"",INDEX('Policy Characteristics'!B:B,MATCH($C970,'Policy Characteristics'!$C:$C,0)))</f>
        <v>Hydrogen Combustion</v>
      </c>
      <c r="C970" s="254" t="str">
        <f t="shared" si="40"/>
        <v>Fraction of Eligible Industrial Energy Use Shifted to Hydrogen</v>
      </c>
      <c r="D970" s="6" t="s">
        <v>3090</v>
      </c>
      <c r="E970" s="1" t="s">
        <v>3530</v>
      </c>
      <c r="F970" t="s">
        <v>3051</v>
      </c>
      <c r="G970" s="45" t="s">
        <v>3537</v>
      </c>
      <c r="H970" s="43">
        <v>2231</v>
      </c>
      <c r="I970" s="324" t="s">
        <v>44</v>
      </c>
      <c r="J970" s="255" t="str">
        <f>IF(ISBLANK(INDEX('Policy Characteristics'!D:D,MATCH($C970,'Policy Characteristics'!$C:$C,0))),"",INDEX('Policy Characteristics'!D:D,MATCH($C970,'Policy Characteristics'!$C:$C,0)))</f>
        <v>Hydrogen Combustion</v>
      </c>
      <c r="K970" s="254" t="str">
        <f>IF(ISBLANK(INDEX('Policy Characteristics'!E:E,MATCH($C970,'Policy Characteristics'!$C:$C,0))),"",INDEX('Policy Characteristics'!E:E,MATCH($C970,'Policy Characteristics'!$C:$C,0)))</f>
        <v>indst shift to hydrogen</v>
      </c>
      <c r="L970" s="261">
        <f>IF(ISBLANK(INDEX('Policy Characteristics'!F:F,MATCH($C970,'Policy Characteristics'!$C:$C,0))),"",INDEX('Policy Characteristics'!F:F,MATCH($C970,'Policy Characteristics'!$C:$C,0)))</f>
        <v>0</v>
      </c>
      <c r="M970" s="261">
        <f>IF(ISBLANK(INDEX('Policy Characteristics'!G:G,MATCH($C970,'Policy Characteristics'!$C:$C,0))),"",INDEX('Policy Characteristics'!G:G,MATCH($C970,'Policy Characteristics'!$C:$C,0)))</f>
        <v>1</v>
      </c>
      <c r="N970" s="261">
        <f>IF(ISBLANK(INDEX('Policy Characteristics'!H:H,MATCH($C970,'Policy Characteristics'!$C:$C,0))),"",INDEX('Policy Characteristics'!H:H,MATCH($C970,'Policy Characteristics'!$C:$C,0)))</f>
        <v>0.01</v>
      </c>
      <c r="O970" s="254" t="str">
        <f>IF(ISBLANK(INDEX('Policy Characteristics'!I:I,MATCH($C970,'Policy Characteristics'!$C:$C,0))),"",INDEX('Policy Characteristics'!I:I,MATCH($C970,'Policy Characteristics'!$C:$C,0)))</f>
        <v>% of fuel shifted</v>
      </c>
      <c r="P970" s="254" t="str">
        <f>IF(ISBLANK(INDEX('Policy Characteristics'!J:J,MATCH($C970,'Policy Characteristics'!$C:$C,0))),"",INDEX('Policy Characteristics'!J:J,MATCH($C970,'Policy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0" s="254" t="str">
        <f>IF(ISBLANK(INDEX('Policy Characteristics'!K:K,MATCH($C970,'Policy Characteristics'!$C:$C,0))),"",INDEX('Policy Characteristics'!K:K,MATCH($C970,'Policy Characteristics'!$C:$C,0)))</f>
        <v>industry-ag-main.html#fuel-switching</v>
      </c>
      <c r="R970" s="254" t="str">
        <f>IF(ISBLANK(INDEX('Policy Characteristics'!L:L,MATCH($C970,'Policy Characteristics'!$C:$C,0))),"",INDEX('Policy Characteristics'!L:L,MATCH($C970,'Policy Characteristics'!$C:$C,0)))</f>
        <v>industry-elec-and-hydrogen.html</v>
      </c>
    </row>
    <row r="971" spans="1:18" s="2" customFormat="1">
      <c r="A971" s="254" t="str">
        <f>IF(ISBLANK(INDEX('Policy Characteristics'!A:A,MATCH($C971,'Policy Characteristics'!$C:$C,0))),"",INDEX('Policy Characteristics'!A:A,MATCH($C971,'Policy Characteristics'!$C:$C,0)))</f>
        <v>Industry</v>
      </c>
      <c r="B971" s="262" t="str">
        <f>IF(ISBLANK(INDEX('Policy Characteristics'!B:B,MATCH($C971,'Policy Characteristics'!$C:$C,0))),"",INDEX('Policy Characteristics'!B:B,MATCH($C971,'Policy Characteristics'!$C:$C,0)))</f>
        <v>Hydrogen Combustion</v>
      </c>
      <c r="C971" s="254" t="str">
        <f t="shared" si="40"/>
        <v>Fraction of Eligible Industrial Energy Use Shifted to Hydrogen</v>
      </c>
      <c r="D971" s="6" t="s">
        <v>3090</v>
      </c>
      <c r="E971" s="1" t="s">
        <v>3531</v>
      </c>
      <c r="F971" t="s">
        <v>3051</v>
      </c>
      <c r="G971" s="45" t="s">
        <v>3538</v>
      </c>
      <c r="H971" s="43">
        <v>2232</v>
      </c>
      <c r="I971" s="324" t="s">
        <v>44</v>
      </c>
      <c r="J971" s="255" t="str">
        <f>IF(ISBLANK(INDEX('Policy Characteristics'!D:D,MATCH($C971,'Policy Characteristics'!$C:$C,0))),"",INDEX('Policy Characteristics'!D:D,MATCH($C971,'Policy Characteristics'!$C:$C,0)))</f>
        <v>Hydrogen Combustion</v>
      </c>
      <c r="K971" s="254" t="str">
        <f>IF(ISBLANK(INDEX('Policy Characteristics'!E:E,MATCH($C971,'Policy Characteristics'!$C:$C,0))),"",INDEX('Policy Characteristics'!E:E,MATCH($C971,'Policy Characteristics'!$C:$C,0)))</f>
        <v>indst shift to hydrogen</v>
      </c>
      <c r="L971" s="261">
        <f>IF(ISBLANK(INDEX('Policy Characteristics'!F:F,MATCH($C971,'Policy Characteristics'!$C:$C,0))),"",INDEX('Policy Characteristics'!F:F,MATCH($C971,'Policy Characteristics'!$C:$C,0)))</f>
        <v>0</v>
      </c>
      <c r="M971" s="261">
        <f>IF(ISBLANK(INDEX('Policy Characteristics'!G:G,MATCH($C971,'Policy Characteristics'!$C:$C,0))),"",INDEX('Policy Characteristics'!G:G,MATCH($C971,'Policy Characteristics'!$C:$C,0)))</f>
        <v>1</v>
      </c>
      <c r="N971" s="261">
        <f>IF(ISBLANK(INDEX('Policy Characteristics'!H:H,MATCH($C971,'Policy Characteristics'!$C:$C,0))),"",INDEX('Policy Characteristics'!H:H,MATCH($C971,'Policy Characteristics'!$C:$C,0)))</f>
        <v>0.01</v>
      </c>
      <c r="O971" s="254" t="str">
        <f>IF(ISBLANK(INDEX('Policy Characteristics'!I:I,MATCH($C971,'Policy Characteristics'!$C:$C,0))),"",INDEX('Policy Characteristics'!I:I,MATCH($C971,'Policy Characteristics'!$C:$C,0)))</f>
        <v>% of fuel shifted</v>
      </c>
      <c r="P971" s="254" t="str">
        <f>IF(ISBLANK(INDEX('Policy Characteristics'!J:J,MATCH($C971,'Policy Characteristics'!$C:$C,0))),"",INDEX('Policy Characteristics'!J:J,MATCH($C971,'Policy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1" s="254" t="str">
        <f>IF(ISBLANK(INDEX('Policy Characteristics'!K:K,MATCH($C971,'Policy Characteristics'!$C:$C,0))),"",INDEX('Policy Characteristics'!K:K,MATCH($C971,'Policy Characteristics'!$C:$C,0)))</f>
        <v>industry-ag-main.html#fuel-switching</v>
      </c>
      <c r="R971" s="254" t="str">
        <f>IF(ISBLANK(INDEX('Policy Characteristics'!L:L,MATCH($C971,'Policy Characteristics'!$C:$C,0))),"",INDEX('Policy Characteristics'!L:L,MATCH($C971,'Policy Characteristics'!$C:$C,0)))</f>
        <v>industry-elec-and-hydrogen.html</v>
      </c>
    </row>
    <row r="972" spans="1:18" s="2" customFormat="1">
      <c r="A972" s="254" t="str">
        <f>IF(ISBLANK(INDEX('Policy Characteristics'!A:A,MATCH($C972,'Policy Characteristics'!$C:$C,0))),"",INDEX('Policy Characteristics'!A:A,MATCH($C972,'Policy Characteristics'!$C:$C,0)))</f>
        <v>Industry</v>
      </c>
      <c r="B972" s="262" t="str">
        <f>IF(ISBLANK(INDEX('Policy Characteristics'!B:B,MATCH($C972,'Policy Characteristics'!$C:$C,0))),"",INDEX('Policy Characteristics'!B:B,MATCH($C972,'Policy Characteristics'!$C:$C,0)))</f>
        <v>Hydrogen Combustion</v>
      </c>
      <c r="C972" s="254" t="str">
        <f t="shared" si="40"/>
        <v>Fraction of Eligible Industrial Energy Use Shifted to Hydrogen</v>
      </c>
      <c r="D972" s="6" t="s">
        <v>3090</v>
      </c>
      <c r="E972" s="1" t="s">
        <v>3694</v>
      </c>
      <c r="F972" t="s">
        <v>3051</v>
      </c>
      <c r="G972" s="45" t="s">
        <v>3694</v>
      </c>
      <c r="H972" s="43">
        <v>2233</v>
      </c>
      <c r="I972" s="324" t="s">
        <v>44</v>
      </c>
      <c r="J972" s="255" t="str">
        <f>IF(ISBLANK(INDEX('Policy Characteristics'!D:D,MATCH($C972,'Policy Characteristics'!$C:$C,0))),"",INDEX('Policy Characteristics'!D:D,MATCH($C972,'Policy Characteristics'!$C:$C,0)))</f>
        <v>Hydrogen Combustion</v>
      </c>
      <c r="K972" s="254" t="str">
        <f>IF(ISBLANK(INDEX('Policy Characteristics'!E:E,MATCH($C972,'Policy Characteristics'!$C:$C,0))),"",INDEX('Policy Characteristics'!E:E,MATCH($C972,'Policy Characteristics'!$C:$C,0)))</f>
        <v>indst shift to hydrogen</v>
      </c>
      <c r="L972" s="261">
        <f>IF(ISBLANK(INDEX('Policy Characteristics'!F:F,MATCH($C972,'Policy Characteristics'!$C:$C,0))),"",INDEX('Policy Characteristics'!F:F,MATCH($C972,'Policy Characteristics'!$C:$C,0)))</f>
        <v>0</v>
      </c>
      <c r="M972" s="261">
        <f>IF(ISBLANK(INDEX('Policy Characteristics'!G:G,MATCH($C972,'Policy Characteristics'!$C:$C,0))),"",INDEX('Policy Characteristics'!G:G,MATCH($C972,'Policy Characteristics'!$C:$C,0)))</f>
        <v>1</v>
      </c>
      <c r="N972" s="261">
        <f>IF(ISBLANK(INDEX('Policy Characteristics'!H:H,MATCH($C972,'Policy Characteristics'!$C:$C,0))),"",INDEX('Policy Characteristics'!H:H,MATCH($C972,'Policy Characteristics'!$C:$C,0)))</f>
        <v>0.01</v>
      </c>
      <c r="O972" s="254" t="str">
        <f>IF(ISBLANK(INDEX('Policy Characteristics'!I:I,MATCH($C972,'Policy Characteristics'!$C:$C,0))),"",INDEX('Policy Characteristics'!I:I,MATCH($C972,'Policy Characteristics'!$C:$C,0)))</f>
        <v>% of fuel shifted</v>
      </c>
      <c r="P972" s="254" t="str">
        <f>IF(ISBLANK(INDEX('Policy Characteristics'!J:J,MATCH($C972,'Policy Characteristics'!$C:$C,0))),"",INDEX('Policy Characteristics'!J:J,MATCH($C972,'Policy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72" s="254" t="str">
        <f>IF(ISBLANK(INDEX('Policy Characteristics'!K:K,MATCH($C972,'Policy Characteristics'!$C:$C,0))),"",INDEX('Policy Characteristics'!K:K,MATCH($C972,'Policy Characteristics'!$C:$C,0)))</f>
        <v>industry-ag-main.html#fuel-switching</v>
      </c>
      <c r="R972" s="254" t="str">
        <f>IF(ISBLANK(INDEX('Policy Characteristics'!L:L,MATCH($C972,'Policy Characteristics'!$C:$C,0))),"",INDEX('Policy Characteristics'!L:L,MATCH($C972,'Policy Characteristics'!$C:$C,0)))</f>
        <v>industry-elec-and-hydrogen.html</v>
      </c>
    </row>
    <row r="973" spans="1:18" s="4" customFormat="1">
      <c r="A973" s="254" t="str">
        <f>IF(ISBLANK(INDEX('Policy Characteristics'!A:A,MATCH($C973,'Policy Characteristics'!$C:$C,0))),"",INDEX('Policy Characteristics'!A:A,MATCH($C973,'Policy Characteristics'!$C:$C,0)))</f>
        <v>Industry</v>
      </c>
      <c r="B973" s="262" t="str">
        <f>IF(ISBLANK(INDEX('Policy Characteristics'!B:B,MATCH($C973,'Policy Characteristics'!$C:$C,0))),"",INDEX('Policy Characteristics'!B:B,MATCH($C973,'Policy Characteristics'!$C:$C,0)))</f>
        <v>Improved System Design</v>
      </c>
      <c r="C973" t="s">
        <v>285</v>
      </c>
      <c r="D973" s="45"/>
      <c r="E973" s="45"/>
      <c r="F973" s="45"/>
      <c r="G973" s="45"/>
      <c r="H973" s="43">
        <v>54</v>
      </c>
      <c r="I973" s="324" t="s">
        <v>43</v>
      </c>
      <c r="J973" s="255" t="str">
        <f>IF(ISBLANK(INDEX('Policy Characteristics'!D:D,MATCH($C973,'Policy Characteristics'!$C:$C,0))),"",INDEX('Policy Characteristics'!D:D,MATCH($C973,'Policy Characteristics'!$C:$C,0)))</f>
        <v>Improved System Design</v>
      </c>
      <c r="K973" s="254" t="str">
        <f>IF(ISBLANK(INDEX('Policy Characteristics'!E:E,MATCH($C973,'Policy Characteristics'!$C:$C,0))),"",INDEX('Policy Characteristics'!E:E,MATCH($C973,'Policy Characteristics'!$C:$C,0)))</f>
        <v>indst system integration</v>
      </c>
      <c r="L973" s="261">
        <f>IF(ISBLANK(INDEX('Policy Characteristics'!F:F,MATCH($C973,'Policy Characteristics'!$C:$C,0))),"",INDEX('Policy Characteristics'!F:F,MATCH($C973,'Policy Characteristics'!$C:$C,0)))</f>
        <v>0</v>
      </c>
      <c r="M973" s="261">
        <f>IF(ISBLANK(INDEX('Policy Characteristics'!G:G,MATCH($C973,'Policy Characteristics'!$C:$C,0))),"",INDEX('Policy Characteristics'!G:G,MATCH($C973,'Policy Characteristics'!$C:$C,0)))</f>
        <v>1</v>
      </c>
      <c r="N973" s="261">
        <f>IF(ISBLANK(INDEX('Policy Characteristics'!H:H,MATCH($C973,'Policy Characteristics'!$C:$C,0))),"",INDEX('Policy Characteristics'!H:H,MATCH($C973,'Policy Characteristics'!$C:$C,0)))</f>
        <v>0.01</v>
      </c>
      <c r="O973" s="254" t="str">
        <f>IF(ISBLANK(INDEX('Policy Characteristics'!I:I,MATCH($C973,'Policy Characteristics'!$C:$C,0))),"",INDEX('Policy Characteristics'!I:I,MATCH($C973,'Policy Characteristics'!$C:$C,0)))</f>
        <v>% of potential achieved</v>
      </c>
      <c r="P973" s="254" t="str">
        <f>IF(ISBLANK(INDEX('Policy Characteristics'!J:J,MATCH($C973,'Policy Characteristics'!$C:$C,0))),"",INDEX('Policy Characteristics'!J:J,MATCH($C973,'Policy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73" s="254" t="str">
        <f>IF(ISBLANK(INDEX('Policy Characteristics'!K:K,MATCH($C973,'Policy Characteristics'!$C:$C,0))),"",INDEX('Policy Characteristics'!K:K,MATCH($C973,'Policy Characteristics'!$C:$C,0)))</f>
        <v>industry-ag-main.html#system-integ</v>
      </c>
      <c r="R973" s="254" t="str">
        <f>IF(ISBLANK(INDEX('Policy Characteristics'!L:L,MATCH($C973,'Policy Characteristics'!$C:$C,0))),"",INDEX('Policy Characteristics'!L:L,MATCH($C973,'Policy Characteristics'!$C:$C,0)))</f>
        <v>improved-system-design.html</v>
      </c>
    </row>
    <row r="974" spans="1:18" s="4" customFormat="1">
      <c r="A974" s="254" t="str">
        <f>IF(ISBLANK(INDEX('Policy Characteristics'!A:A,MATCH($C974,'Policy Characteristics'!$C:$C,0))),"",INDEX('Policy Characteristics'!A:A,MATCH($C974,'Policy Characteristics'!$C:$C,0)))</f>
        <v>Industry</v>
      </c>
      <c r="B974" s="262" t="str">
        <f>IF(ISBLANK(INDEX('Policy Characteristics'!B:B,MATCH($C974,'Policy Characteristics'!$C:$C,0))),"",INDEX('Policy Characteristics'!B:B,MATCH($C974,'Policy Characteristics'!$C:$C,0)))</f>
        <v>Industry Energy Efficiency Standards</v>
      </c>
      <c r="C974" t="s">
        <v>284</v>
      </c>
      <c r="D974" s="45" t="s">
        <v>3066</v>
      </c>
      <c r="E974" s="45" t="s">
        <v>2400</v>
      </c>
      <c r="F974" t="s">
        <v>3091</v>
      </c>
      <c r="G974" s="45" t="s">
        <v>2406</v>
      </c>
      <c r="H974" s="43">
        <v>958</v>
      </c>
      <c r="I974" s="324" t="s">
        <v>43</v>
      </c>
      <c r="J974" s="255" t="str">
        <f>IF(ISBLANK(INDEX('Policy Characteristics'!D:D,MATCH($C974,'Policy Characteristics'!$C:$C,0))),"",INDEX('Policy Characteristics'!D:D,MATCH($C974,'Policy Characteristics'!$C:$C,0)))</f>
        <v>Industry Energy Efficiency Standards</v>
      </c>
      <c r="K974" s="254" t="str">
        <f>IF(ISBLANK(INDEX('Policy Characteristics'!E:E,MATCH($C974,'Policy Characteristics'!$C:$C,0))),"",INDEX('Policy Characteristics'!E:E,MATCH($C974,'Policy Characteristics'!$C:$C,0)))</f>
        <v>indst efficiency standards</v>
      </c>
      <c r="L974" s="261">
        <f>IF(ISBLANK(INDEX('Policy Characteristics'!F:F,MATCH($C974,'Policy Characteristics'!$C:$C,0))),"",INDEX('Policy Characteristics'!F:F,MATCH($C974,'Policy Characteristics'!$C:$C,0)))</f>
        <v>0</v>
      </c>
      <c r="M974" s="261">
        <f>IF(ISBLANK(INDEX('Policy Characteristics'!G:G,MATCH($C974,'Policy Characteristics'!$C:$C,0))),"",INDEX('Policy Characteristics'!G:G,MATCH($C974,'Policy Characteristics'!$C:$C,0)))</f>
        <v>0.25</v>
      </c>
      <c r="N974" s="261">
        <f>IF(ISBLANK(INDEX('Policy Characteristics'!H:H,MATCH($C974,'Policy Characteristics'!$C:$C,0))),"",INDEX('Policy Characteristics'!H:H,MATCH($C974,'Policy Characteristics'!$C:$C,0)))</f>
        <v>0.01</v>
      </c>
      <c r="O974" s="254" t="str">
        <f>IF(ISBLANK(INDEX('Policy Characteristics'!I:I,MATCH($C974,'Policy Characteristics'!$C:$C,0))),"",INDEX('Policy Characteristics'!I:I,MATCH($C974,'Policy Characteristics'!$C:$C,0)))</f>
        <v>% reduction in energy use</v>
      </c>
      <c r="P974" s="254"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54" t="str">
        <f>IF(ISBLANK(INDEX('Policy Characteristics'!K:K,MATCH($C974,'Policy Characteristics'!$C:$C,0))),"",INDEX('Policy Characteristics'!K:K,MATCH($C974,'Policy Characteristics'!$C:$C,0)))</f>
        <v>industry-ag-main.html#eff-stds</v>
      </c>
      <c r="R974" s="254" t="str">
        <f>IF(ISBLANK(INDEX('Policy Characteristics'!L:L,MATCH($C974,'Policy Characteristics'!$C:$C,0))),"",INDEX('Policy Characteristics'!L:L,MATCH($C974,'Policy Characteristics'!$C:$C,0)))</f>
        <v>industry-energy-efficiency-standards.html</v>
      </c>
    </row>
    <row r="975" spans="1:18" s="4" customFormat="1">
      <c r="A975" s="254" t="str">
        <f>IF(ISBLANK(INDEX('Policy Characteristics'!A:A,MATCH($C975,'Policy Characteristics'!$C:$C,0))),"",INDEX('Policy Characteristics'!A:A,MATCH($C975,'Policy Characteristics'!$C:$C,0)))</f>
        <v>Industry</v>
      </c>
      <c r="B975" s="262" t="str">
        <f>IF(ISBLANK(INDEX('Policy Characteristics'!B:B,MATCH($C975,'Policy Characteristics'!$C:$C,0))),"",INDEX('Policy Characteristics'!B:B,MATCH($C975,'Policy Characteristics'!$C:$C,0)))</f>
        <v>Industry Energy Efficiency Standards</v>
      </c>
      <c r="C975" s="254" t="str">
        <f t="shared" ref="C975:C1038" si="41">C$974</f>
        <v>Percentage Improvement in Eqpt Efficiency Standards above BAU</v>
      </c>
      <c r="D975" s="45" t="s">
        <v>3066</v>
      </c>
      <c r="E975" s="45" t="s">
        <v>2401</v>
      </c>
      <c r="F975" t="s">
        <v>3091</v>
      </c>
      <c r="G975" s="45" t="s">
        <v>2409</v>
      </c>
      <c r="H975" s="43">
        <v>959</v>
      </c>
      <c r="I975" s="324" t="s">
        <v>44</v>
      </c>
      <c r="J975" s="255" t="str">
        <f>IF(ISBLANK(INDEX('Policy Characteristics'!D:D,MATCH($C975,'Policy Characteristics'!$C:$C,0))),"",INDEX('Policy Characteristics'!D:D,MATCH($C975,'Policy Characteristics'!$C:$C,0)))</f>
        <v>Industry Energy Efficiency Standards</v>
      </c>
      <c r="K975" s="254" t="str">
        <f>IF(ISBLANK(INDEX('Policy Characteristics'!E:E,MATCH($C975,'Policy Characteristics'!$C:$C,0))),"",INDEX('Policy Characteristics'!E:E,MATCH($C975,'Policy Characteristics'!$C:$C,0)))</f>
        <v>indst efficiency standards</v>
      </c>
      <c r="L975" s="261">
        <f>IF(ISBLANK(INDEX('Policy Characteristics'!F:F,MATCH($C975,'Policy Characteristics'!$C:$C,0))),"",INDEX('Policy Characteristics'!F:F,MATCH($C975,'Policy Characteristics'!$C:$C,0)))</f>
        <v>0</v>
      </c>
      <c r="M975" s="261">
        <f>IF(ISBLANK(INDEX('Policy Characteristics'!G:G,MATCH($C975,'Policy Characteristics'!$C:$C,0))),"",INDEX('Policy Characteristics'!G:G,MATCH($C975,'Policy Characteristics'!$C:$C,0)))</f>
        <v>0.25</v>
      </c>
      <c r="N975" s="261">
        <f>IF(ISBLANK(INDEX('Policy Characteristics'!H:H,MATCH($C975,'Policy Characteristics'!$C:$C,0))),"",INDEX('Policy Characteristics'!H:H,MATCH($C975,'Policy Characteristics'!$C:$C,0)))</f>
        <v>0.01</v>
      </c>
      <c r="O975" s="254" t="str">
        <f>IF(ISBLANK(INDEX('Policy Characteristics'!I:I,MATCH($C975,'Policy Characteristics'!$C:$C,0))),"",INDEX('Policy Characteristics'!I:I,MATCH($C975,'Policy Characteristics'!$C:$C,0)))</f>
        <v>% reduction in energy use</v>
      </c>
      <c r="P975" s="254"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54" t="str">
        <f>IF(ISBLANK(INDEX('Policy Characteristics'!K:K,MATCH($C975,'Policy Characteristics'!$C:$C,0))),"",INDEX('Policy Characteristics'!K:K,MATCH($C975,'Policy Characteristics'!$C:$C,0)))</f>
        <v>industry-ag-main.html#eff-stds</v>
      </c>
      <c r="R975" s="254" t="str">
        <f>IF(ISBLANK(INDEX('Policy Characteristics'!L:L,MATCH($C975,'Policy Characteristics'!$C:$C,0))),"",INDEX('Policy Characteristics'!L:L,MATCH($C975,'Policy Characteristics'!$C:$C,0)))</f>
        <v>industry-energy-efficiency-standards.html</v>
      </c>
    </row>
    <row r="976" spans="1:18" s="4" customFormat="1">
      <c r="A976" s="254" t="str">
        <f>IF(ISBLANK(INDEX('Policy Characteristics'!A:A,MATCH($C976,'Policy Characteristics'!$C:$C,0))),"",INDEX('Policy Characteristics'!A:A,MATCH($C976,'Policy Characteristics'!$C:$C,0)))</f>
        <v>Industry</v>
      </c>
      <c r="B976" s="262" t="str">
        <f>IF(ISBLANK(INDEX('Policy Characteristics'!B:B,MATCH($C976,'Policy Characteristics'!$C:$C,0))),"",INDEX('Policy Characteristics'!B:B,MATCH($C976,'Policy Characteristics'!$C:$C,0)))</f>
        <v>Industry Energy Efficiency Standards</v>
      </c>
      <c r="C976" s="254" t="str">
        <f t="shared" si="41"/>
        <v>Percentage Improvement in Eqpt Efficiency Standards above BAU</v>
      </c>
      <c r="D976" s="45" t="s">
        <v>3066</v>
      </c>
      <c r="E976" s="45" t="s">
        <v>2402</v>
      </c>
      <c r="F976" t="s">
        <v>3091</v>
      </c>
      <c r="G976" s="45" t="s">
        <v>2410</v>
      </c>
      <c r="H976" s="43">
        <v>960</v>
      </c>
      <c r="I976" s="324" t="s">
        <v>43</v>
      </c>
      <c r="J976" s="255" t="str">
        <f>IF(ISBLANK(INDEX('Policy Characteristics'!D:D,MATCH($C976,'Policy Characteristics'!$C:$C,0))),"",INDEX('Policy Characteristics'!D:D,MATCH($C976,'Policy Characteristics'!$C:$C,0)))</f>
        <v>Industry Energy Efficiency Standards</v>
      </c>
      <c r="K976" s="254" t="str">
        <f>IF(ISBLANK(INDEX('Policy Characteristics'!E:E,MATCH($C976,'Policy Characteristics'!$C:$C,0))),"",INDEX('Policy Characteristics'!E:E,MATCH($C976,'Policy Characteristics'!$C:$C,0)))</f>
        <v>indst efficiency standards</v>
      </c>
      <c r="L976" s="261">
        <f>IF(ISBLANK(INDEX('Policy Characteristics'!F:F,MATCH($C976,'Policy Characteristics'!$C:$C,0))),"",INDEX('Policy Characteristics'!F:F,MATCH($C976,'Policy Characteristics'!$C:$C,0)))</f>
        <v>0</v>
      </c>
      <c r="M976" s="261">
        <f>IF(ISBLANK(INDEX('Policy Characteristics'!G:G,MATCH($C976,'Policy Characteristics'!$C:$C,0))),"",INDEX('Policy Characteristics'!G:G,MATCH($C976,'Policy Characteristics'!$C:$C,0)))</f>
        <v>0.25</v>
      </c>
      <c r="N976" s="261">
        <f>IF(ISBLANK(INDEX('Policy Characteristics'!H:H,MATCH($C976,'Policy Characteristics'!$C:$C,0))),"",INDEX('Policy Characteristics'!H:H,MATCH($C976,'Policy Characteristics'!$C:$C,0)))</f>
        <v>0.01</v>
      </c>
      <c r="O976" s="254" t="str">
        <f>IF(ISBLANK(INDEX('Policy Characteristics'!I:I,MATCH($C976,'Policy Characteristics'!$C:$C,0))),"",INDEX('Policy Characteristics'!I:I,MATCH($C976,'Policy Characteristics'!$C:$C,0)))</f>
        <v>% reduction in energy use</v>
      </c>
      <c r="P976" s="254"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54" t="str">
        <f>IF(ISBLANK(INDEX('Policy Characteristics'!K:K,MATCH($C976,'Policy Characteristics'!$C:$C,0))),"",INDEX('Policy Characteristics'!K:K,MATCH($C976,'Policy Characteristics'!$C:$C,0)))</f>
        <v>industry-ag-main.html#eff-stds</v>
      </c>
      <c r="R976" s="254" t="str">
        <f>IF(ISBLANK(INDEX('Policy Characteristics'!L:L,MATCH($C976,'Policy Characteristics'!$C:$C,0))),"",INDEX('Policy Characteristics'!L:L,MATCH($C976,'Policy Characteristics'!$C:$C,0)))</f>
        <v>industry-energy-efficiency-standards.html</v>
      </c>
    </row>
    <row r="977" spans="1:18" s="4" customFormat="1">
      <c r="A977" s="254" t="str">
        <f>IF(ISBLANK(INDEX('Policy Characteristics'!A:A,MATCH($C977,'Policy Characteristics'!$C:$C,0))),"",INDEX('Policy Characteristics'!A:A,MATCH($C977,'Policy Characteristics'!$C:$C,0)))</f>
        <v>Industry</v>
      </c>
      <c r="B977" s="262" t="str">
        <f>IF(ISBLANK(INDEX('Policy Characteristics'!B:B,MATCH($C977,'Policy Characteristics'!$C:$C,0))),"",INDEX('Policy Characteristics'!B:B,MATCH($C977,'Policy Characteristics'!$C:$C,0)))</f>
        <v>Industry Energy Efficiency Standards</v>
      </c>
      <c r="C977" s="254" t="str">
        <f t="shared" si="41"/>
        <v>Percentage Improvement in Eqpt Efficiency Standards above BAU</v>
      </c>
      <c r="D977" s="45" t="s">
        <v>3066</v>
      </c>
      <c r="E977" s="45" t="s">
        <v>2403</v>
      </c>
      <c r="F977" t="s">
        <v>3091</v>
      </c>
      <c r="G977" s="45" t="s">
        <v>2407</v>
      </c>
      <c r="H977" s="43">
        <v>961</v>
      </c>
      <c r="I977" s="324" t="s">
        <v>44</v>
      </c>
      <c r="J977" s="255" t="str">
        <f>IF(ISBLANK(INDEX('Policy Characteristics'!D:D,MATCH($C977,'Policy Characteristics'!$C:$C,0))),"",INDEX('Policy Characteristics'!D:D,MATCH($C977,'Policy Characteristics'!$C:$C,0)))</f>
        <v>Industry Energy Efficiency Standards</v>
      </c>
      <c r="K977" s="254" t="str">
        <f>IF(ISBLANK(INDEX('Policy Characteristics'!E:E,MATCH($C977,'Policy Characteristics'!$C:$C,0))),"",INDEX('Policy Characteristics'!E:E,MATCH($C977,'Policy Characteristics'!$C:$C,0)))</f>
        <v>indst efficiency standards</v>
      </c>
      <c r="L977" s="261">
        <f>IF(ISBLANK(INDEX('Policy Characteristics'!F:F,MATCH($C977,'Policy Characteristics'!$C:$C,0))),"",INDEX('Policy Characteristics'!F:F,MATCH($C977,'Policy Characteristics'!$C:$C,0)))</f>
        <v>0</v>
      </c>
      <c r="M977" s="261">
        <f>IF(ISBLANK(INDEX('Policy Characteristics'!G:G,MATCH($C977,'Policy Characteristics'!$C:$C,0))),"",INDEX('Policy Characteristics'!G:G,MATCH($C977,'Policy Characteristics'!$C:$C,0)))</f>
        <v>0.25</v>
      </c>
      <c r="N977" s="261">
        <f>IF(ISBLANK(INDEX('Policy Characteristics'!H:H,MATCH($C977,'Policy Characteristics'!$C:$C,0))),"",INDEX('Policy Characteristics'!H:H,MATCH($C977,'Policy Characteristics'!$C:$C,0)))</f>
        <v>0.01</v>
      </c>
      <c r="O977" s="254" t="str">
        <f>IF(ISBLANK(INDEX('Policy Characteristics'!I:I,MATCH($C977,'Policy Characteristics'!$C:$C,0))),"",INDEX('Policy Characteristics'!I:I,MATCH($C977,'Policy Characteristics'!$C:$C,0)))</f>
        <v>% reduction in energy use</v>
      </c>
      <c r="P977" s="254"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54" t="str">
        <f>IF(ISBLANK(INDEX('Policy Characteristics'!K:K,MATCH($C977,'Policy Characteristics'!$C:$C,0))),"",INDEX('Policy Characteristics'!K:K,MATCH($C977,'Policy Characteristics'!$C:$C,0)))</f>
        <v>industry-ag-main.html#eff-stds</v>
      </c>
      <c r="R977" s="254" t="str">
        <f>IF(ISBLANK(INDEX('Policy Characteristics'!L:L,MATCH($C977,'Policy Characteristics'!$C:$C,0))),"",INDEX('Policy Characteristics'!L:L,MATCH($C977,'Policy Characteristics'!$C:$C,0)))</f>
        <v>industry-energy-efficiency-standards.html</v>
      </c>
    </row>
    <row r="978" spans="1:18" s="4" customFormat="1">
      <c r="A978" s="254" t="str">
        <f>IF(ISBLANK(INDEX('Policy Characteristics'!A:A,MATCH($C978,'Policy Characteristics'!$C:$C,0))),"",INDEX('Policy Characteristics'!A:A,MATCH($C978,'Policy Characteristics'!$C:$C,0)))</f>
        <v>Industry</v>
      </c>
      <c r="B978" s="262" t="str">
        <f>IF(ISBLANK(INDEX('Policy Characteristics'!B:B,MATCH($C978,'Policy Characteristics'!$C:$C,0))),"",INDEX('Policy Characteristics'!B:B,MATCH($C978,'Policy Characteristics'!$C:$C,0)))</f>
        <v>Industry Energy Efficiency Standards</v>
      </c>
      <c r="C978" s="254" t="str">
        <f t="shared" si="41"/>
        <v>Percentage Improvement in Eqpt Efficiency Standards above BAU</v>
      </c>
      <c r="D978" s="45" t="s">
        <v>3066</v>
      </c>
      <c r="E978" s="45" t="s">
        <v>2404</v>
      </c>
      <c r="F978" t="s">
        <v>3091</v>
      </c>
      <c r="G978" s="45" t="s">
        <v>2408</v>
      </c>
      <c r="H978" s="43">
        <v>962</v>
      </c>
      <c r="I978" s="324" t="s">
        <v>43</v>
      </c>
      <c r="J978" s="255" t="str">
        <f>IF(ISBLANK(INDEX('Policy Characteristics'!D:D,MATCH($C978,'Policy Characteristics'!$C:$C,0))),"",INDEX('Policy Characteristics'!D:D,MATCH($C978,'Policy Characteristics'!$C:$C,0)))</f>
        <v>Industry Energy Efficiency Standards</v>
      </c>
      <c r="K978" s="254" t="str">
        <f>IF(ISBLANK(INDEX('Policy Characteristics'!E:E,MATCH($C978,'Policy Characteristics'!$C:$C,0))),"",INDEX('Policy Characteristics'!E:E,MATCH($C978,'Policy Characteristics'!$C:$C,0)))</f>
        <v>indst efficiency standards</v>
      </c>
      <c r="L978" s="261">
        <f>IF(ISBLANK(INDEX('Policy Characteristics'!F:F,MATCH($C978,'Policy Characteristics'!$C:$C,0))),"",INDEX('Policy Characteristics'!F:F,MATCH($C978,'Policy Characteristics'!$C:$C,0)))</f>
        <v>0</v>
      </c>
      <c r="M978" s="261">
        <f>IF(ISBLANK(INDEX('Policy Characteristics'!G:G,MATCH($C978,'Policy Characteristics'!$C:$C,0))),"",INDEX('Policy Characteristics'!G:G,MATCH($C978,'Policy Characteristics'!$C:$C,0)))</f>
        <v>0.25</v>
      </c>
      <c r="N978" s="261">
        <f>IF(ISBLANK(INDEX('Policy Characteristics'!H:H,MATCH($C978,'Policy Characteristics'!$C:$C,0))),"",INDEX('Policy Characteristics'!H:H,MATCH($C978,'Policy Characteristics'!$C:$C,0)))</f>
        <v>0.01</v>
      </c>
      <c r="O978" s="254" t="str">
        <f>IF(ISBLANK(INDEX('Policy Characteristics'!I:I,MATCH($C978,'Policy Characteristics'!$C:$C,0))),"",INDEX('Policy Characteristics'!I:I,MATCH($C978,'Policy Characteristics'!$C:$C,0)))</f>
        <v>% reduction in energy use</v>
      </c>
      <c r="P978" s="254"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54" t="str">
        <f>IF(ISBLANK(INDEX('Policy Characteristics'!K:K,MATCH($C978,'Policy Characteristics'!$C:$C,0))),"",INDEX('Policy Characteristics'!K:K,MATCH($C978,'Policy Characteristics'!$C:$C,0)))</f>
        <v>industry-ag-main.html#eff-stds</v>
      </c>
      <c r="R978" s="254" t="str">
        <f>IF(ISBLANK(INDEX('Policy Characteristics'!L:L,MATCH($C978,'Policy Characteristics'!$C:$C,0))),"",INDEX('Policy Characteristics'!L:L,MATCH($C978,'Policy Characteristics'!$C:$C,0)))</f>
        <v>industry-energy-efficiency-standards.html</v>
      </c>
    </row>
    <row r="979" spans="1:18" s="4" customFormat="1">
      <c r="A979" s="254" t="str">
        <f>IF(ISBLANK(INDEX('Policy Characteristics'!A:A,MATCH($C979,'Policy Characteristics'!$C:$C,0))),"",INDEX('Policy Characteristics'!A:A,MATCH($C979,'Policy Characteristics'!$C:$C,0)))</f>
        <v>Industry</v>
      </c>
      <c r="B979" s="262" t="str">
        <f>IF(ISBLANK(INDEX('Policy Characteristics'!B:B,MATCH($C979,'Policy Characteristics'!$C:$C,0))),"",INDEX('Policy Characteristics'!B:B,MATCH($C979,'Policy Characteristics'!$C:$C,0)))</f>
        <v>Industry Energy Efficiency Standards</v>
      </c>
      <c r="C979" s="254" t="str">
        <f t="shared" si="41"/>
        <v>Percentage Improvement in Eqpt Efficiency Standards above BAU</v>
      </c>
      <c r="D979" s="45" t="s">
        <v>3066</v>
      </c>
      <c r="E979" s="45" t="s">
        <v>2405</v>
      </c>
      <c r="F979" t="s">
        <v>3091</v>
      </c>
      <c r="G979" s="45" t="s">
        <v>2411</v>
      </c>
      <c r="H979" s="43">
        <v>963</v>
      </c>
      <c r="I979" s="324" t="s">
        <v>44</v>
      </c>
      <c r="J979" s="255" t="str">
        <f>IF(ISBLANK(INDEX('Policy Characteristics'!D:D,MATCH($C979,'Policy Characteristics'!$C:$C,0))),"",INDEX('Policy Characteristics'!D:D,MATCH($C979,'Policy Characteristics'!$C:$C,0)))</f>
        <v>Industry Energy Efficiency Standards</v>
      </c>
      <c r="K979" s="254" t="str">
        <f>IF(ISBLANK(INDEX('Policy Characteristics'!E:E,MATCH($C979,'Policy Characteristics'!$C:$C,0))),"",INDEX('Policy Characteristics'!E:E,MATCH($C979,'Policy Characteristics'!$C:$C,0)))</f>
        <v>indst efficiency standards</v>
      </c>
      <c r="L979" s="261">
        <f>IF(ISBLANK(INDEX('Policy Characteristics'!F:F,MATCH($C979,'Policy Characteristics'!$C:$C,0))),"",INDEX('Policy Characteristics'!F:F,MATCH($C979,'Policy Characteristics'!$C:$C,0)))</f>
        <v>0</v>
      </c>
      <c r="M979" s="261">
        <f>IF(ISBLANK(INDEX('Policy Characteristics'!G:G,MATCH($C979,'Policy Characteristics'!$C:$C,0))),"",INDEX('Policy Characteristics'!G:G,MATCH($C979,'Policy Characteristics'!$C:$C,0)))</f>
        <v>0.25</v>
      </c>
      <c r="N979" s="261">
        <f>IF(ISBLANK(INDEX('Policy Characteristics'!H:H,MATCH($C979,'Policy Characteristics'!$C:$C,0))),"",INDEX('Policy Characteristics'!H:H,MATCH($C979,'Policy Characteristics'!$C:$C,0)))</f>
        <v>0.01</v>
      </c>
      <c r="O979" s="254" t="str">
        <f>IF(ISBLANK(INDEX('Policy Characteristics'!I:I,MATCH($C979,'Policy Characteristics'!$C:$C,0))),"",INDEX('Policy Characteristics'!I:I,MATCH($C979,'Policy Characteristics'!$C:$C,0)))</f>
        <v>% reduction in energy use</v>
      </c>
      <c r="P979" s="254"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54" t="str">
        <f>IF(ISBLANK(INDEX('Policy Characteristics'!K:K,MATCH($C979,'Policy Characteristics'!$C:$C,0))),"",INDEX('Policy Characteristics'!K:K,MATCH($C979,'Policy Characteristics'!$C:$C,0)))</f>
        <v>industry-ag-main.html#eff-stds</v>
      </c>
      <c r="R979" s="254" t="str">
        <f>IF(ISBLANK(INDEX('Policy Characteristics'!L:L,MATCH($C979,'Policy Characteristics'!$C:$C,0))),"",INDEX('Policy Characteristics'!L:L,MATCH($C979,'Policy Characteristics'!$C:$C,0)))</f>
        <v>industry-energy-efficiency-standards.html</v>
      </c>
    </row>
    <row r="980" spans="1:18">
      <c r="A980" s="254" t="str">
        <f>IF(ISBLANK(INDEX('Policy Characteristics'!A:A,MATCH($C980,'Policy Characteristics'!$C:$C,0))),"",INDEX('Policy Characteristics'!A:A,MATCH($C980,'Policy Characteristics'!$C:$C,0)))</f>
        <v>Industry</v>
      </c>
      <c r="B980" s="262" t="str">
        <f>IF(ISBLANK(INDEX('Policy Characteristics'!B:B,MATCH($C980,'Policy Characteristics'!$C:$C,0))),"",INDEX('Policy Characteristics'!B:B,MATCH($C980,'Policy Characteristics'!$C:$C,0)))</f>
        <v>Industry Energy Efficiency Standards</v>
      </c>
      <c r="C980" s="254" t="str">
        <f t="shared" si="41"/>
        <v>Percentage Improvement in Eqpt Efficiency Standards above BAU</v>
      </c>
      <c r="D980" s="45" t="s">
        <v>3066</v>
      </c>
      <c r="E980" s="45" t="s">
        <v>2708</v>
      </c>
      <c r="F980" t="s">
        <v>3091</v>
      </c>
      <c r="G980" s="45" t="s">
        <v>2711</v>
      </c>
      <c r="H980" s="43">
        <v>964</v>
      </c>
      <c r="I980" s="324" t="s">
        <v>44</v>
      </c>
      <c r="J980" s="255" t="str">
        <f>IF(ISBLANK(INDEX('Policy Characteristics'!D:D,MATCH($C980,'Policy Characteristics'!$C:$C,0))),"",INDEX('Policy Characteristics'!D:D,MATCH($C980,'Policy Characteristics'!$C:$C,0)))</f>
        <v>Industry Energy Efficiency Standards</v>
      </c>
      <c r="K980" s="254" t="str">
        <f>IF(ISBLANK(INDEX('Policy Characteristics'!E:E,MATCH($C980,'Policy Characteristics'!$C:$C,0))),"",INDEX('Policy Characteristics'!E:E,MATCH($C980,'Policy Characteristics'!$C:$C,0)))</f>
        <v>indst efficiency standards</v>
      </c>
      <c r="L980" s="261">
        <f>IF(ISBLANK(INDEX('Policy Characteristics'!F:F,MATCH($C980,'Policy Characteristics'!$C:$C,0))),"",INDEX('Policy Characteristics'!F:F,MATCH($C980,'Policy Characteristics'!$C:$C,0)))</f>
        <v>0</v>
      </c>
      <c r="M980" s="261">
        <f>IF(ISBLANK(INDEX('Policy Characteristics'!G:G,MATCH($C980,'Policy Characteristics'!$C:$C,0))),"",INDEX('Policy Characteristics'!G:G,MATCH($C980,'Policy Characteristics'!$C:$C,0)))</f>
        <v>0.25</v>
      </c>
      <c r="N980" s="261">
        <f>IF(ISBLANK(INDEX('Policy Characteristics'!H:H,MATCH($C980,'Policy Characteristics'!$C:$C,0))),"",INDEX('Policy Characteristics'!H:H,MATCH($C980,'Policy Characteristics'!$C:$C,0)))</f>
        <v>0.01</v>
      </c>
      <c r="O980" s="254" t="str">
        <f>IF(ISBLANK(INDEX('Policy Characteristics'!I:I,MATCH($C980,'Policy Characteristics'!$C:$C,0))),"",INDEX('Policy Characteristics'!I:I,MATCH($C980,'Policy Characteristics'!$C:$C,0)))</f>
        <v>% reduction in energy use</v>
      </c>
      <c r="P980" s="254"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54" t="str">
        <f>IF(ISBLANK(INDEX('Policy Characteristics'!K:K,MATCH($C980,'Policy Characteristics'!$C:$C,0))),"",INDEX('Policy Characteristics'!K:K,MATCH($C980,'Policy Characteristics'!$C:$C,0)))</f>
        <v>industry-ag-main.html#eff-stds</v>
      </c>
      <c r="R980" s="254" t="str">
        <f>IF(ISBLANK(INDEX('Policy Characteristics'!L:L,MATCH($C980,'Policy Characteristics'!$C:$C,0))),"",INDEX('Policy Characteristics'!L:L,MATCH($C980,'Policy Characteristics'!$C:$C,0)))</f>
        <v>industry-energy-efficiency-standards.html</v>
      </c>
    </row>
    <row r="981" spans="1:18" s="4" customFormat="1">
      <c r="A981" s="254" t="str">
        <f>IF(ISBLANK(INDEX('Policy Characteristics'!A:A,MATCH($C981,'Policy Characteristics'!$C:$C,0))),"",INDEX('Policy Characteristics'!A:A,MATCH($C981,'Policy Characteristics'!$C:$C,0)))</f>
        <v>Industry</v>
      </c>
      <c r="B981" s="262" t="str">
        <f>IF(ISBLANK(INDEX('Policy Characteristics'!B:B,MATCH($C981,'Policy Characteristics'!$C:$C,0))),"",INDEX('Policy Characteristics'!B:B,MATCH($C981,'Policy Characteristics'!$C:$C,0)))</f>
        <v>Industry Energy Efficiency Standards</v>
      </c>
      <c r="C981" s="254" t="str">
        <f t="shared" si="41"/>
        <v>Percentage Improvement in Eqpt Efficiency Standards above BAU</v>
      </c>
      <c r="D981" s="45" t="s">
        <v>3066</v>
      </c>
      <c r="E981" s="45" t="s">
        <v>2709</v>
      </c>
      <c r="F981" t="s">
        <v>3091</v>
      </c>
      <c r="G981" s="45" t="s">
        <v>2713</v>
      </c>
      <c r="H981" s="43">
        <v>965</v>
      </c>
      <c r="I981" s="324" t="s">
        <v>43</v>
      </c>
      <c r="J981" s="255" t="str">
        <f>IF(ISBLANK(INDEX('Policy Characteristics'!D:D,MATCH($C981,'Policy Characteristics'!$C:$C,0))),"",INDEX('Policy Characteristics'!D:D,MATCH($C981,'Policy Characteristics'!$C:$C,0)))</f>
        <v>Industry Energy Efficiency Standards</v>
      </c>
      <c r="K981" s="254" t="str">
        <f>IF(ISBLANK(INDEX('Policy Characteristics'!E:E,MATCH($C981,'Policy Characteristics'!$C:$C,0))),"",INDEX('Policy Characteristics'!E:E,MATCH($C981,'Policy Characteristics'!$C:$C,0)))</f>
        <v>indst efficiency standards</v>
      </c>
      <c r="L981" s="261">
        <f>IF(ISBLANK(INDEX('Policy Characteristics'!F:F,MATCH($C981,'Policy Characteristics'!$C:$C,0))),"",INDEX('Policy Characteristics'!F:F,MATCH($C981,'Policy Characteristics'!$C:$C,0)))</f>
        <v>0</v>
      </c>
      <c r="M981" s="261">
        <f>IF(ISBLANK(INDEX('Policy Characteristics'!G:G,MATCH($C981,'Policy Characteristics'!$C:$C,0))),"",INDEX('Policy Characteristics'!G:G,MATCH($C981,'Policy Characteristics'!$C:$C,0)))</f>
        <v>0.25</v>
      </c>
      <c r="N981" s="261">
        <f>IF(ISBLANK(INDEX('Policy Characteristics'!H:H,MATCH($C981,'Policy Characteristics'!$C:$C,0))),"",INDEX('Policy Characteristics'!H:H,MATCH($C981,'Policy Characteristics'!$C:$C,0)))</f>
        <v>0.01</v>
      </c>
      <c r="O981" s="254" t="str">
        <f>IF(ISBLANK(INDEX('Policy Characteristics'!I:I,MATCH($C981,'Policy Characteristics'!$C:$C,0))),"",INDEX('Policy Characteristics'!I:I,MATCH($C981,'Policy Characteristics'!$C:$C,0)))</f>
        <v>% reduction in energy use</v>
      </c>
      <c r="P981" s="254"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54" t="str">
        <f>IF(ISBLANK(INDEX('Policy Characteristics'!K:K,MATCH($C981,'Policy Characteristics'!$C:$C,0))),"",INDEX('Policy Characteristics'!K:K,MATCH($C981,'Policy Characteristics'!$C:$C,0)))</f>
        <v>industry-ag-main.html#eff-stds</v>
      </c>
      <c r="R981" s="254" t="str">
        <f>IF(ISBLANK(INDEX('Policy Characteristics'!L:L,MATCH($C981,'Policy Characteristics'!$C:$C,0))),"",INDEX('Policy Characteristics'!L:L,MATCH($C981,'Policy Characteristics'!$C:$C,0)))</f>
        <v>industry-energy-efficiency-standards.html</v>
      </c>
    </row>
    <row r="982" spans="1:18" s="4" customFormat="1">
      <c r="A982" s="254" t="str">
        <f>IF(ISBLANK(INDEX('Policy Characteristics'!A:A,MATCH($C982,'Policy Characteristics'!$C:$C,0))),"",INDEX('Policy Characteristics'!A:A,MATCH($C982,'Policy Characteristics'!$C:$C,0)))</f>
        <v>Industry</v>
      </c>
      <c r="B982" s="262" t="str">
        <f>IF(ISBLANK(INDEX('Policy Characteristics'!B:B,MATCH($C982,'Policy Characteristics'!$C:$C,0))),"",INDEX('Policy Characteristics'!B:B,MATCH($C982,'Policy Characteristics'!$C:$C,0)))</f>
        <v>Industry Energy Efficiency Standards</v>
      </c>
      <c r="C982" s="254" t="str">
        <f t="shared" si="41"/>
        <v>Percentage Improvement in Eqpt Efficiency Standards above BAU</v>
      </c>
      <c r="D982" s="45" t="s">
        <v>3066</v>
      </c>
      <c r="E982" s="45" t="s">
        <v>2710</v>
      </c>
      <c r="F982" t="s">
        <v>3091</v>
      </c>
      <c r="G982" s="45" t="s">
        <v>2714</v>
      </c>
      <c r="H982" s="43">
        <v>966</v>
      </c>
      <c r="I982" s="324" t="s">
        <v>43</v>
      </c>
      <c r="J982" s="255" t="str">
        <f>IF(ISBLANK(INDEX('Policy Characteristics'!D:D,MATCH($C982,'Policy Characteristics'!$C:$C,0))),"",INDEX('Policy Characteristics'!D:D,MATCH($C982,'Policy Characteristics'!$C:$C,0)))</f>
        <v>Industry Energy Efficiency Standards</v>
      </c>
      <c r="K982" s="254" t="str">
        <f>IF(ISBLANK(INDEX('Policy Characteristics'!E:E,MATCH($C982,'Policy Characteristics'!$C:$C,0))),"",INDEX('Policy Characteristics'!E:E,MATCH($C982,'Policy Characteristics'!$C:$C,0)))</f>
        <v>indst efficiency standards</v>
      </c>
      <c r="L982" s="261">
        <f>IF(ISBLANK(INDEX('Policy Characteristics'!F:F,MATCH($C982,'Policy Characteristics'!$C:$C,0))),"",INDEX('Policy Characteristics'!F:F,MATCH($C982,'Policy Characteristics'!$C:$C,0)))</f>
        <v>0</v>
      </c>
      <c r="M982" s="261">
        <f>IF(ISBLANK(INDEX('Policy Characteristics'!G:G,MATCH($C982,'Policy Characteristics'!$C:$C,0))),"",INDEX('Policy Characteristics'!G:G,MATCH($C982,'Policy Characteristics'!$C:$C,0)))</f>
        <v>0.25</v>
      </c>
      <c r="N982" s="261">
        <f>IF(ISBLANK(INDEX('Policy Characteristics'!H:H,MATCH($C982,'Policy Characteristics'!$C:$C,0))),"",INDEX('Policy Characteristics'!H:H,MATCH($C982,'Policy Characteristics'!$C:$C,0)))</f>
        <v>0.01</v>
      </c>
      <c r="O982" s="254" t="str">
        <f>IF(ISBLANK(INDEX('Policy Characteristics'!I:I,MATCH($C982,'Policy Characteristics'!$C:$C,0))),"",INDEX('Policy Characteristics'!I:I,MATCH($C982,'Policy Characteristics'!$C:$C,0)))</f>
        <v>% reduction in energy use</v>
      </c>
      <c r="P982" s="254"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54" t="str">
        <f>IF(ISBLANK(INDEX('Policy Characteristics'!K:K,MATCH($C982,'Policy Characteristics'!$C:$C,0))),"",INDEX('Policy Characteristics'!K:K,MATCH($C982,'Policy Characteristics'!$C:$C,0)))</f>
        <v>industry-ag-main.html#eff-stds</v>
      </c>
      <c r="R982" s="254" t="str">
        <f>IF(ISBLANK(INDEX('Policy Characteristics'!L:L,MATCH($C982,'Policy Characteristics'!$C:$C,0))),"",INDEX('Policy Characteristics'!L:L,MATCH($C982,'Policy Characteristics'!$C:$C,0)))</f>
        <v>industry-energy-efficiency-standards.html</v>
      </c>
    </row>
    <row r="983" spans="1:18" s="4" customFormat="1">
      <c r="A983" s="254" t="str">
        <f>IF(ISBLANK(INDEX('Policy Characteristics'!A:A,MATCH($C983,'Policy Characteristics'!$C:$C,0))),"",INDEX('Policy Characteristics'!A:A,MATCH($C983,'Policy Characteristics'!$C:$C,0)))</f>
        <v>Industry</v>
      </c>
      <c r="B983" s="262" t="str">
        <f>IF(ISBLANK(INDEX('Policy Characteristics'!B:B,MATCH($C983,'Policy Characteristics'!$C:$C,0))),"",INDEX('Policy Characteristics'!B:B,MATCH($C983,'Policy Characteristics'!$C:$C,0)))</f>
        <v>Industry Energy Efficiency Standards</v>
      </c>
      <c r="C983" s="254" t="str">
        <f t="shared" si="41"/>
        <v>Percentage Improvement in Eqpt Efficiency Standards above BAU</v>
      </c>
      <c r="D983" s="45" t="s">
        <v>3066</v>
      </c>
      <c r="E983" s="45" t="s">
        <v>2707</v>
      </c>
      <c r="F983" t="s">
        <v>3091</v>
      </c>
      <c r="G983" s="45" t="s">
        <v>2712</v>
      </c>
      <c r="H983" s="43">
        <v>967</v>
      </c>
      <c r="I983" s="324" t="s">
        <v>44</v>
      </c>
      <c r="J983" s="255" t="str">
        <f>IF(ISBLANK(INDEX('Policy Characteristics'!D:D,MATCH($C983,'Policy Characteristics'!$C:$C,0))),"",INDEX('Policy Characteristics'!D:D,MATCH($C983,'Policy Characteristics'!$C:$C,0)))</f>
        <v>Industry Energy Efficiency Standards</v>
      </c>
      <c r="K983" s="254" t="str">
        <f>IF(ISBLANK(INDEX('Policy Characteristics'!E:E,MATCH($C983,'Policy Characteristics'!$C:$C,0))),"",INDEX('Policy Characteristics'!E:E,MATCH($C983,'Policy Characteristics'!$C:$C,0)))</f>
        <v>indst efficiency standards</v>
      </c>
      <c r="L983" s="261">
        <f>IF(ISBLANK(INDEX('Policy Characteristics'!F:F,MATCH($C983,'Policy Characteristics'!$C:$C,0))),"",INDEX('Policy Characteristics'!F:F,MATCH($C983,'Policy Characteristics'!$C:$C,0)))</f>
        <v>0</v>
      </c>
      <c r="M983" s="261">
        <f>IF(ISBLANK(INDEX('Policy Characteristics'!G:G,MATCH($C983,'Policy Characteristics'!$C:$C,0))),"",INDEX('Policy Characteristics'!G:G,MATCH($C983,'Policy Characteristics'!$C:$C,0)))</f>
        <v>0.25</v>
      </c>
      <c r="N983" s="261">
        <f>IF(ISBLANK(INDEX('Policy Characteristics'!H:H,MATCH($C983,'Policy Characteristics'!$C:$C,0))),"",INDEX('Policy Characteristics'!H:H,MATCH($C983,'Policy Characteristics'!$C:$C,0)))</f>
        <v>0.01</v>
      </c>
      <c r="O983" s="254" t="str">
        <f>IF(ISBLANK(INDEX('Policy Characteristics'!I:I,MATCH($C983,'Policy Characteristics'!$C:$C,0))),"",INDEX('Policy Characteristics'!I:I,MATCH($C983,'Policy Characteristics'!$C:$C,0)))</f>
        <v>% reduction in energy use</v>
      </c>
      <c r="P983" s="254"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54" t="str">
        <f>IF(ISBLANK(INDEX('Policy Characteristics'!K:K,MATCH($C983,'Policy Characteristics'!$C:$C,0))),"",INDEX('Policy Characteristics'!K:K,MATCH($C983,'Policy Characteristics'!$C:$C,0)))</f>
        <v>industry-ag-main.html#eff-stds</v>
      </c>
      <c r="R983" s="254" t="str">
        <f>IF(ISBLANK(INDEX('Policy Characteristics'!L:L,MATCH($C983,'Policy Characteristics'!$C:$C,0))),"",INDEX('Policy Characteristics'!L:L,MATCH($C983,'Policy Characteristics'!$C:$C,0)))</f>
        <v>industry-energy-efficiency-standards.html</v>
      </c>
    </row>
    <row r="984" spans="1:18" s="4" customFormat="1">
      <c r="A984" s="254" t="str">
        <f>IF(ISBLANK(INDEX('Policy Characteristics'!A:A,MATCH($C984,'Policy Characteristics'!$C:$C,0))),"",INDEX('Policy Characteristics'!A:A,MATCH($C984,'Policy Characteristics'!$C:$C,0)))</f>
        <v>Industry</v>
      </c>
      <c r="B984" s="262" t="str">
        <f>IF(ISBLANK(INDEX('Policy Characteristics'!B:B,MATCH($C984,'Policy Characteristics'!$C:$C,0))),"",INDEX('Policy Characteristics'!B:B,MATCH($C984,'Policy Characteristics'!$C:$C,0)))</f>
        <v>Industry Energy Efficiency Standards</v>
      </c>
      <c r="C984" s="254" t="str">
        <f t="shared" si="41"/>
        <v>Percentage Improvement in Eqpt Efficiency Standards above BAU</v>
      </c>
      <c r="D984" s="6" t="s">
        <v>3067</v>
      </c>
      <c r="E984" s="45" t="s">
        <v>2400</v>
      </c>
      <c r="F984" t="s">
        <v>2762</v>
      </c>
      <c r="G984" s="45" t="s">
        <v>2406</v>
      </c>
      <c r="H984" s="43">
        <v>968</v>
      </c>
      <c r="I984" s="324" t="s">
        <v>43</v>
      </c>
      <c r="J984" s="255" t="str">
        <f>IF(ISBLANK(INDEX('Policy Characteristics'!D:D,MATCH($C984,'Policy Characteristics'!$C:$C,0))),"",INDEX('Policy Characteristics'!D:D,MATCH($C984,'Policy Characteristics'!$C:$C,0)))</f>
        <v>Industry Energy Efficiency Standards</v>
      </c>
      <c r="K984" s="254" t="str">
        <f>IF(ISBLANK(INDEX('Policy Characteristics'!E:E,MATCH($C984,'Policy Characteristics'!$C:$C,0))),"",INDEX('Policy Characteristics'!E:E,MATCH($C984,'Policy Characteristics'!$C:$C,0)))</f>
        <v>indst efficiency standards</v>
      </c>
      <c r="L984" s="261">
        <f>IF(ISBLANK(INDEX('Policy Characteristics'!F:F,MATCH($C984,'Policy Characteristics'!$C:$C,0))),"",INDEX('Policy Characteristics'!F:F,MATCH($C984,'Policy Characteristics'!$C:$C,0)))</f>
        <v>0</v>
      </c>
      <c r="M984" s="261">
        <f>IF(ISBLANK(INDEX('Policy Characteristics'!G:G,MATCH($C984,'Policy Characteristics'!$C:$C,0))),"",INDEX('Policy Characteristics'!G:G,MATCH($C984,'Policy Characteristics'!$C:$C,0)))</f>
        <v>0.25</v>
      </c>
      <c r="N984" s="261">
        <f>IF(ISBLANK(INDEX('Policy Characteristics'!H:H,MATCH($C984,'Policy Characteristics'!$C:$C,0))),"",INDEX('Policy Characteristics'!H:H,MATCH($C984,'Policy Characteristics'!$C:$C,0)))</f>
        <v>0.01</v>
      </c>
      <c r="O984" s="254" t="str">
        <f>IF(ISBLANK(INDEX('Policy Characteristics'!I:I,MATCH($C984,'Policy Characteristics'!$C:$C,0))),"",INDEX('Policy Characteristics'!I:I,MATCH($C984,'Policy Characteristics'!$C:$C,0)))</f>
        <v>% reduction in energy use</v>
      </c>
      <c r="P984" s="254"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54" t="str">
        <f>IF(ISBLANK(INDEX('Policy Characteristics'!K:K,MATCH($C984,'Policy Characteristics'!$C:$C,0))),"",INDEX('Policy Characteristics'!K:K,MATCH($C984,'Policy Characteristics'!$C:$C,0)))</f>
        <v>industry-ag-main.html#eff-stds</v>
      </c>
      <c r="R984" s="254" t="str">
        <f>IF(ISBLANK(INDEX('Policy Characteristics'!L:L,MATCH($C984,'Policy Characteristics'!$C:$C,0))),"",INDEX('Policy Characteristics'!L:L,MATCH($C984,'Policy Characteristics'!$C:$C,0)))</f>
        <v>industry-energy-efficiency-standards.html</v>
      </c>
    </row>
    <row r="985" spans="1:18" s="4" customFormat="1">
      <c r="A985" s="254" t="str">
        <f>IF(ISBLANK(INDEX('Policy Characteristics'!A:A,MATCH($C985,'Policy Characteristics'!$C:$C,0))),"",INDEX('Policy Characteristics'!A:A,MATCH($C985,'Policy Characteristics'!$C:$C,0)))</f>
        <v>Industry</v>
      </c>
      <c r="B985" s="262" t="str">
        <f>IF(ISBLANK(INDEX('Policy Characteristics'!B:B,MATCH($C985,'Policy Characteristics'!$C:$C,0))),"",INDEX('Policy Characteristics'!B:B,MATCH($C985,'Policy Characteristics'!$C:$C,0)))</f>
        <v>Industry Energy Efficiency Standards</v>
      </c>
      <c r="C985" s="254" t="str">
        <f t="shared" si="41"/>
        <v>Percentage Improvement in Eqpt Efficiency Standards above BAU</v>
      </c>
      <c r="D985" s="6" t="s">
        <v>3067</v>
      </c>
      <c r="E985" s="45" t="s">
        <v>2401</v>
      </c>
      <c r="F985" t="s">
        <v>2762</v>
      </c>
      <c r="G985" s="45" t="s">
        <v>2409</v>
      </c>
      <c r="H985" s="43">
        <v>969</v>
      </c>
      <c r="I985" s="324" t="s">
        <v>43</v>
      </c>
      <c r="J985" s="255" t="str">
        <f>IF(ISBLANK(INDEX('Policy Characteristics'!D:D,MATCH($C985,'Policy Characteristics'!$C:$C,0))),"",INDEX('Policy Characteristics'!D:D,MATCH($C985,'Policy Characteristics'!$C:$C,0)))</f>
        <v>Industry Energy Efficiency Standards</v>
      </c>
      <c r="K985" s="254" t="str">
        <f>IF(ISBLANK(INDEX('Policy Characteristics'!E:E,MATCH($C985,'Policy Characteristics'!$C:$C,0))),"",INDEX('Policy Characteristics'!E:E,MATCH($C985,'Policy Characteristics'!$C:$C,0)))</f>
        <v>indst efficiency standards</v>
      </c>
      <c r="L985" s="261">
        <f>IF(ISBLANK(INDEX('Policy Characteristics'!F:F,MATCH($C985,'Policy Characteristics'!$C:$C,0))),"",INDEX('Policy Characteristics'!F:F,MATCH($C985,'Policy Characteristics'!$C:$C,0)))</f>
        <v>0</v>
      </c>
      <c r="M985" s="261">
        <f>IF(ISBLANK(INDEX('Policy Characteristics'!G:G,MATCH($C985,'Policy Characteristics'!$C:$C,0))),"",INDEX('Policy Characteristics'!G:G,MATCH($C985,'Policy Characteristics'!$C:$C,0)))</f>
        <v>0.25</v>
      </c>
      <c r="N985" s="261">
        <f>IF(ISBLANK(INDEX('Policy Characteristics'!H:H,MATCH($C985,'Policy Characteristics'!$C:$C,0))),"",INDEX('Policy Characteristics'!H:H,MATCH($C985,'Policy Characteristics'!$C:$C,0)))</f>
        <v>0.01</v>
      </c>
      <c r="O985" s="254" t="str">
        <f>IF(ISBLANK(INDEX('Policy Characteristics'!I:I,MATCH($C985,'Policy Characteristics'!$C:$C,0))),"",INDEX('Policy Characteristics'!I:I,MATCH($C985,'Policy Characteristics'!$C:$C,0)))</f>
        <v>% reduction in energy use</v>
      </c>
      <c r="P985" s="254"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54" t="str">
        <f>IF(ISBLANK(INDEX('Policy Characteristics'!K:K,MATCH($C985,'Policy Characteristics'!$C:$C,0))),"",INDEX('Policy Characteristics'!K:K,MATCH($C985,'Policy Characteristics'!$C:$C,0)))</f>
        <v>industry-ag-main.html#eff-stds</v>
      </c>
      <c r="R985" s="254" t="str">
        <f>IF(ISBLANK(INDEX('Policy Characteristics'!L:L,MATCH($C985,'Policy Characteristics'!$C:$C,0))),"",INDEX('Policy Characteristics'!L:L,MATCH($C985,'Policy Characteristics'!$C:$C,0)))</f>
        <v>industry-energy-efficiency-standards.html</v>
      </c>
    </row>
    <row r="986" spans="1:18" s="4" customFormat="1">
      <c r="A986" s="254" t="str">
        <f>IF(ISBLANK(INDEX('Policy Characteristics'!A:A,MATCH($C986,'Policy Characteristics'!$C:$C,0))),"",INDEX('Policy Characteristics'!A:A,MATCH($C986,'Policy Characteristics'!$C:$C,0)))</f>
        <v>Industry</v>
      </c>
      <c r="B986" s="262" t="str">
        <f>IF(ISBLANK(INDEX('Policy Characteristics'!B:B,MATCH($C986,'Policy Characteristics'!$C:$C,0))),"",INDEX('Policy Characteristics'!B:B,MATCH($C986,'Policy Characteristics'!$C:$C,0)))</f>
        <v>Industry Energy Efficiency Standards</v>
      </c>
      <c r="C986" s="254" t="str">
        <f t="shared" si="41"/>
        <v>Percentage Improvement in Eqpt Efficiency Standards above BAU</v>
      </c>
      <c r="D986" s="6" t="s">
        <v>3067</v>
      </c>
      <c r="E986" s="45" t="s">
        <v>2402</v>
      </c>
      <c r="F986" t="s">
        <v>2762</v>
      </c>
      <c r="G986" s="45" t="s">
        <v>2410</v>
      </c>
      <c r="H986" s="43">
        <v>970</v>
      </c>
      <c r="I986" s="324" t="s">
        <v>43</v>
      </c>
      <c r="J986" s="255" t="str">
        <f>IF(ISBLANK(INDEX('Policy Characteristics'!D:D,MATCH($C986,'Policy Characteristics'!$C:$C,0))),"",INDEX('Policy Characteristics'!D:D,MATCH($C986,'Policy Characteristics'!$C:$C,0)))</f>
        <v>Industry Energy Efficiency Standards</v>
      </c>
      <c r="K986" s="254" t="str">
        <f>IF(ISBLANK(INDEX('Policy Characteristics'!E:E,MATCH($C986,'Policy Characteristics'!$C:$C,0))),"",INDEX('Policy Characteristics'!E:E,MATCH($C986,'Policy Characteristics'!$C:$C,0)))</f>
        <v>indst efficiency standards</v>
      </c>
      <c r="L986" s="261">
        <f>IF(ISBLANK(INDEX('Policy Characteristics'!F:F,MATCH($C986,'Policy Characteristics'!$C:$C,0))),"",INDEX('Policy Characteristics'!F:F,MATCH($C986,'Policy Characteristics'!$C:$C,0)))</f>
        <v>0</v>
      </c>
      <c r="M986" s="261">
        <f>IF(ISBLANK(INDEX('Policy Characteristics'!G:G,MATCH($C986,'Policy Characteristics'!$C:$C,0))),"",INDEX('Policy Characteristics'!G:G,MATCH($C986,'Policy Characteristics'!$C:$C,0)))</f>
        <v>0.25</v>
      </c>
      <c r="N986" s="261">
        <f>IF(ISBLANK(INDEX('Policy Characteristics'!H:H,MATCH($C986,'Policy Characteristics'!$C:$C,0))),"",INDEX('Policy Characteristics'!H:H,MATCH($C986,'Policy Characteristics'!$C:$C,0)))</f>
        <v>0.01</v>
      </c>
      <c r="O986" s="254" t="str">
        <f>IF(ISBLANK(INDEX('Policy Characteristics'!I:I,MATCH($C986,'Policy Characteristics'!$C:$C,0))),"",INDEX('Policy Characteristics'!I:I,MATCH($C986,'Policy Characteristics'!$C:$C,0)))</f>
        <v>% reduction in energy use</v>
      </c>
      <c r="P986" s="254"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54" t="str">
        <f>IF(ISBLANK(INDEX('Policy Characteristics'!K:K,MATCH($C986,'Policy Characteristics'!$C:$C,0))),"",INDEX('Policy Characteristics'!K:K,MATCH($C986,'Policy Characteristics'!$C:$C,0)))</f>
        <v>industry-ag-main.html#eff-stds</v>
      </c>
      <c r="R986" s="254" t="str">
        <f>IF(ISBLANK(INDEX('Policy Characteristics'!L:L,MATCH($C986,'Policy Characteristics'!$C:$C,0))),"",INDEX('Policy Characteristics'!L:L,MATCH($C986,'Policy Characteristics'!$C:$C,0)))</f>
        <v>industry-energy-efficiency-standards.html</v>
      </c>
    </row>
    <row r="987" spans="1:18" s="4" customFormat="1">
      <c r="A987" s="254" t="str">
        <f>IF(ISBLANK(INDEX('Policy Characteristics'!A:A,MATCH($C987,'Policy Characteristics'!$C:$C,0))),"",INDEX('Policy Characteristics'!A:A,MATCH($C987,'Policy Characteristics'!$C:$C,0)))</f>
        <v>Industry</v>
      </c>
      <c r="B987" s="262" t="str">
        <f>IF(ISBLANK(INDEX('Policy Characteristics'!B:B,MATCH($C987,'Policy Characteristics'!$C:$C,0))),"",INDEX('Policy Characteristics'!B:B,MATCH($C987,'Policy Characteristics'!$C:$C,0)))</f>
        <v>Industry Energy Efficiency Standards</v>
      </c>
      <c r="C987" s="254" t="str">
        <f t="shared" si="41"/>
        <v>Percentage Improvement in Eqpt Efficiency Standards above BAU</v>
      </c>
      <c r="D987" s="6" t="s">
        <v>3067</v>
      </c>
      <c r="E987" s="45" t="s">
        <v>2403</v>
      </c>
      <c r="F987" t="s">
        <v>2762</v>
      </c>
      <c r="G987" s="45" t="s">
        <v>2407</v>
      </c>
      <c r="H987" s="43">
        <v>971</v>
      </c>
      <c r="I987" s="324" t="s">
        <v>44</v>
      </c>
      <c r="J987" s="255" t="str">
        <f>IF(ISBLANK(INDEX('Policy Characteristics'!D:D,MATCH($C987,'Policy Characteristics'!$C:$C,0))),"",INDEX('Policy Characteristics'!D:D,MATCH($C987,'Policy Characteristics'!$C:$C,0)))</f>
        <v>Industry Energy Efficiency Standards</v>
      </c>
      <c r="K987" s="254" t="str">
        <f>IF(ISBLANK(INDEX('Policy Characteristics'!E:E,MATCH($C987,'Policy Characteristics'!$C:$C,0))),"",INDEX('Policy Characteristics'!E:E,MATCH($C987,'Policy Characteristics'!$C:$C,0)))</f>
        <v>indst efficiency standards</v>
      </c>
      <c r="L987" s="261">
        <f>IF(ISBLANK(INDEX('Policy Characteristics'!F:F,MATCH($C987,'Policy Characteristics'!$C:$C,0))),"",INDEX('Policy Characteristics'!F:F,MATCH($C987,'Policy Characteristics'!$C:$C,0)))</f>
        <v>0</v>
      </c>
      <c r="M987" s="261">
        <f>IF(ISBLANK(INDEX('Policy Characteristics'!G:G,MATCH($C987,'Policy Characteristics'!$C:$C,0))),"",INDEX('Policy Characteristics'!G:G,MATCH($C987,'Policy Characteristics'!$C:$C,0)))</f>
        <v>0.25</v>
      </c>
      <c r="N987" s="261">
        <f>IF(ISBLANK(INDEX('Policy Characteristics'!H:H,MATCH($C987,'Policy Characteristics'!$C:$C,0))),"",INDEX('Policy Characteristics'!H:H,MATCH($C987,'Policy Characteristics'!$C:$C,0)))</f>
        <v>0.01</v>
      </c>
      <c r="O987" s="254" t="str">
        <f>IF(ISBLANK(INDEX('Policy Characteristics'!I:I,MATCH($C987,'Policy Characteristics'!$C:$C,0))),"",INDEX('Policy Characteristics'!I:I,MATCH($C987,'Policy Characteristics'!$C:$C,0)))</f>
        <v>% reduction in energy use</v>
      </c>
      <c r="P987" s="254"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54" t="str">
        <f>IF(ISBLANK(INDEX('Policy Characteristics'!K:K,MATCH($C987,'Policy Characteristics'!$C:$C,0))),"",INDEX('Policy Characteristics'!K:K,MATCH($C987,'Policy Characteristics'!$C:$C,0)))</f>
        <v>industry-ag-main.html#eff-stds</v>
      </c>
      <c r="R987" s="254" t="str">
        <f>IF(ISBLANK(INDEX('Policy Characteristics'!L:L,MATCH($C987,'Policy Characteristics'!$C:$C,0))),"",INDEX('Policy Characteristics'!L:L,MATCH($C987,'Policy Characteristics'!$C:$C,0)))</f>
        <v>industry-energy-efficiency-standards.html</v>
      </c>
    </row>
    <row r="988" spans="1:18" s="4" customFormat="1">
      <c r="A988" s="254" t="str">
        <f>IF(ISBLANK(INDEX('Policy Characteristics'!A:A,MATCH($C988,'Policy Characteristics'!$C:$C,0))),"",INDEX('Policy Characteristics'!A:A,MATCH($C988,'Policy Characteristics'!$C:$C,0)))</f>
        <v>Industry</v>
      </c>
      <c r="B988" s="262" t="str">
        <f>IF(ISBLANK(INDEX('Policy Characteristics'!B:B,MATCH($C988,'Policy Characteristics'!$C:$C,0))),"",INDEX('Policy Characteristics'!B:B,MATCH($C988,'Policy Characteristics'!$C:$C,0)))</f>
        <v>Industry Energy Efficiency Standards</v>
      </c>
      <c r="C988" s="254" t="str">
        <f t="shared" si="41"/>
        <v>Percentage Improvement in Eqpt Efficiency Standards above BAU</v>
      </c>
      <c r="D988" s="6" t="s">
        <v>3067</v>
      </c>
      <c r="E988" s="45" t="s">
        <v>2404</v>
      </c>
      <c r="F988" t="s">
        <v>2762</v>
      </c>
      <c r="G988" s="45" t="s">
        <v>2408</v>
      </c>
      <c r="H988" s="43">
        <v>972</v>
      </c>
      <c r="I988" s="324" t="s">
        <v>43</v>
      </c>
      <c r="J988" s="255" t="str">
        <f>IF(ISBLANK(INDEX('Policy Characteristics'!D:D,MATCH($C988,'Policy Characteristics'!$C:$C,0))),"",INDEX('Policy Characteristics'!D:D,MATCH($C988,'Policy Characteristics'!$C:$C,0)))</f>
        <v>Industry Energy Efficiency Standards</v>
      </c>
      <c r="K988" s="254" t="str">
        <f>IF(ISBLANK(INDEX('Policy Characteristics'!E:E,MATCH($C988,'Policy Characteristics'!$C:$C,0))),"",INDEX('Policy Characteristics'!E:E,MATCH($C988,'Policy Characteristics'!$C:$C,0)))</f>
        <v>indst efficiency standards</v>
      </c>
      <c r="L988" s="261">
        <f>IF(ISBLANK(INDEX('Policy Characteristics'!F:F,MATCH($C988,'Policy Characteristics'!$C:$C,0))),"",INDEX('Policy Characteristics'!F:F,MATCH($C988,'Policy Characteristics'!$C:$C,0)))</f>
        <v>0</v>
      </c>
      <c r="M988" s="261">
        <f>IF(ISBLANK(INDEX('Policy Characteristics'!G:G,MATCH($C988,'Policy Characteristics'!$C:$C,0))),"",INDEX('Policy Characteristics'!G:G,MATCH($C988,'Policy Characteristics'!$C:$C,0)))</f>
        <v>0.25</v>
      </c>
      <c r="N988" s="261">
        <f>IF(ISBLANK(INDEX('Policy Characteristics'!H:H,MATCH($C988,'Policy Characteristics'!$C:$C,0))),"",INDEX('Policy Characteristics'!H:H,MATCH($C988,'Policy Characteristics'!$C:$C,0)))</f>
        <v>0.01</v>
      </c>
      <c r="O988" s="254" t="str">
        <f>IF(ISBLANK(INDEX('Policy Characteristics'!I:I,MATCH($C988,'Policy Characteristics'!$C:$C,0))),"",INDEX('Policy Characteristics'!I:I,MATCH($C988,'Policy Characteristics'!$C:$C,0)))</f>
        <v>% reduction in energy use</v>
      </c>
      <c r="P988" s="254"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54" t="str">
        <f>IF(ISBLANK(INDEX('Policy Characteristics'!K:K,MATCH($C988,'Policy Characteristics'!$C:$C,0))),"",INDEX('Policy Characteristics'!K:K,MATCH($C988,'Policy Characteristics'!$C:$C,0)))</f>
        <v>industry-ag-main.html#eff-stds</v>
      </c>
      <c r="R988" s="254" t="str">
        <f>IF(ISBLANK(INDEX('Policy Characteristics'!L:L,MATCH($C988,'Policy Characteristics'!$C:$C,0))),"",INDEX('Policy Characteristics'!L:L,MATCH($C988,'Policy Characteristics'!$C:$C,0)))</f>
        <v>industry-energy-efficiency-standards.html</v>
      </c>
    </row>
    <row r="989" spans="1:18" s="4" customFormat="1">
      <c r="A989" s="254" t="str">
        <f>IF(ISBLANK(INDEX('Policy Characteristics'!A:A,MATCH($C989,'Policy Characteristics'!$C:$C,0))),"",INDEX('Policy Characteristics'!A:A,MATCH($C989,'Policy Characteristics'!$C:$C,0)))</f>
        <v>Industry</v>
      </c>
      <c r="B989" s="262" t="str">
        <f>IF(ISBLANK(INDEX('Policy Characteristics'!B:B,MATCH($C989,'Policy Characteristics'!$C:$C,0))),"",INDEX('Policy Characteristics'!B:B,MATCH($C989,'Policy Characteristics'!$C:$C,0)))</f>
        <v>Industry Energy Efficiency Standards</v>
      </c>
      <c r="C989" s="254" t="str">
        <f t="shared" si="41"/>
        <v>Percentage Improvement in Eqpt Efficiency Standards above BAU</v>
      </c>
      <c r="D989" s="6" t="s">
        <v>3067</v>
      </c>
      <c r="E989" s="45" t="s">
        <v>2405</v>
      </c>
      <c r="F989" t="s">
        <v>2762</v>
      </c>
      <c r="G989" s="45" t="s">
        <v>2411</v>
      </c>
      <c r="H989" s="43">
        <v>973</v>
      </c>
      <c r="I989" s="324" t="s">
        <v>44</v>
      </c>
      <c r="J989" s="255" t="str">
        <f>IF(ISBLANK(INDEX('Policy Characteristics'!D:D,MATCH($C989,'Policy Characteristics'!$C:$C,0))),"",INDEX('Policy Characteristics'!D:D,MATCH($C989,'Policy Characteristics'!$C:$C,0)))</f>
        <v>Industry Energy Efficiency Standards</v>
      </c>
      <c r="K989" s="254" t="str">
        <f>IF(ISBLANK(INDEX('Policy Characteristics'!E:E,MATCH($C989,'Policy Characteristics'!$C:$C,0))),"",INDEX('Policy Characteristics'!E:E,MATCH($C989,'Policy Characteristics'!$C:$C,0)))</f>
        <v>indst efficiency standards</v>
      </c>
      <c r="L989" s="261">
        <f>IF(ISBLANK(INDEX('Policy Characteristics'!F:F,MATCH($C989,'Policy Characteristics'!$C:$C,0))),"",INDEX('Policy Characteristics'!F:F,MATCH($C989,'Policy Characteristics'!$C:$C,0)))</f>
        <v>0</v>
      </c>
      <c r="M989" s="261">
        <f>IF(ISBLANK(INDEX('Policy Characteristics'!G:G,MATCH($C989,'Policy Characteristics'!$C:$C,0))),"",INDEX('Policy Characteristics'!G:G,MATCH($C989,'Policy Characteristics'!$C:$C,0)))</f>
        <v>0.25</v>
      </c>
      <c r="N989" s="261">
        <f>IF(ISBLANK(INDEX('Policy Characteristics'!H:H,MATCH($C989,'Policy Characteristics'!$C:$C,0))),"",INDEX('Policy Characteristics'!H:H,MATCH($C989,'Policy Characteristics'!$C:$C,0)))</f>
        <v>0.01</v>
      </c>
      <c r="O989" s="254" t="str">
        <f>IF(ISBLANK(INDEX('Policy Characteristics'!I:I,MATCH($C989,'Policy Characteristics'!$C:$C,0))),"",INDEX('Policy Characteristics'!I:I,MATCH($C989,'Policy Characteristics'!$C:$C,0)))</f>
        <v>% reduction in energy use</v>
      </c>
      <c r="P989" s="254"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54" t="str">
        <f>IF(ISBLANK(INDEX('Policy Characteristics'!K:K,MATCH($C989,'Policy Characteristics'!$C:$C,0))),"",INDEX('Policy Characteristics'!K:K,MATCH($C989,'Policy Characteristics'!$C:$C,0)))</f>
        <v>industry-ag-main.html#eff-stds</v>
      </c>
      <c r="R989" s="254" t="str">
        <f>IF(ISBLANK(INDEX('Policy Characteristics'!L:L,MATCH($C989,'Policy Characteristics'!$C:$C,0))),"",INDEX('Policy Characteristics'!L:L,MATCH($C989,'Policy Characteristics'!$C:$C,0)))</f>
        <v>industry-energy-efficiency-standards.html</v>
      </c>
    </row>
    <row r="990" spans="1:18" s="4" customFormat="1">
      <c r="A990" s="254" t="str">
        <f>IF(ISBLANK(INDEX('Policy Characteristics'!A:A,MATCH($C990,'Policy Characteristics'!$C:$C,0))),"",INDEX('Policy Characteristics'!A:A,MATCH($C990,'Policy Characteristics'!$C:$C,0)))</f>
        <v>Industry</v>
      </c>
      <c r="B990" s="262" t="str">
        <f>IF(ISBLANK(INDEX('Policy Characteristics'!B:B,MATCH($C990,'Policy Characteristics'!$C:$C,0))),"",INDEX('Policy Characteristics'!B:B,MATCH($C990,'Policy Characteristics'!$C:$C,0)))</f>
        <v>Industry Energy Efficiency Standards</v>
      </c>
      <c r="C990" s="254" t="str">
        <f t="shared" si="41"/>
        <v>Percentage Improvement in Eqpt Efficiency Standards above BAU</v>
      </c>
      <c r="D990" s="6" t="s">
        <v>3067</v>
      </c>
      <c r="E990" s="45" t="s">
        <v>2708</v>
      </c>
      <c r="F990" t="s">
        <v>2762</v>
      </c>
      <c r="G990" s="45" t="s">
        <v>2711</v>
      </c>
      <c r="H990" s="43">
        <v>974</v>
      </c>
      <c r="I990" s="324" t="s">
        <v>44</v>
      </c>
      <c r="J990" s="255" t="str">
        <f>IF(ISBLANK(INDEX('Policy Characteristics'!D:D,MATCH($C990,'Policy Characteristics'!$C:$C,0))),"",INDEX('Policy Characteristics'!D:D,MATCH($C990,'Policy Characteristics'!$C:$C,0)))</f>
        <v>Industry Energy Efficiency Standards</v>
      </c>
      <c r="K990" s="254" t="str">
        <f>IF(ISBLANK(INDEX('Policy Characteristics'!E:E,MATCH($C990,'Policy Characteristics'!$C:$C,0))),"",INDEX('Policy Characteristics'!E:E,MATCH($C990,'Policy Characteristics'!$C:$C,0)))</f>
        <v>indst efficiency standards</v>
      </c>
      <c r="L990" s="261">
        <f>IF(ISBLANK(INDEX('Policy Characteristics'!F:F,MATCH($C990,'Policy Characteristics'!$C:$C,0))),"",INDEX('Policy Characteristics'!F:F,MATCH($C990,'Policy Characteristics'!$C:$C,0)))</f>
        <v>0</v>
      </c>
      <c r="M990" s="261">
        <f>IF(ISBLANK(INDEX('Policy Characteristics'!G:G,MATCH($C990,'Policy Characteristics'!$C:$C,0))),"",INDEX('Policy Characteristics'!G:G,MATCH($C990,'Policy Characteristics'!$C:$C,0)))</f>
        <v>0.25</v>
      </c>
      <c r="N990" s="261">
        <f>IF(ISBLANK(INDEX('Policy Characteristics'!H:H,MATCH($C990,'Policy Characteristics'!$C:$C,0))),"",INDEX('Policy Characteristics'!H:H,MATCH($C990,'Policy Characteristics'!$C:$C,0)))</f>
        <v>0.01</v>
      </c>
      <c r="O990" s="254" t="str">
        <f>IF(ISBLANK(INDEX('Policy Characteristics'!I:I,MATCH($C990,'Policy Characteristics'!$C:$C,0))),"",INDEX('Policy Characteristics'!I:I,MATCH($C990,'Policy Characteristics'!$C:$C,0)))</f>
        <v>% reduction in energy use</v>
      </c>
      <c r="P990" s="254"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54" t="str">
        <f>IF(ISBLANK(INDEX('Policy Characteristics'!K:K,MATCH($C990,'Policy Characteristics'!$C:$C,0))),"",INDEX('Policy Characteristics'!K:K,MATCH($C990,'Policy Characteristics'!$C:$C,0)))</f>
        <v>industry-ag-main.html#eff-stds</v>
      </c>
      <c r="R990" s="254" t="str">
        <f>IF(ISBLANK(INDEX('Policy Characteristics'!L:L,MATCH($C990,'Policy Characteristics'!$C:$C,0))),"",INDEX('Policy Characteristics'!L:L,MATCH($C990,'Policy Characteristics'!$C:$C,0)))</f>
        <v>industry-energy-efficiency-standards.html</v>
      </c>
    </row>
    <row r="991" spans="1:18" s="4" customFormat="1">
      <c r="A991" s="254" t="str">
        <f>IF(ISBLANK(INDEX('Policy Characteristics'!A:A,MATCH($C991,'Policy Characteristics'!$C:$C,0))),"",INDEX('Policy Characteristics'!A:A,MATCH($C991,'Policy Characteristics'!$C:$C,0)))</f>
        <v>Industry</v>
      </c>
      <c r="B991" s="262" t="str">
        <f>IF(ISBLANK(INDEX('Policy Characteristics'!B:B,MATCH($C991,'Policy Characteristics'!$C:$C,0))),"",INDEX('Policy Characteristics'!B:B,MATCH($C991,'Policy Characteristics'!$C:$C,0)))</f>
        <v>Industry Energy Efficiency Standards</v>
      </c>
      <c r="C991" s="254" t="str">
        <f t="shared" si="41"/>
        <v>Percentage Improvement in Eqpt Efficiency Standards above BAU</v>
      </c>
      <c r="D991" s="6" t="s">
        <v>3067</v>
      </c>
      <c r="E991" s="45" t="s">
        <v>2709</v>
      </c>
      <c r="F991" t="s">
        <v>2762</v>
      </c>
      <c r="G991" s="45" t="s">
        <v>2713</v>
      </c>
      <c r="H991" s="43">
        <v>975</v>
      </c>
      <c r="I991" s="324" t="s">
        <v>43</v>
      </c>
      <c r="J991" s="255" t="str">
        <f>IF(ISBLANK(INDEX('Policy Characteristics'!D:D,MATCH($C991,'Policy Characteristics'!$C:$C,0))),"",INDEX('Policy Characteristics'!D:D,MATCH($C991,'Policy Characteristics'!$C:$C,0)))</f>
        <v>Industry Energy Efficiency Standards</v>
      </c>
      <c r="K991" s="254" t="str">
        <f>IF(ISBLANK(INDEX('Policy Characteristics'!E:E,MATCH($C991,'Policy Characteristics'!$C:$C,0))),"",INDEX('Policy Characteristics'!E:E,MATCH($C991,'Policy Characteristics'!$C:$C,0)))</f>
        <v>indst efficiency standards</v>
      </c>
      <c r="L991" s="261">
        <f>IF(ISBLANK(INDEX('Policy Characteristics'!F:F,MATCH($C991,'Policy Characteristics'!$C:$C,0))),"",INDEX('Policy Characteristics'!F:F,MATCH($C991,'Policy Characteristics'!$C:$C,0)))</f>
        <v>0</v>
      </c>
      <c r="M991" s="261">
        <f>IF(ISBLANK(INDEX('Policy Characteristics'!G:G,MATCH($C991,'Policy Characteristics'!$C:$C,0))),"",INDEX('Policy Characteristics'!G:G,MATCH($C991,'Policy Characteristics'!$C:$C,0)))</f>
        <v>0.25</v>
      </c>
      <c r="N991" s="261">
        <f>IF(ISBLANK(INDEX('Policy Characteristics'!H:H,MATCH($C991,'Policy Characteristics'!$C:$C,0))),"",INDEX('Policy Characteristics'!H:H,MATCH($C991,'Policy Characteristics'!$C:$C,0)))</f>
        <v>0.01</v>
      </c>
      <c r="O991" s="254" t="str">
        <f>IF(ISBLANK(INDEX('Policy Characteristics'!I:I,MATCH($C991,'Policy Characteristics'!$C:$C,0))),"",INDEX('Policy Characteristics'!I:I,MATCH($C991,'Policy Characteristics'!$C:$C,0)))</f>
        <v>% reduction in energy use</v>
      </c>
      <c r="P991" s="254"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54" t="str">
        <f>IF(ISBLANK(INDEX('Policy Characteristics'!K:K,MATCH($C991,'Policy Characteristics'!$C:$C,0))),"",INDEX('Policy Characteristics'!K:K,MATCH($C991,'Policy Characteristics'!$C:$C,0)))</f>
        <v>industry-ag-main.html#eff-stds</v>
      </c>
      <c r="R991" s="254" t="str">
        <f>IF(ISBLANK(INDEX('Policy Characteristics'!L:L,MATCH($C991,'Policy Characteristics'!$C:$C,0))),"",INDEX('Policy Characteristics'!L:L,MATCH($C991,'Policy Characteristics'!$C:$C,0)))</f>
        <v>industry-energy-efficiency-standards.html</v>
      </c>
    </row>
    <row r="992" spans="1:18" s="4" customFormat="1">
      <c r="A992" s="254" t="str">
        <f>IF(ISBLANK(INDEX('Policy Characteristics'!A:A,MATCH($C992,'Policy Characteristics'!$C:$C,0))),"",INDEX('Policy Characteristics'!A:A,MATCH($C992,'Policy Characteristics'!$C:$C,0)))</f>
        <v>Industry</v>
      </c>
      <c r="B992" s="262" t="str">
        <f>IF(ISBLANK(INDEX('Policy Characteristics'!B:B,MATCH($C992,'Policy Characteristics'!$C:$C,0))),"",INDEX('Policy Characteristics'!B:B,MATCH($C992,'Policy Characteristics'!$C:$C,0)))</f>
        <v>Industry Energy Efficiency Standards</v>
      </c>
      <c r="C992" s="254" t="str">
        <f t="shared" si="41"/>
        <v>Percentage Improvement in Eqpt Efficiency Standards above BAU</v>
      </c>
      <c r="D992" s="6" t="s">
        <v>3067</v>
      </c>
      <c r="E992" s="45" t="s">
        <v>2710</v>
      </c>
      <c r="F992" t="s">
        <v>2762</v>
      </c>
      <c r="G992" s="45" t="s">
        <v>2714</v>
      </c>
      <c r="H992" s="43">
        <v>976</v>
      </c>
      <c r="I992" s="324" t="s">
        <v>44</v>
      </c>
      <c r="J992" s="255" t="str">
        <f>IF(ISBLANK(INDEX('Policy Characteristics'!D:D,MATCH($C992,'Policy Characteristics'!$C:$C,0))),"",INDEX('Policy Characteristics'!D:D,MATCH($C992,'Policy Characteristics'!$C:$C,0)))</f>
        <v>Industry Energy Efficiency Standards</v>
      </c>
      <c r="K992" s="254" t="str">
        <f>IF(ISBLANK(INDEX('Policy Characteristics'!E:E,MATCH($C992,'Policy Characteristics'!$C:$C,0))),"",INDEX('Policy Characteristics'!E:E,MATCH($C992,'Policy Characteristics'!$C:$C,0)))</f>
        <v>indst efficiency standards</v>
      </c>
      <c r="L992" s="261">
        <f>IF(ISBLANK(INDEX('Policy Characteristics'!F:F,MATCH($C992,'Policy Characteristics'!$C:$C,0))),"",INDEX('Policy Characteristics'!F:F,MATCH($C992,'Policy Characteristics'!$C:$C,0)))</f>
        <v>0</v>
      </c>
      <c r="M992" s="261">
        <f>IF(ISBLANK(INDEX('Policy Characteristics'!G:G,MATCH($C992,'Policy Characteristics'!$C:$C,0))),"",INDEX('Policy Characteristics'!G:G,MATCH($C992,'Policy Characteristics'!$C:$C,0)))</f>
        <v>0.25</v>
      </c>
      <c r="N992" s="261">
        <f>IF(ISBLANK(INDEX('Policy Characteristics'!H:H,MATCH($C992,'Policy Characteristics'!$C:$C,0))),"",INDEX('Policy Characteristics'!H:H,MATCH($C992,'Policy Characteristics'!$C:$C,0)))</f>
        <v>0.01</v>
      </c>
      <c r="O992" s="254" t="str">
        <f>IF(ISBLANK(INDEX('Policy Characteristics'!I:I,MATCH($C992,'Policy Characteristics'!$C:$C,0))),"",INDEX('Policy Characteristics'!I:I,MATCH($C992,'Policy Characteristics'!$C:$C,0)))</f>
        <v>% reduction in energy use</v>
      </c>
      <c r="P992" s="254"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54" t="str">
        <f>IF(ISBLANK(INDEX('Policy Characteristics'!K:K,MATCH($C992,'Policy Characteristics'!$C:$C,0))),"",INDEX('Policy Characteristics'!K:K,MATCH($C992,'Policy Characteristics'!$C:$C,0)))</f>
        <v>industry-ag-main.html#eff-stds</v>
      </c>
      <c r="R992" s="254" t="str">
        <f>IF(ISBLANK(INDEX('Policy Characteristics'!L:L,MATCH($C992,'Policy Characteristics'!$C:$C,0))),"",INDEX('Policy Characteristics'!L:L,MATCH($C992,'Policy Characteristics'!$C:$C,0)))</f>
        <v>industry-energy-efficiency-standards.html</v>
      </c>
    </row>
    <row r="993" spans="1:18" s="4" customFormat="1">
      <c r="A993" s="254" t="str">
        <f>IF(ISBLANK(INDEX('Policy Characteristics'!A:A,MATCH($C993,'Policy Characteristics'!$C:$C,0))),"",INDEX('Policy Characteristics'!A:A,MATCH($C993,'Policy Characteristics'!$C:$C,0)))</f>
        <v>Industry</v>
      </c>
      <c r="B993" s="262" t="str">
        <f>IF(ISBLANK(INDEX('Policy Characteristics'!B:B,MATCH($C993,'Policy Characteristics'!$C:$C,0))),"",INDEX('Policy Characteristics'!B:B,MATCH($C993,'Policy Characteristics'!$C:$C,0)))</f>
        <v>Industry Energy Efficiency Standards</v>
      </c>
      <c r="C993" s="254" t="str">
        <f t="shared" si="41"/>
        <v>Percentage Improvement in Eqpt Efficiency Standards above BAU</v>
      </c>
      <c r="D993" s="6" t="s">
        <v>3067</v>
      </c>
      <c r="E993" s="45" t="s">
        <v>2707</v>
      </c>
      <c r="F993" t="s">
        <v>2762</v>
      </c>
      <c r="G993" s="45" t="s">
        <v>2712</v>
      </c>
      <c r="H993" s="43">
        <v>977</v>
      </c>
      <c r="I993" s="324" t="s">
        <v>44</v>
      </c>
      <c r="J993" s="255" t="str">
        <f>IF(ISBLANK(INDEX('Policy Characteristics'!D:D,MATCH($C993,'Policy Characteristics'!$C:$C,0))),"",INDEX('Policy Characteristics'!D:D,MATCH($C993,'Policy Characteristics'!$C:$C,0)))</f>
        <v>Industry Energy Efficiency Standards</v>
      </c>
      <c r="K993" s="254" t="str">
        <f>IF(ISBLANK(INDEX('Policy Characteristics'!E:E,MATCH($C993,'Policy Characteristics'!$C:$C,0))),"",INDEX('Policy Characteristics'!E:E,MATCH($C993,'Policy Characteristics'!$C:$C,0)))</f>
        <v>indst efficiency standards</v>
      </c>
      <c r="L993" s="261">
        <f>IF(ISBLANK(INDEX('Policy Characteristics'!F:F,MATCH($C993,'Policy Characteristics'!$C:$C,0))),"",INDEX('Policy Characteristics'!F:F,MATCH($C993,'Policy Characteristics'!$C:$C,0)))</f>
        <v>0</v>
      </c>
      <c r="M993" s="261">
        <f>IF(ISBLANK(INDEX('Policy Characteristics'!G:G,MATCH($C993,'Policy Characteristics'!$C:$C,0))),"",INDEX('Policy Characteristics'!G:G,MATCH($C993,'Policy Characteristics'!$C:$C,0)))</f>
        <v>0.25</v>
      </c>
      <c r="N993" s="261">
        <f>IF(ISBLANK(INDEX('Policy Characteristics'!H:H,MATCH($C993,'Policy Characteristics'!$C:$C,0))),"",INDEX('Policy Characteristics'!H:H,MATCH($C993,'Policy Characteristics'!$C:$C,0)))</f>
        <v>0.01</v>
      </c>
      <c r="O993" s="254" t="str">
        <f>IF(ISBLANK(INDEX('Policy Characteristics'!I:I,MATCH($C993,'Policy Characteristics'!$C:$C,0))),"",INDEX('Policy Characteristics'!I:I,MATCH($C993,'Policy Characteristics'!$C:$C,0)))</f>
        <v>% reduction in energy use</v>
      </c>
      <c r="P993" s="254"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54" t="str">
        <f>IF(ISBLANK(INDEX('Policy Characteristics'!K:K,MATCH($C993,'Policy Characteristics'!$C:$C,0))),"",INDEX('Policy Characteristics'!K:K,MATCH($C993,'Policy Characteristics'!$C:$C,0)))</f>
        <v>industry-ag-main.html#eff-stds</v>
      </c>
      <c r="R993" s="254" t="str">
        <f>IF(ISBLANK(INDEX('Policy Characteristics'!L:L,MATCH($C993,'Policy Characteristics'!$C:$C,0))),"",INDEX('Policy Characteristics'!L:L,MATCH($C993,'Policy Characteristics'!$C:$C,0)))</f>
        <v>industry-energy-efficiency-standards.html</v>
      </c>
    </row>
    <row r="994" spans="1:18" s="4" customFormat="1">
      <c r="A994" s="254" t="str">
        <f>IF(ISBLANK(INDEX('Policy Characteristics'!A:A,MATCH($C994,'Policy Characteristics'!$C:$C,0))),"",INDEX('Policy Characteristics'!A:A,MATCH($C994,'Policy Characteristics'!$C:$C,0)))</f>
        <v>Industry</v>
      </c>
      <c r="B994" s="262" t="str">
        <f>IF(ISBLANK(INDEX('Policy Characteristics'!B:B,MATCH($C994,'Policy Characteristics'!$C:$C,0))),"",INDEX('Policy Characteristics'!B:B,MATCH($C994,'Policy Characteristics'!$C:$C,0)))</f>
        <v>Industry Energy Efficiency Standards</v>
      </c>
      <c r="C994" s="254" t="str">
        <f t="shared" si="41"/>
        <v>Percentage Improvement in Eqpt Efficiency Standards above BAU</v>
      </c>
      <c r="D994" s="6" t="s">
        <v>3068</v>
      </c>
      <c r="E994" s="45" t="s">
        <v>2400</v>
      </c>
      <c r="F994" t="s">
        <v>3032</v>
      </c>
      <c r="G994" s="45" t="s">
        <v>2406</v>
      </c>
      <c r="H994" s="43">
        <v>978</v>
      </c>
      <c r="I994" s="324" t="s">
        <v>43</v>
      </c>
      <c r="J994" s="255" t="str">
        <f>IF(ISBLANK(INDEX('Policy Characteristics'!D:D,MATCH($C994,'Policy Characteristics'!$C:$C,0))),"",INDEX('Policy Characteristics'!D:D,MATCH($C994,'Policy Characteristics'!$C:$C,0)))</f>
        <v>Industry Energy Efficiency Standards</v>
      </c>
      <c r="K994" s="254" t="str">
        <f>IF(ISBLANK(INDEX('Policy Characteristics'!E:E,MATCH($C994,'Policy Characteristics'!$C:$C,0))),"",INDEX('Policy Characteristics'!E:E,MATCH($C994,'Policy Characteristics'!$C:$C,0)))</f>
        <v>indst efficiency standards</v>
      </c>
      <c r="L994" s="261">
        <f>IF(ISBLANK(INDEX('Policy Characteristics'!F:F,MATCH($C994,'Policy Characteristics'!$C:$C,0))),"",INDEX('Policy Characteristics'!F:F,MATCH($C994,'Policy Characteristics'!$C:$C,0)))</f>
        <v>0</v>
      </c>
      <c r="M994" s="261">
        <f>IF(ISBLANK(INDEX('Policy Characteristics'!G:G,MATCH($C994,'Policy Characteristics'!$C:$C,0))),"",INDEX('Policy Characteristics'!G:G,MATCH($C994,'Policy Characteristics'!$C:$C,0)))</f>
        <v>0.25</v>
      </c>
      <c r="N994" s="261">
        <f>IF(ISBLANK(INDEX('Policy Characteristics'!H:H,MATCH($C994,'Policy Characteristics'!$C:$C,0))),"",INDEX('Policy Characteristics'!H:H,MATCH($C994,'Policy Characteristics'!$C:$C,0)))</f>
        <v>0.01</v>
      </c>
      <c r="O994" s="254" t="str">
        <f>IF(ISBLANK(INDEX('Policy Characteristics'!I:I,MATCH($C994,'Policy Characteristics'!$C:$C,0))),"",INDEX('Policy Characteristics'!I:I,MATCH($C994,'Policy Characteristics'!$C:$C,0)))</f>
        <v>% reduction in energy use</v>
      </c>
      <c r="P994" s="254"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54" t="str">
        <f>IF(ISBLANK(INDEX('Policy Characteristics'!K:K,MATCH($C994,'Policy Characteristics'!$C:$C,0))),"",INDEX('Policy Characteristics'!K:K,MATCH($C994,'Policy Characteristics'!$C:$C,0)))</f>
        <v>industry-ag-main.html#eff-stds</v>
      </c>
      <c r="R994" s="254" t="str">
        <f>IF(ISBLANK(INDEX('Policy Characteristics'!L:L,MATCH($C994,'Policy Characteristics'!$C:$C,0))),"",INDEX('Policy Characteristics'!L:L,MATCH($C994,'Policy Characteristics'!$C:$C,0)))</f>
        <v>industry-energy-efficiency-standards.html</v>
      </c>
    </row>
    <row r="995" spans="1:18" s="4" customFormat="1">
      <c r="A995" s="254" t="str">
        <f>IF(ISBLANK(INDEX('Policy Characteristics'!A:A,MATCH($C995,'Policy Characteristics'!$C:$C,0))),"",INDEX('Policy Characteristics'!A:A,MATCH($C995,'Policy Characteristics'!$C:$C,0)))</f>
        <v>Industry</v>
      </c>
      <c r="B995" s="262" t="str">
        <f>IF(ISBLANK(INDEX('Policy Characteristics'!B:B,MATCH($C995,'Policy Characteristics'!$C:$C,0))),"",INDEX('Policy Characteristics'!B:B,MATCH($C995,'Policy Characteristics'!$C:$C,0)))</f>
        <v>Industry Energy Efficiency Standards</v>
      </c>
      <c r="C995" s="254" t="str">
        <f t="shared" si="41"/>
        <v>Percentage Improvement in Eqpt Efficiency Standards above BAU</v>
      </c>
      <c r="D995" s="6" t="s">
        <v>3068</v>
      </c>
      <c r="E995" s="45" t="s">
        <v>2401</v>
      </c>
      <c r="F995" t="s">
        <v>3032</v>
      </c>
      <c r="G995" s="45" t="s">
        <v>2409</v>
      </c>
      <c r="H995" s="43">
        <v>979</v>
      </c>
      <c r="I995" s="324" t="s">
        <v>44</v>
      </c>
      <c r="J995" s="255" t="str">
        <f>IF(ISBLANK(INDEX('Policy Characteristics'!D:D,MATCH($C995,'Policy Characteristics'!$C:$C,0))),"",INDEX('Policy Characteristics'!D:D,MATCH($C995,'Policy Characteristics'!$C:$C,0)))</f>
        <v>Industry Energy Efficiency Standards</v>
      </c>
      <c r="K995" s="254" t="str">
        <f>IF(ISBLANK(INDEX('Policy Characteristics'!E:E,MATCH($C995,'Policy Characteristics'!$C:$C,0))),"",INDEX('Policy Characteristics'!E:E,MATCH($C995,'Policy Characteristics'!$C:$C,0)))</f>
        <v>indst efficiency standards</v>
      </c>
      <c r="L995" s="261">
        <f>IF(ISBLANK(INDEX('Policy Characteristics'!F:F,MATCH($C995,'Policy Characteristics'!$C:$C,0))),"",INDEX('Policy Characteristics'!F:F,MATCH($C995,'Policy Characteristics'!$C:$C,0)))</f>
        <v>0</v>
      </c>
      <c r="M995" s="261">
        <f>IF(ISBLANK(INDEX('Policy Characteristics'!G:G,MATCH($C995,'Policy Characteristics'!$C:$C,0))),"",INDEX('Policy Characteristics'!G:G,MATCH($C995,'Policy Characteristics'!$C:$C,0)))</f>
        <v>0.25</v>
      </c>
      <c r="N995" s="261">
        <f>IF(ISBLANK(INDEX('Policy Characteristics'!H:H,MATCH($C995,'Policy Characteristics'!$C:$C,0))),"",INDEX('Policy Characteristics'!H:H,MATCH($C995,'Policy Characteristics'!$C:$C,0)))</f>
        <v>0.01</v>
      </c>
      <c r="O995" s="254" t="str">
        <f>IF(ISBLANK(INDEX('Policy Characteristics'!I:I,MATCH($C995,'Policy Characteristics'!$C:$C,0))),"",INDEX('Policy Characteristics'!I:I,MATCH($C995,'Policy Characteristics'!$C:$C,0)))</f>
        <v>% reduction in energy use</v>
      </c>
      <c r="P995" s="254"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54" t="str">
        <f>IF(ISBLANK(INDEX('Policy Characteristics'!K:K,MATCH($C995,'Policy Characteristics'!$C:$C,0))),"",INDEX('Policy Characteristics'!K:K,MATCH($C995,'Policy Characteristics'!$C:$C,0)))</f>
        <v>industry-ag-main.html#eff-stds</v>
      </c>
      <c r="R995" s="254" t="str">
        <f>IF(ISBLANK(INDEX('Policy Characteristics'!L:L,MATCH($C995,'Policy Characteristics'!$C:$C,0))),"",INDEX('Policy Characteristics'!L:L,MATCH($C995,'Policy Characteristics'!$C:$C,0)))</f>
        <v>industry-energy-efficiency-standards.html</v>
      </c>
    </row>
    <row r="996" spans="1:18" s="4" customFormat="1">
      <c r="A996" s="254" t="str">
        <f>IF(ISBLANK(INDEX('Policy Characteristics'!A:A,MATCH($C996,'Policy Characteristics'!$C:$C,0))),"",INDEX('Policy Characteristics'!A:A,MATCH($C996,'Policy Characteristics'!$C:$C,0)))</f>
        <v>Industry</v>
      </c>
      <c r="B996" s="262" t="str">
        <f>IF(ISBLANK(INDEX('Policy Characteristics'!B:B,MATCH($C996,'Policy Characteristics'!$C:$C,0))),"",INDEX('Policy Characteristics'!B:B,MATCH($C996,'Policy Characteristics'!$C:$C,0)))</f>
        <v>Industry Energy Efficiency Standards</v>
      </c>
      <c r="C996" s="254" t="str">
        <f t="shared" si="41"/>
        <v>Percentage Improvement in Eqpt Efficiency Standards above BAU</v>
      </c>
      <c r="D996" s="6" t="s">
        <v>3068</v>
      </c>
      <c r="E996" s="45" t="s">
        <v>2402</v>
      </c>
      <c r="F996" t="s">
        <v>3032</v>
      </c>
      <c r="G996" s="45" t="s">
        <v>2410</v>
      </c>
      <c r="H996" s="43">
        <v>980</v>
      </c>
      <c r="I996" s="324" t="s">
        <v>43</v>
      </c>
      <c r="J996" s="255" t="str">
        <f>IF(ISBLANK(INDEX('Policy Characteristics'!D:D,MATCH($C996,'Policy Characteristics'!$C:$C,0))),"",INDEX('Policy Characteristics'!D:D,MATCH($C996,'Policy Characteristics'!$C:$C,0)))</f>
        <v>Industry Energy Efficiency Standards</v>
      </c>
      <c r="K996" s="254" t="str">
        <f>IF(ISBLANK(INDEX('Policy Characteristics'!E:E,MATCH($C996,'Policy Characteristics'!$C:$C,0))),"",INDEX('Policy Characteristics'!E:E,MATCH($C996,'Policy Characteristics'!$C:$C,0)))</f>
        <v>indst efficiency standards</v>
      </c>
      <c r="L996" s="261">
        <f>IF(ISBLANK(INDEX('Policy Characteristics'!F:F,MATCH($C996,'Policy Characteristics'!$C:$C,0))),"",INDEX('Policy Characteristics'!F:F,MATCH($C996,'Policy Characteristics'!$C:$C,0)))</f>
        <v>0</v>
      </c>
      <c r="M996" s="261">
        <f>IF(ISBLANK(INDEX('Policy Characteristics'!G:G,MATCH($C996,'Policy Characteristics'!$C:$C,0))),"",INDEX('Policy Characteristics'!G:G,MATCH($C996,'Policy Characteristics'!$C:$C,0)))</f>
        <v>0.25</v>
      </c>
      <c r="N996" s="261">
        <f>IF(ISBLANK(INDEX('Policy Characteristics'!H:H,MATCH($C996,'Policy Characteristics'!$C:$C,0))),"",INDEX('Policy Characteristics'!H:H,MATCH($C996,'Policy Characteristics'!$C:$C,0)))</f>
        <v>0.01</v>
      </c>
      <c r="O996" s="254" t="str">
        <f>IF(ISBLANK(INDEX('Policy Characteristics'!I:I,MATCH($C996,'Policy Characteristics'!$C:$C,0))),"",INDEX('Policy Characteristics'!I:I,MATCH($C996,'Policy Characteristics'!$C:$C,0)))</f>
        <v>% reduction in energy use</v>
      </c>
      <c r="P996" s="254"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54" t="str">
        <f>IF(ISBLANK(INDEX('Policy Characteristics'!K:K,MATCH($C996,'Policy Characteristics'!$C:$C,0))),"",INDEX('Policy Characteristics'!K:K,MATCH($C996,'Policy Characteristics'!$C:$C,0)))</f>
        <v>industry-ag-main.html#eff-stds</v>
      </c>
      <c r="R996" s="254" t="str">
        <f>IF(ISBLANK(INDEX('Policy Characteristics'!L:L,MATCH($C996,'Policy Characteristics'!$C:$C,0))),"",INDEX('Policy Characteristics'!L:L,MATCH($C996,'Policy Characteristics'!$C:$C,0)))</f>
        <v>industry-energy-efficiency-standards.html</v>
      </c>
    </row>
    <row r="997" spans="1:18" s="4" customFormat="1">
      <c r="A997" s="254" t="str">
        <f>IF(ISBLANK(INDEX('Policy Characteristics'!A:A,MATCH($C997,'Policy Characteristics'!$C:$C,0))),"",INDEX('Policy Characteristics'!A:A,MATCH($C997,'Policy Characteristics'!$C:$C,0)))</f>
        <v>Industry</v>
      </c>
      <c r="B997" s="262" t="str">
        <f>IF(ISBLANK(INDEX('Policy Characteristics'!B:B,MATCH($C997,'Policy Characteristics'!$C:$C,0))),"",INDEX('Policy Characteristics'!B:B,MATCH($C997,'Policy Characteristics'!$C:$C,0)))</f>
        <v>Industry Energy Efficiency Standards</v>
      </c>
      <c r="C997" s="254" t="str">
        <f t="shared" si="41"/>
        <v>Percentage Improvement in Eqpt Efficiency Standards above BAU</v>
      </c>
      <c r="D997" s="6" t="s">
        <v>3068</v>
      </c>
      <c r="E997" s="45" t="s">
        <v>2403</v>
      </c>
      <c r="F997" t="s">
        <v>3032</v>
      </c>
      <c r="G997" s="45" t="s">
        <v>2407</v>
      </c>
      <c r="H997" s="43">
        <v>981</v>
      </c>
      <c r="I997" s="324" t="s">
        <v>44</v>
      </c>
      <c r="J997" s="255" t="str">
        <f>IF(ISBLANK(INDEX('Policy Characteristics'!D:D,MATCH($C997,'Policy Characteristics'!$C:$C,0))),"",INDEX('Policy Characteristics'!D:D,MATCH($C997,'Policy Characteristics'!$C:$C,0)))</f>
        <v>Industry Energy Efficiency Standards</v>
      </c>
      <c r="K997" s="254" t="str">
        <f>IF(ISBLANK(INDEX('Policy Characteristics'!E:E,MATCH($C997,'Policy Characteristics'!$C:$C,0))),"",INDEX('Policy Characteristics'!E:E,MATCH($C997,'Policy Characteristics'!$C:$C,0)))</f>
        <v>indst efficiency standards</v>
      </c>
      <c r="L997" s="261">
        <f>IF(ISBLANK(INDEX('Policy Characteristics'!F:F,MATCH($C997,'Policy Characteristics'!$C:$C,0))),"",INDEX('Policy Characteristics'!F:F,MATCH($C997,'Policy Characteristics'!$C:$C,0)))</f>
        <v>0</v>
      </c>
      <c r="M997" s="261">
        <f>IF(ISBLANK(INDEX('Policy Characteristics'!G:G,MATCH($C997,'Policy Characteristics'!$C:$C,0))),"",INDEX('Policy Characteristics'!G:G,MATCH($C997,'Policy Characteristics'!$C:$C,0)))</f>
        <v>0.25</v>
      </c>
      <c r="N997" s="261">
        <f>IF(ISBLANK(INDEX('Policy Characteristics'!H:H,MATCH($C997,'Policy Characteristics'!$C:$C,0))),"",INDEX('Policy Characteristics'!H:H,MATCH($C997,'Policy Characteristics'!$C:$C,0)))</f>
        <v>0.01</v>
      </c>
      <c r="O997" s="254" t="str">
        <f>IF(ISBLANK(INDEX('Policy Characteristics'!I:I,MATCH($C997,'Policy Characteristics'!$C:$C,0))),"",INDEX('Policy Characteristics'!I:I,MATCH($C997,'Policy Characteristics'!$C:$C,0)))</f>
        <v>% reduction in energy use</v>
      </c>
      <c r="P997" s="254"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54" t="str">
        <f>IF(ISBLANK(INDEX('Policy Characteristics'!K:K,MATCH($C997,'Policy Characteristics'!$C:$C,0))),"",INDEX('Policy Characteristics'!K:K,MATCH($C997,'Policy Characteristics'!$C:$C,0)))</f>
        <v>industry-ag-main.html#eff-stds</v>
      </c>
      <c r="R997" s="254" t="str">
        <f>IF(ISBLANK(INDEX('Policy Characteristics'!L:L,MATCH($C997,'Policy Characteristics'!$C:$C,0))),"",INDEX('Policy Characteristics'!L:L,MATCH($C997,'Policy Characteristics'!$C:$C,0)))</f>
        <v>industry-energy-efficiency-standards.html</v>
      </c>
    </row>
    <row r="998" spans="1:18" s="4" customFormat="1">
      <c r="A998" s="254" t="str">
        <f>IF(ISBLANK(INDEX('Policy Characteristics'!A:A,MATCH($C998,'Policy Characteristics'!$C:$C,0))),"",INDEX('Policy Characteristics'!A:A,MATCH($C998,'Policy Characteristics'!$C:$C,0)))</f>
        <v>Industry</v>
      </c>
      <c r="B998" s="262" t="str">
        <f>IF(ISBLANK(INDEX('Policy Characteristics'!B:B,MATCH($C998,'Policy Characteristics'!$C:$C,0))),"",INDEX('Policy Characteristics'!B:B,MATCH($C998,'Policy Characteristics'!$C:$C,0)))</f>
        <v>Industry Energy Efficiency Standards</v>
      </c>
      <c r="C998" s="254" t="str">
        <f t="shared" si="41"/>
        <v>Percentage Improvement in Eqpt Efficiency Standards above BAU</v>
      </c>
      <c r="D998" s="6" t="s">
        <v>3068</v>
      </c>
      <c r="E998" s="45" t="s">
        <v>2404</v>
      </c>
      <c r="F998" t="s">
        <v>3032</v>
      </c>
      <c r="G998" s="45" t="s">
        <v>2408</v>
      </c>
      <c r="H998" s="43">
        <v>982</v>
      </c>
      <c r="I998" s="324" t="s">
        <v>43</v>
      </c>
      <c r="J998" s="255" t="str">
        <f>IF(ISBLANK(INDEX('Policy Characteristics'!D:D,MATCH($C998,'Policy Characteristics'!$C:$C,0))),"",INDEX('Policy Characteristics'!D:D,MATCH($C998,'Policy Characteristics'!$C:$C,0)))</f>
        <v>Industry Energy Efficiency Standards</v>
      </c>
      <c r="K998" s="254" t="str">
        <f>IF(ISBLANK(INDEX('Policy Characteristics'!E:E,MATCH($C998,'Policy Characteristics'!$C:$C,0))),"",INDEX('Policy Characteristics'!E:E,MATCH($C998,'Policy Characteristics'!$C:$C,0)))</f>
        <v>indst efficiency standards</v>
      </c>
      <c r="L998" s="261">
        <f>IF(ISBLANK(INDEX('Policy Characteristics'!F:F,MATCH($C998,'Policy Characteristics'!$C:$C,0))),"",INDEX('Policy Characteristics'!F:F,MATCH($C998,'Policy Characteristics'!$C:$C,0)))</f>
        <v>0</v>
      </c>
      <c r="M998" s="261">
        <f>IF(ISBLANK(INDEX('Policy Characteristics'!G:G,MATCH($C998,'Policy Characteristics'!$C:$C,0))),"",INDEX('Policy Characteristics'!G:G,MATCH($C998,'Policy Characteristics'!$C:$C,0)))</f>
        <v>0.25</v>
      </c>
      <c r="N998" s="261">
        <f>IF(ISBLANK(INDEX('Policy Characteristics'!H:H,MATCH($C998,'Policy Characteristics'!$C:$C,0))),"",INDEX('Policy Characteristics'!H:H,MATCH($C998,'Policy Characteristics'!$C:$C,0)))</f>
        <v>0.01</v>
      </c>
      <c r="O998" s="254" t="str">
        <f>IF(ISBLANK(INDEX('Policy Characteristics'!I:I,MATCH($C998,'Policy Characteristics'!$C:$C,0))),"",INDEX('Policy Characteristics'!I:I,MATCH($C998,'Policy Characteristics'!$C:$C,0)))</f>
        <v>% reduction in energy use</v>
      </c>
      <c r="P998" s="254"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54" t="str">
        <f>IF(ISBLANK(INDEX('Policy Characteristics'!K:K,MATCH($C998,'Policy Characteristics'!$C:$C,0))),"",INDEX('Policy Characteristics'!K:K,MATCH($C998,'Policy Characteristics'!$C:$C,0)))</f>
        <v>industry-ag-main.html#eff-stds</v>
      </c>
      <c r="R998" s="254" t="str">
        <f>IF(ISBLANK(INDEX('Policy Characteristics'!L:L,MATCH($C998,'Policy Characteristics'!$C:$C,0))),"",INDEX('Policy Characteristics'!L:L,MATCH($C998,'Policy Characteristics'!$C:$C,0)))</f>
        <v>industry-energy-efficiency-standards.html</v>
      </c>
    </row>
    <row r="999" spans="1:18" s="4" customFormat="1">
      <c r="A999" s="254" t="str">
        <f>IF(ISBLANK(INDEX('Policy Characteristics'!A:A,MATCH($C999,'Policy Characteristics'!$C:$C,0))),"",INDEX('Policy Characteristics'!A:A,MATCH($C999,'Policy Characteristics'!$C:$C,0)))</f>
        <v>Industry</v>
      </c>
      <c r="B999" s="262" t="str">
        <f>IF(ISBLANK(INDEX('Policy Characteristics'!B:B,MATCH($C999,'Policy Characteristics'!$C:$C,0))),"",INDEX('Policy Characteristics'!B:B,MATCH($C999,'Policy Characteristics'!$C:$C,0)))</f>
        <v>Industry Energy Efficiency Standards</v>
      </c>
      <c r="C999" s="254" t="str">
        <f t="shared" si="41"/>
        <v>Percentage Improvement in Eqpt Efficiency Standards above BAU</v>
      </c>
      <c r="D999" s="6" t="s">
        <v>3068</v>
      </c>
      <c r="E999" s="45" t="s">
        <v>2405</v>
      </c>
      <c r="F999" t="s">
        <v>3032</v>
      </c>
      <c r="G999" s="45" t="s">
        <v>2411</v>
      </c>
      <c r="H999" s="43">
        <v>983</v>
      </c>
      <c r="I999" s="324" t="s">
        <v>44</v>
      </c>
      <c r="J999" s="255" t="str">
        <f>IF(ISBLANK(INDEX('Policy Characteristics'!D:D,MATCH($C999,'Policy Characteristics'!$C:$C,0))),"",INDEX('Policy Characteristics'!D:D,MATCH($C999,'Policy Characteristics'!$C:$C,0)))</f>
        <v>Industry Energy Efficiency Standards</v>
      </c>
      <c r="K999" s="254" t="str">
        <f>IF(ISBLANK(INDEX('Policy Characteristics'!E:E,MATCH($C999,'Policy Characteristics'!$C:$C,0))),"",INDEX('Policy Characteristics'!E:E,MATCH($C999,'Policy Characteristics'!$C:$C,0)))</f>
        <v>indst efficiency standards</v>
      </c>
      <c r="L999" s="261">
        <f>IF(ISBLANK(INDEX('Policy Characteristics'!F:F,MATCH($C999,'Policy Characteristics'!$C:$C,0))),"",INDEX('Policy Characteristics'!F:F,MATCH($C999,'Policy Characteristics'!$C:$C,0)))</f>
        <v>0</v>
      </c>
      <c r="M999" s="261">
        <f>IF(ISBLANK(INDEX('Policy Characteristics'!G:G,MATCH($C999,'Policy Characteristics'!$C:$C,0))),"",INDEX('Policy Characteristics'!G:G,MATCH($C999,'Policy Characteristics'!$C:$C,0)))</f>
        <v>0.25</v>
      </c>
      <c r="N999" s="261">
        <f>IF(ISBLANK(INDEX('Policy Characteristics'!H:H,MATCH($C999,'Policy Characteristics'!$C:$C,0))),"",INDEX('Policy Characteristics'!H:H,MATCH($C999,'Policy Characteristics'!$C:$C,0)))</f>
        <v>0.01</v>
      </c>
      <c r="O999" s="254" t="str">
        <f>IF(ISBLANK(INDEX('Policy Characteristics'!I:I,MATCH($C999,'Policy Characteristics'!$C:$C,0))),"",INDEX('Policy Characteristics'!I:I,MATCH($C999,'Policy Characteristics'!$C:$C,0)))</f>
        <v>% reduction in energy use</v>
      </c>
      <c r="P999" s="254"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54" t="str">
        <f>IF(ISBLANK(INDEX('Policy Characteristics'!K:K,MATCH($C999,'Policy Characteristics'!$C:$C,0))),"",INDEX('Policy Characteristics'!K:K,MATCH($C999,'Policy Characteristics'!$C:$C,0)))</f>
        <v>industry-ag-main.html#eff-stds</v>
      </c>
      <c r="R999" s="254" t="str">
        <f>IF(ISBLANK(INDEX('Policy Characteristics'!L:L,MATCH($C999,'Policy Characteristics'!$C:$C,0))),"",INDEX('Policy Characteristics'!L:L,MATCH($C999,'Policy Characteristics'!$C:$C,0)))</f>
        <v>industry-energy-efficiency-standards.html</v>
      </c>
    </row>
    <row r="1000" spans="1:18" s="4" customFormat="1">
      <c r="A1000" s="254" t="str">
        <f>IF(ISBLANK(INDEX('Policy Characteristics'!A:A,MATCH($C1000,'Policy Characteristics'!$C:$C,0))),"",INDEX('Policy Characteristics'!A:A,MATCH($C1000,'Policy Characteristics'!$C:$C,0)))</f>
        <v>Industry</v>
      </c>
      <c r="B1000" s="262" t="str">
        <f>IF(ISBLANK(INDEX('Policy Characteristics'!B:B,MATCH($C1000,'Policy Characteristics'!$C:$C,0))),"",INDEX('Policy Characteristics'!B:B,MATCH($C1000,'Policy Characteristics'!$C:$C,0)))</f>
        <v>Industry Energy Efficiency Standards</v>
      </c>
      <c r="C1000" s="254" t="str">
        <f t="shared" si="41"/>
        <v>Percentage Improvement in Eqpt Efficiency Standards above BAU</v>
      </c>
      <c r="D1000" s="6" t="s">
        <v>3068</v>
      </c>
      <c r="E1000" s="45" t="s">
        <v>2708</v>
      </c>
      <c r="F1000" t="s">
        <v>3032</v>
      </c>
      <c r="G1000" s="45" t="s">
        <v>2711</v>
      </c>
      <c r="H1000" s="43">
        <v>984</v>
      </c>
      <c r="I1000" s="324" t="s">
        <v>44</v>
      </c>
      <c r="J1000" s="255" t="str">
        <f>IF(ISBLANK(INDEX('Policy Characteristics'!D:D,MATCH($C1000,'Policy Characteristics'!$C:$C,0))),"",INDEX('Policy Characteristics'!D:D,MATCH($C1000,'Policy Characteristics'!$C:$C,0)))</f>
        <v>Industry Energy Efficiency Standards</v>
      </c>
      <c r="K1000" s="254" t="str">
        <f>IF(ISBLANK(INDEX('Policy Characteristics'!E:E,MATCH($C1000,'Policy Characteristics'!$C:$C,0))),"",INDEX('Policy Characteristics'!E:E,MATCH($C1000,'Policy Characteristics'!$C:$C,0)))</f>
        <v>indst efficiency standards</v>
      </c>
      <c r="L1000" s="261">
        <f>IF(ISBLANK(INDEX('Policy Characteristics'!F:F,MATCH($C1000,'Policy Characteristics'!$C:$C,0))),"",INDEX('Policy Characteristics'!F:F,MATCH($C1000,'Policy Characteristics'!$C:$C,0)))</f>
        <v>0</v>
      </c>
      <c r="M1000" s="261">
        <f>IF(ISBLANK(INDEX('Policy Characteristics'!G:G,MATCH($C1000,'Policy Characteristics'!$C:$C,0))),"",INDEX('Policy Characteristics'!G:G,MATCH($C1000,'Policy Characteristics'!$C:$C,0)))</f>
        <v>0.25</v>
      </c>
      <c r="N1000" s="261">
        <f>IF(ISBLANK(INDEX('Policy Characteristics'!H:H,MATCH($C1000,'Policy Characteristics'!$C:$C,0))),"",INDEX('Policy Characteristics'!H:H,MATCH($C1000,'Policy Characteristics'!$C:$C,0)))</f>
        <v>0.01</v>
      </c>
      <c r="O1000" s="254" t="str">
        <f>IF(ISBLANK(INDEX('Policy Characteristics'!I:I,MATCH($C1000,'Policy Characteristics'!$C:$C,0))),"",INDEX('Policy Characteristics'!I:I,MATCH($C1000,'Policy Characteristics'!$C:$C,0)))</f>
        <v>% reduction in energy use</v>
      </c>
      <c r="P1000" s="254"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54" t="str">
        <f>IF(ISBLANK(INDEX('Policy Characteristics'!K:K,MATCH($C1000,'Policy Characteristics'!$C:$C,0))),"",INDEX('Policy Characteristics'!K:K,MATCH($C1000,'Policy Characteristics'!$C:$C,0)))</f>
        <v>industry-ag-main.html#eff-stds</v>
      </c>
      <c r="R1000" s="254" t="str">
        <f>IF(ISBLANK(INDEX('Policy Characteristics'!L:L,MATCH($C1000,'Policy Characteristics'!$C:$C,0))),"",INDEX('Policy Characteristics'!L:L,MATCH($C1000,'Policy Characteristics'!$C:$C,0)))</f>
        <v>industry-energy-efficiency-standards.html</v>
      </c>
    </row>
    <row r="1001" spans="1:18" s="4" customFormat="1">
      <c r="A1001" s="254" t="str">
        <f>IF(ISBLANK(INDEX('Policy Characteristics'!A:A,MATCH($C1001,'Policy Characteristics'!$C:$C,0))),"",INDEX('Policy Characteristics'!A:A,MATCH($C1001,'Policy Characteristics'!$C:$C,0)))</f>
        <v>Industry</v>
      </c>
      <c r="B1001" s="262" t="str">
        <f>IF(ISBLANK(INDEX('Policy Characteristics'!B:B,MATCH($C1001,'Policy Characteristics'!$C:$C,0))),"",INDEX('Policy Characteristics'!B:B,MATCH($C1001,'Policy Characteristics'!$C:$C,0)))</f>
        <v>Industry Energy Efficiency Standards</v>
      </c>
      <c r="C1001" s="254" t="str">
        <f t="shared" si="41"/>
        <v>Percentage Improvement in Eqpt Efficiency Standards above BAU</v>
      </c>
      <c r="D1001" s="6" t="s">
        <v>3068</v>
      </c>
      <c r="E1001" s="45" t="s">
        <v>2709</v>
      </c>
      <c r="F1001" t="s">
        <v>3032</v>
      </c>
      <c r="G1001" s="45" t="s">
        <v>2713</v>
      </c>
      <c r="H1001" s="43">
        <v>985</v>
      </c>
      <c r="I1001" s="324" t="s">
        <v>43</v>
      </c>
      <c r="J1001" s="255" t="str">
        <f>IF(ISBLANK(INDEX('Policy Characteristics'!D:D,MATCH($C1001,'Policy Characteristics'!$C:$C,0))),"",INDEX('Policy Characteristics'!D:D,MATCH($C1001,'Policy Characteristics'!$C:$C,0)))</f>
        <v>Industry Energy Efficiency Standards</v>
      </c>
      <c r="K1001" s="254" t="str">
        <f>IF(ISBLANK(INDEX('Policy Characteristics'!E:E,MATCH($C1001,'Policy Characteristics'!$C:$C,0))),"",INDEX('Policy Characteristics'!E:E,MATCH($C1001,'Policy Characteristics'!$C:$C,0)))</f>
        <v>indst efficiency standards</v>
      </c>
      <c r="L1001" s="261">
        <f>IF(ISBLANK(INDEX('Policy Characteristics'!F:F,MATCH($C1001,'Policy Characteristics'!$C:$C,0))),"",INDEX('Policy Characteristics'!F:F,MATCH($C1001,'Policy Characteristics'!$C:$C,0)))</f>
        <v>0</v>
      </c>
      <c r="M1001" s="261">
        <f>IF(ISBLANK(INDEX('Policy Characteristics'!G:G,MATCH($C1001,'Policy Characteristics'!$C:$C,0))),"",INDEX('Policy Characteristics'!G:G,MATCH($C1001,'Policy Characteristics'!$C:$C,0)))</f>
        <v>0.25</v>
      </c>
      <c r="N1001" s="261">
        <f>IF(ISBLANK(INDEX('Policy Characteristics'!H:H,MATCH($C1001,'Policy Characteristics'!$C:$C,0))),"",INDEX('Policy Characteristics'!H:H,MATCH($C1001,'Policy Characteristics'!$C:$C,0)))</f>
        <v>0.01</v>
      </c>
      <c r="O1001" s="254" t="str">
        <f>IF(ISBLANK(INDEX('Policy Characteristics'!I:I,MATCH($C1001,'Policy Characteristics'!$C:$C,0))),"",INDEX('Policy Characteristics'!I:I,MATCH($C1001,'Policy Characteristics'!$C:$C,0)))</f>
        <v>% reduction in energy use</v>
      </c>
      <c r="P1001" s="254"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54" t="str">
        <f>IF(ISBLANK(INDEX('Policy Characteristics'!K:K,MATCH($C1001,'Policy Characteristics'!$C:$C,0))),"",INDEX('Policy Characteristics'!K:K,MATCH($C1001,'Policy Characteristics'!$C:$C,0)))</f>
        <v>industry-ag-main.html#eff-stds</v>
      </c>
      <c r="R1001" s="254" t="str">
        <f>IF(ISBLANK(INDEX('Policy Characteristics'!L:L,MATCH($C1001,'Policy Characteristics'!$C:$C,0))),"",INDEX('Policy Characteristics'!L:L,MATCH($C1001,'Policy Characteristics'!$C:$C,0)))</f>
        <v>industry-energy-efficiency-standards.html</v>
      </c>
    </row>
    <row r="1002" spans="1:18" s="4" customFormat="1">
      <c r="A1002" s="254" t="str">
        <f>IF(ISBLANK(INDEX('Policy Characteristics'!A:A,MATCH($C1002,'Policy Characteristics'!$C:$C,0))),"",INDEX('Policy Characteristics'!A:A,MATCH($C1002,'Policy Characteristics'!$C:$C,0)))</f>
        <v>Industry</v>
      </c>
      <c r="B1002" s="262" t="str">
        <f>IF(ISBLANK(INDEX('Policy Characteristics'!B:B,MATCH($C1002,'Policy Characteristics'!$C:$C,0))),"",INDEX('Policy Characteristics'!B:B,MATCH($C1002,'Policy Characteristics'!$C:$C,0)))</f>
        <v>Industry Energy Efficiency Standards</v>
      </c>
      <c r="C1002" s="254" t="str">
        <f t="shared" si="41"/>
        <v>Percentage Improvement in Eqpt Efficiency Standards above BAU</v>
      </c>
      <c r="D1002" s="6" t="s">
        <v>3068</v>
      </c>
      <c r="E1002" s="45" t="s">
        <v>2710</v>
      </c>
      <c r="F1002" t="s">
        <v>3032</v>
      </c>
      <c r="G1002" s="45" t="s">
        <v>2714</v>
      </c>
      <c r="H1002" s="43">
        <v>986</v>
      </c>
      <c r="I1002" s="324" t="s">
        <v>44</v>
      </c>
      <c r="J1002" s="255" t="str">
        <f>IF(ISBLANK(INDEX('Policy Characteristics'!D:D,MATCH($C1002,'Policy Characteristics'!$C:$C,0))),"",INDEX('Policy Characteristics'!D:D,MATCH($C1002,'Policy Characteristics'!$C:$C,0)))</f>
        <v>Industry Energy Efficiency Standards</v>
      </c>
      <c r="K1002" s="254" t="str">
        <f>IF(ISBLANK(INDEX('Policy Characteristics'!E:E,MATCH($C1002,'Policy Characteristics'!$C:$C,0))),"",INDEX('Policy Characteristics'!E:E,MATCH($C1002,'Policy Characteristics'!$C:$C,0)))</f>
        <v>indst efficiency standards</v>
      </c>
      <c r="L1002" s="261">
        <f>IF(ISBLANK(INDEX('Policy Characteristics'!F:F,MATCH($C1002,'Policy Characteristics'!$C:$C,0))),"",INDEX('Policy Characteristics'!F:F,MATCH($C1002,'Policy Characteristics'!$C:$C,0)))</f>
        <v>0</v>
      </c>
      <c r="M1002" s="261">
        <f>IF(ISBLANK(INDEX('Policy Characteristics'!G:G,MATCH($C1002,'Policy Characteristics'!$C:$C,0))),"",INDEX('Policy Characteristics'!G:G,MATCH($C1002,'Policy Characteristics'!$C:$C,0)))</f>
        <v>0.25</v>
      </c>
      <c r="N1002" s="261">
        <f>IF(ISBLANK(INDEX('Policy Characteristics'!H:H,MATCH($C1002,'Policy Characteristics'!$C:$C,0))),"",INDEX('Policy Characteristics'!H:H,MATCH($C1002,'Policy Characteristics'!$C:$C,0)))</f>
        <v>0.01</v>
      </c>
      <c r="O1002" s="254" t="str">
        <f>IF(ISBLANK(INDEX('Policy Characteristics'!I:I,MATCH($C1002,'Policy Characteristics'!$C:$C,0))),"",INDEX('Policy Characteristics'!I:I,MATCH($C1002,'Policy Characteristics'!$C:$C,0)))</f>
        <v>% reduction in energy use</v>
      </c>
      <c r="P1002" s="254"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54" t="str">
        <f>IF(ISBLANK(INDEX('Policy Characteristics'!K:K,MATCH($C1002,'Policy Characteristics'!$C:$C,0))),"",INDEX('Policy Characteristics'!K:K,MATCH($C1002,'Policy Characteristics'!$C:$C,0)))</f>
        <v>industry-ag-main.html#eff-stds</v>
      </c>
      <c r="R1002" s="254" t="str">
        <f>IF(ISBLANK(INDEX('Policy Characteristics'!L:L,MATCH($C1002,'Policy Characteristics'!$C:$C,0))),"",INDEX('Policy Characteristics'!L:L,MATCH($C1002,'Policy Characteristics'!$C:$C,0)))</f>
        <v>industry-energy-efficiency-standards.html</v>
      </c>
    </row>
    <row r="1003" spans="1:18" s="4" customFormat="1">
      <c r="A1003" s="254" t="str">
        <f>IF(ISBLANK(INDEX('Policy Characteristics'!A:A,MATCH($C1003,'Policy Characteristics'!$C:$C,0))),"",INDEX('Policy Characteristics'!A:A,MATCH($C1003,'Policy Characteristics'!$C:$C,0)))</f>
        <v>Industry</v>
      </c>
      <c r="B1003" s="262" t="str">
        <f>IF(ISBLANK(INDEX('Policy Characteristics'!B:B,MATCH($C1003,'Policy Characteristics'!$C:$C,0))),"",INDEX('Policy Characteristics'!B:B,MATCH($C1003,'Policy Characteristics'!$C:$C,0)))</f>
        <v>Industry Energy Efficiency Standards</v>
      </c>
      <c r="C1003" s="254" t="str">
        <f t="shared" si="41"/>
        <v>Percentage Improvement in Eqpt Efficiency Standards above BAU</v>
      </c>
      <c r="D1003" s="6" t="s">
        <v>3068</v>
      </c>
      <c r="E1003" s="45" t="s">
        <v>2707</v>
      </c>
      <c r="F1003" t="s">
        <v>3032</v>
      </c>
      <c r="G1003" s="45" t="s">
        <v>2712</v>
      </c>
      <c r="H1003" s="43">
        <v>987</v>
      </c>
      <c r="I1003" s="324" t="s">
        <v>44</v>
      </c>
      <c r="J1003" s="255" t="str">
        <f>IF(ISBLANK(INDEX('Policy Characteristics'!D:D,MATCH($C1003,'Policy Characteristics'!$C:$C,0))),"",INDEX('Policy Characteristics'!D:D,MATCH($C1003,'Policy Characteristics'!$C:$C,0)))</f>
        <v>Industry Energy Efficiency Standards</v>
      </c>
      <c r="K1003" s="254" t="str">
        <f>IF(ISBLANK(INDEX('Policy Characteristics'!E:E,MATCH($C1003,'Policy Characteristics'!$C:$C,0))),"",INDEX('Policy Characteristics'!E:E,MATCH($C1003,'Policy Characteristics'!$C:$C,0)))</f>
        <v>indst efficiency standards</v>
      </c>
      <c r="L1003" s="261">
        <f>IF(ISBLANK(INDEX('Policy Characteristics'!F:F,MATCH($C1003,'Policy Characteristics'!$C:$C,0))),"",INDEX('Policy Characteristics'!F:F,MATCH($C1003,'Policy Characteristics'!$C:$C,0)))</f>
        <v>0</v>
      </c>
      <c r="M1003" s="261">
        <f>IF(ISBLANK(INDEX('Policy Characteristics'!G:G,MATCH($C1003,'Policy Characteristics'!$C:$C,0))),"",INDEX('Policy Characteristics'!G:G,MATCH($C1003,'Policy Characteristics'!$C:$C,0)))</f>
        <v>0.25</v>
      </c>
      <c r="N1003" s="261">
        <f>IF(ISBLANK(INDEX('Policy Characteristics'!H:H,MATCH($C1003,'Policy Characteristics'!$C:$C,0))),"",INDEX('Policy Characteristics'!H:H,MATCH($C1003,'Policy Characteristics'!$C:$C,0)))</f>
        <v>0.01</v>
      </c>
      <c r="O1003" s="254" t="str">
        <f>IF(ISBLANK(INDEX('Policy Characteristics'!I:I,MATCH($C1003,'Policy Characteristics'!$C:$C,0))),"",INDEX('Policy Characteristics'!I:I,MATCH($C1003,'Policy Characteristics'!$C:$C,0)))</f>
        <v>% reduction in energy use</v>
      </c>
      <c r="P1003" s="254"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54" t="str">
        <f>IF(ISBLANK(INDEX('Policy Characteristics'!K:K,MATCH($C1003,'Policy Characteristics'!$C:$C,0))),"",INDEX('Policy Characteristics'!K:K,MATCH($C1003,'Policy Characteristics'!$C:$C,0)))</f>
        <v>industry-ag-main.html#eff-stds</v>
      </c>
      <c r="R1003" s="254" t="str">
        <f>IF(ISBLANK(INDEX('Policy Characteristics'!L:L,MATCH($C1003,'Policy Characteristics'!$C:$C,0))),"",INDEX('Policy Characteristics'!L:L,MATCH($C1003,'Policy Characteristics'!$C:$C,0)))</f>
        <v>industry-energy-efficiency-standards.html</v>
      </c>
    </row>
    <row r="1004" spans="1:18" s="4" customFormat="1">
      <c r="A1004" s="254" t="str">
        <f>IF(ISBLANK(INDEX('Policy Characteristics'!A:A,MATCH($C1004,'Policy Characteristics'!$C:$C,0))),"",INDEX('Policy Characteristics'!A:A,MATCH($C1004,'Policy Characteristics'!$C:$C,0)))</f>
        <v>Industry</v>
      </c>
      <c r="B1004" s="262" t="str">
        <f>IF(ISBLANK(INDEX('Policy Characteristics'!B:B,MATCH($C1004,'Policy Characteristics'!$C:$C,0))),"",INDEX('Policy Characteristics'!B:B,MATCH($C1004,'Policy Characteristics'!$C:$C,0)))</f>
        <v>Industry Energy Efficiency Standards</v>
      </c>
      <c r="C1004" s="254" t="str">
        <f t="shared" si="41"/>
        <v>Percentage Improvement in Eqpt Efficiency Standards above BAU</v>
      </c>
      <c r="D1004" s="6" t="s">
        <v>3069</v>
      </c>
      <c r="E1004" s="45" t="s">
        <v>2400</v>
      </c>
      <c r="F1004" t="s">
        <v>3033</v>
      </c>
      <c r="G1004" s="45" t="s">
        <v>2406</v>
      </c>
      <c r="H1004" s="43">
        <v>988</v>
      </c>
      <c r="I1004" s="324" t="s">
        <v>43</v>
      </c>
      <c r="J1004" s="255" t="str">
        <f>IF(ISBLANK(INDEX('Policy Characteristics'!D:D,MATCH($C1004,'Policy Characteristics'!$C:$C,0))),"",INDEX('Policy Characteristics'!D:D,MATCH($C1004,'Policy Characteristics'!$C:$C,0)))</f>
        <v>Industry Energy Efficiency Standards</v>
      </c>
      <c r="K1004" s="254" t="str">
        <f>IF(ISBLANK(INDEX('Policy Characteristics'!E:E,MATCH($C1004,'Policy Characteristics'!$C:$C,0))),"",INDEX('Policy Characteristics'!E:E,MATCH($C1004,'Policy Characteristics'!$C:$C,0)))</f>
        <v>indst efficiency standards</v>
      </c>
      <c r="L1004" s="261">
        <f>IF(ISBLANK(INDEX('Policy Characteristics'!F:F,MATCH($C1004,'Policy Characteristics'!$C:$C,0))),"",INDEX('Policy Characteristics'!F:F,MATCH($C1004,'Policy Characteristics'!$C:$C,0)))</f>
        <v>0</v>
      </c>
      <c r="M1004" s="261">
        <f>IF(ISBLANK(INDEX('Policy Characteristics'!G:G,MATCH($C1004,'Policy Characteristics'!$C:$C,0))),"",INDEX('Policy Characteristics'!G:G,MATCH($C1004,'Policy Characteristics'!$C:$C,0)))</f>
        <v>0.25</v>
      </c>
      <c r="N1004" s="261">
        <f>IF(ISBLANK(INDEX('Policy Characteristics'!H:H,MATCH($C1004,'Policy Characteristics'!$C:$C,0))),"",INDEX('Policy Characteristics'!H:H,MATCH($C1004,'Policy Characteristics'!$C:$C,0)))</f>
        <v>0.01</v>
      </c>
      <c r="O1004" s="254" t="str">
        <f>IF(ISBLANK(INDEX('Policy Characteristics'!I:I,MATCH($C1004,'Policy Characteristics'!$C:$C,0))),"",INDEX('Policy Characteristics'!I:I,MATCH($C1004,'Policy Characteristics'!$C:$C,0)))</f>
        <v>% reduction in energy use</v>
      </c>
      <c r="P1004" s="254"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54" t="str">
        <f>IF(ISBLANK(INDEX('Policy Characteristics'!K:K,MATCH($C1004,'Policy Characteristics'!$C:$C,0))),"",INDEX('Policy Characteristics'!K:K,MATCH($C1004,'Policy Characteristics'!$C:$C,0)))</f>
        <v>industry-ag-main.html#eff-stds</v>
      </c>
      <c r="R1004" s="254" t="str">
        <f>IF(ISBLANK(INDEX('Policy Characteristics'!L:L,MATCH($C1004,'Policy Characteristics'!$C:$C,0))),"",INDEX('Policy Characteristics'!L:L,MATCH($C1004,'Policy Characteristics'!$C:$C,0)))</f>
        <v>industry-energy-efficiency-standards.html</v>
      </c>
    </row>
    <row r="1005" spans="1:18" s="4" customFormat="1">
      <c r="A1005" s="254" t="str">
        <f>IF(ISBLANK(INDEX('Policy Characteristics'!A:A,MATCH($C1005,'Policy Characteristics'!$C:$C,0))),"",INDEX('Policy Characteristics'!A:A,MATCH($C1005,'Policy Characteristics'!$C:$C,0)))</f>
        <v>Industry</v>
      </c>
      <c r="B1005" s="262" t="str">
        <f>IF(ISBLANK(INDEX('Policy Characteristics'!B:B,MATCH($C1005,'Policy Characteristics'!$C:$C,0))),"",INDEX('Policy Characteristics'!B:B,MATCH($C1005,'Policy Characteristics'!$C:$C,0)))</f>
        <v>Industry Energy Efficiency Standards</v>
      </c>
      <c r="C1005" s="254" t="str">
        <f t="shared" si="41"/>
        <v>Percentage Improvement in Eqpt Efficiency Standards above BAU</v>
      </c>
      <c r="D1005" s="6" t="s">
        <v>3069</v>
      </c>
      <c r="E1005" s="45" t="s">
        <v>2401</v>
      </c>
      <c r="F1005" t="s">
        <v>3033</v>
      </c>
      <c r="G1005" s="45" t="s">
        <v>2409</v>
      </c>
      <c r="H1005" s="43">
        <v>989</v>
      </c>
      <c r="I1005" s="324" t="s">
        <v>44</v>
      </c>
      <c r="J1005" s="255" t="str">
        <f>IF(ISBLANK(INDEX('Policy Characteristics'!D:D,MATCH($C1005,'Policy Characteristics'!$C:$C,0))),"",INDEX('Policy Characteristics'!D:D,MATCH($C1005,'Policy Characteristics'!$C:$C,0)))</f>
        <v>Industry Energy Efficiency Standards</v>
      </c>
      <c r="K1005" s="254" t="str">
        <f>IF(ISBLANK(INDEX('Policy Characteristics'!E:E,MATCH($C1005,'Policy Characteristics'!$C:$C,0))),"",INDEX('Policy Characteristics'!E:E,MATCH($C1005,'Policy Characteristics'!$C:$C,0)))</f>
        <v>indst efficiency standards</v>
      </c>
      <c r="L1005" s="261">
        <f>IF(ISBLANK(INDEX('Policy Characteristics'!F:F,MATCH($C1005,'Policy Characteristics'!$C:$C,0))),"",INDEX('Policy Characteristics'!F:F,MATCH($C1005,'Policy Characteristics'!$C:$C,0)))</f>
        <v>0</v>
      </c>
      <c r="M1005" s="261">
        <f>IF(ISBLANK(INDEX('Policy Characteristics'!G:G,MATCH($C1005,'Policy Characteristics'!$C:$C,0))),"",INDEX('Policy Characteristics'!G:G,MATCH($C1005,'Policy Characteristics'!$C:$C,0)))</f>
        <v>0.25</v>
      </c>
      <c r="N1005" s="261">
        <f>IF(ISBLANK(INDEX('Policy Characteristics'!H:H,MATCH($C1005,'Policy Characteristics'!$C:$C,0))),"",INDEX('Policy Characteristics'!H:H,MATCH($C1005,'Policy Characteristics'!$C:$C,0)))</f>
        <v>0.01</v>
      </c>
      <c r="O1005" s="254" t="str">
        <f>IF(ISBLANK(INDEX('Policy Characteristics'!I:I,MATCH($C1005,'Policy Characteristics'!$C:$C,0))),"",INDEX('Policy Characteristics'!I:I,MATCH($C1005,'Policy Characteristics'!$C:$C,0)))</f>
        <v>% reduction in energy use</v>
      </c>
      <c r="P1005" s="254"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54" t="str">
        <f>IF(ISBLANK(INDEX('Policy Characteristics'!K:K,MATCH($C1005,'Policy Characteristics'!$C:$C,0))),"",INDEX('Policy Characteristics'!K:K,MATCH($C1005,'Policy Characteristics'!$C:$C,0)))</f>
        <v>industry-ag-main.html#eff-stds</v>
      </c>
      <c r="R1005" s="254" t="str">
        <f>IF(ISBLANK(INDEX('Policy Characteristics'!L:L,MATCH($C1005,'Policy Characteristics'!$C:$C,0))),"",INDEX('Policy Characteristics'!L:L,MATCH($C1005,'Policy Characteristics'!$C:$C,0)))</f>
        <v>industry-energy-efficiency-standards.html</v>
      </c>
    </row>
    <row r="1006" spans="1:18" s="4" customFormat="1">
      <c r="A1006" s="254" t="str">
        <f>IF(ISBLANK(INDEX('Policy Characteristics'!A:A,MATCH($C1006,'Policy Characteristics'!$C:$C,0))),"",INDEX('Policy Characteristics'!A:A,MATCH($C1006,'Policy Characteristics'!$C:$C,0)))</f>
        <v>Industry</v>
      </c>
      <c r="B1006" s="262" t="str">
        <f>IF(ISBLANK(INDEX('Policy Characteristics'!B:B,MATCH($C1006,'Policy Characteristics'!$C:$C,0))),"",INDEX('Policy Characteristics'!B:B,MATCH($C1006,'Policy Characteristics'!$C:$C,0)))</f>
        <v>Industry Energy Efficiency Standards</v>
      </c>
      <c r="C1006" s="254" t="str">
        <f t="shared" si="41"/>
        <v>Percentage Improvement in Eqpt Efficiency Standards above BAU</v>
      </c>
      <c r="D1006" s="6" t="s">
        <v>3069</v>
      </c>
      <c r="E1006" s="45" t="s">
        <v>2402</v>
      </c>
      <c r="F1006" t="s">
        <v>3033</v>
      </c>
      <c r="G1006" s="45" t="s">
        <v>2410</v>
      </c>
      <c r="H1006" s="43">
        <v>990</v>
      </c>
      <c r="I1006" s="324" t="s">
        <v>43</v>
      </c>
      <c r="J1006" s="255" t="str">
        <f>IF(ISBLANK(INDEX('Policy Characteristics'!D:D,MATCH($C1006,'Policy Characteristics'!$C:$C,0))),"",INDEX('Policy Characteristics'!D:D,MATCH($C1006,'Policy Characteristics'!$C:$C,0)))</f>
        <v>Industry Energy Efficiency Standards</v>
      </c>
      <c r="K1006" s="254" t="str">
        <f>IF(ISBLANK(INDEX('Policy Characteristics'!E:E,MATCH($C1006,'Policy Characteristics'!$C:$C,0))),"",INDEX('Policy Characteristics'!E:E,MATCH($C1006,'Policy Characteristics'!$C:$C,0)))</f>
        <v>indst efficiency standards</v>
      </c>
      <c r="L1006" s="261">
        <f>IF(ISBLANK(INDEX('Policy Characteristics'!F:F,MATCH($C1006,'Policy Characteristics'!$C:$C,0))),"",INDEX('Policy Characteristics'!F:F,MATCH($C1006,'Policy Characteristics'!$C:$C,0)))</f>
        <v>0</v>
      </c>
      <c r="M1006" s="261">
        <f>IF(ISBLANK(INDEX('Policy Characteristics'!G:G,MATCH($C1006,'Policy Characteristics'!$C:$C,0))),"",INDEX('Policy Characteristics'!G:G,MATCH($C1006,'Policy Characteristics'!$C:$C,0)))</f>
        <v>0.25</v>
      </c>
      <c r="N1006" s="261">
        <f>IF(ISBLANK(INDEX('Policy Characteristics'!H:H,MATCH($C1006,'Policy Characteristics'!$C:$C,0))),"",INDEX('Policy Characteristics'!H:H,MATCH($C1006,'Policy Characteristics'!$C:$C,0)))</f>
        <v>0.01</v>
      </c>
      <c r="O1006" s="254" t="str">
        <f>IF(ISBLANK(INDEX('Policy Characteristics'!I:I,MATCH($C1006,'Policy Characteristics'!$C:$C,0))),"",INDEX('Policy Characteristics'!I:I,MATCH($C1006,'Policy Characteristics'!$C:$C,0)))</f>
        <v>% reduction in energy use</v>
      </c>
      <c r="P1006" s="254"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54" t="str">
        <f>IF(ISBLANK(INDEX('Policy Characteristics'!K:K,MATCH($C1006,'Policy Characteristics'!$C:$C,0))),"",INDEX('Policy Characteristics'!K:K,MATCH($C1006,'Policy Characteristics'!$C:$C,0)))</f>
        <v>industry-ag-main.html#eff-stds</v>
      </c>
      <c r="R1006" s="254" t="str">
        <f>IF(ISBLANK(INDEX('Policy Characteristics'!L:L,MATCH($C1006,'Policy Characteristics'!$C:$C,0))),"",INDEX('Policy Characteristics'!L:L,MATCH($C1006,'Policy Characteristics'!$C:$C,0)))</f>
        <v>industry-energy-efficiency-standards.html</v>
      </c>
    </row>
    <row r="1007" spans="1:18" s="4" customFormat="1">
      <c r="A1007" s="254" t="str">
        <f>IF(ISBLANK(INDEX('Policy Characteristics'!A:A,MATCH($C1007,'Policy Characteristics'!$C:$C,0))),"",INDEX('Policy Characteristics'!A:A,MATCH($C1007,'Policy Characteristics'!$C:$C,0)))</f>
        <v>Industry</v>
      </c>
      <c r="B1007" s="262" t="str">
        <f>IF(ISBLANK(INDEX('Policy Characteristics'!B:B,MATCH($C1007,'Policy Characteristics'!$C:$C,0))),"",INDEX('Policy Characteristics'!B:B,MATCH($C1007,'Policy Characteristics'!$C:$C,0)))</f>
        <v>Industry Energy Efficiency Standards</v>
      </c>
      <c r="C1007" s="254" t="str">
        <f t="shared" si="41"/>
        <v>Percentage Improvement in Eqpt Efficiency Standards above BAU</v>
      </c>
      <c r="D1007" s="6" t="s">
        <v>3069</v>
      </c>
      <c r="E1007" s="45" t="s">
        <v>2403</v>
      </c>
      <c r="F1007" t="s">
        <v>3033</v>
      </c>
      <c r="G1007" s="45" t="s">
        <v>2407</v>
      </c>
      <c r="H1007" s="43">
        <v>991</v>
      </c>
      <c r="I1007" s="324" t="s">
        <v>44</v>
      </c>
      <c r="J1007" s="255" t="str">
        <f>IF(ISBLANK(INDEX('Policy Characteristics'!D:D,MATCH($C1007,'Policy Characteristics'!$C:$C,0))),"",INDEX('Policy Characteristics'!D:D,MATCH($C1007,'Policy Characteristics'!$C:$C,0)))</f>
        <v>Industry Energy Efficiency Standards</v>
      </c>
      <c r="K1007" s="254" t="str">
        <f>IF(ISBLANK(INDEX('Policy Characteristics'!E:E,MATCH($C1007,'Policy Characteristics'!$C:$C,0))),"",INDEX('Policy Characteristics'!E:E,MATCH($C1007,'Policy Characteristics'!$C:$C,0)))</f>
        <v>indst efficiency standards</v>
      </c>
      <c r="L1007" s="261">
        <f>IF(ISBLANK(INDEX('Policy Characteristics'!F:F,MATCH($C1007,'Policy Characteristics'!$C:$C,0))),"",INDEX('Policy Characteristics'!F:F,MATCH($C1007,'Policy Characteristics'!$C:$C,0)))</f>
        <v>0</v>
      </c>
      <c r="M1007" s="261">
        <f>IF(ISBLANK(INDEX('Policy Characteristics'!G:G,MATCH($C1007,'Policy Characteristics'!$C:$C,0))),"",INDEX('Policy Characteristics'!G:G,MATCH($C1007,'Policy Characteristics'!$C:$C,0)))</f>
        <v>0.25</v>
      </c>
      <c r="N1007" s="261">
        <f>IF(ISBLANK(INDEX('Policy Characteristics'!H:H,MATCH($C1007,'Policy Characteristics'!$C:$C,0))),"",INDEX('Policy Characteristics'!H:H,MATCH($C1007,'Policy Characteristics'!$C:$C,0)))</f>
        <v>0.01</v>
      </c>
      <c r="O1007" s="254" t="str">
        <f>IF(ISBLANK(INDEX('Policy Characteristics'!I:I,MATCH($C1007,'Policy Characteristics'!$C:$C,0))),"",INDEX('Policy Characteristics'!I:I,MATCH($C1007,'Policy Characteristics'!$C:$C,0)))</f>
        <v>% reduction in energy use</v>
      </c>
      <c r="P1007" s="254"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54" t="str">
        <f>IF(ISBLANK(INDEX('Policy Characteristics'!K:K,MATCH($C1007,'Policy Characteristics'!$C:$C,0))),"",INDEX('Policy Characteristics'!K:K,MATCH($C1007,'Policy Characteristics'!$C:$C,0)))</f>
        <v>industry-ag-main.html#eff-stds</v>
      </c>
      <c r="R1007" s="254" t="str">
        <f>IF(ISBLANK(INDEX('Policy Characteristics'!L:L,MATCH($C1007,'Policy Characteristics'!$C:$C,0))),"",INDEX('Policy Characteristics'!L:L,MATCH($C1007,'Policy Characteristics'!$C:$C,0)))</f>
        <v>industry-energy-efficiency-standards.html</v>
      </c>
    </row>
    <row r="1008" spans="1:18" s="4" customFormat="1">
      <c r="A1008" s="254" t="str">
        <f>IF(ISBLANK(INDEX('Policy Characteristics'!A:A,MATCH($C1008,'Policy Characteristics'!$C:$C,0))),"",INDEX('Policy Characteristics'!A:A,MATCH($C1008,'Policy Characteristics'!$C:$C,0)))</f>
        <v>Industry</v>
      </c>
      <c r="B1008" s="262" t="str">
        <f>IF(ISBLANK(INDEX('Policy Characteristics'!B:B,MATCH($C1008,'Policy Characteristics'!$C:$C,0))),"",INDEX('Policy Characteristics'!B:B,MATCH($C1008,'Policy Characteristics'!$C:$C,0)))</f>
        <v>Industry Energy Efficiency Standards</v>
      </c>
      <c r="C1008" s="254" t="str">
        <f t="shared" si="41"/>
        <v>Percentage Improvement in Eqpt Efficiency Standards above BAU</v>
      </c>
      <c r="D1008" s="6" t="s">
        <v>3069</v>
      </c>
      <c r="E1008" s="45" t="s">
        <v>2404</v>
      </c>
      <c r="F1008" t="s">
        <v>3033</v>
      </c>
      <c r="G1008" s="45" t="s">
        <v>2408</v>
      </c>
      <c r="H1008" s="43">
        <v>992</v>
      </c>
      <c r="I1008" s="324" t="s">
        <v>43</v>
      </c>
      <c r="J1008" s="255" t="str">
        <f>IF(ISBLANK(INDEX('Policy Characteristics'!D:D,MATCH($C1008,'Policy Characteristics'!$C:$C,0))),"",INDEX('Policy Characteristics'!D:D,MATCH($C1008,'Policy Characteristics'!$C:$C,0)))</f>
        <v>Industry Energy Efficiency Standards</v>
      </c>
      <c r="K1008" s="254" t="str">
        <f>IF(ISBLANK(INDEX('Policy Characteristics'!E:E,MATCH($C1008,'Policy Characteristics'!$C:$C,0))),"",INDEX('Policy Characteristics'!E:E,MATCH($C1008,'Policy Characteristics'!$C:$C,0)))</f>
        <v>indst efficiency standards</v>
      </c>
      <c r="L1008" s="261">
        <f>IF(ISBLANK(INDEX('Policy Characteristics'!F:F,MATCH($C1008,'Policy Characteristics'!$C:$C,0))),"",INDEX('Policy Characteristics'!F:F,MATCH($C1008,'Policy Characteristics'!$C:$C,0)))</f>
        <v>0</v>
      </c>
      <c r="M1008" s="261">
        <f>IF(ISBLANK(INDEX('Policy Characteristics'!G:G,MATCH($C1008,'Policy Characteristics'!$C:$C,0))),"",INDEX('Policy Characteristics'!G:G,MATCH($C1008,'Policy Characteristics'!$C:$C,0)))</f>
        <v>0.25</v>
      </c>
      <c r="N1008" s="261">
        <f>IF(ISBLANK(INDEX('Policy Characteristics'!H:H,MATCH($C1008,'Policy Characteristics'!$C:$C,0))),"",INDEX('Policy Characteristics'!H:H,MATCH($C1008,'Policy Characteristics'!$C:$C,0)))</f>
        <v>0.01</v>
      </c>
      <c r="O1008" s="254" t="str">
        <f>IF(ISBLANK(INDEX('Policy Characteristics'!I:I,MATCH($C1008,'Policy Characteristics'!$C:$C,0))),"",INDEX('Policy Characteristics'!I:I,MATCH($C1008,'Policy Characteristics'!$C:$C,0)))</f>
        <v>% reduction in energy use</v>
      </c>
      <c r="P1008" s="254"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54" t="str">
        <f>IF(ISBLANK(INDEX('Policy Characteristics'!K:K,MATCH($C1008,'Policy Characteristics'!$C:$C,0))),"",INDEX('Policy Characteristics'!K:K,MATCH($C1008,'Policy Characteristics'!$C:$C,0)))</f>
        <v>industry-ag-main.html#eff-stds</v>
      </c>
      <c r="R1008" s="254" t="str">
        <f>IF(ISBLANK(INDEX('Policy Characteristics'!L:L,MATCH($C1008,'Policy Characteristics'!$C:$C,0))),"",INDEX('Policy Characteristics'!L:L,MATCH($C1008,'Policy Characteristics'!$C:$C,0)))</f>
        <v>industry-energy-efficiency-standards.html</v>
      </c>
    </row>
    <row r="1009" spans="1:18" s="4" customFormat="1">
      <c r="A1009" s="254" t="str">
        <f>IF(ISBLANK(INDEX('Policy Characteristics'!A:A,MATCH($C1009,'Policy Characteristics'!$C:$C,0))),"",INDEX('Policy Characteristics'!A:A,MATCH($C1009,'Policy Characteristics'!$C:$C,0)))</f>
        <v>Industry</v>
      </c>
      <c r="B1009" s="262" t="str">
        <f>IF(ISBLANK(INDEX('Policy Characteristics'!B:B,MATCH($C1009,'Policy Characteristics'!$C:$C,0))),"",INDEX('Policy Characteristics'!B:B,MATCH($C1009,'Policy Characteristics'!$C:$C,0)))</f>
        <v>Industry Energy Efficiency Standards</v>
      </c>
      <c r="C1009" s="254" t="str">
        <f t="shared" si="41"/>
        <v>Percentage Improvement in Eqpt Efficiency Standards above BAU</v>
      </c>
      <c r="D1009" s="6" t="s">
        <v>3069</v>
      </c>
      <c r="E1009" s="45" t="s">
        <v>2405</v>
      </c>
      <c r="F1009" t="s">
        <v>3033</v>
      </c>
      <c r="G1009" s="45" t="s">
        <v>2411</v>
      </c>
      <c r="H1009" s="43">
        <v>993</v>
      </c>
      <c r="I1009" s="324" t="s">
        <v>44</v>
      </c>
      <c r="J1009" s="255" t="str">
        <f>IF(ISBLANK(INDEX('Policy Characteristics'!D:D,MATCH($C1009,'Policy Characteristics'!$C:$C,0))),"",INDEX('Policy Characteristics'!D:D,MATCH($C1009,'Policy Characteristics'!$C:$C,0)))</f>
        <v>Industry Energy Efficiency Standards</v>
      </c>
      <c r="K1009" s="254" t="str">
        <f>IF(ISBLANK(INDEX('Policy Characteristics'!E:E,MATCH($C1009,'Policy Characteristics'!$C:$C,0))),"",INDEX('Policy Characteristics'!E:E,MATCH($C1009,'Policy Characteristics'!$C:$C,0)))</f>
        <v>indst efficiency standards</v>
      </c>
      <c r="L1009" s="261">
        <f>IF(ISBLANK(INDEX('Policy Characteristics'!F:F,MATCH($C1009,'Policy Characteristics'!$C:$C,0))),"",INDEX('Policy Characteristics'!F:F,MATCH($C1009,'Policy Characteristics'!$C:$C,0)))</f>
        <v>0</v>
      </c>
      <c r="M1009" s="261">
        <f>IF(ISBLANK(INDEX('Policy Characteristics'!G:G,MATCH($C1009,'Policy Characteristics'!$C:$C,0))),"",INDEX('Policy Characteristics'!G:G,MATCH($C1009,'Policy Characteristics'!$C:$C,0)))</f>
        <v>0.25</v>
      </c>
      <c r="N1009" s="261">
        <f>IF(ISBLANK(INDEX('Policy Characteristics'!H:H,MATCH($C1009,'Policy Characteristics'!$C:$C,0))),"",INDEX('Policy Characteristics'!H:H,MATCH($C1009,'Policy Characteristics'!$C:$C,0)))</f>
        <v>0.01</v>
      </c>
      <c r="O1009" s="254" t="str">
        <f>IF(ISBLANK(INDEX('Policy Characteristics'!I:I,MATCH($C1009,'Policy Characteristics'!$C:$C,0))),"",INDEX('Policy Characteristics'!I:I,MATCH($C1009,'Policy Characteristics'!$C:$C,0)))</f>
        <v>% reduction in energy use</v>
      </c>
      <c r="P1009" s="254"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54" t="str">
        <f>IF(ISBLANK(INDEX('Policy Characteristics'!K:K,MATCH($C1009,'Policy Characteristics'!$C:$C,0))),"",INDEX('Policy Characteristics'!K:K,MATCH($C1009,'Policy Characteristics'!$C:$C,0)))</f>
        <v>industry-ag-main.html#eff-stds</v>
      </c>
      <c r="R1009" s="254" t="str">
        <f>IF(ISBLANK(INDEX('Policy Characteristics'!L:L,MATCH($C1009,'Policy Characteristics'!$C:$C,0))),"",INDEX('Policy Characteristics'!L:L,MATCH($C1009,'Policy Characteristics'!$C:$C,0)))</f>
        <v>industry-energy-efficiency-standards.html</v>
      </c>
    </row>
    <row r="1010" spans="1:18" s="4" customFormat="1">
      <c r="A1010" s="254" t="str">
        <f>IF(ISBLANK(INDEX('Policy Characteristics'!A:A,MATCH($C1010,'Policy Characteristics'!$C:$C,0))),"",INDEX('Policy Characteristics'!A:A,MATCH($C1010,'Policy Characteristics'!$C:$C,0)))</f>
        <v>Industry</v>
      </c>
      <c r="B1010" s="262" t="str">
        <f>IF(ISBLANK(INDEX('Policy Characteristics'!B:B,MATCH($C1010,'Policy Characteristics'!$C:$C,0))),"",INDEX('Policy Characteristics'!B:B,MATCH($C1010,'Policy Characteristics'!$C:$C,0)))</f>
        <v>Industry Energy Efficiency Standards</v>
      </c>
      <c r="C1010" s="254" t="str">
        <f t="shared" si="41"/>
        <v>Percentage Improvement in Eqpt Efficiency Standards above BAU</v>
      </c>
      <c r="D1010" s="6" t="s">
        <v>3069</v>
      </c>
      <c r="E1010" s="45" t="s">
        <v>2708</v>
      </c>
      <c r="F1010" t="s">
        <v>3033</v>
      </c>
      <c r="G1010" s="45" t="s">
        <v>2711</v>
      </c>
      <c r="H1010" s="43">
        <v>994</v>
      </c>
      <c r="I1010" s="324" t="s">
        <v>44</v>
      </c>
      <c r="J1010" s="255" t="str">
        <f>IF(ISBLANK(INDEX('Policy Characteristics'!D:D,MATCH($C1010,'Policy Characteristics'!$C:$C,0))),"",INDEX('Policy Characteristics'!D:D,MATCH($C1010,'Policy Characteristics'!$C:$C,0)))</f>
        <v>Industry Energy Efficiency Standards</v>
      </c>
      <c r="K1010" s="254" t="str">
        <f>IF(ISBLANK(INDEX('Policy Characteristics'!E:E,MATCH($C1010,'Policy Characteristics'!$C:$C,0))),"",INDEX('Policy Characteristics'!E:E,MATCH($C1010,'Policy Characteristics'!$C:$C,0)))</f>
        <v>indst efficiency standards</v>
      </c>
      <c r="L1010" s="261">
        <f>IF(ISBLANK(INDEX('Policy Characteristics'!F:F,MATCH($C1010,'Policy Characteristics'!$C:$C,0))),"",INDEX('Policy Characteristics'!F:F,MATCH($C1010,'Policy Characteristics'!$C:$C,0)))</f>
        <v>0</v>
      </c>
      <c r="M1010" s="261">
        <f>IF(ISBLANK(INDEX('Policy Characteristics'!G:G,MATCH($C1010,'Policy Characteristics'!$C:$C,0))),"",INDEX('Policy Characteristics'!G:G,MATCH($C1010,'Policy Characteristics'!$C:$C,0)))</f>
        <v>0.25</v>
      </c>
      <c r="N1010" s="261">
        <f>IF(ISBLANK(INDEX('Policy Characteristics'!H:H,MATCH($C1010,'Policy Characteristics'!$C:$C,0))),"",INDEX('Policy Characteristics'!H:H,MATCH($C1010,'Policy Characteristics'!$C:$C,0)))</f>
        <v>0.01</v>
      </c>
      <c r="O1010" s="254" t="str">
        <f>IF(ISBLANK(INDEX('Policy Characteristics'!I:I,MATCH($C1010,'Policy Characteristics'!$C:$C,0))),"",INDEX('Policy Characteristics'!I:I,MATCH($C1010,'Policy Characteristics'!$C:$C,0)))</f>
        <v>% reduction in energy use</v>
      </c>
      <c r="P1010" s="254"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54" t="str">
        <f>IF(ISBLANK(INDEX('Policy Characteristics'!K:K,MATCH($C1010,'Policy Characteristics'!$C:$C,0))),"",INDEX('Policy Characteristics'!K:K,MATCH($C1010,'Policy Characteristics'!$C:$C,0)))</f>
        <v>industry-ag-main.html#eff-stds</v>
      </c>
      <c r="R1010" s="254" t="str">
        <f>IF(ISBLANK(INDEX('Policy Characteristics'!L:L,MATCH($C1010,'Policy Characteristics'!$C:$C,0))),"",INDEX('Policy Characteristics'!L:L,MATCH($C1010,'Policy Characteristics'!$C:$C,0)))</f>
        <v>industry-energy-efficiency-standards.html</v>
      </c>
    </row>
    <row r="1011" spans="1:18" s="4" customFormat="1">
      <c r="A1011" s="254" t="str">
        <f>IF(ISBLANK(INDEX('Policy Characteristics'!A:A,MATCH($C1011,'Policy Characteristics'!$C:$C,0))),"",INDEX('Policy Characteristics'!A:A,MATCH($C1011,'Policy Characteristics'!$C:$C,0)))</f>
        <v>Industry</v>
      </c>
      <c r="B1011" s="262" t="str">
        <f>IF(ISBLANK(INDEX('Policy Characteristics'!B:B,MATCH($C1011,'Policy Characteristics'!$C:$C,0))),"",INDEX('Policy Characteristics'!B:B,MATCH($C1011,'Policy Characteristics'!$C:$C,0)))</f>
        <v>Industry Energy Efficiency Standards</v>
      </c>
      <c r="C1011" s="254" t="str">
        <f t="shared" si="41"/>
        <v>Percentage Improvement in Eqpt Efficiency Standards above BAU</v>
      </c>
      <c r="D1011" s="6" t="s">
        <v>3069</v>
      </c>
      <c r="E1011" s="45" t="s">
        <v>2709</v>
      </c>
      <c r="F1011" t="s">
        <v>3033</v>
      </c>
      <c r="G1011" s="45" t="s">
        <v>2713</v>
      </c>
      <c r="H1011" s="43">
        <v>995</v>
      </c>
      <c r="I1011" s="324" t="s">
        <v>43</v>
      </c>
      <c r="J1011" s="255" t="str">
        <f>IF(ISBLANK(INDEX('Policy Characteristics'!D:D,MATCH($C1011,'Policy Characteristics'!$C:$C,0))),"",INDEX('Policy Characteristics'!D:D,MATCH($C1011,'Policy Characteristics'!$C:$C,0)))</f>
        <v>Industry Energy Efficiency Standards</v>
      </c>
      <c r="K1011" s="254" t="str">
        <f>IF(ISBLANK(INDEX('Policy Characteristics'!E:E,MATCH($C1011,'Policy Characteristics'!$C:$C,0))),"",INDEX('Policy Characteristics'!E:E,MATCH($C1011,'Policy Characteristics'!$C:$C,0)))</f>
        <v>indst efficiency standards</v>
      </c>
      <c r="L1011" s="261">
        <f>IF(ISBLANK(INDEX('Policy Characteristics'!F:F,MATCH($C1011,'Policy Characteristics'!$C:$C,0))),"",INDEX('Policy Characteristics'!F:F,MATCH($C1011,'Policy Characteristics'!$C:$C,0)))</f>
        <v>0</v>
      </c>
      <c r="M1011" s="261">
        <f>IF(ISBLANK(INDEX('Policy Characteristics'!G:G,MATCH($C1011,'Policy Characteristics'!$C:$C,0))),"",INDEX('Policy Characteristics'!G:G,MATCH($C1011,'Policy Characteristics'!$C:$C,0)))</f>
        <v>0.25</v>
      </c>
      <c r="N1011" s="261">
        <f>IF(ISBLANK(INDEX('Policy Characteristics'!H:H,MATCH($C1011,'Policy Characteristics'!$C:$C,0))),"",INDEX('Policy Characteristics'!H:H,MATCH($C1011,'Policy Characteristics'!$C:$C,0)))</f>
        <v>0.01</v>
      </c>
      <c r="O1011" s="254" t="str">
        <f>IF(ISBLANK(INDEX('Policy Characteristics'!I:I,MATCH($C1011,'Policy Characteristics'!$C:$C,0))),"",INDEX('Policy Characteristics'!I:I,MATCH($C1011,'Policy Characteristics'!$C:$C,0)))</f>
        <v>% reduction in energy use</v>
      </c>
      <c r="P1011" s="254"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54" t="str">
        <f>IF(ISBLANK(INDEX('Policy Characteristics'!K:K,MATCH($C1011,'Policy Characteristics'!$C:$C,0))),"",INDEX('Policy Characteristics'!K:K,MATCH($C1011,'Policy Characteristics'!$C:$C,0)))</f>
        <v>industry-ag-main.html#eff-stds</v>
      </c>
      <c r="R1011" s="254" t="str">
        <f>IF(ISBLANK(INDEX('Policy Characteristics'!L:L,MATCH($C1011,'Policy Characteristics'!$C:$C,0))),"",INDEX('Policy Characteristics'!L:L,MATCH($C1011,'Policy Characteristics'!$C:$C,0)))</f>
        <v>industry-energy-efficiency-standards.html</v>
      </c>
    </row>
    <row r="1012" spans="1:18" s="4" customFormat="1">
      <c r="A1012" s="254" t="str">
        <f>IF(ISBLANK(INDEX('Policy Characteristics'!A:A,MATCH($C1012,'Policy Characteristics'!$C:$C,0))),"",INDEX('Policy Characteristics'!A:A,MATCH($C1012,'Policy Characteristics'!$C:$C,0)))</f>
        <v>Industry</v>
      </c>
      <c r="B1012" s="262" t="str">
        <f>IF(ISBLANK(INDEX('Policy Characteristics'!B:B,MATCH($C1012,'Policy Characteristics'!$C:$C,0))),"",INDEX('Policy Characteristics'!B:B,MATCH($C1012,'Policy Characteristics'!$C:$C,0)))</f>
        <v>Industry Energy Efficiency Standards</v>
      </c>
      <c r="C1012" s="254" t="str">
        <f t="shared" si="41"/>
        <v>Percentage Improvement in Eqpt Efficiency Standards above BAU</v>
      </c>
      <c r="D1012" s="6" t="s">
        <v>3069</v>
      </c>
      <c r="E1012" s="45" t="s">
        <v>2710</v>
      </c>
      <c r="F1012" t="s">
        <v>3033</v>
      </c>
      <c r="G1012" s="45" t="s">
        <v>2714</v>
      </c>
      <c r="H1012" s="43">
        <v>996</v>
      </c>
      <c r="I1012" s="324" t="s">
        <v>44</v>
      </c>
      <c r="J1012" s="255" t="str">
        <f>IF(ISBLANK(INDEX('Policy Characteristics'!D:D,MATCH($C1012,'Policy Characteristics'!$C:$C,0))),"",INDEX('Policy Characteristics'!D:D,MATCH($C1012,'Policy Characteristics'!$C:$C,0)))</f>
        <v>Industry Energy Efficiency Standards</v>
      </c>
      <c r="K1012" s="254" t="str">
        <f>IF(ISBLANK(INDEX('Policy Characteristics'!E:E,MATCH($C1012,'Policy Characteristics'!$C:$C,0))),"",INDEX('Policy Characteristics'!E:E,MATCH($C1012,'Policy Characteristics'!$C:$C,0)))</f>
        <v>indst efficiency standards</v>
      </c>
      <c r="L1012" s="261">
        <f>IF(ISBLANK(INDEX('Policy Characteristics'!F:F,MATCH($C1012,'Policy Characteristics'!$C:$C,0))),"",INDEX('Policy Characteristics'!F:F,MATCH($C1012,'Policy Characteristics'!$C:$C,0)))</f>
        <v>0</v>
      </c>
      <c r="M1012" s="261">
        <f>IF(ISBLANK(INDEX('Policy Characteristics'!G:G,MATCH($C1012,'Policy Characteristics'!$C:$C,0))),"",INDEX('Policy Characteristics'!G:G,MATCH($C1012,'Policy Characteristics'!$C:$C,0)))</f>
        <v>0.25</v>
      </c>
      <c r="N1012" s="261">
        <f>IF(ISBLANK(INDEX('Policy Characteristics'!H:H,MATCH($C1012,'Policy Characteristics'!$C:$C,0))),"",INDEX('Policy Characteristics'!H:H,MATCH($C1012,'Policy Characteristics'!$C:$C,0)))</f>
        <v>0.01</v>
      </c>
      <c r="O1012" s="254" t="str">
        <f>IF(ISBLANK(INDEX('Policy Characteristics'!I:I,MATCH($C1012,'Policy Characteristics'!$C:$C,0))),"",INDEX('Policy Characteristics'!I:I,MATCH($C1012,'Policy Characteristics'!$C:$C,0)))</f>
        <v>% reduction in energy use</v>
      </c>
      <c r="P1012" s="254"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54" t="str">
        <f>IF(ISBLANK(INDEX('Policy Characteristics'!K:K,MATCH($C1012,'Policy Characteristics'!$C:$C,0))),"",INDEX('Policy Characteristics'!K:K,MATCH($C1012,'Policy Characteristics'!$C:$C,0)))</f>
        <v>industry-ag-main.html#eff-stds</v>
      </c>
      <c r="R1012" s="254" t="str">
        <f>IF(ISBLANK(INDEX('Policy Characteristics'!L:L,MATCH($C1012,'Policy Characteristics'!$C:$C,0))),"",INDEX('Policy Characteristics'!L:L,MATCH($C1012,'Policy Characteristics'!$C:$C,0)))</f>
        <v>industry-energy-efficiency-standards.html</v>
      </c>
    </row>
    <row r="1013" spans="1:18" s="4" customFormat="1">
      <c r="A1013" s="254" t="str">
        <f>IF(ISBLANK(INDEX('Policy Characteristics'!A:A,MATCH($C1013,'Policy Characteristics'!$C:$C,0))),"",INDEX('Policy Characteristics'!A:A,MATCH($C1013,'Policy Characteristics'!$C:$C,0)))</f>
        <v>Industry</v>
      </c>
      <c r="B1013" s="262" t="str">
        <f>IF(ISBLANK(INDEX('Policy Characteristics'!B:B,MATCH($C1013,'Policy Characteristics'!$C:$C,0))),"",INDEX('Policy Characteristics'!B:B,MATCH($C1013,'Policy Characteristics'!$C:$C,0)))</f>
        <v>Industry Energy Efficiency Standards</v>
      </c>
      <c r="C1013" s="254" t="str">
        <f t="shared" si="41"/>
        <v>Percentage Improvement in Eqpt Efficiency Standards above BAU</v>
      </c>
      <c r="D1013" s="6" t="s">
        <v>3069</v>
      </c>
      <c r="E1013" s="45" t="s">
        <v>2707</v>
      </c>
      <c r="F1013" t="s">
        <v>3033</v>
      </c>
      <c r="G1013" s="45" t="s">
        <v>2712</v>
      </c>
      <c r="H1013" s="43">
        <v>997</v>
      </c>
      <c r="I1013" s="324" t="s">
        <v>44</v>
      </c>
      <c r="J1013" s="255" t="str">
        <f>IF(ISBLANK(INDEX('Policy Characteristics'!D:D,MATCH($C1013,'Policy Characteristics'!$C:$C,0))),"",INDEX('Policy Characteristics'!D:D,MATCH($C1013,'Policy Characteristics'!$C:$C,0)))</f>
        <v>Industry Energy Efficiency Standards</v>
      </c>
      <c r="K1013" s="254" t="str">
        <f>IF(ISBLANK(INDEX('Policy Characteristics'!E:E,MATCH($C1013,'Policy Characteristics'!$C:$C,0))),"",INDEX('Policy Characteristics'!E:E,MATCH($C1013,'Policy Characteristics'!$C:$C,0)))</f>
        <v>indst efficiency standards</v>
      </c>
      <c r="L1013" s="261">
        <f>IF(ISBLANK(INDEX('Policy Characteristics'!F:F,MATCH($C1013,'Policy Characteristics'!$C:$C,0))),"",INDEX('Policy Characteristics'!F:F,MATCH($C1013,'Policy Characteristics'!$C:$C,0)))</f>
        <v>0</v>
      </c>
      <c r="M1013" s="261">
        <f>IF(ISBLANK(INDEX('Policy Characteristics'!G:G,MATCH($C1013,'Policy Characteristics'!$C:$C,0))),"",INDEX('Policy Characteristics'!G:G,MATCH($C1013,'Policy Characteristics'!$C:$C,0)))</f>
        <v>0.25</v>
      </c>
      <c r="N1013" s="261">
        <f>IF(ISBLANK(INDEX('Policy Characteristics'!H:H,MATCH($C1013,'Policy Characteristics'!$C:$C,0))),"",INDEX('Policy Characteristics'!H:H,MATCH($C1013,'Policy Characteristics'!$C:$C,0)))</f>
        <v>0.01</v>
      </c>
      <c r="O1013" s="254" t="str">
        <f>IF(ISBLANK(INDEX('Policy Characteristics'!I:I,MATCH($C1013,'Policy Characteristics'!$C:$C,0))),"",INDEX('Policy Characteristics'!I:I,MATCH($C1013,'Policy Characteristics'!$C:$C,0)))</f>
        <v>% reduction in energy use</v>
      </c>
      <c r="P1013" s="254"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54" t="str">
        <f>IF(ISBLANK(INDEX('Policy Characteristics'!K:K,MATCH($C1013,'Policy Characteristics'!$C:$C,0))),"",INDEX('Policy Characteristics'!K:K,MATCH($C1013,'Policy Characteristics'!$C:$C,0)))</f>
        <v>industry-ag-main.html#eff-stds</v>
      </c>
      <c r="R1013" s="254" t="str">
        <f>IF(ISBLANK(INDEX('Policy Characteristics'!L:L,MATCH($C1013,'Policy Characteristics'!$C:$C,0))),"",INDEX('Policy Characteristics'!L:L,MATCH($C1013,'Policy Characteristics'!$C:$C,0)))</f>
        <v>industry-energy-efficiency-standards.html</v>
      </c>
    </row>
    <row r="1014" spans="1:18" s="4" customFormat="1">
      <c r="A1014" s="254" t="str">
        <f>IF(ISBLANK(INDEX('Policy Characteristics'!A:A,MATCH($C1014,'Policy Characteristics'!$C:$C,0))),"",INDEX('Policy Characteristics'!A:A,MATCH($C1014,'Policy Characteristics'!$C:$C,0)))</f>
        <v>Industry</v>
      </c>
      <c r="B1014" s="262" t="str">
        <f>IF(ISBLANK(INDEX('Policy Characteristics'!B:B,MATCH($C1014,'Policy Characteristics'!$C:$C,0))),"",INDEX('Policy Characteristics'!B:B,MATCH($C1014,'Policy Characteristics'!$C:$C,0)))</f>
        <v>Industry Energy Efficiency Standards</v>
      </c>
      <c r="C1014" s="254" t="str">
        <f t="shared" si="41"/>
        <v>Percentage Improvement in Eqpt Efficiency Standards above BAU</v>
      </c>
      <c r="D1014" s="6" t="s">
        <v>3070</v>
      </c>
      <c r="E1014" s="45" t="s">
        <v>2400</v>
      </c>
      <c r="F1014" t="s">
        <v>3034</v>
      </c>
      <c r="G1014" s="45" t="s">
        <v>2406</v>
      </c>
      <c r="H1014" s="43">
        <v>998</v>
      </c>
      <c r="I1014" s="324" t="s">
        <v>43</v>
      </c>
      <c r="J1014" s="255" t="str">
        <f>IF(ISBLANK(INDEX('Policy Characteristics'!D:D,MATCH($C1014,'Policy Characteristics'!$C:$C,0))),"",INDEX('Policy Characteristics'!D:D,MATCH($C1014,'Policy Characteristics'!$C:$C,0)))</f>
        <v>Industry Energy Efficiency Standards</v>
      </c>
      <c r="K1014" s="254" t="str">
        <f>IF(ISBLANK(INDEX('Policy Characteristics'!E:E,MATCH($C1014,'Policy Characteristics'!$C:$C,0))),"",INDEX('Policy Characteristics'!E:E,MATCH($C1014,'Policy Characteristics'!$C:$C,0)))</f>
        <v>indst efficiency standards</v>
      </c>
      <c r="L1014" s="261">
        <f>IF(ISBLANK(INDEX('Policy Characteristics'!F:F,MATCH($C1014,'Policy Characteristics'!$C:$C,0))),"",INDEX('Policy Characteristics'!F:F,MATCH($C1014,'Policy Characteristics'!$C:$C,0)))</f>
        <v>0</v>
      </c>
      <c r="M1014" s="261">
        <f>IF(ISBLANK(INDEX('Policy Characteristics'!G:G,MATCH($C1014,'Policy Characteristics'!$C:$C,0))),"",INDEX('Policy Characteristics'!G:G,MATCH($C1014,'Policy Characteristics'!$C:$C,0)))</f>
        <v>0.25</v>
      </c>
      <c r="N1014" s="261">
        <f>IF(ISBLANK(INDEX('Policy Characteristics'!H:H,MATCH($C1014,'Policy Characteristics'!$C:$C,0))),"",INDEX('Policy Characteristics'!H:H,MATCH($C1014,'Policy Characteristics'!$C:$C,0)))</f>
        <v>0.01</v>
      </c>
      <c r="O1014" s="254" t="str">
        <f>IF(ISBLANK(INDEX('Policy Characteristics'!I:I,MATCH($C1014,'Policy Characteristics'!$C:$C,0))),"",INDEX('Policy Characteristics'!I:I,MATCH($C1014,'Policy Characteristics'!$C:$C,0)))</f>
        <v>% reduction in energy use</v>
      </c>
      <c r="P1014" s="254"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54" t="str">
        <f>IF(ISBLANK(INDEX('Policy Characteristics'!K:K,MATCH($C1014,'Policy Characteristics'!$C:$C,0))),"",INDEX('Policy Characteristics'!K:K,MATCH($C1014,'Policy Characteristics'!$C:$C,0)))</f>
        <v>industry-ag-main.html#eff-stds</v>
      </c>
      <c r="R1014" s="254" t="str">
        <f>IF(ISBLANK(INDEX('Policy Characteristics'!L:L,MATCH($C1014,'Policy Characteristics'!$C:$C,0))),"",INDEX('Policy Characteristics'!L:L,MATCH($C1014,'Policy Characteristics'!$C:$C,0)))</f>
        <v>industry-energy-efficiency-standards.html</v>
      </c>
    </row>
    <row r="1015" spans="1:18" s="4" customFormat="1">
      <c r="A1015" s="254" t="str">
        <f>IF(ISBLANK(INDEX('Policy Characteristics'!A:A,MATCH($C1015,'Policy Characteristics'!$C:$C,0))),"",INDEX('Policy Characteristics'!A:A,MATCH($C1015,'Policy Characteristics'!$C:$C,0)))</f>
        <v>Industry</v>
      </c>
      <c r="B1015" s="262" t="str">
        <f>IF(ISBLANK(INDEX('Policy Characteristics'!B:B,MATCH($C1015,'Policy Characteristics'!$C:$C,0))),"",INDEX('Policy Characteristics'!B:B,MATCH($C1015,'Policy Characteristics'!$C:$C,0)))</f>
        <v>Industry Energy Efficiency Standards</v>
      </c>
      <c r="C1015" s="254" t="str">
        <f t="shared" si="41"/>
        <v>Percentage Improvement in Eqpt Efficiency Standards above BAU</v>
      </c>
      <c r="D1015" s="6" t="s">
        <v>3070</v>
      </c>
      <c r="E1015" s="45" t="s">
        <v>2401</v>
      </c>
      <c r="F1015" t="s">
        <v>3034</v>
      </c>
      <c r="G1015" s="45" t="s">
        <v>2409</v>
      </c>
      <c r="H1015" s="43">
        <v>999</v>
      </c>
      <c r="I1015" s="324" t="s">
        <v>43</v>
      </c>
      <c r="J1015" s="255" t="str">
        <f>IF(ISBLANK(INDEX('Policy Characteristics'!D:D,MATCH($C1015,'Policy Characteristics'!$C:$C,0))),"",INDEX('Policy Characteristics'!D:D,MATCH($C1015,'Policy Characteristics'!$C:$C,0)))</f>
        <v>Industry Energy Efficiency Standards</v>
      </c>
      <c r="K1015" s="254" t="str">
        <f>IF(ISBLANK(INDEX('Policy Characteristics'!E:E,MATCH($C1015,'Policy Characteristics'!$C:$C,0))),"",INDEX('Policy Characteristics'!E:E,MATCH($C1015,'Policy Characteristics'!$C:$C,0)))</f>
        <v>indst efficiency standards</v>
      </c>
      <c r="L1015" s="261">
        <f>IF(ISBLANK(INDEX('Policy Characteristics'!F:F,MATCH($C1015,'Policy Characteristics'!$C:$C,0))),"",INDEX('Policy Characteristics'!F:F,MATCH($C1015,'Policy Characteristics'!$C:$C,0)))</f>
        <v>0</v>
      </c>
      <c r="M1015" s="261">
        <f>IF(ISBLANK(INDEX('Policy Characteristics'!G:G,MATCH($C1015,'Policy Characteristics'!$C:$C,0))),"",INDEX('Policy Characteristics'!G:G,MATCH($C1015,'Policy Characteristics'!$C:$C,0)))</f>
        <v>0.25</v>
      </c>
      <c r="N1015" s="261">
        <f>IF(ISBLANK(INDEX('Policy Characteristics'!H:H,MATCH($C1015,'Policy Characteristics'!$C:$C,0))),"",INDEX('Policy Characteristics'!H:H,MATCH($C1015,'Policy Characteristics'!$C:$C,0)))</f>
        <v>0.01</v>
      </c>
      <c r="O1015" s="254" t="str">
        <f>IF(ISBLANK(INDEX('Policy Characteristics'!I:I,MATCH($C1015,'Policy Characteristics'!$C:$C,0))),"",INDEX('Policy Characteristics'!I:I,MATCH($C1015,'Policy Characteristics'!$C:$C,0)))</f>
        <v>% reduction in energy use</v>
      </c>
      <c r="P1015" s="254"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54" t="str">
        <f>IF(ISBLANK(INDEX('Policy Characteristics'!K:K,MATCH($C1015,'Policy Characteristics'!$C:$C,0))),"",INDEX('Policy Characteristics'!K:K,MATCH($C1015,'Policy Characteristics'!$C:$C,0)))</f>
        <v>industry-ag-main.html#eff-stds</v>
      </c>
      <c r="R1015" s="254" t="str">
        <f>IF(ISBLANK(INDEX('Policy Characteristics'!L:L,MATCH($C1015,'Policy Characteristics'!$C:$C,0))),"",INDEX('Policy Characteristics'!L:L,MATCH($C1015,'Policy Characteristics'!$C:$C,0)))</f>
        <v>industry-energy-efficiency-standards.html</v>
      </c>
    </row>
    <row r="1016" spans="1:18" s="4" customFormat="1">
      <c r="A1016" s="254" t="str">
        <f>IF(ISBLANK(INDEX('Policy Characteristics'!A:A,MATCH($C1016,'Policy Characteristics'!$C:$C,0))),"",INDEX('Policy Characteristics'!A:A,MATCH($C1016,'Policy Characteristics'!$C:$C,0)))</f>
        <v>Industry</v>
      </c>
      <c r="B1016" s="262" t="str">
        <f>IF(ISBLANK(INDEX('Policy Characteristics'!B:B,MATCH($C1016,'Policy Characteristics'!$C:$C,0))),"",INDEX('Policy Characteristics'!B:B,MATCH($C1016,'Policy Characteristics'!$C:$C,0)))</f>
        <v>Industry Energy Efficiency Standards</v>
      </c>
      <c r="C1016" s="254" t="str">
        <f t="shared" si="41"/>
        <v>Percentage Improvement in Eqpt Efficiency Standards above BAU</v>
      </c>
      <c r="D1016" s="6" t="s">
        <v>3070</v>
      </c>
      <c r="E1016" s="45" t="s">
        <v>2402</v>
      </c>
      <c r="F1016" t="s">
        <v>3034</v>
      </c>
      <c r="G1016" s="45" t="s">
        <v>2410</v>
      </c>
      <c r="H1016" s="43">
        <v>1000</v>
      </c>
      <c r="I1016" s="324" t="s">
        <v>43</v>
      </c>
      <c r="J1016" s="255" t="str">
        <f>IF(ISBLANK(INDEX('Policy Characteristics'!D:D,MATCH($C1016,'Policy Characteristics'!$C:$C,0))),"",INDEX('Policy Characteristics'!D:D,MATCH($C1016,'Policy Characteristics'!$C:$C,0)))</f>
        <v>Industry Energy Efficiency Standards</v>
      </c>
      <c r="K1016" s="254" t="str">
        <f>IF(ISBLANK(INDEX('Policy Characteristics'!E:E,MATCH($C1016,'Policy Characteristics'!$C:$C,0))),"",INDEX('Policy Characteristics'!E:E,MATCH($C1016,'Policy Characteristics'!$C:$C,0)))</f>
        <v>indst efficiency standards</v>
      </c>
      <c r="L1016" s="261">
        <f>IF(ISBLANK(INDEX('Policy Characteristics'!F:F,MATCH($C1016,'Policy Characteristics'!$C:$C,0))),"",INDEX('Policy Characteristics'!F:F,MATCH($C1016,'Policy Characteristics'!$C:$C,0)))</f>
        <v>0</v>
      </c>
      <c r="M1016" s="261">
        <f>IF(ISBLANK(INDEX('Policy Characteristics'!G:G,MATCH($C1016,'Policy Characteristics'!$C:$C,0))),"",INDEX('Policy Characteristics'!G:G,MATCH($C1016,'Policy Characteristics'!$C:$C,0)))</f>
        <v>0.25</v>
      </c>
      <c r="N1016" s="261">
        <f>IF(ISBLANK(INDEX('Policy Characteristics'!H:H,MATCH($C1016,'Policy Characteristics'!$C:$C,0))),"",INDEX('Policy Characteristics'!H:H,MATCH($C1016,'Policy Characteristics'!$C:$C,0)))</f>
        <v>0.01</v>
      </c>
      <c r="O1016" s="254" t="str">
        <f>IF(ISBLANK(INDEX('Policy Characteristics'!I:I,MATCH($C1016,'Policy Characteristics'!$C:$C,0))),"",INDEX('Policy Characteristics'!I:I,MATCH($C1016,'Policy Characteristics'!$C:$C,0)))</f>
        <v>% reduction in energy use</v>
      </c>
      <c r="P1016" s="254"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54" t="str">
        <f>IF(ISBLANK(INDEX('Policy Characteristics'!K:K,MATCH($C1016,'Policy Characteristics'!$C:$C,0))),"",INDEX('Policy Characteristics'!K:K,MATCH($C1016,'Policy Characteristics'!$C:$C,0)))</f>
        <v>industry-ag-main.html#eff-stds</v>
      </c>
      <c r="R1016" s="254" t="str">
        <f>IF(ISBLANK(INDEX('Policy Characteristics'!L:L,MATCH($C1016,'Policy Characteristics'!$C:$C,0))),"",INDEX('Policy Characteristics'!L:L,MATCH($C1016,'Policy Characteristics'!$C:$C,0)))</f>
        <v>industry-energy-efficiency-standards.html</v>
      </c>
    </row>
    <row r="1017" spans="1:18" s="4" customFormat="1">
      <c r="A1017" s="254" t="str">
        <f>IF(ISBLANK(INDEX('Policy Characteristics'!A:A,MATCH($C1017,'Policy Characteristics'!$C:$C,0))),"",INDEX('Policy Characteristics'!A:A,MATCH($C1017,'Policy Characteristics'!$C:$C,0)))</f>
        <v>Industry</v>
      </c>
      <c r="B1017" s="262" t="str">
        <f>IF(ISBLANK(INDEX('Policy Characteristics'!B:B,MATCH($C1017,'Policy Characteristics'!$C:$C,0))),"",INDEX('Policy Characteristics'!B:B,MATCH($C1017,'Policy Characteristics'!$C:$C,0)))</f>
        <v>Industry Energy Efficiency Standards</v>
      </c>
      <c r="C1017" s="254" t="str">
        <f t="shared" si="41"/>
        <v>Percentage Improvement in Eqpt Efficiency Standards above BAU</v>
      </c>
      <c r="D1017" s="6" t="s">
        <v>3070</v>
      </c>
      <c r="E1017" s="45" t="s">
        <v>2403</v>
      </c>
      <c r="F1017" t="s">
        <v>3034</v>
      </c>
      <c r="G1017" s="45" t="s">
        <v>2407</v>
      </c>
      <c r="H1017" s="43">
        <v>1001</v>
      </c>
      <c r="I1017" s="324" t="s">
        <v>44</v>
      </c>
      <c r="J1017" s="255" t="str">
        <f>IF(ISBLANK(INDEX('Policy Characteristics'!D:D,MATCH($C1017,'Policy Characteristics'!$C:$C,0))),"",INDEX('Policy Characteristics'!D:D,MATCH($C1017,'Policy Characteristics'!$C:$C,0)))</f>
        <v>Industry Energy Efficiency Standards</v>
      </c>
      <c r="K1017" s="254" t="str">
        <f>IF(ISBLANK(INDEX('Policy Characteristics'!E:E,MATCH($C1017,'Policy Characteristics'!$C:$C,0))),"",INDEX('Policy Characteristics'!E:E,MATCH($C1017,'Policy Characteristics'!$C:$C,0)))</f>
        <v>indst efficiency standards</v>
      </c>
      <c r="L1017" s="261">
        <f>IF(ISBLANK(INDEX('Policy Characteristics'!F:F,MATCH($C1017,'Policy Characteristics'!$C:$C,0))),"",INDEX('Policy Characteristics'!F:F,MATCH($C1017,'Policy Characteristics'!$C:$C,0)))</f>
        <v>0</v>
      </c>
      <c r="M1017" s="261">
        <f>IF(ISBLANK(INDEX('Policy Characteristics'!G:G,MATCH($C1017,'Policy Characteristics'!$C:$C,0))),"",INDEX('Policy Characteristics'!G:G,MATCH($C1017,'Policy Characteristics'!$C:$C,0)))</f>
        <v>0.25</v>
      </c>
      <c r="N1017" s="261">
        <f>IF(ISBLANK(INDEX('Policy Characteristics'!H:H,MATCH($C1017,'Policy Characteristics'!$C:$C,0))),"",INDEX('Policy Characteristics'!H:H,MATCH($C1017,'Policy Characteristics'!$C:$C,0)))</f>
        <v>0.01</v>
      </c>
      <c r="O1017" s="254" t="str">
        <f>IF(ISBLANK(INDEX('Policy Characteristics'!I:I,MATCH($C1017,'Policy Characteristics'!$C:$C,0))),"",INDEX('Policy Characteristics'!I:I,MATCH($C1017,'Policy Characteristics'!$C:$C,0)))</f>
        <v>% reduction in energy use</v>
      </c>
      <c r="P1017" s="254"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54" t="str">
        <f>IF(ISBLANK(INDEX('Policy Characteristics'!K:K,MATCH($C1017,'Policy Characteristics'!$C:$C,0))),"",INDEX('Policy Characteristics'!K:K,MATCH($C1017,'Policy Characteristics'!$C:$C,0)))</f>
        <v>industry-ag-main.html#eff-stds</v>
      </c>
      <c r="R1017" s="254" t="str">
        <f>IF(ISBLANK(INDEX('Policy Characteristics'!L:L,MATCH($C1017,'Policy Characteristics'!$C:$C,0))),"",INDEX('Policy Characteristics'!L:L,MATCH($C1017,'Policy Characteristics'!$C:$C,0)))</f>
        <v>industry-energy-efficiency-standards.html</v>
      </c>
    </row>
    <row r="1018" spans="1:18" s="4" customFormat="1">
      <c r="A1018" s="254" t="str">
        <f>IF(ISBLANK(INDEX('Policy Characteristics'!A:A,MATCH($C1018,'Policy Characteristics'!$C:$C,0))),"",INDEX('Policy Characteristics'!A:A,MATCH($C1018,'Policy Characteristics'!$C:$C,0)))</f>
        <v>Industry</v>
      </c>
      <c r="B1018" s="262" t="str">
        <f>IF(ISBLANK(INDEX('Policy Characteristics'!B:B,MATCH($C1018,'Policy Characteristics'!$C:$C,0))),"",INDEX('Policy Characteristics'!B:B,MATCH($C1018,'Policy Characteristics'!$C:$C,0)))</f>
        <v>Industry Energy Efficiency Standards</v>
      </c>
      <c r="C1018" s="254" t="str">
        <f t="shared" si="41"/>
        <v>Percentage Improvement in Eqpt Efficiency Standards above BAU</v>
      </c>
      <c r="D1018" s="6" t="s">
        <v>3070</v>
      </c>
      <c r="E1018" s="45" t="s">
        <v>2404</v>
      </c>
      <c r="F1018" t="s">
        <v>3034</v>
      </c>
      <c r="G1018" s="45" t="s">
        <v>2408</v>
      </c>
      <c r="H1018" s="43">
        <v>1002</v>
      </c>
      <c r="I1018" s="324" t="s">
        <v>43</v>
      </c>
      <c r="J1018" s="255" t="str">
        <f>IF(ISBLANK(INDEX('Policy Characteristics'!D:D,MATCH($C1018,'Policy Characteristics'!$C:$C,0))),"",INDEX('Policy Characteristics'!D:D,MATCH($C1018,'Policy Characteristics'!$C:$C,0)))</f>
        <v>Industry Energy Efficiency Standards</v>
      </c>
      <c r="K1018" s="254" t="str">
        <f>IF(ISBLANK(INDEX('Policy Characteristics'!E:E,MATCH($C1018,'Policy Characteristics'!$C:$C,0))),"",INDEX('Policy Characteristics'!E:E,MATCH($C1018,'Policy Characteristics'!$C:$C,0)))</f>
        <v>indst efficiency standards</v>
      </c>
      <c r="L1018" s="261">
        <f>IF(ISBLANK(INDEX('Policy Characteristics'!F:F,MATCH($C1018,'Policy Characteristics'!$C:$C,0))),"",INDEX('Policy Characteristics'!F:F,MATCH($C1018,'Policy Characteristics'!$C:$C,0)))</f>
        <v>0</v>
      </c>
      <c r="M1018" s="261">
        <f>IF(ISBLANK(INDEX('Policy Characteristics'!G:G,MATCH($C1018,'Policy Characteristics'!$C:$C,0))),"",INDEX('Policy Characteristics'!G:G,MATCH($C1018,'Policy Characteristics'!$C:$C,0)))</f>
        <v>0.25</v>
      </c>
      <c r="N1018" s="261">
        <f>IF(ISBLANK(INDEX('Policy Characteristics'!H:H,MATCH($C1018,'Policy Characteristics'!$C:$C,0))),"",INDEX('Policy Characteristics'!H:H,MATCH($C1018,'Policy Characteristics'!$C:$C,0)))</f>
        <v>0.01</v>
      </c>
      <c r="O1018" s="254" t="str">
        <f>IF(ISBLANK(INDEX('Policy Characteristics'!I:I,MATCH($C1018,'Policy Characteristics'!$C:$C,0))),"",INDEX('Policy Characteristics'!I:I,MATCH($C1018,'Policy Characteristics'!$C:$C,0)))</f>
        <v>% reduction in energy use</v>
      </c>
      <c r="P1018" s="254"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54" t="str">
        <f>IF(ISBLANK(INDEX('Policy Characteristics'!K:K,MATCH($C1018,'Policy Characteristics'!$C:$C,0))),"",INDEX('Policy Characteristics'!K:K,MATCH($C1018,'Policy Characteristics'!$C:$C,0)))</f>
        <v>industry-ag-main.html#eff-stds</v>
      </c>
      <c r="R1018" s="254" t="str">
        <f>IF(ISBLANK(INDEX('Policy Characteristics'!L:L,MATCH($C1018,'Policy Characteristics'!$C:$C,0))),"",INDEX('Policy Characteristics'!L:L,MATCH($C1018,'Policy Characteristics'!$C:$C,0)))</f>
        <v>industry-energy-efficiency-standards.html</v>
      </c>
    </row>
    <row r="1019" spans="1:18" s="4" customFormat="1">
      <c r="A1019" s="254" t="str">
        <f>IF(ISBLANK(INDEX('Policy Characteristics'!A:A,MATCH($C1019,'Policy Characteristics'!$C:$C,0))),"",INDEX('Policy Characteristics'!A:A,MATCH($C1019,'Policy Characteristics'!$C:$C,0)))</f>
        <v>Industry</v>
      </c>
      <c r="B1019" s="262" t="str">
        <f>IF(ISBLANK(INDEX('Policy Characteristics'!B:B,MATCH($C1019,'Policy Characteristics'!$C:$C,0))),"",INDEX('Policy Characteristics'!B:B,MATCH($C1019,'Policy Characteristics'!$C:$C,0)))</f>
        <v>Industry Energy Efficiency Standards</v>
      </c>
      <c r="C1019" s="254" t="str">
        <f t="shared" si="41"/>
        <v>Percentage Improvement in Eqpt Efficiency Standards above BAU</v>
      </c>
      <c r="D1019" s="6" t="s">
        <v>3070</v>
      </c>
      <c r="E1019" s="45" t="s">
        <v>2405</v>
      </c>
      <c r="F1019" t="s">
        <v>3034</v>
      </c>
      <c r="G1019" s="45" t="s">
        <v>2411</v>
      </c>
      <c r="H1019" s="43">
        <v>1003</v>
      </c>
      <c r="I1019" s="324" t="s">
        <v>44</v>
      </c>
      <c r="J1019" s="255" t="str">
        <f>IF(ISBLANK(INDEX('Policy Characteristics'!D:D,MATCH($C1019,'Policy Characteristics'!$C:$C,0))),"",INDEX('Policy Characteristics'!D:D,MATCH($C1019,'Policy Characteristics'!$C:$C,0)))</f>
        <v>Industry Energy Efficiency Standards</v>
      </c>
      <c r="K1019" s="254" t="str">
        <f>IF(ISBLANK(INDEX('Policy Characteristics'!E:E,MATCH($C1019,'Policy Characteristics'!$C:$C,0))),"",INDEX('Policy Characteristics'!E:E,MATCH($C1019,'Policy Characteristics'!$C:$C,0)))</f>
        <v>indst efficiency standards</v>
      </c>
      <c r="L1019" s="261">
        <f>IF(ISBLANK(INDEX('Policy Characteristics'!F:F,MATCH($C1019,'Policy Characteristics'!$C:$C,0))),"",INDEX('Policy Characteristics'!F:F,MATCH($C1019,'Policy Characteristics'!$C:$C,0)))</f>
        <v>0</v>
      </c>
      <c r="M1019" s="261">
        <f>IF(ISBLANK(INDEX('Policy Characteristics'!G:G,MATCH($C1019,'Policy Characteristics'!$C:$C,0))),"",INDEX('Policy Characteristics'!G:G,MATCH($C1019,'Policy Characteristics'!$C:$C,0)))</f>
        <v>0.25</v>
      </c>
      <c r="N1019" s="261">
        <f>IF(ISBLANK(INDEX('Policy Characteristics'!H:H,MATCH($C1019,'Policy Characteristics'!$C:$C,0))),"",INDEX('Policy Characteristics'!H:H,MATCH($C1019,'Policy Characteristics'!$C:$C,0)))</f>
        <v>0.01</v>
      </c>
      <c r="O1019" s="254" t="str">
        <f>IF(ISBLANK(INDEX('Policy Characteristics'!I:I,MATCH($C1019,'Policy Characteristics'!$C:$C,0))),"",INDEX('Policy Characteristics'!I:I,MATCH($C1019,'Policy Characteristics'!$C:$C,0)))</f>
        <v>% reduction in energy use</v>
      </c>
      <c r="P1019" s="254"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54" t="str">
        <f>IF(ISBLANK(INDEX('Policy Characteristics'!K:K,MATCH($C1019,'Policy Characteristics'!$C:$C,0))),"",INDEX('Policy Characteristics'!K:K,MATCH($C1019,'Policy Characteristics'!$C:$C,0)))</f>
        <v>industry-ag-main.html#eff-stds</v>
      </c>
      <c r="R1019" s="254" t="str">
        <f>IF(ISBLANK(INDEX('Policy Characteristics'!L:L,MATCH($C1019,'Policy Characteristics'!$C:$C,0))),"",INDEX('Policy Characteristics'!L:L,MATCH($C1019,'Policy Characteristics'!$C:$C,0)))</f>
        <v>industry-energy-efficiency-standards.html</v>
      </c>
    </row>
    <row r="1020" spans="1:18" s="4" customFormat="1">
      <c r="A1020" s="254" t="str">
        <f>IF(ISBLANK(INDEX('Policy Characteristics'!A:A,MATCH($C1020,'Policy Characteristics'!$C:$C,0))),"",INDEX('Policy Characteristics'!A:A,MATCH($C1020,'Policy Characteristics'!$C:$C,0)))</f>
        <v>Industry</v>
      </c>
      <c r="B1020" s="262" t="str">
        <f>IF(ISBLANK(INDEX('Policy Characteristics'!B:B,MATCH($C1020,'Policy Characteristics'!$C:$C,0))),"",INDEX('Policy Characteristics'!B:B,MATCH($C1020,'Policy Characteristics'!$C:$C,0)))</f>
        <v>Industry Energy Efficiency Standards</v>
      </c>
      <c r="C1020" s="254" t="str">
        <f t="shared" si="41"/>
        <v>Percentage Improvement in Eqpt Efficiency Standards above BAU</v>
      </c>
      <c r="D1020" s="6" t="s">
        <v>3070</v>
      </c>
      <c r="E1020" s="45" t="s">
        <v>2708</v>
      </c>
      <c r="F1020" t="s">
        <v>3034</v>
      </c>
      <c r="G1020" s="45" t="s">
        <v>2711</v>
      </c>
      <c r="H1020" s="43">
        <v>1004</v>
      </c>
      <c r="I1020" s="324" t="s">
        <v>44</v>
      </c>
      <c r="J1020" s="255" t="str">
        <f>IF(ISBLANK(INDEX('Policy Characteristics'!D:D,MATCH($C1020,'Policy Characteristics'!$C:$C,0))),"",INDEX('Policy Characteristics'!D:D,MATCH($C1020,'Policy Characteristics'!$C:$C,0)))</f>
        <v>Industry Energy Efficiency Standards</v>
      </c>
      <c r="K1020" s="254" t="str">
        <f>IF(ISBLANK(INDEX('Policy Characteristics'!E:E,MATCH($C1020,'Policy Characteristics'!$C:$C,0))),"",INDEX('Policy Characteristics'!E:E,MATCH($C1020,'Policy Characteristics'!$C:$C,0)))</f>
        <v>indst efficiency standards</v>
      </c>
      <c r="L1020" s="261">
        <f>IF(ISBLANK(INDEX('Policy Characteristics'!F:F,MATCH($C1020,'Policy Characteristics'!$C:$C,0))),"",INDEX('Policy Characteristics'!F:F,MATCH($C1020,'Policy Characteristics'!$C:$C,0)))</f>
        <v>0</v>
      </c>
      <c r="M1020" s="261">
        <f>IF(ISBLANK(INDEX('Policy Characteristics'!G:G,MATCH($C1020,'Policy Characteristics'!$C:$C,0))),"",INDEX('Policy Characteristics'!G:G,MATCH($C1020,'Policy Characteristics'!$C:$C,0)))</f>
        <v>0.25</v>
      </c>
      <c r="N1020" s="261">
        <f>IF(ISBLANK(INDEX('Policy Characteristics'!H:H,MATCH($C1020,'Policy Characteristics'!$C:$C,0))),"",INDEX('Policy Characteristics'!H:H,MATCH($C1020,'Policy Characteristics'!$C:$C,0)))</f>
        <v>0.01</v>
      </c>
      <c r="O1020" s="254" t="str">
        <f>IF(ISBLANK(INDEX('Policy Characteristics'!I:I,MATCH($C1020,'Policy Characteristics'!$C:$C,0))),"",INDEX('Policy Characteristics'!I:I,MATCH($C1020,'Policy Characteristics'!$C:$C,0)))</f>
        <v>% reduction in energy use</v>
      </c>
      <c r="P1020" s="254"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54" t="str">
        <f>IF(ISBLANK(INDEX('Policy Characteristics'!K:K,MATCH($C1020,'Policy Characteristics'!$C:$C,0))),"",INDEX('Policy Characteristics'!K:K,MATCH($C1020,'Policy Characteristics'!$C:$C,0)))</f>
        <v>industry-ag-main.html#eff-stds</v>
      </c>
      <c r="R1020" s="254" t="str">
        <f>IF(ISBLANK(INDEX('Policy Characteristics'!L:L,MATCH($C1020,'Policy Characteristics'!$C:$C,0))),"",INDEX('Policy Characteristics'!L:L,MATCH($C1020,'Policy Characteristics'!$C:$C,0)))</f>
        <v>industry-energy-efficiency-standards.html</v>
      </c>
    </row>
    <row r="1021" spans="1:18" s="4" customFormat="1">
      <c r="A1021" s="254" t="str">
        <f>IF(ISBLANK(INDEX('Policy Characteristics'!A:A,MATCH($C1021,'Policy Characteristics'!$C:$C,0))),"",INDEX('Policy Characteristics'!A:A,MATCH($C1021,'Policy Characteristics'!$C:$C,0)))</f>
        <v>Industry</v>
      </c>
      <c r="B1021" s="262" t="str">
        <f>IF(ISBLANK(INDEX('Policy Characteristics'!B:B,MATCH($C1021,'Policy Characteristics'!$C:$C,0))),"",INDEX('Policy Characteristics'!B:B,MATCH($C1021,'Policy Characteristics'!$C:$C,0)))</f>
        <v>Industry Energy Efficiency Standards</v>
      </c>
      <c r="C1021" s="254" t="str">
        <f t="shared" si="41"/>
        <v>Percentage Improvement in Eqpt Efficiency Standards above BAU</v>
      </c>
      <c r="D1021" s="6" t="s">
        <v>3070</v>
      </c>
      <c r="E1021" s="45" t="s">
        <v>2709</v>
      </c>
      <c r="F1021" t="s">
        <v>3034</v>
      </c>
      <c r="G1021" s="45" t="s">
        <v>2713</v>
      </c>
      <c r="H1021" s="43">
        <v>1005</v>
      </c>
      <c r="I1021" s="324" t="s">
        <v>43</v>
      </c>
      <c r="J1021" s="255" t="str">
        <f>IF(ISBLANK(INDEX('Policy Characteristics'!D:D,MATCH($C1021,'Policy Characteristics'!$C:$C,0))),"",INDEX('Policy Characteristics'!D:D,MATCH($C1021,'Policy Characteristics'!$C:$C,0)))</f>
        <v>Industry Energy Efficiency Standards</v>
      </c>
      <c r="K1021" s="254" t="str">
        <f>IF(ISBLANK(INDEX('Policy Characteristics'!E:E,MATCH($C1021,'Policy Characteristics'!$C:$C,0))),"",INDEX('Policy Characteristics'!E:E,MATCH($C1021,'Policy Characteristics'!$C:$C,0)))</f>
        <v>indst efficiency standards</v>
      </c>
      <c r="L1021" s="261">
        <f>IF(ISBLANK(INDEX('Policy Characteristics'!F:F,MATCH($C1021,'Policy Characteristics'!$C:$C,0))),"",INDEX('Policy Characteristics'!F:F,MATCH($C1021,'Policy Characteristics'!$C:$C,0)))</f>
        <v>0</v>
      </c>
      <c r="M1021" s="261">
        <f>IF(ISBLANK(INDEX('Policy Characteristics'!G:G,MATCH($C1021,'Policy Characteristics'!$C:$C,0))),"",INDEX('Policy Characteristics'!G:G,MATCH($C1021,'Policy Characteristics'!$C:$C,0)))</f>
        <v>0.25</v>
      </c>
      <c r="N1021" s="261">
        <f>IF(ISBLANK(INDEX('Policy Characteristics'!H:H,MATCH($C1021,'Policy Characteristics'!$C:$C,0))),"",INDEX('Policy Characteristics'!H:H,MATCH($C1021,'Policy Characteristics'!$C:$C,0)))</f>
        <v>0.01</v>
      </c>
      <c r="O1021" s="254" t="str">
        <f>IF(ISBLANK(INDEX('Policy Characteristics'!I:I,MATCH($C1021,'Policy Characteristics'!$C:$C,0))),"",INDEX('Policy Characteristics'!I:I,MATCH($C1021,'Policy Characteristics'!$C:$C,0)))</f>
        <v>% reduction in energy use</v>
      </c>
      <c r="P1021" s="254"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54" t="str">
        <f>IF(ISBLANK(INDEX('Policy Characteristics'!K:K,MATCH($C1021,'Policy Characteristics'!$C:$C,0))),"",INDEX('Policy Characteristics'!K:K,MATCH($C1021,'Policy Characteristics'!$C:$C,0)))</f>
        <v>industry-ag-main.html#eff-stds</v>
      </c>
      <c r="R1021" s="254" t="str">
        <f>IF(ISBLANK(INDEX('Policy Characteristics'!L:L,MATCH($C1021,'Policy Characteristics'!$C:$C,0))),"",INDEX('Policy Characteristics'!L:L,MATCH($C1021,'Policy Characteristics'!$C:$C,0)))</f>
        <v>industry-energy-efficiency-standards.html</v>
      </c>
    </row>
    <row r="1022" spans="1:18" s="4" customFormat="1">
      <c r="A1022" s="254" t="str">
        <f>IF(ISBLANK(INDEX('Policy Characteristics'!A:A,MATCH($C1022,'Policy Characteristics'!$C:$C,0))),"",INDEX('Policy Characteristics'!A:A,MATCH($C1022,'Policy Characteristics'!$C:$C,0)))</f>
        <v>Industry</v>
      </c>
      <c r="B1022" s="262" t="str">
        <f>IF(ISBLANK(INDEX('Policy Characteristics'!B:B,MATCH($C1022,'Policy Characteristics'!$C:$C,0))),"",INDEX('Policy Characteristics'!B:B,MATCH($C1022,'Policy Characteristics'!$C:$C,0)))</f>
        <v>Industry Energy Efficiency Standards</v>
      </c>
      <c r="C1022" s="254" t="str">
        <f t="shared" si="41"/>
        <v>Percentage Improvement in Eqpt Efficiency Standards above BAU</v>
      </c>
      <c r="D1022" s="6" t="s">
        <v>3070</v>
      </c>
      <c r="E1022" s="45" t="s">
        <v>2710</v>
      </c>
      <c r="F1022" t="s">
        <v>3034</v>
      </c>
      <c r="G1022" s="45" t="s">
        <v>2714</v>
      </c>
      <c r="H1022" s="43">
        <v>1006</v>
      </c>
      <c r="I1022" s="324" t="s">
        <v>43</v>
      </c>
      <c r="J1022" s="255" t="str">
        <f>IF(ISBLANK(INDEX('Policy Characteristics'!D:D,MATCH($C1022,'Policy Characteristics'!$C:$C,0))),"",INDEX('Policy Characteristics'!D:D,MATCH($C1022,'Policy Characteristics'!$C:$C,0)))</f>
        <v>Industry Energy Efficiency Standards</v>
      </c>
      <c r="K1022" s="254" t="str">
        <f>IF(ISBLANK(INDEX('Policy Characteristics'!E:E,MATCH($C1022,'Policy Characteristics'!$C:$C,0))),"",INDEX('Policy Characteristics'!E:E,MATCH($C1022,'Policy Characteristics'!$C:$C,0)))</f>
        <v>indst efficiency standards</v>
      </c>
      <c r="L1022" s="261">
        <f>IF(ISBLANK(INDEX('Policy Characteristics'!F:F,MATCH($C1022,'Policy Characteristics'!$C:$C,0))),"",INDEX('Policy Characteristics'!F:F,MATCH($C1022,'Policy Characteristics'!$C:$C,0)))</f>
        <v>0</v>
      </c>
      <c r="M1022" s="261">
        <f>IF(ISBLANK(INDEX('Policy Characteristics'!G:G,MATCH($C1022,'Policy Characteristics'!$C:$C,0))),"",INDEX('Policy Characteristics'!G:G,MATCH($C1022,'Policy Characteristics'!$C:$C,0)))</f>
        <v>0.25</v>
      </c>
      <c r="N1022" s="261">
        <f>IF(ISBLANK(INDEX('Policy Characteristics'!H:H,MATCH($C1022,'Policy Characteristics'!$C:$C,0))),"",INDEX('Policy Characteristics'!H:H,MATCH($C1022,'Policy Characteristics'!$C:$C,0)))</f>
        <v>0.01</v>
      </c>
      <c r="O1022" s="254" t="str">
        <f>IF(ISBLANK(INDEX('Policy Characteristics'!I:I,MATCH($C1022,'Policy Characteristics'!$C:$C,0))),"",INDEX('Policy Characteristics'!I:I,MATCH($C1022,'Policy Characteristics'!$C:$C,0)))</f>
        <v>% reduction in energy use</v>
      </c>
      <c r="P1022" s="254"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54" t="str">
        <f>IF(ISBLANK(INDEX('Policy Characteristics'!K:K,MATCH($C1022,'Policy Characteristics'!$C:$C,0))),"",INDEX('Policy Characteristics'!K:K,MATCH($C1022,'Policy Characteristics'!$C:$C,0)))</f>
        <v>industry-ag-main.html#eff-stds</v>
      </c>
      <c r="R1022" s="254" t="str">
        <f>IF(ISBLANK(INDEX('Policy Characteristics'!L:L,MATCH($C1022,'Policy Characteristics'!$C:$C,0))),"",INDEX('Policy Characteristics'!L:L,MATCH($C1022,'Policy Characteristics'!$C:$C,0)))</f>
        <v>industry-energy-efficiency-standards.html</v>
      </c>
    </row>
    <row r="1023" spans="1:18" s="4" customFormat="1">
      <c r="A1023" s="254" t="str">
        <f>IF(ISBLANK(INDEX('Policy Characteristics'!A:A,MATCH($C1023,'Policy Characteristics'!$C:$C,0))),"",INDEX('Policy Characteristics'!A:A,MATCH($C1023,'Policy Characteristics'!$C:$C,0)))</f>
        <v>Industry</v>
      </c>
      <c r="B1023" s="262" t="str">
        <f>IF(ISBLANK(INDEX('Policy Characteristics'!B:B,MATCH($C1023,'Policy Characteristics'!$C:$C,0))),"",INDEX('Policy Characteristics'!B:B,MATCH($C1023,'Policy Characteristics'!$C:$C,0)))</f>
        <v>Industry Energy Efficiency Standards</v>
      </c>
      <c r="C1023" s="254" t="str">
        <f t="shared" si="41"/>
        <v>Percentage Improvement in Eqpt Efficiency Standards above BAU</v>
      </c>
      <c r="D1023" s="6" t="s">
        <v>3070</v>
      </c>
      <c r="E1023" s="45" t="s">
        <v>2707</v>
      </c>
      <c r="F1023" t="s">
        <v>3034</v>
      </c>
      <c r="G1023" s="45" t="s">
        <v>2712</v>
      </c>
      <c r="H1023" s="43">
        <v>1007</v>
      </c>
      <c r="I1023" s="324" t="s">
        <v>44</v>
      </c>
      <c r="J1023" s="255" t="str">
        <f>IF(ISBLANK(INDEX('Policy Characteristics'!D:D,MATCH($C1023,'Policy Characteristics'!$C:$C,0))),"",INDEX('Policy Characteristics'!D:D,MATCH($C1023,'Policy Characteristics'!$C:$C,0)))</f>
        <v>Industry Energy Efficiency Standards</v>
      </c>
      <c r="K1023" s="254" t="str">
        <f>IF(ISBLANK(INDEX('Policy Characteristics'!E:E,MATCH($C1023,'Policy Characteristics'!$C:$C,0))),"",INDEX('Policy Characteristics'!E:E,MATCH($C1023,'Policy Characteristics'!$C:$C,0)))</f>
        <v>indst efficiency standards</v>
      </c>
      <c r="L1023" s="261">
        <f>IF(ISBLANK(INDEX('Policy Characteristics'!F:F,MATCH($C1023,'Policy Characteristics'!$C:$C,0))),"",INDEX('Policy Characteristics'!F:F,MATCH($C1023,'Policy Characteristics'!$C:$C,0)))</f>
        <v>0</v>
      </c>
      <c r="M1023" s="261">
        <f>IF(ISBLANK(INDEX('Policy Characteristics'!G:G,MATCH($C1023,'Policy Characteristics'!$C:$C,0))),"",INDEX('Policy Characteristics'!G:G,MATCH($C1023,'Policy Characteristics'!$C:$C,0)))</f>
        <v>0.25</v>
      </c>
      <c r="N1023" s="261">
        <f>IF(ISBLANK(INDEX('Policy Characteristics'!H:H,MATCH($C1023,'Policy Characteristics'!$C:$C,0))),"",INDEX('Policy Characteristics'!H:H,MATCH($C1023,'Policy Characteristics'!$C:$C,0)))</f>
        <v>0.01</v>
      </c>
      <c r="O1023" s="254" t="str">
        <f>IF(ISBLANK(INDEX('Policy Characteristics'!I:I,MATCH($C1023,'Policy Characteristics'!$C:$C,0))),"",INDEX('Policy Characteristics'!I:I,MATCH($C1023,'Policy Characteristics'!$C:$C,0)))</f>
        <v>% reduction in energy use</v>
      </c>
      <c r="P1023" s="254"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54" t="str">
        <f>IF(ISBLANK(INDEX('Policy Characteristics'!K:K,MATCH($C1023,'Policy Characteristics'!$C:$C,0))),"",INDEX('Policy Characteristics'!K:K,MATCH($C1023,'Policy Characteristics'!$C:$C,0)))</f>
        <v>industry-ag-main.html#eff-stds</v>
      </c>
      <c r="R1023" s="254" t="str">
        <f>IF(ISBLANK(INDEX('Policy Characteristics'!L:L,MATCH($C1023,'Policy Characteristics'!$C:$C,0))),"",INDEX('Policy Characteristics'!L:L,MATCH($C1023,'Policy Characteristics'!$C:$C,0)))</f>
        <v>industry-energy-efficiency-standards.html</v>
      </c>
    </row>
    <row r="1024" spans="1:18" s="4" customFormat="1">
      <c r="A1024" s="254" t="str">
        <f>IF(ISBLANK(INDEX('Policy Characteristics'!A:A,MATCH($C1024,'Policy Characteristics'!$C:$C,0))),"",INDEX('Policy Characteristics'!A:A,MATCH($C1024,'Policy Characteristics'!$C:$C,0)))</f>
        <v>Industry</v>
      </c>
      <c r="B1024" s="262" t="str">
        <f>IF(ISBLANK(INDEX('Policy Characteristics'!B:B,MATCH($C1024,'Policy Characteristics'!$C:$C,0))),"",INDEX('Policy Characteristics'!B:B,MATCH($C1024,'Policy Characteristics'!$C:$C,0)))</f>
        <v>Industry Energy Efficiency Standards</v>
      </c>
      <c r="C1024" s="254" t="str">
        <f t="shared" si="41"/>
        <v>Percentage Improvement in Eqpt Efficiency Standards above BAU</v>
      </c>
      <c r="D1024" s="6" t="s">
        <v>3071</v>
      </c>
      <c r="E1024" s="45" t="s">
        <v>2400</v>
      </c>
      <c r="F1024" t="s">
        <v>3035</v>
      </c>
      <c r="G1024" s="45" t="s">
        <v>2406</v>
      </c>
      <c r="H1024" s="43">
        <v>1008</v>
      </c>
      <c r="I1024" s="324" t="s">
        <v>43</v>
      </c>
      <c r="J1024" s="255" t="str">
        <f>IF(ISBLANK(INDEX('Policy Characteristics'!D:D,MATCH($C1024,'Policy Characteristics'!$C:$C,0))),"",INDEX('Policy Characteristics'!D:D,MATCH($C1024,'Policy Characteristics'!$C:$C,0)))</f>
        <v>Industry Energy Efficiency Standards</v>
      </c>
      <c r="K1024" s="254" t="str">
        <f>IF(ISBLANK(INDEX('Policy Characteristics'!E:E,MATCH($C1024,'Policy Characteristics'!$C:$C,0))),"",INDEX('Policy Characteristics'!E:E,MATCH($C1024,'Policy Characteristics'!$C:$C,0)))</f>
        <v>indst efficiency standards</v>
      </c>
      <c r="L1024" s="261">
        <f>IF(ISBLANK(INDEX('Policy Characteristics'!F:F,MATCH($C1024,'Policy Characteristics'!$C:$C,0))),"",INDEX('Policy Characteristics'!F:F,MATCH($C1024,'Policy Characteristics'!$C:$C,0)))</f>
        <v>0</v>
      </c>
      <c r="M1024" s="261">
        <f>IF(ISBLANK(INDEX('Policy Characteristics'!G:G,MATCH($C1024,'Policy Characteristics'!$C:$C,0))),"",INDEX('Policy Characteristics'!G:G,MATCH($C1024,'Policy Characteristics'!$C:$C,0)))</f>
        <v>0.25</v>
      </c>
      <c r="N1024" s="261">
        <f>IF(ISBLANK(INDEX('Policy Characteristics'!H:H,MATCH($C1024,'Policy Characteristics'!$C:$C,0))),"",INDEX('Policy Characteristics'!H:H,MATCH($C1024,'Policy Characteristics'!$C:$C,0)))</f>
        <v>0.01</v>
      </c>
      <c r="O1024" s="254" t="str">
        <f>IF(ISBLANK(INDEX('Policy Characteristics'!I:I,MATCH($C1024,'Policy Characteristics'!$C:$C,0))),"",INDEX('Policy Characteristics'!I:I,MATCH($C1024,'Policy Characteristics'!$C:$C,0)))</f>
        <v>% reduction in energy use</v>
      </c>
      <c r="P1024" s="254"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54" t="str">
        <f>IF(ISBLANK(INDEX('Policy Characteristics'!K:K,MATCH($C1024,'Policy Characteristics'!$C:$C,0))),"",INDEX('Policy Characteristics'!K:K,MATCH($C1024,'Policy Characteristics'!$C:$C,0)))</f>
        <v>industry-ag-main.html#eff-stds</v>
      </c>
      <c r="R1024" s="254" t="str">
        <f>IF(ISBLANK(INDEX('Policy Characteristics'!L:L,MATCH($C1024,'Policy Characteristics'!$C:$C,0))),"",INDEX('Policy Characteristics'!L:L,MATCH($C1024,'Policy Characteristics'!$C:$C,0)))</f>
        <v>industry-energy-efficiency-standards.html</v>
      </c>
    </row>
    <row r="1025" spans="1:18" s="4" customFormat="1">
      <c r="A1025" s="254" t="str">
        <f>IF(ISBLANK(INDEX('Policy Characteristics'!A:A,MATCH($C1025,'Policy Characteristics'!$C:$C,0))),"",INDEX('Policy Characteristics'!A:A,MATCH($C1025,'Policy Characteristics'!$C:$C,0)))</f>
        <v>Industry</v>
      </c>
      <c r="B1025" s="262" t="str">
        <f>IF(ISBLANK(INDEX('Policy Characteristics'!B:B,MATCH($C1025,'Policy Characteristics'!$C:$C,0))),"",INDEX('Policy Characteristics'!B:B,MATCH($C1025,'Policy Characteristics'!$C:$C,0)))</f>
        <v>Industry Energy Efficiency Standards</v>
      </c>
      <c r="C1025" s="254" t="str">
        <f t="shared" si="41"/>
        <v>Percentage Improvement in Eqpt Efficiency Standards above BAU</v>
      </c>
      <c r="D1025" s="6" t="s">
        <v>3071</v>
      </c>
      <c r="E1025" s="45" t="s">
        <v>2401</v>
      </c>
      <c r="F1025" t="s">
        <v>3035</v>
      </c>
      <c r="G1025" s="45" t="s">
        <v>2409</v>
      </c>
      <c r="H1025" s="43">
        <v>1009</v>
      </c>
      <c r="I1025" s="324" t="s">
        <v>43</v>
      </c>
      <c r="J1025" s="255" t="str">
        <f>IF(ISBLANK(INDEX('Policy Characteristics'!D:D,MATCH($C1025,'Policy Characteristics'!$C:$C,0))),"",INDEX('Policy Characteristics'!D:D,MATCH($C1025,'Policy Characteristics'!$C:$C,0)))</f>
        <v>Industry Energy Efficiency Standards</v>
      </c>
      <c r="K1025" s="254" t="str">
        <f>IF(ISBLANK(INDEX('Policy Characteristics'!E:E,MATCH($C1025,'Policy Characteristics'!$C:$C,0))),"",INDEX('Policy Characteristics'!E:E,MATCH($C1025,'Policy Characteristics'!$C:$C,0)))</f>
        <v>indst efficiency standards</v>
      </c>
      <c r="L1025" s="261">
        <f>IF(ISBLANK(INDEX('Policy Characteristics'!F:F,MATCH($C1025,'Policy Characteristics'!$C:$C,0))),"",INDEX('Policy Characteristics'!F:F,MATCH($C1025,'Policy Characteristics'!$C:$C,0)))</f>
        <v>0</v>
      </c>
      <c r="M1025" s="261">
        <f>IF(ISBLANK(INDEX('Policy Characteristics'!G:G,MATCH($C1025,'Policy Characteristics'!$C:$C,0))),"",INDEX('Policy Characteristics'!G:G,MATCH($C1025,'Policy Characteristics'!$C:$C,0)))</f>
        <v>0.25</v>
      </c>
      <c r="N1025" s="261">
        <f>IF(ISBLANK(INDEX('Policy Characteristics'!H:H,MATCH($C1025,'Policy Characteristics'!$C:$C,0))),"",INDEX('Policy Characteristics'!H:H,MATCH($C1025,'Policy Characteristics'!$C:$C,0)))</f>
        <v>0.01</v>
      </c>
      <c r="O1025" s="254" t="str">
        <f>IF(ISBLANK(INDEX('Policy Characteristics'!I:I,MATCH($C1025,'Policy Characteristics'!$C:$C,0))),"",INDEX('Policy Characteristics'!I:I,MATCH($C1025,'Policy Characteristics'!$C:$C,0)))</f>
        <v>% reduction in energy use</v>
      </c>
      <c r="P1025" s="254"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54" t="str">
        <f>IF(ISBLANK(INDEX('Policy Characteristics'!K:K,MATCH($C1025,'Policy Characteristics'!$C:$C,0))),"",INDEX('Policy Characteristics'!K:K,MATCH($C1025,'Policy Characteristics'!$C:$C,0)))</f>
        <v>industry-ag-main.html#eff-stds</v>
      </c>
      <c r="R1025" s="254" t="str">
        <f>IF(ISBLANK(INDEX('Policy Characteristics'!L:L,MATCH($C1025,'Policy Characteristics'!$C:$C,0))),"",INDEX('Policy Characteristics'!L:L,MATCH($C1025,'Policy Characteristics'!$C:$C,0)))</f>
        <v>industry-energy-efficiency-standards.html</v>
      </c>
    </row>
    <row r="1026" spans="1:18" s="4" customFormat="1">
      <c r="A1026" s="254" t="str">
        <f>IF(ISBLANK(INDEX('Policy Characteristics'!A:A,MATCH($C1026,'Policy Characteristics'!$C:$C,0))),"",INDEX('Policy Characteristics'!A:A,MATCH($C1026,'Policy Characteristics'!$C:$C,0)))</f>
        <v>Industry</v>
      </c>
      <c r="B1026" s="262" t="str">
        <f>IF(ISBLANK(INDEX('Policy Characteristics'!B:B,MATCH($C1026,'Policy Characteristics'!$C:$C,0))),"",INDEX('Policy Characteristics'!B:B,MATCH($C1026,'Policy Characteristics'!$C:$C,0)))</f>
        <v>Industry Energy Efficiency Standards</v>
      </c>
      <c r="C1026" s="254" t="str">
        <f t="shared" si="41"/>
        <v>Percentage Improvement in Eqpt Efficiency Standards above BAU</v>
      </c>
      <c r="D1026" s="6" t="s">
        <v>3071</v>
      </c>
      <c r="E1026" s="45" t="s">
        <v>2402</v>
      </c>
      <c r="F1026" t="s">
        <v>3035</v>
      </c>
      <c r="G1026" s="45" t="s">
        <v>2410</v>
      </c>
      <c r="H1026" s="43">
        <v>1010</v>
      </c>
      <c r="I1026" s="324" t="s">
        <v>43</v>
      </c>
      <c r="J1026" s="255" t="str">
        <f>IF(ISBLANK(INDEX('Policy Characteristics'!D:D,MATCH($C1026,'Policy Characteristics'!$C:$C,0))),"",INDEX('Policy Characteristics'!D:D,MATCH($C1026,'Policy Characteristics'!$C:$C,0)))</f>
        <v>Industry Energy Efficiency Standards</v>
      </c>
      <c r="K1026" s="254" t="str">
        <f>IF(ISBLANK(INDEX('Policy Characteristics'!E:E,MATCH($C1026,'Policy Characteristics'!$C:$C,0))),"",INDEX('Policy Characteristics'!E:E,MATCH($C1026,'Policy Characteristics'!$C:$C,0)))</f>
        <v>indst efficiency standards</v>
      </c>
      <c r="L1026" s="261">
        <f>IF(ISBLANK(INDEX('Policy Characteristics'!F:F,MATCH($C1026,'Policy Characteristics'!$C:$C,0))),"",INDEX('Policy Characteristics'!F:F,MATCH($C1026,'Policy Characteristics'!$C:$C,0)))</f>
        <v>0</v>
      </c>
      <c r="M1026" s="261">
        <f>IF(ISBLANK(INDEX('Policy Characteristics'!G:G,MATCH($C1026,'Policy Characteristics'!$C:$C,0))),"",INDEX('Policy Characteristics'!G:G,MATCH($C1026,'Policy Characteristics'!$C:$C,0)))</f>
        <v>0.25</v>
      </c>
      <c r="N1026" s="261">
        <f>IF(ISBLANK(INDEX('Policy Characteristics'!H:H,MATCH($C1026,'Policy Characteristics'!$C:$C,0))),"",INDEX('Policy Characteristics'!H:H,MATCH($C1026,'Policy Characteristics'!$C:$C,0)))</f>
        <v>0.01</v>
      </c>
      <c r="O1026" s="254" t="str">
        <f>IF(ISBLANK(INDEX('Policy Characteristics'!I:I,MATCH($C1026,'Policy Characteristics'!$C:$C,0))),"",INDEX('Policy Characteristics'!I:I,MATCH($C1026,'Policy Characteristics'!$C:$C,0)))</f>
        <v>% reduction in energy use</v>
      </c>
      <c r="P1026" s="254"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54" t="str">
        <f>IF(ISBLANK(INDEX('Policy Characteristics'!K:K,MATCH($C1026,'Policy Characteristics'!$C:$C,0))),"",INDEX('Policy Characteristics'!K:K,MATCH($C1026,'Policy Characteristics'!$C:$C,0)))</f>
        <v>industry-ag-main.html#eff-stds</v>
      </c>
      <c r="R1026" s="254" t="str">
        <f>IF(ISBLANK(INDEX('Policy Characteristics'!L:L,MATCH($C1026,'Policy Characteristics'!$C:$C,0))),"",INDEX('Policy Characteristics'!L:L,MATCH($C1026,'Policy Characteristics'!$C:$C,0)))</f>
        <v>industry-energy-efficiency-standards.html</v>
      </c>
    </row>
    <row r="1027" spans="1:18" s="4" customFormat="1">
      <c r="A1027" s="254" t="str">
        <f>IF(ISBLANK(INDEX('Policy Characteristics'!A:A,MATCH($C1027,'Policy Characteristics'!$C:$C,0))),"",INDEX('Policy Characteristics'!A:A,MATCH($C1027,'Policy Characteristics'!$C:$C,0)))</f>
        <v>Industry</v>
      </c>
      <c r="B1027" s="262" t="str">
        <f>IF(ISBLANK(INDEX('Policy Characteristics'!B:B,MATCH($C1027,'Policy Characteristics'!$C:$C,0))),"",INDEX('Policy Characteristics'!B:B,MATCH($C1027,'Policy Characteristics'!$C:$C,0)))</f>
        <v>Industry Energy Efficiency Standards</v>
      </c>
      <c r="C1027" s="254" t="str">
        <f t="shared" si="41"/>
        <v>Percentage Improvement in Eqpt Efficiency Standards above BAU</v>
      </c>
      <c r="D1027" s="6" t="s">
        <v>3071</v>
      </c>
      <c r="E1027" s="45" t="s">
        <v>2403</v>
      </c>
      <c r="F1027" t="s">
        <v>3035</v>
      </c>
      <c r="G1027" s="45" t="s">
        <v>2407</v>
      </c>
      <c r="H1027" s="43">
        <v>1011</v>
      </c>
      <c r="I1027" s="324" t="s">
        <v>44</v>
      </c>
      <c r="J1027" s="255" t="str">
        <f>IF(ISBLANK(INDEX('Policy Characteristics'!D:D,MATCH($C1027,'Policy Characteristics'!$C:$C,0))),"",INDEX('Policy Characteristics'!D:D,MATCH($C1027,'Policy Characteristics'!$C:$C,0)))</f>
        <v>Industry Energy Efficiency Standards</v>
      </c>
      <c r="K1027" s="254" t="str">
        <f>IF(ISBLANK(INDEX('Policy Characteristics'!E:E,MATCH($C1027,'Policy Characteristics'!$C:$C,0))),"",INDEX('Policy Characteristics'!E:E,MATCH($C1027,'Policy Characteristics'!$C:$C,0)))</f>
        <v>indst efficiency standards</v>
      </c>
      <c r="L1027" s="261">
        <f>IF(ISBLANK(INDEX('Policy Characteristics'!F:F,MATCH($C1027,'Policy Characteristics'!$C:$C,0))),"",INDEX('Policy Characteristics'!F:F,MATCH($C1027,'Policy Characteristics'!$C:$C,0)))</f>
        <v>0</v>
      </c>
      <c r="M1027" s="261">
        <f>IF(ISBLANK(INDEX('Policy Characteristics'!G:G,MATCH($C1027,'Policy Characteristics'!$C:$C,0))),"",INDEX('Policy Characteristics'!G:G,MATCH($C1027,'Policy Characteristics'!$C:$C,0)))</f>
        <v>0.25</v>
      </c>
      <c r="N1027" s="261">
        <f>IF(ISBLANK(INDEX('Policy Characteristics'!H:H,MATCH($C1027,'Policy Characteristics'!$C:$C,0))),"",INDEX('Policy Characteristics'!H:H,MATCH($C1027,'Policy Characteristics'!$C:$C,0)))</f>
        <v>0.01</v>
      </c>
      <c r="O1027" s="254" t="str">
        <f>IF(ISBLANK(INDEX('Policy Characteristics'!I:I,MATCH($C1027,'Policy Characteristics'!$C:$C,0))),"",INDEX('Policy Characteristics'!I:I,MATCH($C1027,'Policy Characteristics'!$C:$C,0)))</f>
        <v>% reduction in energy use</v>
      </c>
      <c r="P1027" s="254"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54" t="str">
        <f>IF(ISBLANK(INDEX('Policy Characteristics'!K:K,MATCH($C1027,'Policy Characteristics'!$C:$C,0))),"",INDEX('Policy Characteristics'!K:K,MATCH($C1027,'Policy Characteristics'!$C:$C,0)))</f>
        <v>industry-ag-main.html#eff-stds</v>
      </c>
      <c r="R1027" s="254" t="str">
        <f>IF(ISBLANK(INDEX('Policy Characteristics'!L:L,MATCH($C1027,'Policy Characteristics'!$C:$C,0))),"",INDEX('Policy Characteristics'!L:L,MATCH($C1027,'Policy Characteristics'!$C:$C,0)))</f>
        <v>industry-energy-efficiency-standards.html</v>
      </c>
    </row>
    <row r="1028" spans="1:18" s="4" customFormat="1">
      <c r="A1028" s="254" t="str">
        <f>IF(ISBLANK(INDEX('Policy Characteristics'!A:A,MATCH($C1028,'Policy Characteristics'!$C:$C,0))),"",INDEX('Policy Characteristics'!A:A,MATCH($C1028,'Policy Characteristics'!$C:$C,0)))</f>
        <v>Industry</v>
      </c>
      <c r="B1028" s="262" t="str">
        <f>IF(ISBLANK(INDEX('Policy Characteristics'!B:B,MATCH($C1028,'Policy Characteristics'!$C:$C,0))),"",INDEX('Policy Characteristics'!B:B,MATCH($C1028,'Policy Characteristics'!$C:$C,0)))</f>
        <v>Industry Energy Efficiency Standards</v>
      </c>
      <c r="C1028" s="254" t="str">
        <f t="shared" si="41"/>
        <v>Percentage Improvement in Eqpt Efficiency Standards above BAU</v>
      </c>
      <c r="D1028" s="6" t="s">
        <v>3071</v>
      </c>
      <c r="E1028" s="45" t="s">
        <v>2404</v>
      </c>
      <c r="F1028" t="s">
        <v>3035</v>
      </c>
      <c r="G1028" s="45" t="s">
        <v>2408</v>
      </c>
      <c r="H1028" s="43">
        <v>1012</v>
      </c>
      <c r="I1028" s="324" t="s">
        <v>43</v>
      </c>
      <c r="J1028" s="255" t="str">
        <f>IF(ISBLANK(INDEX('Policy Characteristics'!D:D,MATCH($C1028,'Policy Characteristics'!$C:$C,0))),"",INDEX('Policy Characteristics'!D:D,MATCH($C1028,'Policy Characteristics'!$C:$C,0)))</f>
        <v>Industry Energy Efficiency Standards</v>
      </c>
      <c r="K1028" s="254" t="str">
        <f>IF(ISBLANK(INDEX('Policy Characteristics'!E:E,MATCH($C1028,'Policy Characteristics'!$C:$C,0))),"",INDEX('Policy Characteristics'!E:E,MATCH($C1028,'Policy Characteristics'!$C:$C,0)))</f>
        <v>indst efficiency standards</v>
      </c>
      <c r="L1028" s="261">
        <f>IF(ISBLANK(INDEX('Policy Characteristics'!F:F,MATCH($C1028,'Policy Characteristics'!$C:$C,0))),"",INDEX('Policy Characteristics'!F:F,MATCH($C1028,'Policy Characteristics'!$C:$C,0)))</f>
        <v>0</v>
      </c>
      <c r="M1028" s="261">
        <f>IF(ISBLANK(INDEX('Policy Characteristics'!G:G,MATCH($C1028,'Policy Characteristics'!$C:$C,0))),"",INDEX('Policy Characteristics'!G:G,MATCH($C1028,'Policy Characteristics'!$C:$C,0)))</f>
        <v>0.25</v>
      </c>
      <c r="N1028" s="261">
        <f>IF(ISBLANK(INDEX('Policy Characteristics'!H:H,MATCH($C1028,'Policy Characteristics'!$C:$C,0))),"",INDEX('Policy Characteristics'!H:H,MATCH($C1028,'Policy Characteristics'!$C:$C,0)))</f>
        <v>0.01</v>
      </c>
      <c r="O1028" s="254" t="str">
        <f>IF(ISBLANK(INDEX('Policy Characteristics'!I:I,MATCH($C1028,'Policy Characteristics'!$C:$C,0))),"",INDEX('Policy Characteristics'!I:I,MATCH($C1028,'Policy Characteristics'!$C:$C,0)))</f>
        <v>% reduction in energy use</v>
      </c>
      <c r="P1028" s="254"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54" t="str">
        <f>IF(ISBLANK(INDEX('Policy Characteristics'!K:K,MATCH($C1028,'Policy Characteristics'!$C:$C,0))),"",INDEX('Policy Characteristics'!K:K,MATCH($C1028,'Policy Characteristics'!$C:$C,0)))</f>
        <v>industry-ag-main.html#eff-stds</v>
      </c>
      <c r="R1028" s="254" t="str">
        <f>IF(ISBLANK(INDEX('Policy Characteristics'!L:L,MATCH($C1028,'Policy Characteristics'!$C:$C,0))),"",INDEX('Policy Characteristics'!L:L,MATCH($C1028,'Policy Characteristics'!$C:$C,0)))</f>
        <v>industry-energy-efficiency-standards.html</v>
      </c>
    </row>
    <row r="1029" spans="1:18" s="4" customFormat="1">
      <c r="A1029" s="254" t="str">
        <f>IF(ISBLANK(INDEX('Policy Characteristics'!A:A,MATCH($C1029,'Policy Characteristics'!$C:$C,0))),"",INDEX('Policy Characteristics'!A:A,MATCH($C1029,'Policy Characteristics'!$C:$C,0)))</f>
        <v>Industry</v>
      </c>
      <c r="B1029" s="262" t="str">
        <f>IF(ISBLANK(INDEX('Policy Characteristics'!B:B,MATCH($C1029,'Policy Characteristics'!$C:$C,0))),"",INDEX('Policy Characteristics'!B:B,MATCH($C1029,'Policy Characteristics'!$C:$C,0)))</f>
        <v>Industry Energy Efficiency Standards</v>
      </c>
      <c r="C1029" s="254" t="str">
        <f t="shared" si="41"/>
        <v>Percentage Improvement in Eqpt Efficiency Standards above BAU</v>
      </c>
      <c r="D1029" s="6" t="s">
        <v>3071</v>
      </c>
      <c r="E1029" s="45" t="s">
        <v>2405</v>
      </c>
      <c r="F1029" t="s">
        <v>3035</v>
      </c>
      <c r="G1029" s="45" t="s">
        <v>2411</v>
      </c>
      <c r="H1029" s="43">
        <v>1013</v>
      </c>
      <c r="I1029" s="324" t="s">
        <v>44</v>
      </c>
      <c r="J1029" s="255" t="str">
        <f>IF(ISBLANK(INDEX('Policy Characteristics'!D:D,MATCH($C1029,'Policy Characteristics'!$C:$C,0))),"",INDEX('Policy Characteristics'!D:D,MATCH($C1029,'Policy Characteristics'!$C:$C,0)))</f>
        <v>Industry Energy Efficiency Standards</v>
      </c>
      <c r="K1029" s="254" t="str">
        <f>IF(ISBLANK(INDEX('Policy Characteristics'!E:E,MATCH($C1029,'Policy Characteristics'!$C:$C,0))),"",INDEX('Policy Characteristics'!E:E,MATCH($C1029,'Policy Characteristics'!$C:$C,0)))</f>
        <v>indst efficiency standards</v>
      </c>
      <c r="L1029" s="261">
        <f>IF(ISBLANK(INDEX('Policy Characteristics'!F:F,MATCH($C1029,'Policy Characteristics'!$C:$C,0))),"",INDEX('Policy Characteristics'!F:F,MATCH($C1029,'Policy Characteristics'!$C:$C,0)))</f>
        <v>0</v>
      </c>
      <c r="M1029" s="261">
        <f>IF(ISBLANK(INDEX('Policy Characteristics'!G:G,MATCH($C1029,'Policy Characteristics'!$C:$C,0))),"",INDEX('Policy Characteristics'!G:G,MATCH($C1029,'Policy Characteristics'!$C:$C,0)))</f>
        <v>0.25</v>
      </c>
      <c r="N1029" s="261">
        <f>IF(ISBLANK(INDEX('Policy Characteristics'!H:H,MATCH($C1029,'Policy Characteristics'!$C:$C,0))),"",INDEX('Policy Characteristics'!H:H,MATCH($C1029,'Policy Characteristics'!$C:$C,0)))</f>
        <v>0.01</v>
      </c>
      <c r="O1029" s="254" t="str">
        <f>IF(ISBLANK(INDEX('Policy Characteristics'!I:I,MATCH($C1029,'Policy Characteristics'!$C:$C,0))),"",INDEX('Policy Characteristics'!I:I,MATCH($C1029,'Policy Characteristics'!$C:$C,0)))</f>
        <v>% reduction in energy use</v>
      </c>
      <c r="P1029" s="254"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54" t="str">
        <f>IF(ISBLANK(INDEX('Policy Characteristics'!K:K,MATCH($C1029,'Policy Characteristics'!$C:$C,0))),"",INDEX('Policy Characteristics'!K:K,MATCH($C1029,'Policy Characteristics'!$C:$C,0)))</f>
        <v>industry-ag-main.html#eff-stds</v>
      </c>
      <c r="R1029" s="254" t="str">
        <f>IF(ISBLANK(INDEX('Policy Characteristics'!L:L,MATCH($C1029,'Policy Characteristics'!$C:$C,0))),"",INDEX('Policy Characteristics'!L:L,MATCH($C1029,'Policy Characteristics'!$C:$C,0)))</f>
        <v>industry-energy-efficiency-standards.html</v>
      </c>
    </row>
    <row r="1030" spans="1:18" s="4" customFormat="1">
      <c r="A1030" s="254" t="str">
        <f>IF(ISBLANK(INDEX('Policy Characteristics'!A:A,MATCH($C1030,'Policy Characteristics'!$C:$C,0))),"",INDEX('Policy Characteristics'!A:A,MATCH($C1030,'Policy Characteristics'!$C:$C,0)))</f>
        <v>Industry</v>
      </c>
      <c r="B1030" s="262" t="str">
        <f>IF(ISBLANK(INDEX('Policy Characteristics'!B:B,MATCH($C1030,'Policy Characteristics'!$C:$C,0))),"",INDEX('Policy Characteristics'!B:B,MATCH($C1030,'Policy Characteristics'!$C:$C,0)))</f>
        <v>Industry Energy Efficiency Standards</v>
      </c>
      <c r="C1030" s="254" t="str">
        <f t="shared" si="41"/>
        <v>Percentage Improvement in Eqpt Efficiency Standards above BAU</v>
      </c>
      <c r="D1030" s="6" t="s">
        <v>3071</v>
      </c>
      <c r="E1030" s="45" t="s">
        <v>2708</v>
      </c>
      <c r="F1030" t="s">
        <v>3035</v>
      </c>
      <c r="G1030" s="45" t="s">
        <v>2711</v>
      </c>
      <c r="H1030" s="43">
        <v>1014</v>
      </c>
      <c r="I1030" s="324" t="s">
        <v>44</v>
      </c>
      <c r="J1030" s="255" t="str">
        <f>IF(ISBLANK(INDEX('Policy Characteristics'!D:D,MATCH($C1030,'Policy Characteristics'!$C:$C,0))),"",INDEX('Policy Characteristics'!D:D,MATCH($C1030,'Policy Characteristics'!$C:$C,0)))</f>
        <v>Industry Energy Efficiency Standards</v>
      </c>
      <c r="K1030" s="254" t="str">
        <f>IF(ISBLANK(INDEX('Policy Characteristics'!E:E,MATCH($C1030,'Policy Characteristics'!$C:$C,0))),"",INDEX('Policy Characteristics'!E:E,MATCH($C1030,'Policy Characteristics'!$C:$C,0)))</f>
        <v>indst efficiency standards</v>
      </c>
      <c r="L1030" s="261">
        <f>IF(ISBLANK(INDEX('Policy Characteristics'!F:F,MATCH($C1030,'Policy Characteristics'!$C:$C,0))),"",INDEX('Policy Characteristics'!F:F,MATCH($C1030,'Policy Characteristics'!$C:$C,0)))</f>
        <v>0</v>
      </c>
      <c r="M1030" s="261">
        <f>IF(ISBLANK(INDEX('Policy Characteristics'!G:G,MATCH($C1030,'Policy Characteristics'!$C:$C,0))),"",INDEX('Policy Characteristics'!G:G,MATCH($C1030,'Policy Characteristics'!$C:$C,0)))</f>
        <v>0.25</v>
      </c>
      <c r="N1030" s="261">
        <f>IF(ISBLANK(INDEX('Policy Characteristics'!H:H,MATCH($C1030,'Policy Characteristics'!$C:$C,0))),"",INDEX('Policy Characteristics'!H:H,MATCH($C1030,'Policy Characteristics'!$C:$C,0)))</f>
        <v>0.01</v>
      </c>
      <c r="O1030" s="254" t="str">
        <f>IF(ISBLANK(INDEX('Policy Characteristics'!I:I,MATCH($C1030,'Policy Characteristics'!$C:$C,0))),"",INDEX('Policy Characteristics'!I:I,MATCH($C1030,'Policy Characteristics'!$C:$C,0)))</f>
        <v>% reduction in energy use</v>
      </c>
      <c r="P1030" s="254"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54" t="str">
        <f>IF(ISBLANK(INDEX('Policy Characteristics'!K:K,MATCH($C1030,'Policy Characteristics'!$C:$C,0))),"",INDEX('Policy Characteristics'!K:K,MATCH($C1030,'Policy Characteristics'!$C:$C,0)))</f>
        <v>industry-ag-main.html#eff-stds</v>
      </c>
      <c r="R1030" s="254" t="str">
        <f>IF(ISBLANK(INDEX('Policy Characteristics'!L:L,MATCH($C1030,'Policy Characteristics'!$C:$C,0))),"",INDEX('Policy Characteristics'!L:L,MATCH($C1030,'Policy Characteristics'!$C:$C,0)))</f>
        <v>industry-energy-efficiency-standards.html</v>
      </c>
    </row>
    <row r="1031" spans="1:18" s="4" customFormat="1">
      <c r="A1031" s="254" t="str">
        <f>IF(ISBLANK(INDEX('Policy Characteristics'!A:A,MATCH($C1031,'Policy Characteristics'!$C:$C,0))),"",INDEX('Policy Characteristics'!A:A,MATCH($C1031,'Policy Characteristics'!$C:$C,0)))</f>
        <v>Industry</v>
      </c>
      <c r="B1031" s="262" t="str">
        <f>IF(ISBLANK(INDEX('Policy Characteristics'!B:B,MATCH($C1031,'Policy Characteristics'!$C:$C,0))),"",INDEX('Policy Characteristics'!B:B,MATCH($C1031,'Policy Characteristics'!$C:$C,0)))</f>
        <v>Industry Energy Efficiency Standards</v>
      </c>
      <c r="C1031" s="254" t="str">
        <f t="shared" si="41"/>
        <v>Percentage Improvement in Eqpt Efficiency Standards above BAU</v>
      </c>
      <c r="D1031" s="6" t="s">
        <v>3071</v>
      </c>
      <c r="E1031" s="45" t="s">
        <v>2709</v>
      </c>
      <c r="F1031" t="s">
        <v>3035</v>
      </c>
      <c r="G1031" s="45" t="s">
        <v>2713</v>
      </c>
      <c r="H1031" s="43">
        <v>1015</v>
      </c>
      <c r="I1031" s="324" t="s">
        <v>43</v>
      </c>
      <c r="J1031" s="255" t="str">
        <f>IF(ISBLANK(INDEX('Policy Characteristics'!D:D,MATCH($C1031,'Policy Characteristics'!$C:$C,0))),"",INDEX('Policy Characteristics'!D:D,MATCH($C1031,'Policy Characteristics'!$C:$C,0)))</f>
        <v>Industry Energy Efficiency Standards</v>
      </c>
      <c r="K1031" s="254" t="str">
        <f>IF(ISBLANK(INDEX('Policy Characteristics'!E:E,MATCH($C1031,'Policy Characteristics'!$C:$C,0))),"",INDEX('Policy Characteristics'!E:E,MATCH($C1031,'Policy Characteristics'!$C:$C,0)))</f>
        <v>indst efficiency standards</v>
      </c>
      <c r="L1031" s="261">
        <f>IF(ISBLANK(INDEX('Policy Characteristics'!F:F,MATCH($C1031,'Policy Characteristics'!$C:$C,0))),"",INDEX('Policy Characteristics'!F:F,MATCH($C1031,'Policy Characteristics'!$C:$C,0)))</f>
        <v>0</v>
      </c>
      <c r="M1031" s="261">
        <f>IF(ISBLANK(INDEX('Policy Characteristics'!G:G,MATCH($C1031,'Policy Characteristics'!$C:$C,0))),"",INDEX('Policy Characteristics'!G:G,MATCH($C1031,'Policy Characteristics'!$C:$C,0)))</f>
        <v>0.25</v>
      </c>
      <c r="N1031" s="261">
        <f>IF(ISBLANK(INDEX('Policy Characteristics'!H:H,MATCH($C1031,'Policy Characteristics'!$C:$C,0))),"",INDEX('Policy Characteristics'!H:H,MATCH($C1031,'Policy Characteristics'!$C:$C,0)))</f>
        <v>0.01</v>
      </c>
      <c r="O1031" s="254" t="str">
        <f>IF(ISBLANK(INDEX('Policy Characteristics'!I:I,MATCH($C1031,'Policy Characteristics'!$C:$C,0))),"",INDEX('Policy Characteristics'!I:I,MATCH($C1031,'Policy Characteristics'!$C:$C,0)))</f>
        <v>% reduction in energy use</v>
      </c>
      <c r="P1031" s="254"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54" t="str">
        <f>IF(ISBLANK(INDEX('Policy Characteristics'!K:K,MATCH($C1031,'Policy Characteristics'!$C:$C,0))),"",INDEX('Policy Characteristics'!K:K,MATCH($C1031,'Policy Characteristics'!$C:$C,0)))</f>
        <v>industry-ag-main.html#eff-stds</v>
      </c>
      <c r="R1031" s="254" t="str">
        <f>IF(ISBLANK(INDEX('Policy Characteristics'!L:L,MATCH($C1031,'Policy Characteristics'!$C:$C,0))),"",INDEX('Policy Characteristics'!L:L,MATCH($C1031,'Policy Characteristics'!$C:$C,0)))</f>
        <v>industry-energy-efficiency-standards.html</v>
      </c>
    </row>
    <row r="1032" spans="1:18" s="4" customFormat="1">
      <c r="A1032" s="254" t="str">
        <f>IF(ISBLANK(INDEX('Policy Characteristics'!A:A,MATCH($C1032,'Policy Characteristics'!$C:$C,0))),"",INDEX('Policy Characteristics'!A:A,MATCH($C1032,'Policy Characteristics'!$C:$C,0)))</f>
        <v>Industry</v>
      </c>
      <c r="B1032" s="262" t="str">
        <f>IF(ISBLANK(INDEX('Policy Characteristics'!B:B,MATCH($C1032,'Policy Characteristics'!$C:$C,0))),"",INDEX('Policy Characteristics'!B:B,MATCH($C1032,'Policy Characteristics'!$C:$C,0)))</f>
        <v>Industry Energy Efficiency Standards</v>
      </c>
      <c r="C1032" s="254" t="str">
        <f t="shared" si="41"/>
        <v>Percentage Improvement in Eqpt Efficiency Standards above BAU</v>
      </c>
      <c r="D1032" s="6" t="s">
        <v>3071</v>
      </c>
      <c r="E1032" s="45" t="s">
        <v>2710</v>
      </c>
      <c r="F1032" t="s">
        <v>3035</v>
      </c>
      <c r="G1032" s="45" t="s">
        <v>2714</v>
      </c>
      <c r="H1032" s="43">
        <v>1016</v>
      </c>
      <c r="I1032" s="324" t="s">
        <v>43</v>
      </c>
      <c r="J1032" s="255" t="str">
        <f>IF(ISBLANK(INDEX('Policy Characteristics'!D:D,MATCH($C1032,'Policy Characteristics'!$C:$C,0))),"",INDEX('Policy Characteristics'!D:D,MATCH($C1032,'Policy Characteristics'!$C:$C,0)))</f>
        <v>Industry Energy Efficiency Standards</v>
      </c>
      <c r="K1032" s="254" t="str">
        <f>IF(ISBLANK(INDEX('Policy Characteristics'!E:E,MATCH($C1032,'Policy Characteristics'!$C:$C,0))),"",INDEX('Policy Characteristics'!E:E,MATCH($C1032,'Policy Characteristics'!$C:$C,0)))</f>
        <v>indst efficiency standards</v>
      </c>
      <c r="L1032" s="261">
        <f>IF(ISBLANK(INDEX('Policy Characteristics'!F:F,MATCH($C1032,'Policy Characteristics'!$C:$C,0))),"",INDEX('Policy Characteristics'!F:F,MATCH($C1032,'Policy Characteristics'!$C:$C,0)))</f>
        <v>0</v>
      </c>
      <c r="M1032" s="261">
        <f>IF(ISBLANK(INDEX('Policy Characteristics'!G:G,MATCH($C1032,'Policy Characteristics'!$C:$C,0))),"",INDEX('Policy Characteristics'!G:G,MATCH($C1032,'Policy Characteristics'!$C:$C,0)))</f>
        <v>0.25</v>
      </c>
      <c r="N1032" s="261">
        <f>IF(ISBLANK(INDEX('Policy Characteristics'!H:H,MATCH($C1032,'Policy Characteristics'!$C:$C,0))),"",INDEX('Policy Characteristics'!H:H,MATCH($C1032,'Policy Characteristics'!$C:$C,0)))</f>
        <v>0.01</v>
      </c>
      <c r="O1032" s="254" t="str">
        <f>IF(ISBLANK(INDEX('Policy Characteristics'!I:I,MATCH($C1032,'Policy Characteristics'!$C:$C,0))),"",INDEX('Policy Characteristics'!I:I,MATCH($C1032,'Policy Characteristics'!$C:$C,0)))</f>
        <v>% reduction in energy use</v>
      </c>
      <c r="P1032" s="254"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54" t="str">
        <f>IF(ISBLANK(INDEX('Policy Characteristics'!K:K,MATCH($C1032,'Policy Characteristics'!$C:$C,0))),"",INDEX('Policy Characteristics'!K:K,MATCH($C1032,'Policy Characteristics'!$C:$C,0)))</f>
        <v>industry-ag-main.html#eff-stds</v>
      </c>
      <c r="R1032" s="254" t="str">
        <f>IF(ISBLANK(INDEX('Policy Characteristics'!L:L,MATCH($C1032,'Policy Characteristics'!$C:$C,0))),"",INDEX('Policy Characteristics'!L:L,MATCH($C1032,'Policy Characteristics'!$C:$C,0)))</f>
        <v>industry-energy-efficiency-standards.html</v>
      </c>
    </row>
    <row r="1033" spans="1:18" s="4" customFormat="1">
      <c r="A1033" s="254" t="str">
        <f>IF(ISBLANK(INDEX('Policy Characteristics'!A:A,MATCH($C1033,'Policy Characteristics'!$C:$C,0))),"",INDEX('Policy Characteristics'!A:A,MATCH($C1033,'Policy Characteristics'!$C:$C,0)))</f>
        <v>Industry</v>
      </c>
      <c r="B1033" s="262" t="str">
        <f>IF(ISBLANK(INDEX('Policy Characteristics'!B:B,MATCH($C1033,'Policy Characteristics'!$C:$C,0))),"",INDEX('Policy Characteristics'!B:B,MATCH($C1033,'Policy Characteristics'!$C:$C,0)))</f>
        <v>Industry Energy Efficiency Standards</v>
      </c>
      <c r="C1033" s="254" t="str">
        <f t="shared" si="41"/>
        <v>Percentage Improvement in Eqpt Efficiency Standards above BAU</v>
      </c>
      <c r="D1033" s="6" t="s">
        <v>3071</v>
      </c>
      <c r="E1033" s="45" t="s">
        <v>2707</v>
      </c>
      <c r="F1033" t="s">
        <v>3035</v>
      </c>
      <c r="G1033" s="45" t="s">
        <v>2712</v>
      </c>
      <c r="H1033" s="43">
        <v>1017</v>
      </c>
      <c r="I1033" s="324" t="s">
        <v>44</v>
      </c>
      <c r="J1033" s="255" t="str">
        <f>IF(ISBLANK(INDEX('Policy Characteristics'!D:D,MATCH($C1033,'Policy Characteristics'!$C:$C,0))),"",INDEX('Policy Characteristics'!D:D,MATCH($C1033,'Policy Characteristics'!$C:$C,0)))</f>
        <v>Industry Energy Efficiency Standards</v>
      </c>
      <c r="K1033" s="254" t="str">
        <f>IF(ISBLANK(INDEX('Policy Characteristics'!E:E,MATCH($C1033,'Policy Characteristics'!$C:$C,0))),"",INDEX('Policy Characteristics'!E:E,MATCH($C1033,'Policy Characteristics'!$C:$C,0)))</f>
        <v>indst efficiency standards</v>
      </c>
      <c r="L1033" s="261">
        <f>IF(ISBLANK(INDEX('Policy Characteristics'!F:F,MATCH($C1033,'Policy Characteristics'!$C:$C,0))),"",INDEX('Policy Characteristics'!F:F,MATCH($C1033,'Policy Characteristics'!$C:$C,0)))</f>
        <v>0</v>
      </c>
      <c r="M1033" s="261">
        <f>IF(ISBLANK(INDEX('Policy Characteristics'!G:G,MATCH($C1033,'Policy Characteristics'!$C:$C,0))),"",INDEX('Policy Characteristics'!G:G,MATCH($C1033,'Policy Characteristics'!$C:$C,0)))</f>
        <v>0.25</v>
      </c>
      <c r="N1033" s="261">
        <f>IF(ISBLANK(INDEX('Policy Characteristics'!H:H,MATCH($C1033,'Policy Characteristics'!$C:$C,0))),"",INDEX('Policy Characteristics'!H:H,MATCH($C1033,'Policy Characteristics'!$C:$C,0)))</f>
        <v>0.01</v>
      </c>
      <c r="O1033" s="254" t="str">
        <f>IF(ISBLANK(INDEX('Policy Characteristics'!I:I,MATCH($C1033,'Policy Characteristics'!$C:$C,0))),"",INDEX('Policy Characteristics'!I:I,MATCH($C1033,'Policy Characteristics'!$C:$C,0)))</f>
        <v>% reduction in energy use</v>
      </c>
      <c r="P1033" s="254"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54" t="str">
        <f>IF(ISBLANK(INDEX('Policy Characteristics'!K:K,MATCH($C1033,'Policy Characteristics'!$C:$C,0))),"",INDEX('Policy Characteristics'!K:K,MATCH($C1033,'Policy Characteristics'!$C:$C,0)))</f>
        <v>industry-ag-main.html#eff-stds</v>
      </c>
      <c r="R1033" s="254" t="str">
        <f>IF(ISBLANK(INDEX('Policy Characteristics'!L:L,MATCH($C1033,'Policy Characteristics'!$C:$C,0))),"",INDEX('Policy Characteristics'!L:L,MATCH($C1033,'Policy Characteristics'!$C:$C,0)))</f>
        <v>industry-energy-efficiency-standards.html</v>
      </c>
    </row>
    <row r="1034" spans="1:18" s="4" customFormat="1">
      <c r="A1034" s="254" t="str">
        <f>IF(ISBLANK(INDEX('Policy Characteristics'!A:A,MATCH($C1034,'Policy Characteristics'!$C:$C,0))),"",INDEX('Policy Characteristics'!A:A,MATCH($C1034,'Policy Characteristics'!$C:$C,0)))</f>
        <v>Industry</v>
      </c>
      <c r="B1034" s="262" t="str">
        <f>IF(ISBLANK(INDEX('Policy Characteristics'!B:B,MATCH($C1034,'Policy Characteristics'!$C:$C,0))),"",INDEX('Policy Characteristics'!B:B,MATCH($C1034,'Policy Characteristics'!$C:$C,0)))</f>
        <v>Industry Energy Efficiency Standards</v>
      </c>
      <c r="C1034" s="254" t="str">
        <f t="shared" si="41"/>
        <v>Percentage Improvement in Eqpt Efficiency Standards above BAU</v>
      </c>
      <c r="D1034" s="6" t="s">
        <v>3072</v>
      </c>
      <c r="E1034" s="45" t="s">
        <v>2400</v>
      </c>
      <c r="F1034" t="s">
        <v>3036</v>
      </c>
      <c r="G1034" s="45" t="s">
        <v>2406</v>
      </c>
      <c r="H1034" s="43">
        <v>1018</v>
      </c>
      <c r="I1034" s="324" t="s">
        <v>43</v>
      </c>
      <c r="J1034" s="255" t="str">
        <f>IF(ISBLANK(INDEX('Policy Characteristics'!D:D,MATCH($C1034,'Policy Characteristics'!$C:$C,0))),"",INDEX('Policy Characteristics'!D:D,MATCH($C1034,'Policy Characteristics'!$C:$C,0)))</f>
        <v>Industry Energy Efficiency Standards</v>
      </c>
      <c r="K1034" s="254" t="str">
        <f>IF(ISBLANK(INDEX('Policy Characteristics'!E:E,MATCH($C1034,'Policy Characteristics'!$C:$C,0))),"",INDEX('Policy Characteristics'!E:E,MATCH($C1034,'Policy Characteristics'!$C:$C,0)))</f>
        <v>indst efficiency standards</v>
      </c>
      <c r="L1034" s="261">
        <f>IF(ISBLANK(INDEX('Policy Characteristics'!F:F,MATCH($C1034,'Policy Characteristics'!$C:$C,0))),"",INDEX('Policy Characteristics'!F:F,MATCH($C1034,'Policy Characteristics'!$C:$C,0)))</f>
        <v>0</v>
      </c>
      <c r="M1034" s="261">
        <f>IF(ISBLANK(INDEX('Policy Characteristics'!G:G,MATCH($C1034,'Policy Characteristics'!$C:$C,0))),"",INDEX('Policy Characteristics'!G:G,MATCH($C1034,'Policy Characteristics'!$C:$C,0)))</f>
        <v>0.25</v>
      </c>
      <c r="N1034" s="261">
        <f>IF(ISBLANK(INDEX('Policy Characteristics'!H:H,MATCH($C1034,'Policy Characteristics'!$C:$C,0))),"",INDEX('Policy Characteristics'!H:H,MATCH($C1034,'Policy Characteristics'!$C:$C,0)))</f>
        <v>0.01</v>
      </c>
      <c r="O1034" s="254" t="str">
        <f>IF(ISBLANK(INDEX('Policy Characteristics'!I:I,MATCH($C1034,'Policy Characteristics'!$C:$C,0))),"",INDEX('Policy Characteristics'!I:I,MATCH($C1034,'Policy Characteristics'!$C:$C,0)))</f>
        <v>% reduction in energy use</v>
      </c>
      <c r="P1034" s="254"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54" t="str">
        <f>IF(ISBLANK(INDEX('Policy Characteristics'!K:K,MATCH($C1034,'Policy Characteristics'!$C:$C,0))),"",INDEX('Policy Characteristics'!K:K,MATCH($C1034,'Policy Characteristics'!$C:$C,0)))</f>
        <v>industry-ag-main.html#eff-stds</v>
      </c>
      <c r="R1034" s="254" t="str">
        <f>IF(ISBLANK(INDEX('Policy Characteristics'!L:L,MATCH($C1034,'Policy Characteristics'!$C:$C,0))),"",INDEX('Policy Characteristics'!L:L,MATCH($C1034,'Policy Characteristics'!$C:$C,0)))</f>
        <v>industry-energy-efficiency-standards.html</v>
      </c>
    </row>
    <row r="1035" spans="1:18" s="4" customFormat="1">
      <c r="A1035" s="254" t="str">
        <f>IF(ISBLANK(INDEX('Policy Characteristics'!A:A,MATCH($C1035,'Policy Characteristics'!$C:$C,0))),"",INDEX('Policy Characteristics'!A:A,MATCH($C1035,'Policy Characteristics'!$C:$C,0)))</f>
        <v>Industry</v>
      </c>
      <c r="B1035" s="262" t="str">
        <f>IF(ISBLANK(INDEX('Policy Characteristics'!B:B,MATCH($C1035,'Policy Characteristics'!$C:$C,0))),"",INDEX('Policy Characteristics'!B:B,MATCH($C1035,'Policy Characteristics'!$C:$C,0)))</f>
        <v>Industry Energy Efficiency Standards</v>
      </c>
      <c r="C1035" s="254" t="str">
        <f t="shared" si="41"/>
        <v>Percentage Improvement in Eqpt Efficiency Standards above BAU</v>
      </c>
      <c r="D1035" s="6" t="s">
        <v>3072</v>
      </c>
      <c r="E1035" s="45" t="s">
        <v>2401</v>
      </c>
      <c r="F1035" t="s">
        <v>3036</v>
      </c>
      <c r="G1035" s="45" t="s">
        <v>2409</v>
      </c>
      <c r="H1035" s="43">
        <v>1019</v>
      </c>
      <c r="I1035" s="324" t="s">
        <v>43</v>
      </c>
      <c r="J1035" s="255" t="str">
        <f>IF(ISBLANK(INDEX('Policy Characteristics'!D:D,MATCH($C1035,'Policy Characteristics'!$C:$C,0))),"",INDEX('Policy Characteristics'!D:D,MATCH($C1035,'Policy Characteristics'!$C:$C,0)))</f>
        <v>Industry Energy Efficiency Standards</v>
      </c>
      <c r="K1035" s="254" t="str">
        <f>IF(ISBLANK(INDEX('Policy Characteristics'!E:E,MATCH($C1035,'Policy Characteristics'!$C:$C,0))),"",INDEX('Policy Characteristics'!E:E,MATCH($C1035,'Policy Characteristics'!$C:$C,0)))</f>
        <v>indst efficiency standards</v>
      </c>
      <c r="L1035" s="261">
        <f>IF(ISBLANK(INDEX('Policy Characteristics'!F:F,MATCH($C1035,'Policy Characteristics'!$C:$C,0))),"",INDEX('Policy Characteristics'!F:F,MATCH($C1035,'Policy Characteristics'!$C:$C,0)))</f>
        <v>0</v>
      </c>
      <c r="M1035" s="261">
        <f>IF(ISBLANK(INDEX('Policy Characteristics'!G:G,MATCH($C1035,'Policy Characteristics'!$C:$C,0))),"",INDEX('Policy Characteristics'!G:G,MATCH($C1035,'Policy Characteristics'!$C:$C,0)))</f>
        <v>0.25</v>
      </c>
      <c r="N1035" s="261">
        <f>IF(ISBLANK(INDEX('Policy Characteristics'!H:H,MATCH($C1035,'Policy Characteristics'!$C:$C,0))),"",INDEX('Policy Characteristics'!H:H,MATCH($C1035,'Policy Characteristics'!$C:$C,0)))</f>
        <v>0.01</v>
      </c>
      <c r="O1035" s="254" t="str">
        <f>IF(ISBLANK(INDEX('Policy Characteristics'!I:I,MATCH($C1035,'Policy Characteristics'!$C:$C,0))),"",INDEX('Policy Characteristics'!I:I,MATCH($C1035,'Policy Characteristics'!$C:$C,0)))</f>
        <v>% reduction in energy use</v>
      </c>
      <c r="P1035" s="254"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54" t="str">
        <f>IF(ISBLANK(INDEX('Policy Characteristics'!K:K,MATCH($C1035,'Policy Characteristics'!$C:$C,0))),"",INDEX('Policy Characteristics'!K:K,MATCH($C1035,'Policy Characteristics'!$C:$C,0)))</f>
        <v>industry-ag-main.html#eff-stds</v>
      </c>
      <c r="R1035" s="254" t="str">
        <f>IF(ISBLANK(INDEX('Policy Characteristics'!L:L,MATCH($C1035,'Policy Characteristics'!$C:$C,0))),"",INDEX('Policy Characteristics'!L:L,MATCH($C1035,'Policy Characteristics'!$C:$C,0)))</f>
        <v>industry-energy-efficiency-standards.html</v>
      </c>
    </row>
    <row r="1036" spans="1:18" s="4" customFormat="1">
      <c r="A1036" s="254" t="str">
        <f>IF(ISBLANK(INDEX('Policy Characteristics'!A:A,MATCH($C1036,'Policy Characteristics'!$C:$C,0))),"",INDEX('Policy Characteristics'!A:A,MATCH($C1036,'Policy Characteristics'!$C:$C,0)))</f>
        <v>Industry</v>
      </c>
      <c r="B1036" s="262" t="str">
        <f>IF(ISBLANK(INDEX('Policy Characteristics'!B:B,MATCH($C1036,'Policy Characteristics'!$C:$C,0))),"",INDEX('Policy Characteristics'!B:B,MATCH($C1036,'Policy Characteristics'!$C:$C,0)))</f>
        <v>Industry Energy Efficiency Standards</v>
      </c>
      <c r="C1036" s="254" t="str">
        <f t="shared" si="41"/>
        <v>Percentage Improvement in Eqpt Efficiency Standards above BAU</v>
      </c>
      <c r="D1036" s="6" t="s">
        <v>3072</v>
      </c>
      <c r="E1036" s="45" t="s">
        <v>2402</v>
      </c>
      <c r="F1036" t="s">
        <v>3036</v>
      </c>
      <c r="G1036" s="45" t="s">
        <v>2410</v>
      </c>
      <c r="H1036" s="43">
        <v>1020</v>
      </c>
      <c r="I1036" s="324" t="s">
        <v>43</v>
      </c>
      <c r="J1036" s="255" t="str">
        <f>IF(ISBLANK(INDEX('Policy Characteristics'!D:D,MATCH($C1036,'Policy Characteristics'!$C:$C,0))),"",INDEX('Policy Characteristics'!D:D,MATCH($C1036,'Policy Characteristics'!$C:$C,0)))</f>
        <v>Industry Energy Efficiency Standards</v>
      </c>
      <c r="K1036" s="254" t="str">
        <f>IF(ISBLANK(INDEX('Policy Characteristics'!E:E,MATCH($C1036,'Policy Characteristics'!$C:$C,0))),"",INDEX('Policy Characteristics'!E:E,MATCH($C1036,'Policy Characteristics'!$C:$C,0)))</f>
        <v>indst efficiency standards</v>
      </c>
      <c r="L1036" s="261">
        <f>IF(ISBLANK(INDEX('Policy Characteristics'!F:F,MATCH($C1036,'Policy Characteristics'!$C:$C,0))),"",INDEX('Policy Characteristics'!F:F,MATCH($C1036,'Policy Characteristics'!$C:$C,0)))</f>
        <v>0</v>
      </c>
      <c r="M1036" s="261">
        <f>IF(ISBLANK(INDEX('Policy Characteristics'!G:G,MATCH($C1036,'Policy Characteristics'!$C:$C,0))),"",INDEX('Policy Characteristics'!G:G,MATCH($C1036,'Policy Characteristics'!$C:$C,0)))</f>
        <v>0.25</v>
      </c>
      <c r="N1036" s="261">
        <f>IF(ISBLANK(INDEX('Policy Characteristics'!H:H,MATCH($C1036,'Policy Characteristics'!$C:$C,0))),"",INDEX('Policy Characteristics'!H:H,MATCH($C1036,'Policy Characteristics'!$C:$C,0)))</f>
        <v>0.01</v>
      </c>
      <c r="O1036" s="254" t="str">
        <f>IF(ISBLANK(INDEX('Policy Characteristics'!I:I,MATCH($C1036,'Policy Characteristics'!$C:$C,0))),"",INDEX('Policy Characteristics'!I:I,MATCH($C1036,'Policy Characteristics'!$C:$C,0)))</f>
        <v>% reduction in energy use</v>
      </c>
      <c r="P1036" s="254"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54" t="str">
        <f>IF(ISBLANK(INDEX('Policy Characteristics'!K:K,MATCH($C1036,'Policy Characteristics'!$C:$C,0))),"",INDEX('Policy Characteristics'!K:K,MATCH($C1036,'Policy Characteristics'!$C:$C,0)))</f>
        <v>industry-ag-main.html#eff-stds</v>
      </c>
      <c r="R1036" s="254" t="str">
        <f>IF(ISBLANK(INDEX('Policy Characteristics'!L:L,MATCH($C1036,'Policy Characteristics'!$C:$C,0))),"",INDEX('Policy Characteristics'!L:L,MATCH($C1036,'Policy Characteristics'!$C:$C,0)))</f>
        <v>industry-energy-efficiency-standards.html</v>
      </c>
    </row>
    <row r="1037" spans="1:18" s="4" customFormat="1">
      <c r="A1037" s="254" t="str">
        <f>IF(ISBLANK(INDEX('Policy Characteristics'!A:A,MATCH($C1037,'Policy Characteristics'!$C:$C,0))),"",INDEX('Policy Characteristics'!A:A,MATCH($C1037,'Policy Characteristics'!$C:$C,0)))</f>
        <v>Industry</v>
      </c>
      <c r="B1037" s="262" t="str">
        <f>IF(ISBLANK(INDEX('Policy Characteristics'!B:B,MATCH($C1037,'Policy Characteristics'!$C:$C,0))),"",INDEX('Policy Characteristics'!B:B,MATCH($C1037,'Policy Characteristics'!$C:$C,0)))</f>
        <v>Industry Energy Efficiency Standards</v>
      </c>
      <c r="C1037" s="254" t="str">
        <f t="shared" si="41"/>
        <v>Percentage Improvement in Eqpt Efficiency Standards above BAU</v>
      </c>
      <c r="D1037" s="6" t="s">
        <v>3072</v>
      </c>
      <c r="E1037" s="45" t="s">
        <v>2403</v>
      </c>
      <c r="F1037" t="s">
        <v>3036</v>
      </c>
      <c r="G1037" s="45" t="s">
        <v>2407</v>
      </c>
      <c r="H1037" s="43">
        <v>1021</v>
      </c>
      <c r="I1037" s="324" t="s">
        <v>44</v>
      </c>
      <c r="J1037" s="255" t="str">
        <f>IF(ISBLANK(INDEX('Policy Characteristics'!D:D,MATCH($C1037,'Policy Characteristics'!$C:$C,0))),"",INDEX('Policy Characteristics'!D:D,MATCH($C1037,'Policy Characteristics'!$C:$C,0)))</f>
        <v>Industry Energy Efficiency Standards</v>
      </c>
      <c r="K1037" s="254" t="str">
        <f>IF(ISBLANK(INDEX('Policy Characteristics'!E:E,MATCH($C1037,'Policy Characteristics'!$C:$C,0))),"",INDEX('Policy Characteristics'!E:E,MATCH($C1037,'Policy Characteristics'!$C:$C,0)))</f>
        <v>indst efficiency standards</v>
      </c>
      <c r="L1037" s="261">
        <f>IF(ISBLANK(INDEX('Policy Characteristics'!F:F,MATCH($C1037,'Policy Characteristics'!$C:$C,0))),"",INDEX('Policy Characteristics'!F:F,MATCH($C1037,'Policy Characteristics'!$C:$C,0)))</f>
        <v>0</v>
      </c>
      <c r="M1037" s="261">
        <f>IF(ISBLANK(INDEX('Policy Characteristics'!G:G,MATCH($C1037,'Policy Characteristics'!$C:$C,0))),"",INDEX('Policy Characteristics'!G:G,MATCH($C1037,'Policy Characteristics'!$C:$C,0)))</f>
        <v>0.25</v>
      </c>
      <c r="N1037" s="261">
        <f>IF(ISBLANK(INDEX('Policy Characteristics'!H:H,MATCH($C1037,'Policy Characteristics'!$C:$C,0))),"",INDEX('Policy Characteristics'!H:H,MATCH($C1037,'Policy Characteristics'!$C:$C,0)))</f>
        <v>0.01</v>
      </c>
      <c r="O1037" s="254" t="str">
        <f>IF(ISBLANK(INDEX('Policy Characteristics'!I:I,MATCH($C1037,'Policy Characteristics'!$C:$C,0))),"",INDEX('Policy Characteristics'!I:I,MATCH($C1037,'Policy Characteristics'!$C:$C,0)))</f>
        <v>% reduction in energy use</v>
      </c>
      <c r="P1037" s="254"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54" t="str">
        <f>IF(ISBLANK(INDEX('Policy Characteristics'!K:K,MATCH($C1037,'Policy Characteristics'!$C:$C,0))),"",INDEX('Policy Characteristics'!K:K,MATCH($C1037,'Policy Characteristics'!$C:$C,0)))</f>
        <v>industry-ag-main.html#eff-stds</v>
      </c>
      <c r="R1037" s="254" t="str">
        <f>IF(ISBLANK(INDEX('Policy Characteristics'!L:L,MATCH($C1037,'Policy Characteristics'!$C:$C,0))),"",INDEX('Policy Characteristics'!L:L,MATCH($C1037,'Policy Characteristics'!$C:$C,0)))</f>
        <v>industry-energy-efficiency-standards.html</v>
      </c>
    </row>
    <row r="1038" spans="1:18" s="4" customFormat="1">
      <c r="A1038" s="254" t="str">
        <f>IF(ISBLANK(INDEX('Policy Characteristics'!A:A,MATCH($C1038,'Policy Characteristics'!$C:$C,0))),"",INDEX('Policy Characteristics'!A:A,MATCH($C1038,'Policy Characteristics'!$C:$C,0)))</f>
        <v>Industry</v>
      </c>
      <c r="B1038" s="262" t="str">
        <f>IF(ISBLANK(INDEX('Policy Characteristics'!B:B,MATCH($C1038,'Policy Characteristics'!$C:$C,0))),"",INDEX('Policy Characteristics'!B:B,MATCH($C1038,'Policy Characteristics'!$C:$C,0)))</f>
        <v>Industry Energy Efficiency Standards</v>
      </c>
      <c r="C1038" s="254" t="str">
        <f t="shared" si="41"/>
        <v>Percentage Improvement in Eqpt Efficiency Standards above BAU</v>
      </c>
      <c r="D1038" s="6" t="s">
        <v>3072</v>
      </c>
      <c r="E1038" s="45" t="s">
        <v>2404</v>
      </c>
      <c r="F1038" t="s">
        <v>3036</v>
      </c>
      <c r="G1038" s="45" t="s">
        <v>2408</v>
      </c>
      <c r="H1038" s="43">
        <v>1022</v>
      </c>
      <c r="I1038" s="324" t="s">
        <v>43</v>
      </c>
      <c r="J1038" s="255" t="str">
        <f>IF(ISBLANK(INDEX('Policy Characteristics'!D:D,MATCH($C1038,'Policy Characteristics'!$C:$C,0))),"",INDEX('Policy Characteristics'!D:D,MATCH($C1038,'Policy Characteristics'!$C:$C,0)))</f>
        <v>Industry Energy Efficiency Standards</v>
      </c>
      <c r="K1038" s="254" t="str">
        <f>IF(ISBLANK(INDEX('Policy Characteristics'!E:E,MATCH($C1038,'Policy Characteristics'!$C:$C,0))),"",INDEX('Policy Characteristics'!E:E,MATCH($C1038,'Policy Characteristics'!$C:$C,0)))</f>
        <v>indst efficiency standards</v>
      </c>
      <c r="L1038" s="261">
        <f>IF(ISBLANK(INDEX('Policy Characteristics'!F:F,MATCH($C1038,'Policy Characteristics'!$C:$C,0))),"",INDEX('Policy Characteristics'!F:F,MATCH($C1038,'Policy Characteristics'!$C:$C,0)))</f>
        <v>0</v>
      </c>
      <c r="M1038" s="261">
        <f>IF(ISBLANK(INDEX('Policy Characteristics'!G:G,MATCH($C1038,'Policy Characteristics'!$C:$C,0))),"",INDEX('Policy Characteristics'!G:G,MATCH($C1038,'Policy Characteristics'!$C:$C,0)))</f>
        <v>0.25</v>
      </c>
      <c r="N1038" s="261">
        <f>IF(ISBLANK(INDEX('Policy Characteristics'!H:H,MATCH($C1038,'Policy Characteristics'!$C:$C,0))),"",INDEX('Policy Characteristics'!H:H,MATCH($C1038,'Policy Characteristics'!$C:$C,0)))</f>
        <v>0.01</v>
      </c>
      <c r="O1038" s="254" t="str">
        <f>IF(ISBLANK(INDEX('Policy Characteristics'!I:I,MATCH($C1038,'Policy Characteristics'!$C:$C,0))),"",INDEX('Policy Characteristics'!I:I,MATCH($C1038,'Policy Characteristics'!$C:$C,0)))</f>
        <v>% reduction in energy use</v>
      </c>
      <c r="P1038" s="254"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54" t="str">
        <f>IF(ISBLANK(INDEX('Policy Characteristics'!K:K,MATCH($C1038,'Policy Characteristics'!$C:$C,0))),"",INDEX('Policy Characteristics'!K:K,MATCH($C1038,'Policy Characteristics'!$C:$C,0)))</f>
        <v>industry-ag-main.html#eff-stds</v>
      </c>
      <c r="R1038" s="254" t="str">
        <f>IF(ISBLANK(INDEX('Policy Characteristics'!L:L,MATCH($C1038,'Policy Characteristics'!$C:$C,0))),"",INDEX('Policy Characteristics'!L:L,MATCH($C1038,'Policy Characteristics'!$C:$C,0)))</f>
        <v>industry-energy-efficiency-standards.html</v>
      </c>
    </row>
    <row r="1039" spans="1:18" s="4" customFormat="1">
      <c r="A1039" s="254" t="str">
        <f>IF(ISBLANK(INDEX('Policy Characteristics'!A:A,MATCH($C1039,'Policy Characteristics'!$C:$C,0))),"",INDEX('Policy Characteristics'!A:A,MATCH($C1039,'Policy Characteristics'!$C:$C,0)))</f>
        <v>Industry</v>
      </c>
      <c r="B1039" s="262" t="str">
        <f>IF(ISBLANK(INDEX('Policy Characteristics'!B:B,MATCH($C1039,'Policy Characteristics'!$C:$C,0))),"",INDEX('Policy Characteristics'!B:B,MATCH($C1039,'Policy Characteristics'!$C:$C,0)))</f>
        <v>Industry Energy Efficiency Standards</v>
      </c>
      <c r="C1039" s="254" t="str">
        <f t="shared" ref="C1039:C1102" si="42">C$974</f>
        <v>Percentage Improvement in Eqpt Efficiency Standards above BAU</v>
      </c>
      <c r="D1039" s="6" t="s">
        <v>3072</v>
      </c>
      <c r="E1039" s="45" t="s">
        <v>2405</v>
      </c>
      <c r="F1039" t="s">
        <v>3036</v>
      </c>
      <c r="G1039" s="45" t="s">
        <v>2411</v>
      </c>
      <c r="H1039" s="43">
        <v>1023</v>
      </c>
      <c r="I1039" s="324" t="s">
        <v>44</v>
      </c>
      <c r="J1039" s="255" t="str">
        <f>IF(ISBLANK(INDEX('Policy Characteristics'!D:D,MATCH($C1039,'Policy Characteristics'!$C:$C,0))),"",INDEX('Policy Characteristics'!D:D,MATCH($C1039,'Policy Characteristics'!$C:$C,0)))</f>
        <v>Industry Energy Efficiency Standards</v>
      </c>
      <c r="K1039" s="254" t="str">
        <f>IF(ISBLANK(INDEX('Policy Characteristics'!E:E,MATCH($C1039,'Policy Characteristics'!$C:$C,0))),"",INDEX('Policy Characteristics'!E:E,MATCH($C1039,'Policy Characteristics'!$C:$C,0)))</f>
        <v>indst efficiency standards</v>
      </c>
      <c r="L1039" s="261">
        <f>IF(ISBLANK(INDEX('Policy Characteristics'!F:F,MATCH($C1039,'Policy Characteristics'!$C:$C,0))),"",INDEX('Policy Characteristics'!F:F,MATCH($C1039,'Policy Characteristics'!$C:$C,0)))</f>
        <v>0</v>
      </c>
      <c r="M1039" s="261">
        <f>IF(ISBLANK(INDEX('Policy Characteristics'!G:G,MATCH($C1039,'Policy Characteristics'!$C:$C,0))),"",INDEX('Policy Characteristics'!G:G,MATCH($C1039,'Policy Characteristics'!$C:$C,0)))</f>
        <v>0.25</v>
      </c>
      <c r="N1039" s="261">
        <f>IF(ISBLANK(INDEX('Policy Characteristics'!H:H,MATCH($C1039,'Policy Characteristics'!$C:$C,0))),"",INDEX('Policy Characteristics'!H:H,MATCH($C1039,'Policy Characteristics'!$C:$C,0)))</f>
        <v>0.01</v>
      </c>
      <c r="O1039" s="254" t="str">
        <f>IF(ISBLANK(INDEX('Policy Characteristics'!I:I,MATCH($C1039,'Policy Characteristics'!$C:$C,0))),"",INDEX('Policy Characteristics'!I:I,MATCH($C1039,'Policy Characteristics'!$C:$C,0)))</f>
        <v>% reduction in energy use</v>
      </c>
      <c r="P1039" s="254"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54" t="str">
        <f>IF(ISBLANK(INDEX('Policy Characteristics'!K:K,MATCH($C1039,'Policy Characteristics'!$C:$C,0))),"",INDEX('Policy Characteristics'!K:K,MATCH($C1039,'Policy Characteristics'!$C:$C,0)))</f>
        <v>industry-ag-main.html#eff-stds</v>
      </c>
      <c r="R1039" s="254" t="str">
        <f>IF(ISBLANK(INDEX('Policy Characteristics'!L:L,MATCH($C1039,'Policy Characteristics'!$C:$C,0))),"",INDEX('Policy Characteristics'!L:L,MATCH($C1039,'Policy Characteristics'!$C:$C,0)))</f>
        <v>industry-energy-efficiency-standards.html</v>
      </c>
    </row>
    <row r="1040" spans="1:18" s="4" customFormat="1">
      <c r="A1040" s="254" t="str">
        <f>IF(ISBLANK(INDEX('Policy Characteristics'!A:A,MATCH($C1040,'Policy Characteristics'!$C:$C,0))),"",INDEX('Policy Characteristics'!A:A,MATCH($C1040,'Policy Characteristics'!$C:$C,0)))</f>
        <v>Industry</v>
      </c>
      <c r="B1040" s="262" t="str">
        <f>IF(ISBLANK(INDEX('Policy Characteristics'!B:B,MATCH($C1040,'Policy Characteristics'!$C:$C,0))),"",INDEX('Policy Characteristics'!B:B,MATCH($C1040,'Policy Characteristics'!$C:$C,0)))</f>
        <v>Industry Energy Efficiency Standards</v>
      </c>
      <c r="C1040" s="254" t="str">
        <f t="shared" si="42"/>
        <v>Percentage Improvement in Eqpt Efficiency Standards above BAU</v>
      </c>
      <c r="D1040" s="6" t="s">
        <v>3072</v>
      </c>
      <c r="E1040" s="45" t="s">
        <v>2708</v>
      </c>
      <c r="F1040" t="s">
        <v>3036</v>
      </c>
      <c r="G1040" s="45" t="s">
        <v>2711</v>
      </c>
      <c r="H1040" s="43">
        <v>1024</v>
      </c>
      <c r="I1040" s="324" t="s">
        <v>44</v>
      </c>
      <c r="J1040" s="255" t="str">
        <f>IF(ISBLANK(INDEX('Policy Characteristics'!D:D,MATCH($C1040,'Policy Characteristics'!$C:$C,0))),"",INDEX('Policy Characteristics'!D:D,MATCH($C1040,'Policy Characteristics'!$C:$C,0)))</f>
        <v>Industry Energy Efficiency Standards</v>
      </c>
      <c r="K1040" s="254" t="str">
        <f>IF(ISBLANK(INDEX('Policy Characteristics'!E:E,MATCH($C1040,'Policy Characteristics'!$C:$C,0))),"",INDEX('Policy Characteristics'!E:E,MATCH($C1040,'Policy Characteristics'!$C:$C,0)))</f>
        <v>indst efficiency standards</v>
      </c>
      <c r="L1040" s="261">
        <f>IF(ISBLANK(INDEX('Policy Characteristics'!F:F,MATCH($C1040,'Policy Characteristics'!$C:$C,0))),"",INDEX('Policy Characteristics'!F:F,MATCH($C1040,'Policy Characteristics'!$C:$C,0)))</f>
        <v>0</v>
      </c>
      <c r="M1040" s="261">
        <f>IF(ISBLANK(INDEX('Policy Characteristics'!G:G,MATCH($C1040,'Policy Characteristics'!$C:$C,0))),"",INDEX('Policy Characteristics'!G:G,MATCH($C1040,'Policy Characteristics'!$C:$C,0)))</f>
        <v>0.25</v>
      </c>
      <c r="N1040" s="261">
        <f>IF(ISBLANK(INDEX('Policy Characteristics'!H:H,MATCH($C1040,'Policy Characteristics'!$C:$C,0))),"",INDEX('Policy Characteristics'!H:H,MATCH($C1040,'Policy Characteristics'!$C:$C,0)))</f>
        <v>0.01</v>
      </c>
      <c r="O1040" s="254" t="str">
        <f>IF(ISBLANK(INDEX('Policy Characteristics'!I:I,MATCH($C1040,'Policy Characteristics'!$C:$C,0))),"",INDEX('Policy Characteristics'!I:I,MATCH($C1040,'Policy Characteristics'!$C:$C,0)))</f>
        <v>% reduction in energy use</v>
      </c>
      <c r="P1040" s="254"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54" t="str">
        <f>IF(ISBLANK(INDEX('Policy Characteristics'!K:K,MATCH($C1040,'Policy Characteristics'!$C:$C,0))),"",INDEX('Policy Characteristics'!K:K,MATCH($C1040,'Policy Characteristics'!$C:$C,0)))</f>
        <v>industry-ag-main.html#eff-stds</v>
      </c>
      <c r="R1040" s="254" t="str">
        <f>IF(ISBLANK(INDEX('Policy Characteristics'!L:L,MATCH($C1040,'Policy Characteristics'!$C:$C,0))),"",INDEX('Policy Characteristics'!L:L,MATCH($C1040,'Policy Characteristics'!$C:$C,0)))</f>
        <v>industry-energy-efficiency-standards.html</v>
      </c>
    </row>
    <row r="1041" spans="1:18" s="4" customFormat="1">
      <c r="A1041" s="254" t="str">
        <f>IF(ISBLANK(INDEX('Policy Characteristics'!A:A,MATCH($C1041,'Policy Characteristics'!$C:$C,0))),"",INDEX('Policy Characteristics'!A:A,MATCH($C1041,'Policy Characteristics'!$C:$C,0)))</f>
        <v>Industry</v>
      </c>
      <c r="B1041" s="262" t="str">
        <f>IF(ISBLANK(INDEX('Policy Characteristics'!B:B,MATCH($C1041,'Policy Characteristics'!$C:$C,0))),"",INDEX('Policy Characteristics'!B:B,MATCH($C1041,'Policy Characteristics'!$C:$C,0)))</f>
        <v>Industry Energy Efficiency Standards</v>
      </c>
      <c r="C1041" s="254" t="str">
        <f t="shared" si="42"/>
        <v>Percentage Improvement in Eqpt Efficiency Standards above BAU</v>
      </c>
      <c r="D1041" s="6" t="s">
        <v>3072</v>
      </c>
      <c r="E1041" s="45" t="s">
        <v>2709</v>
      </c>
      <c r="F1041" t="s">
        <v>3036</v>
      </c>
      <c r="G1041" s="45" t="s">
        <v>2713</v>
      </c>
      <c r="H1041" s="43">
        <v>1025</v>
      </c>
      <c r="I1041" s="324" t="s">
        <v>43</v>
      </c>
      <c r="J1041" s="255" t="str">
        <f>IF(ISBLANK(INDEX('Policy Characteristics'!D:D,MATCH($C1041,'Policy Characteristics'!$C:$C,0))),"",INDEX('Policy Characteristics'!D:D,MATCH($C1041,'Policy Characteristics'!$C:$C,0)))</f>
        <v>Industry Energy Efficiency Standards</v>
      </c>
      <c r="K1041" s="254" t="str">
        <f>IF(ISBLANK(INDEX('Policy Characteristics'!E:E,MATCH($C1041,'Policy Characteristics'!$C:$C,0))),"",INDEX('Policy Characteristics'!E:E,MATCH($C1041,'Policy Characteristics'!$C:$C,0)))</f>
        <v>indst efficiency standards</v>
      </c>
      <c r="L1041" s="261">
        <f>IF(ISBLANK(INDEX('Policy Characteristics'!F:F,MATCH($C1041,'Policy Characteristics'!$C:$C,0))),"",INDEX('Policy Characteristics'!F:F,MATCH($C1041,'Policy Characteristics'!$C:$C,0)))</f>
        <v>0</v>
      </c>
      <c r="M1041" s="261">
        <f>IF(ISBLANK(INDEX('Policy Characteristics'!G:G,MATCH($C1041,'Policy Characteristics'!$C:$C,0))),"",INDEX('Policy Characteristics'!G:G,MATCH($C1041,'Policy Characteristics'!$C:$C,0)))</f>
        <v>0.25</v>
      </c>
      <c r="N1041" s="261">
        <f>IF(ISBLANK(INDEX('Policy Characteristics'!H:H,MATCH($C1041,'Policy Characteristics'!$C:$C,0))),"",INDEX('Policy Characteristics'!H:H,MATCH($C1041,'Policy Characteristics'!$C:$C,0)))</f>
        <v>0.01</v>
      </c>
      <c r="O1041" s="254" t="str">
        <f>IF(ISBLANK(INDEX('Policy Characteristics'!I:I,MATCH($C1041,'Policy Characteristics'!$C:$C,0))),"",INDEX('Policy Characteristics'!I:I,MATCH($C1041,'Policy Characteristics'!$C:$C,0)))</f>
        <v>% reduction in energy use</v>
      </c>
      <c r="P1041" s="254"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54" t="str">
        <f>IF(ISBLANK(INDEX('Policy Characteristics'!K:K,MATCH($C1041,'Policy Characteristics'!$C:$C,0))),"",INDEX('Policy Characteristics'!K:K,MATCH($C1041,'Policy Characteristics'!$C:$C,0)))</f>
        <v>industry-ag-main.html#eff-stds</v>
      </c>
      <c r="R1041" s="254" t="str">
        <f>IF(ISBLANK(INDEX('Policy Characteristics'!L:L,MATCH($C1041,'Policy Characteristics'!$C:$C,0))),"",INDEX('Policy Characteristics'!L:L,MATCH($C1041,'Policy Characteristics'!$C:$C,0)))</f>
        <v>industry-energy-efficiency-standards.html</v>
      </c>
    </row>
    <row r="1042" spans="1:18" s="4" customFormat="1">
      <c r="A1042" s="254" t="str">
        <f>IF(ISBLANK(INDEX('Policy Characteristics'!A:A,MATCH($C1042,'Policy Characteristics'!$C:$C,0))),"",INDEX('Policy Characteristics'!A:A,MATCH($C1042,'Policy Characteristics'!$C:$C,0)))</f>
        <v>Industry</v>
      </c>
      <c r="B1042" s="262" t="str">
        <f>IF(ISBLANK(INDEX('Policy Characteristics'!B:B,MATCH($C1042,'Policy Characteristics'!$C:$C,0))),"",INDEX('Policy Characteristics'!B:B,MATCH($C1042,'Policy Characteristics'!$C:$C,0)))</f>
        <v>Industry Energy Efficiency Standards</v>
      </c>
      <c r="C1042" s="254" t="str">
        <f t="shared" si="42"/>
        <v>Percentage Improvement in Eqpt Efficiency Standards above BAU</v>
      </c>
      <c r="D1042" s="6" t="s">
        <v>3072</v>
      </c>
      <c r="E1042" s="45" t="s">
        <v>2710</v>
      </c>
      <c r="F1042" t="s">
        <v>3036</v>
      </c>
      <c r="G1042" s="45" t="s">
        <v>2714</v>
      </c>
      <c r="H1042" s="43">
        <v>1026</v>
      </c>
      <c r="I1042" s="324" t="s">
        <v>43</v>
      </c>
      <c r="J1042" s="255" t="str">
        <f>IF(ISBLANK(INDEX('Policy Characteristics'!D:D,MATCH($C1042,'Policy Characteristics'!$C:$C,0))),"",INDEX('Policy Characteristics'!D:D,MATCH($C1042,'Policy Characteristics'!$C:$C,0)))</f>
        <v>Industry Energy Efficiency Standards</v>
      </c>
      <c r="K1042" s="254" t="str">
        <f>IF(ISBLANK(INDEX('Policy Characteristics'!E:E,MATCH($C1042,'Policy Characteristics'!$C:$C,0))),"",INDEX('Policy Characteristics'!E:E,MATCH($C1042,'Policy Characteristics'!$C:$C,0)))</f>
        <v>indst efficiency standards</v>
      </c>
      <c r="L1042" s="261">
        <f>IF(ISBLANK(INDEX('Policy Characteristics'!F:F,MATCH($C1042,'Policy Characteristics'!$C:$C,0))),"",INDEX('Policy Characteristics'!F:F,MATCH($C1042,'Policy Characteristics'!$C:$C,0)))</f>
        <v>0</v>
      </c>
      <c r="M1042" s="261">
        <f>IF(ISBLANK(INDEX('Policy Characteristics'!G:G,MATCH($C1042,'Policy Characteristics'!$C:$C,0))),"",INDEX('Policy Characteristics'!G:G,MATCH($C1042,'Policy Characteristics'!$C:$C,0)))</f>
        <v>0.25</v>
      </c>
      <c r="N1042" s="261">
        <f>IF(ISBLANK(INDEX('Policy Characteristics'!H:H,MATCH($C1042,'Policy Characteristics'!$C:$C,0))),"",INDEX('Policy Characteristics'!H:H,MATCH($C1042,'Policy Characteristics'!$C:$C,0)))</f>
        <v>0.01</v>
      </c>
      <c r="O1042" s="254" t="str">
        <f>IF(ISBLANK(INDEX('Policy Characteristics'!I:I,MATCH($C1042,'Policy Characteristics'!$C:$C,0))),"",INDEX('Policy Characteristics'!I:I,MATCH($C1042,'Policy Characteristics'!$C:$C,0)))</f>
        <v>% reduction in energy use</v>
      </c>
      <c r="P1042" s="254"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54" t="str">
        <f>IF(ISBLANK(INDEX('Policy Characteristics'!K:K,MATCH($C1042,'Policy Characteristics'!$C:$C,0))),"",INDEX('Policy Characteristics'!K:K,MATCH($C1042,'Policy Characteristics'!$C:$C,0)))</f>
        <v>industry-ag-main.html#eff-stds</v>
      </c>
      <c r="R1042" s="254" t="str">
        <f>IF(ISBLANK(INDEX('Policy Characteristics'!L:L,MATCH($C1042,'Policy Characteristics'!$C:$C,0))),"",INDEX('Policy Characteristics'!L:L,MATCH($C1042,'Policy Characteristics'!$C:$C,0)))</f>
        <v>industry-energy-efficiency-standards.html</v>
      </c>
    </row>
    <row r="1043" spans="1:18" s="4" customFormat="1">
      <c r="A1043" s="254" t="str">
        <f>IF(ISBLANK(INDEX('Policy Characteristics'!A:A,MATCH($C1043,'Policy Characteristics'!$C:$C,0))),"",INDEX('Policy Characteristics'!A:A,MATCH($C1043,'Policy Characteristics'!$C:$C,0)))</f>
        <v>Industry</v>
      </c>
      <c r="B1043" s="262" t="str">
        <f>IF(ISBLANK(INDEX('Policy Characteristics'!B:B,MATCH($C1043,'Policy Characteristics'!$C:$C,0))),"",INDEX('Policy Characteristics'!B:B,MATCH($C1043,'Policy Characteristics'!$C:$C,0)))</f>
        <v>Industry Energy Efficiency Standards</v>
      </c>
      <c r="C1043" s="254" t="str">
        <f t="shared" si="42"/>
        <v>Percentage Improvement in Eqpt Efficiency Standards above BAU</v>
      </c>
      <c r="D1043" s="6" t="s">
        <v>3072</v>
      </c>
      <c r="E1043" s="45" t="s">
        <v>2707</v>
      </c>
      <c r="F1043" t="s">
        <v>3036</v>
      </c>
      <c r="G1043" s="45" t="s">
        <v>2712</v>
      </c>
      <c r="H1043" s="43">
        <v>1027</v>
      </c>
      <c r="I1043" s="324" t="s">
        <v>44</v>
      </c>
      <c r="J1043" s="255" t="str">
        <f>IF(ISBLANK(INDEX('Policy Characteristics'!D:D,MATCH($C1043,'Policy Characteristics'!$C:$C,0))),"",INDEX('Policy Characteristics'!D:D,MATCH($C1043,'Policy Characteristics'!$C:$C,0)))</f>
        <v>Industry Energy Efficiency Standards</v>
      </c>
      <c r="K1043" s="254" t="str">
        <f>IF(ISBLANK(INDEX('Policy Characteristics'!E:E,MATCH($C1043,'Policy Characteristics'!$C:$C,0))),"",INDEX('Policy Characteristics'!E:E,MATCH($C1043,'Policy Characteristics'!$C:$C,0)))</f>
        <v>indst efficiency standards</v>
      </c>
      <c r="L1043" s="261">
        <f>IF(ISBLANK(INDEX('Policy Characteristics'!F:F,MATCH($C1043,'Policy Characteristics'!$C:$C,0))),"",INDEX('Policy Characteristics'!F:F,MATCH($C1043,'Policy Characteristics'!$C:$C,0)))</f>
        <v>0</v>
      </c>
      <c r="M1043" s="261">
        <f>IF(ISBLANK(INDEX('Policy Characteristics'!G:G,MATCH($C1043,'Policy Characteristics'!$C:$C,0))),"",INDEX('Policy Characteristics'!G:G,MATCH($C1043,'Policy Characteristics'!$C:$C,0)))</f>
        <v>0.25</v>
      </c>
      <c r="N1043" s="261">
        <f>IF(ISBLANK(INDEX('Policy Characteristics'!H:H,MATCH($C1043,'Policy Characteristics'!$C:$C,0))),"",INDEX('Policy Characteristics'!H:H,MATCH($C1043,'Policy Characteristics'!$C:$C,0)))</f>
        <v>0.01</v>
      </c>
      <c r="O1043" s="254" t="str">
        <f>IF(ISBLANK(INDEX('Policy Characteristics'!I:I,MATCH($C1043,'Policy Characteristics'!$C:$C,0))),"",INDEX('Policy Characteristics'!I:I,MATCH($C1043,'Policy Characteristics'!$C:$C,0)))</f>
        <v>% reduction in energy use</v>
      </c>
      <c r="P1043" s="254"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54" t="str">
        <f>IF(ISBLANK(INDEX('Policy Characteristics'!K:K,MATCH($C1043,'Policy Characteristics'!$C:$C,0))),"",INDEX('Policy Characteristics'!K:K,MATCH($C1043,'Policy Characteristics'!$C:$C,0)))</f>
        <v>industry-ag-main.html#eff-stds</v>
      </c>
      <c r="R1043" s="254" t="str">
        <f>IF(ISBLANK(INDEX('Policy Characteristics'!L:L,MATCH($C1043,'Policy Characteristics'!$C:$C,0))),"",INDEX('Policy Characteristics'!L:L,MATCH($C1043,'Policy Characteristics'!$C:$C,0)))</f>
        <v>industry-energy-efficiency-standards.html</v>
      </c>
    </row>
    <row r="1044" spans="1:18" s="4" customFormat="1">
      <c r="A1044" s="254" t="str">
        <f>IF(ISBLANK(INDEX('Policy Characteristics'!A:A,MATCH($C1044,'Policy Characteristics'!$C:$C,0))),"",INDEX('Policy Characteristics'!A:A,MATCH($C1044,'Policy Characteristics'!$C:$C,0)))</f>
        <v>Industry</v>
      </c>
      <c r="B1044" s="262" t="str">
        <f>IF(ISBLANK(INDEX('Policy Characteristics'!B:B,MATCH($C1044,'Policy Characteristics'!$C:$C,0))),"",INDEX('Policy Characteristics'!B:B,MATCH($C1044,'Policy Characteristics'!$C:$C,0)))</f>
        <v>Industry Energy Efficiency Standards</v>
      </c>
      <c r="C1044" s="254" t="str">
        <f t="shared" si="42"/>
        <v>Percentage Improvement in Eqpt Efficiency Standards above BAU</v>
      </c>
      <c r="D1044" s="6" t="s">
        <v>3073</v>
      </c>
      <c r="E1044" s="45" t="s">
        <v>2400</v>
      </c>
      <c r="F1044" t="s">
        <v>3037</v>
      </c>
      <c r="G1044" s="45" t="s">
        <v>2406</v>
      </c>
      <c r="H1044" s="43">
        <v>1028</v>
      </c>
      <c r="I1044" s="324" t="s">
        <v>43</v>
      </c>
      <c r="J1044" s="255" t="str">
        <f>IF(ISBLANK(INDEX('Policy Characteristics'!D:D,MATCH($C1044,'Policy Characteristics'!$C:$C,0))),"",INDEX('Policy Characteristics'!D:D,MATCH($C1044,'Policy Characteristics'!$C:$C,0)))</f>
        <v>Industry Energy Efficiency Standards</v>
      </c>
      <c r="K1044" s="254" t="str">
        <f>IF(ISBLANK(INDEX('Policy Characteristics'!E:E,MATCH($C1044,'Policy Characteristics'!$C:$C,0))),"",INDEX('Policy Characteristics'!E:E,MATCH($C1044,'Policy Characteristics'!$C:$C,0)))</f>
        <v>indst efficiency standards</v>
      </c>
      <c r="L1044" s="261">
        <f>IF(ISBLANK(INDEX('Policy Characteristics'!F:F,MATCH($C1044,'Policy Characteristics'!$C:$C,0))),"",INDEX('Policy Characteristics'!F:F,MATCH($C1044,'Policy Characteristics'!$C:$C,0)))</f>
        <v>0</v>
      </c>
      <c r="M1044" s="261">
        <f>IF(ISBLANK(INDEX('Policy Characteristics'!G:G,MATCH($C1044,'Policy Characteristics'!$C:$C,0))),"",INDEX('Policy Characteristics'!G:G,MATCH($C1044,'Policy Characteristics'!$C:$C,0)))</f>
        <v>0.25</v>
      </c>
      <c r="N1044" s="261">
        <f>IF(ISBLANK(INDEX('Policy Characteristics'!H:H,MATCH($C1044,'Policy Characteristics'!$C:$C,0))),"",INDEX('Policy Characteristics'!H:H,MATCH($C1044,'Policy Characteristics'!$C:$C,0)))</f>
        <v>0.01</v>
      </c>
      <c r="O1044" s="254" t="str">
        <f>IF(ISBLANK(INDEX('Policy Characteristics'!I:I,MATCH($C1044,'Policy Characteristics'!$C:$C,0))),"",INDEX('Policy Characteristics'!I:I,MATCH($C1044,'Policy Characteristics'!$C:$C,0)))</f>
        <v>% reduction in energy use</v>
      </c>
      <c r="P1044" s="254"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54" t="str">
        <f>IF(ISBLANK(INDEX('Policy Characteristics'!K:K,MATCH($C1044,'Policy Characteristics'!$C:$C,0))),"",INDEX('Policy Characteristics'!K:K,MATCH($C1044,'Policy Characteristics'!$C:$C,0)))</f>
        <v>industry-ag-main.html#eff-stds</v>
      </c>
      <c r="R1044" s="254" t="str">
        <f>IF(ISBLANK(INDEX('Policy Characteristics'!L:L,MATCH($C1044,'Policy Characteristics'!$C:$C,0))),"",INDEX('Policy Characteristics'!L:L,MATCH($C1044,'Policy Characteristics'!$C:$C,0)))</f>
        <v>industry-energy-efficiency-standards.html</v>
      </c>
    </row>
    <row r="1045" spans="1:18" s="4" customFormat="1">
      <c r="A1045" s="254" t="str">
        <f>IF(ISBLANK(INDEX('Policy Characteristics'!A:A,MATCH($C1045,'Policy Characteristics'!$C:$C,0))),"",INDEX('Policy Characteristics'!A:A,MATCH($C1045,'Policy Characteristics'!$C:$C,0)))</f>
        <v>Industry</v>
      </c>
      <c r="B1045" s="262" t="str">
        <f>IF(ISBLANK(INDEX('Policy Characteristics'!B:B,MATCH($C1045,'Policy Characteristics'!$C:$C,0))),"",INDEX('Policy Characteristics'!B:B,MATCH($C1045,'Policy Characteristics'!$C:$C,0)))</f>
        <v>Industry Energy Efficiency Standards</v>
      </c>
      <c r="C1045" s="254" t="str">
        <f t="shared" si="42"/>
        <v>Percentage Improvement in Eqpt Efficiency Standards above BAU</v>
      </c>
      <c r="D1045" s="6" t="s">
        <v>3073</v>
      </c>
      <c r="E1045" s="45" t="s">
        <v>2401</v>
      </c>
      <c r="F1045" t="s">
        <v>3037</v>
      </c>
      <c r="G1045" s="45" t="s">
        <v>2409</v>
      </c>
      <c r="H1045" s="43">
        <v>1029</v>
      </c>
      <c r="I1045" s="324" t="s">
        <v>43</v>
      </c>
      <c r="J1045" s="255" t="str">
        <f>IF(ISBLANK(INDEX('Policy Characteristics'!D:D,MATCH($C1045,'Policy Characteristics'!$C:$C,0))),"",INDEX('Policy Characteristics'!D:D,MATCH($C1045,'Policy Characteristics'!$C:$C,0)))</f>
        <v>Industry Energy Efficiency Standards</v>
      </c>
      <c r="K1045" s="254" t="str">
        <f>IF(ISBLANK(INDEX('Policy Characteristics'!E:E,MATCH($C1045,'Policy Characteristics'!$C:$C,0))),"",INDEX('Policy Characteristics'!E:E,MATCH($C1045,'Policy Characteristics'!$C:$C,0)))</f>
        <v>indst efficiency standards</v>
      </c>
      <c r="L1045" s="261">
        <f>IF(ISBLANK(INDEX('Policy Characteristics'!F:F,MATCH($C1045,'Policy Characteristics'!$C:$C,0))),"",INDEX('Policy Characteristics'!F:F,MATCH($C1045,'Policy Characteristics'!$C:$C,0)))</f>
        <v>0</v>
      </c>
      <c r="M1045" s="261">
        <f>IF(ISBLANK(INDEX('Policy Characteristics'!G:G,MATCH($C1045,'Policy Characteristics'!$C:$C,0))),"",INDEX('Policy Characteristics'!G:G,MATCH($C1045,'Policy Characteristics'!$C:$C,0)))</f>
        <v>0.25</v>
      </c>
      <c r="N1045" s="261">
        <f>IF(ISBLANK(INDEX('Policy Characteristics'!H:H,MATCH($C1045,'Policy Characteristics'!$C:$C,0))),"",INDEX('Policy Characteristics'!H:H,MATCH($C1045,'Policy Characteristics'!$C:$C,0)))</f>
        <v>0.01</v>
      </c>
      <c r="O1045" s="254" t="str">
        <f>IF(ISBLANK(INDEX('Policy Characteristics'!I:I,MATCH($C1045,'Policy Characteristics'!$C:$C,0))),"",INDEX('Policy Characteristics'!I:I,MATCH($C1045,'Policy Characteristics'!$C:$C,0)))</f>
        <v>% reduction in energy use</v>
      </c>
      <c r="P1045" s="254"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54" t="str">
        <f>IF(ISBLANK(INDEX('Policy Characteristics'!K:K,MATCH($C1045,'Policy Characteristics'!$C:$C,0))),"",INDEX('Policy Characteristics'!K:K,MATCH($C1045,'Policy Characteristics'!$C:$C,0)))</f>
        <v>industry-ag-main.html#eff-stds</v>
      </c>
      <c r="R1045" s="254" t="str">
        <f>IF(ISBLANK(INDEX('Policy Characteristics'!L:L,MATCH($C1045,'Policy Characteristics'!$C:$C,0))),"",INDEX('Policy Characteristics'!L:L,MATCH($C1045,'Policy Characteristics'!$C:$C,0)))</f>
        <v>industry-energy-efficiency-standards.html</v>
      </c>
    </row>
    <row r="1046" spans="1:18" s="4" customFormat="1">
      <c r="A1046" s="254" t="str">
        <f>IF(ISBLANK(INDEX('Policy Characteristics'!A:A,MATCH($C1046,'Policy Characteristics'!$C:$C,0))),"",INDEX('Policy Characteristics'!A:A,MATCH($C1046,'Policy Characteristics'!$C:$C,0)))</f>
        <v>Industry</v>
      </c>
      <c r="B1046" s="262" t="str">
        <f>IF(ISBLANK(INDEX('Policy Characteristics'!B:B,MATCH($C1046,'Policy Characteristics'!$C:$C,0))),"",INDEX('Policy Characteristics'!B:B,MATCH($C1046,'Policy Characteristics'!$C:$C,0)))</f>
        <v>Industry Energy Efficiency Standards</v>
      </c>
      <c r="C1046" s="254" t="str">
        <f t="shared" si="42"/>
        <v>Percentage Improvement in Eqpt Efficiency Standards above BAU</v>
      </c>
      <c r="D1046" s="6" t="s">
        <v>3073</v>
      </c>
      <c r="E1046" s="45" t="s">
        <v>2402</v>
      </c>
      <c r="F1046" t="s">
        <v>3037</v>
      </c>
      <c r="G1046" s="45" t="s">
        <v>2410</v>
      </c>
      <c r="H1046" s="43">
        <v>1030</v>
      </c>
      <c r="I1046" s="324" t="s">
        <v>43</v>
      </c>
      <c r="J1046" s="255" t="str">
        <f>IF(ISBLANK(INDEX('Policy Characteristics'!D:D,MATCH($C1046,'Policy Characteristics'!$C:$C,0))),"",INDEX('Policy Characteristics'!D:D,MATCH($C1046,'Policy Characteristics'!$C:$C,0)))</f>
        <v>Industry Energy Efficiency Standards</v>
      </c>
      <c r="K1046" s="254" t="str">
        <f>IF(ISBLANK(INDEX('Policy Characteristics'!E:E,MATCH($C1046,'Policy Characteristics'!$C:$C,0))),"",INDEX('Policy Characteristics'!E:E,MATCH($C1046,'Policy Characteristics'!$C:$C,0)))</f>
        <v>indst efficiency standards</v>
      </c>
      <c r="L1046" s="261">
        <f>IF(ISBLANK(INDEX('Policy Characteristics'!F:F,MATCH($C1046,'Policy Characteristics'!$C:$C,0))),"",INDEX('Policy Characteristics'!F:F,MATCH($C1046,'Policy Characteristics'!$C:$C,0)))</f>
        <v>0</v>
      </c>
      <c r="M1046" s="261">
        <f>IF(ISBLANK(INDEX('Policy Characteristics'!G:G,MATCH($C1046,'Policy Characteristics'!$C:$C,0))),"",INDEX('Policy Characteristics'!G:G,MATCH($C1046,'Policy Characteristics'!$C:$C,0)))</f>
        <v>0.25</v>
      </c>
      <c r="N1046" s="261">
        <f>IF(ISBLANK(INDEX('Policy Characteristics'!H:H,MATCH($C1046,'Policy Characteristics'!$C:$C,0))),"",INDEX('Policy Characteristics'!H:H,MATCH($C1046,'Policy Characteristics'!$C:$C,0)))</f>
        <v>0.01</v>
      </c>
      <c r="O1046" s="254" t="str">
        <f>IF(ISBLANK(INDEX('Policy Characteristics'!I:I,MATCH($C1046,'Policy Characteristics'!$C:$C,0))),"",INDEX('Policy Characteristics'!I:I,MATCH($C1046,'Policy Characteristics'!$C:$C,0)))</f>
        <v>% reduction in energy use</v>
      </c>
      <c r="P1046" s="254"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54" t="str">
        <f>IF(ISBLANK(INDEX('Policy Characteristics'!K:K,MATCH($C1046,'Policy Characteristics'!$C:$C,0))),"",INDEX('Policy Characteristics'!K:K,MATCH($C1046,'Policy Characteristics'!$C:$C,0)))</f>
        <v>industry-ag-main.html#eff-stds</v>
      </c>
      <c r="R1046" s="254" t="str">
        <f>IF(ISBLANK(INDEX('Policy Characteristics'!L:L,MATCH($C1046,'Policy Characteristics'!$C:$C,0))),"",INDEX('Policy Characteristics'!L:L,MATCH($C1046,'Policy Characteristics'!$C:$C,0)))</f>
        <v>industry-energy-efficiency-standards.html</v>
      </c>
    </row>
    <row r="1047" spans="1:18" s="4" customFormat="1">
      <c r="A1047" s="254" t="str">
        <f>IF(ISBLANK(INDEX('Policy Characteristics'!A:A,MATCH($C1047,'Policy Characteristics'!$C:$C,0))),"",INDEX('Policy Characteristics'!A:A,MATCH($C1047,'Policy Characteristics'!$C:$C,0)))</f>
        <v>Industry</v>
      </c>
      <c r="B1047" s="262" t="str">
        <f>IF(ISBLANK(INDEX('Policy Characteristics'!B:B,MATCH($C1047,'Policy Characteristics'!$C:$C,0))),"",INDEX('Policy Characteristics'!B:B,MATCH($C1047,'Policy Characteristics'!$C:$C,0)))</f>
        <v>Industry Energy Efficiency Standards</v>
      </c>
      <c r="C1047" s="254" t="str">
        <f t="shared" si="42"/>
        <v>Percentage Improvement in Eqpt Efficiency Standards above BAU</v>
      </c>
      <c r="D1047" s="6" t="s">
        <v>3073</v>
      </c>
      <c r="E1047" s="45" t="s">
        <v>2403</v>
      </c>
      <c r="F1047" t="s">
        <v>3037</v>
      </c>
      <c r="G1047" s="45" t="s">
        <v>2407</v>
      </c>
      <c r="H1047" s="43">
        <v>1031</v>
      </c>
      <c r="I1047" s="324" t="s">
        <v>44</v>
      </c>
      <c r="J1047" s="255" t="str">
        <f>IF(ISBLANK(INDEX('Policy Characteristics'!D:D,MATCH($C1047,'Policy Characteristics'!$C:$C,0))),"",INDEX('Policy Characteristics'!D:D,MATCH($C1047,'Policy Characteristics'!$C:$C,0)))</f>
        <v>Industry Energy Efficiency Standards</v>
      </c>
      <c r="K1047" s="254" t="str">
        <f>IF(ISBLANK(INDEX('Policy Characteristics'!E:E,MATCH($C1047,'Policy Characteristics'!$C:$C,0))),"",INDEX('Policy Characteristics'!E:E,MATCH($C1047,'Policy Characteristics'!$C:$C,0)))</f>
        <v>indst efficiency standards</v>
      </c>
      <c r="L1047" s="261">
        <f>IF(ISBLANK(INDEX('Policy Characteristics'!F:F,MATCH($C1047,'Policy Characteristics'!$C:$C,0))),"",INDEX('Policy Characteristics'!F:F,MATCH($C1047,'Policy Characteristics'!$C:$C,0)))</f>
        <v>0</v>
      </c>
      <c r="M1047" s="261">
        <f>IF(ISBLANK(INDEX('Policy Characteristics'!G:G,MATCH($C1047,'Policy Characteristics'!$C:$C,0))),"",INDEX('Policy Characteristics'!G:G,MATCH($C1047,'Policy Characteristics'!$C:$C,0)))</f>
        <v>0.25</v>
      </c>
      <c r="N1047" s="261">
        <f>IF(ISBLANK(INDEX('Policy Characteristics'!H:H,MATCH($C1047,'Policy Characteristics'!$C:$C,0))),"",INDEX('Policy Characteristics'!H:H,MATCH($C1047,'Policy Characteristics'!$C:$C,0)))</f>
        <v>0.01</v>
      </c>
      <c r="O1047" s="254" t="str">
        <f>IF(ISBLANK(INDEX('Policy Characteristics'!I:I,MATCH($C1047,'Policy Characteristics'!$C:$C,0))),"",INDEX('Policy Characteristics'!I:I,MATCH($C1047,'Policy Characteristics'!$C:$C,0)))</f>
        <v>% reduction in energy use</v>
      </c>
      <c r="P1047" s="254"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54" t="str">
        <f>IF(ISBLANK(INDEX('Policy Characteristics'!K:K,MATCH($C1047,'Policy Characteristics'!$C:$C,0))),"",INDEX('Policy Characteristics'!K:K,MATCH($C1047,'Policy Characteristics'!$C:$C,0)))</f>
        <v>industry-ag-main.html#eff-stds</v>
      </c>
      <c r="R1047" s="254" t="str">
        <f>IF(ISBLANK(INDEX('Policy Characteristics'!L:L,MATCH($C1047,'Policy Characteristics'!$C:$C,0))),"",INDEX('Policy Characteristics'!L:L,MATCH($C1047,'Policy Characteristics'!$C:$C,0)))</f>
        <v>industry-energy-efficiency-standards.html</v>
      </c>
    </row>
    <row r="1048" spans="1:18" s="4" customFormat="1">
      <c r="A1048" s="254" t="str">
        <f>IF(ISBLANK(INDEX('Policy Characteristics'!A:A,MATCH($C1048,'Policy Characteristics'!$C:$C,0))),"",INDEX('Policy Characteristics'!A:A,MATCH($C1048,'Policy Characteristics'!$C:$C,0)))</f>
        <v>Industry</v>
      </c>
      <c r="B1048" s="262" t="str">
        <f>IF(ISBLANK(INDEX('Policy Characteristics'!B:B,MATCH($C1048,'Policy Characteristics'!$C:$C,0))),"",INDEX('Policy Characteristics'!B:B,MATCH($C1048,'Policy Characteristics'!$C:$C,0)))</f>
        <v>Industry Energy Efficiency Standards</v>
      </c>
      <c r="C1048" s="254" t="str">
        <f t="shared" si="42"/>
        <v>Percentage Improvement in Eqpt Efficiency Standards above BAU</v>
      </c>
      <c r="D1048" s="6" t="s">
        <v>3073</v>
      </c>
      <c r="E1048" s="45" t="s">
        <v>2404</v>
      </c>
      <c r="F1048" t="s">
        <v>3037</v>
      </c>
      <c r="G1048" s="45" t="s">
        <v>2408</v>
      </c>
      <c r="H1048" s="43">
        <v>1032</v>
      </c>
      <c r="I1048" s="324" t="s">
        <v>43</v>
      </c>
      <c r="J1048" s="255" t="str">
        <f>IF(ISBLANK(INDEX('Policy Characteristics'!D:D,MATCH($C1048,'Policy Characteristics'!$C:$C,0))),"",INDEX('Policy Characteristics'!D:D,MATCH($C1048,'Policy Characteristics'!$C:$C,0)))</f>
        <v>Industry Energy Efficiency Standards</v>
      </c>
      <c r="K1048" s="254" t="str">
        <f>IF(ISBLANK(INDEX('Policy Characteristics'!E:E,MATCH($C1048,'Policy Characteristics'!$C:$C,0))),"",INDEX('Policy Characteristics'!E:E,MATCH($C1048,'Policy Characteristics'!$C:$C,0)))</f>
        <v>indst efficiency standards</v>
      </c>
      <c r="L1048" s="261">
        <f>IF(ISBLANK(INDEX('Policy Characteristics'!F:F,MATCH($C1048,'Policy Characteristics'!$C:$C,0))),"",INDEX('Policy Characteristics'!F:F,MATCH($C1048,'Policy Characteristics'!$C:$C,0)))</f>
        <v>0</v>
      </c>
      <c r="M1048" s="261">
        <f>IF(ISBLANK(INDEX('Policy Characteristics'!G:G,MATCH($C1048,'Policy Characteristics'!$C:$C,0))),"",INDEX('Policy Characteristics'!G:G,MATCH($C1048,'Policy Characteristics'!$C:$C,0)))</f>
        <v>0.25</v>
      </c>
      <c r="N1048" s="261">
        <f>IF(ISBLANK(INDEX('Policy Characteristics'!H:H,MATCH($C1048,'Policy Characteristics'!$C:$C,0))),"",INDEX('Policy Characteristics'!H:H,MATCH($C1048,'Policy Characteristics'!$C:$C,0)))</f>
        <v>0.01</v>
      </c>
      <c r="O1048" s="254" t="str">
        <f>IF(ISBLANK(INDEX('Policy Characteristics'!I:I,MATCH($C1048,'Policy Characteristics'!$C:$C,0))),"",INDEX('Policy Characteristics'!I:I,MATCH($C1048,'Policy Characteristics'!$C:$C,0)))</f>
        <v>% reduction in energy use</v>
      </c>
      <c r="P1048" s="254"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54" t="str">
        <f>IF(ISBLANK(INDEX('Policy Characteristics'!K:K,MATCH($C1048,'Policy Characteristics'!$C:$C,0))),"",INDEX('Policy Characteristics'!K:K,MATCH($C1048,'Policy Characteristics'!$C:$C,0)))</f>
        <v>industry-ag-main.html#eff-stds</v>
      </c>
      <c r="R1048" s="254" t="str">
        <f>IF(ISBLANK(INDEX('Policy Characteristics'!L:L,MATCH($C1048,'Policy Characteristics'!$C:$C,0))),"",INDEX('Policy Characteristics'!L:L,MATCH($C1048,'Policy Characteristics'!$C:$C,0)))</f>
        <v>industry-energy-efficiency-standards.html</v>
      </c>
    </row>
    <row r="1049" spans="1:18" s="4" customFormat="1">
      <c r="A1049" s="254" t="str">
        <f>IF(ISBLANK(INDEX('Policy Characteristics'!A:A,MATCH($C1049,'Policy Characteristics'!$C:$C,0))),"",INDEX('Policy Characteristics'!A:A,MATCH($C1049,'Policy Characteristics'!$C:$C,0)))</f>
        <v>Industry</v>
      </c>
      <c r="B1049" s="262" t="str">
        <f>IF(ISBLANK(INDEX('Policy Characteristics'!B:B,MATCH($C1049,'Policy Characteristics'!$C:$C,0))),"",INDEX('Policy Characteristics'!B:B,MATCH($C1049,'Policy Characteristics'!$C:$C,0)))</f>
        <v>Industry Energy Efficiency Standards</v>
      </c>
      <c r="C1049" s="254" t="str">
        <f t="shared" si="42"/>
        <v>Percentage Improvement in Eqpt Efficiency Standards above BAU</v>
      </c>
      <c r="D1049" s="6" t="s">
        <v>3073</v>
      </c>
      <c r="E1049" s="45" t="s">
        <v>2405</v>
      </c>
      <c r="F1049" t="s">
        <v>3037</v>
      </c>
      <c r="G1049" s="45" t="s">
        <v>2411</v>
      </c>
      <c r="H1049" s="43">
        <v>1033</v>
      </c>
      <c r="I1049" s="324" t="s">
        <v>44</v>
      </c>
      <c r="J1049" s="255" t="str">
        <f>IF(ISBLANK(INDEX('Policy Characteristics'!D:D,MATCH($C1049,'Policy Characteristics'!$C:$C,0))),"",INDEX('Policy Characteristics'!D:D,MATCH($C1049,'Policy Characteristics'!$C:$C,0)))</f>
        <v>Industry Energy Efficiency Standards</v>
      </c>
      <c r="K1049" s="254" t="str">
        <f>IF(ISBLANK(INDEX('Policy Characteristics'!E:E,MATCH($C1049,'Policy Characteristics'!$C:$C,0))),"",INDEX('Policy Characteristics'!E:E,MATCH($C1049,'Policy Characteristics'!$C:$C,0)))</f>
        <v>indst efficiency standards</v>
      </c>
      <c r="L1049" s="261">
        <f>IF(ISBLANK(INDEX('Policy Characteristics'!F:F,MATCH($C1049,'Policy Characteristics'!$C:$C,0))),"",INDEX('Policy Characteristics'!F:F,MATCH($C1049,'Policy Characteristics'!$C:$C,0)))</f>
        <v>0</v>
      </c>
      <c r="M1049" s="261">
        <f>IF(ISBLANK(INDEX('Policy Characteristics'!G:G,MATCH($C1049,'Policy Characteristics'!$C:$C,0))),"",INDEX('Policy Characteristics'!G:G,MATCH($C1049,'Policy Characteristics'!$C:$C,0)))</f>
        <v>0.25</v>
      </c>
      <c r="N1049" s="261">
        <f>IF(ISBLANK(INDEX('Policy Characteristics'!H:H,MATCH($C1049,'Policy Characteristics'!$C:$C,0))),"",INDEX('Policy Characteristics'!H:H,MATCH($C1049,'Policy Characteristics'!$C:$C,0)))</f>
        <v>0.01</v>
      </c>
      <c r="O1049" s="254" t="str">
        <f>IF(ISBLANK(INDEX('Policy Characteristics'!I:I,MATCH($C1049,'Policy Characteristics'!$C:$C,0))),"",INDEX('Policy Characteristics'!I:I,MATCH($C1049,'Policy Characteristics'!$C:$C,0)))</f>
        <v>% reduction in energy use</v>
      </c>
      <c r="P1049" s="254"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54" t="str">
        <f>IF(ISBLANK(INDEX('Policy Characteristics'!K:K,MATCH($C1049,'Policy Characteristics'!$C:$C,0))),"",INDEX('Policy Characteristics'!K:K,MATCH($C1049,'Policy Characteristics'!$C:$C,0)))</f>
        <v>industry-ag-main.html#eff-stds</v>
      </c>
      <c r="R1049" s="254" t="str">
        <f>IF(ISBLANK(INDEX('Policy Characteristics'!L:L,MATCH($C1049,'Policy Characteristics'!$C:$C,0))),"",INDEX('Policy Characteristics'!L:L,MATCH($C1049,'Policy Characteristics'!$C:$C,0)))</f>
        <v>industry-energy-efficiency-standards.html</v>
      </c>
    </row>
    <row r="1050" spans="1:18" s="4" customFormat="1">
      <c r="A1050" s="254" t="str">
        <f>IF(ISBLANK(INDEX('Policy Characteristics'!A:A,MATCH($C1050,'Policy Characteristics'!$C:$C,0))),"",INDEX('Policy Characteristics'!A:A,MATCH($C1050,'Policy Characteristics'!$C:$C,0)))</f>
        <v>Industry</v>
      </c>
      <c r="B1050" s="262" t="str">
        <f>IF(ISBLANK(INDEX('Policy Characteristics'!B:B,MATCH($C1050,'Policy Characteristics'!$C:$C,0))),"",INDEX('Policy Characteristics'!B:B,MATCH($C1050,'Policy Characteristics'!$C:$C,0)))</f>
        <v>Industry Energy Efficiency Standards</v>
      </c>
      <c r="C1050" s="254" t="str">
        <f t="shared" si="42"/>
        <v>Percentage Improvement in Eqpt Efficiency Standards above BAU</v>
      </c>
      <c r="D1050" s="6" t="s">
        <v>3073</v>
      </c>
      <c r="E1050" s="45" t="s">
        <v>2708</v>
      </c>
      <c r="F1050" t="s">
        <v>3037</v>
      </c>
      <c r="G1050" s="45" t="s">
        <v>2711</v>
      </c>
      <c r="H1050" s="43">
        <v>1034</v>
      </c>
      <c r="I1050" s="324" t="s">
        <v>44</v>
      </c>
      <c r="J1050" s="255" t="str">
        <f>IF(ISBLANK(INDEX('Policy Characteristics'!D:D,MATCH($C1050,'Policy Characteristics'!$C:$C,0))),"",INDEX('Policy Characteristics'!D:D,MATCH($C1050,'Policy Characteristics'!$C:$C,0)))</f>
        <v>Industry Energy Efficiency Standards</v>
      </c>
      <c r="K1050" s="254" t="str">
        <f>IF(ISBLANK(INDEX('Policy Characteristics'!E:E,MATCH($C1050,'Policy Characteristics'!$C:$C,0))),"",INDEX('Policy Characteristics'!E:E,MATCH($C1050,'Policy Characteristics'!$C:$C,0)))</f>
        <v>indst efficiency standards</v>
      </c>
      <c r="L1050" s="261">
        <f>IF(ISBLANK(INDEX('Policy Characteristics'!F:F,MATCH($C1050,'Policy Characteristics'!$C:$C,0))),"",INDEX('Policy Characteristics'!F:F,MATCH($C1050,'Policy Characteristics'!$C:$C,0)))</f>
        <v>0</v>
      </c>
      <c r="M1050" s="261">
        <f>IF(ISBLANK(INDEX('Policy Characteristics'!G:G,MATCH($C1050,'Policy Characteristics'!$C:$C,0))),"",INDEX('Policy Characteristics'!G:G,MATCH($C1050,'Policy Characteristics'!$C:$C,0)))</f>
        <v>0.25</v>
      </c>
      <c r="N1050" s="261">
        <f>IF(ISBLANK(INDEX('Policy Characteristics'!H:H,MATCH($C1050,'Policy Characteristics'!$C:$C,0))),"",INDEX('Policy Characteristics'!H:H,MATCH($C1050,'Policy Characteristics'!$C:$C,0)))</f>
        <v>0.01</v>
      </c>
      <c r="O1050" s="254" t="str">
        <f>IF(ISBLANK(INDEX('Policy Characteristics'!I:I,MATCH($C1050,'Policy Characteristics'!$C:$C,0))),"",INDEX('Policy Characteristics'!I:I,MATCH($C1050,'Policy Characteristics'!$C:$C,0)))</f>
        <v>% reduction in energy use</v>
      </c>
      <c r="P1050" s="254"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54" t="str">
        <f>IF(ISBLANK(INDEX('Policy Characteristics'!K:K,MATCH($C1050,'Policy Characteristics'!$C:$C,0))),"",INDEX('Policy Characteristics'!K:K,MATCH($C1050,'Policy Characteristics'!$C:$C,0)))</f>
        <v>industry-ag-main.html#eff-stds</v>
      </c>
      <c r="R1050" s="254" t="str">
        <f>IF(ISBLANK(INDEX('Policy Characteristics'!L:L,MATCH($C1050,'Policy Characteristics'!$C:$C,0))),"",INDEX('Policy Characteristics'!L:L,MATCH($C1050,'Policy Characteristics'!$C:$C,0)))</f>
        <v>industry-energy-efficiency-standards.html</v>
      </c>
    </row>
    <row r="1051" spans="1:18" s="4" customFormat="1">
      <c r="A1051" s="254" t="str">
        <f>IF(ISBLANK(INDEX('Policy Characteristics'!A:A,MATCH($C1051,'Policy Characteristics'!$C:$C,0))),"",INDEX('Policy Characteristics'!A:A,MATCH($C1051,'Policy Characteristics'!$C:$C,0)))</f>
        <v>Industry</v>
      </c>
      <c r="B1051" s="262" t="str">
        <f>IF(ISBLANK(INDEX('Policy Characteristics'!B:B,MATCH($C1051,'Policy Characteristics'!$C:$C,0))),"",INDEX('Policy Characteristics'!B:B,MATCH($C1051,'Policy Characteristics'!$C:$C,0)))</f>
        <v>Industry Energy Efficiency Standards</v>
      </c>
      <c r="C1051" s="254" t="str">
        <f t="shared" si="42"/>
        <v>Percentage Improvement in Eqpt Efficiency Standards above BAU</v>
      </c>
      <c r="D1051" s="6" t="s">
        <v>3073</v>
      </c>
      <c r="E1051" s="45" t="s">
        <v>2709</v>
      </c>
      <c r="F1051" t="s">
        <v>3037</v>
      </c>
      <c r="G1051" s="45" t="s">
        <v>2713</v>
      </c>
      <c r="H1051" s="43">
        <v>1035</v>
      </c>
      <c r="I1051" s="324" t="s">
        <v>43</v>
      </c>
      <c r="J1051" s="255" t="str">
        <f>IF(ISBLANK(INDEX('Policy Characteristics'!D:D,MATCH($C1051,'Policy Characteristics'!$C:$C,0))),"",INDEX('Policy Characteristics'!D:D,MATCH($C1051,'Policy Characteristics'!$C:$C,0)))</f>
        <v>Industry Energy Efficiency Standards</v>
      </c>
      <c r="K1051" s="254" t="str">
        <f>IF(ISBLANK(INDEX('Policy Characteristics'!E:E,MATCH($C1051,'Policy Characteristics'!$C:$C,0))),"",INDEX('Policy Characteristics'!E:E,MATCH($C1051,'Policy Characteristics'!$C:$C,0)))</f>
        <v>indst efficiency standards</v>
      </c>
      <c r="L1051" s="261">
        <f>IF(ISBLANK(INDEX('Policy Characteristics'!F:F,MATCH($C1051,'Policy Characteristics'!$C:$C,0))),"",INDEX('Policy Characteristics'!F:F,MATCH($C1051,'Policy Characteristics'!$C:$C,0)))</f>
        <v>0</v>
      </c>
      <c r="M1051" s="261">
        <f>IF(ISBLANK(INDEX('Policy Characteristics'!G:G,MATCH($C1051,'Policy Characteristics'!$C:$C,0))),"",INDEX('Policy Characteristics'!G:G,MATCH($C1051,'Policy Characteristics'!$C:$C,0)))</f>
        <v>0.25</v>
      </c>
      <c r="N1051" s="261">
        <f>IF(ISBLANK(INDEX('Policy Characteristics'!H:H,MATCH($C1051,'Policy Characteristics'!$C:$C,0))),"",INDEX('Policy Characteristics'!H:H,MATCH($C1051,'Policy Characteristics'!$C:$C,0)))</f>
        <v>0.01</v>
      </c>
      <c r="O1051" s="254" t="str">
        <f>IF(ISBLANK(INDEX('Policy Characteristics'!I:I,MATCH($C1051,'Policy Characteristics'!$C:$C,0))),"",INDEX('Policy Characteristics'!I:I,MATCH($C1051,'Policy Characteristics'!$C:$C,0)))</f>
        <v>% reduction in energy use</v>
      </c>
      <c r="P1051" s="254"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54" t="str">
        <f>IF(ISBLANK(INDEX('Policy Characteristics'!K:K,MATCH($C1051,'Policy Characteristics'!$C:$C,0))),"",INDEX('Policy Characteristics'!K:K,MATCH($C1051,'Policy Characteristics'!$C:$C,0)))</f>
        <v>industry-ag-main.html#eff-stds</v>
      </c>
      <c r="R1051" s="254" t="str">
        <f>IF(ISBLANK(INDEX('Policy Characteristics'!L:L,MATCH($C1051,'Policy Characteristics'!$C:$C,0))),"",INDEX('Policy Characteristics'!L:L,MATCH($C1051,'Policy Characteristics'!$C:$C,0)))</f>
        <v>industry-energy-efficiency-standards.html</v>
      </c>
    </row>
    <row r="1052" spans="1:18" s="4" customFormat="1">
      <c r="A1052" s="254" t="str">
        <f>IF(ISBLANK(INDEX('Policy Characteristics'!A:A,MATCH($C1052,'Policy Characteristics'!$C:$C,0))),"",INDEX('Policy Characteristics'!A:A,MATCH($C1052,'Policy Characteristics'!$C:$C,0)))</f>
        <v>Industry</v>
      </c>
      <c r="B1052" s="262" t="str">
        <f>IF(ISBLANK(INDEX('Policy Characteristics'!B:B,MATCH($C1052,'Policy Characteristics'!$C:$C,0))),"",INDEX('Policy Characteristics'!B:B,MATCH($C1052,'Policy Characteristics'!$C:$C,0)))</f>
        <v>Industry Energy Efficiency Standards</v>
      </c>
      <c r="C1052" s="254" t="str">
        <f t="shared" si="42"/>
        <v>Percentage Improvement in Eqpt Efficiency Standards above BAU</v>
      </c>
      <c r="D1052" s="6" t="s">
        <v>3073</v>
      </c>
      <c r="E1052" s="45" t="s">
        <v>2710</v>
      </c>
      <c r="F1052" t="s">
        <v>3037</v>
      </c>
      <c r="G1052" s="45" t="s">
        <v>2714</v>
      </c>
      <c r="H1052" s="43">
        <v>1036</v>
      </c>
      <c r="I1052" s="324" t="s">
        <v>43</v>
      </c>
      <c r="J1052" s="255" t="str">
        <f>IF(ISBLANK(INDEX('Policy Characteristics'!D:D,MATCH($C1052,'Policy Characteristics'!$C:$C,0))),"",INDEX('Policy Characteristics'!D:D,MATCH($C1052,'Policy Characteristics'!$C:$C,0)))</f>
        <v>Industry Energy Efficiency Standards</v>
      </c>
      <c r="K1052" s="254" t="str">
        <f>IF(ISBLANK(INDEX('Policy Characteristics'!E:E,MATCH($C1052,'Policy Characteristics'!$C:$C,0))),"",INDEX('Policy Characteristics'!E:E,MATCH($C1052,'Policy Characteristics'!$C:$C,0)))</f>
        <v>indst efficiency standards</v>
      </c>
      <c r="L1052" s="261">
        <f>IF(ISBLANK(INDEX('Policy Characteristics'!F:F,MATCH($C1052,'Policy Characteristics'!$C:$C,0))),"",INDEX('Policy Characteristics'!F:F,MATCH($C1052,'Policy Characteristics'!$C:$C,0)))</f>
        <v>0</v>
      </c>
      <c r="M1052" s="261">
        <f>IF(ISBLANK(INDEX('Policy Characteristics'!G:G,MATCH($C1052,'Policy Characteristics'!$C:$C,0))),"",INDEX('Policy Characteristics'!G:G,MATCH($C1052,'Policy Characteristics'!$C:$C,0)))</f>
        <v>0.25</v>
      </c>
      <c r="N1052" s="261">
        <f>IF(ISBLANK(INDEX('Policy Characteristics'!H:H,MATCH($C1052,'Policy Characteristics'!$C:$C,0))),"",INDEX('Policy Characteristics'!H:H,MATCH($C1052,'Policy Characteristics'!$C:$C,0)))</f>
        <v>0.01</v>
      </c>
      <c r="O1052" s="254" t="str">
        <f>IF(ISBLANK(INDEX('Policy Characteristics'!I:I,MATCH($C1052,'Policy Characteristics'!$C:$C,0))),"",INDEX('Policy Characteristics'!I:I,MATCH($C1052,'Policy Characteristics'!$C:$C,0)))</f>
        <v>% reduction in energy use</v>
      </c>
      <c r="P1052" s="254"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54" t="str">
        <f>IF(ISBLANK(INDEX('Policy Characteristics'!K:K,MATCH($C1052,'Policy Characteristics'!$C:$C,0))),"",INDEX('Policy Characteristics'!K:K,MATCH($C1052,'Policy Characteristics'!$C:$C,0)))</f>
        <v>industry-ag-main.html#eff-stds</v>
      </c>
      <c r="R1052" s="254" t="str">
        <f>IF(ISBLANK(INDEX('Policy Characteristics'!L:L,MATCH($C1052,'Policy Characteristics'!$C:$C,0))),"",INDEX('Policy Characteristics'!L:L,MATCH($C1052,'Policy Characteristics'!$C:$C,0)))</f>
        <v>industry-energy-efficiency-standards.html</v>
      </c>
    </row>
    <row r="1053" spans="1:18" s="4" customFormat="1">
      <c r="A1053" s="254" t="str">
        <f>IF(ISBLANK(INDEX('Policy Characteristics'!A:A,MATCH($C1053,'Policy Characteristics'!$C:$C,0))),"",INDEX('Policy Characteristics'!A:A,MATCH($C1053,'Policy Characteristics'!$C:$C,0)))</f>
        <v>Industry</v>
      </c>
      <c r="B1053" s="262" t="str">
        <f>IF(ISBLANK(INDEX('Policy Characteristics'!B:B,MATCH($C1053,'Policy Characteristics'!$C:$C,0))),"",INDEX('Policy Characteristics'!B:B,MATCH($C1053,'Policy Characteristics'!$C:$C,0)))</f>
        <v>Industry Energy Efficiency Standards</v>
      </c>
      <c r="C1053" s="254" t="str">
        <f t="shared" si="42"/>
        <v>Percentage Improvement in Eqpt Efficiency Standards above BAU</v>
      </c>
      <c r="D1053" s="6" t="s">
        <v>3073</v>
      </c>
      <c r="E1053" s="45" t="s">
        <v>2707</v>
      </c>
      <c r="F1053" t="s">
        <v>3037</v>
      </c>
      <c r="G1053" s="45" t="s">
        <v>2712</v>
      </c>
      <c r="H1053" s="43">
        <v>1037</v>
      </c>
      <c r="I1053" s="324" t="s">
        <v>44</v>
      </c>
      <c r="J1053" s="255" t="str">
        <f>IF(ISBLANK(INDEX('Policy Characteristics'!D:D,MATCH($C1053,'Policy Characteristics'!$C:$C,0))),"",INDEX('Policy Characteristics'!D:D,MATCH($C1053,'Policy Characteristics'!$C:$C,0)))</f>
        <v>Industry Energy Efficiency Standards</v>
      </c>
      <c r="K1053" s="254" t="str">
        <f>IF(ISBLANK(INDEX('Policy Characteristics'!E:E,MATCH($C1053,'Policy Characteristics'!$C:$C,0))),"",INDEX('Policy Characteristics'!E:E,MATCH($C1053,'Policy Characteristics'!$C:$C,0)))</f>
        <v>indst efficiency standards</v>
      </c>
      <c r="L1053" s="261">
        <f>IF(ISBLANK(INDEX('Policy Characteristics'!F:F,MATCH($C1053,'Policy Characteristics'!$C:$C,0))),"",INDEX('Policy Characteristics'!F:F,MATCH($C1053,'Policy Characteristics'!$C:$C,0)))</f>
        <v>0</v>
      </c>
      <c r="M1053" s="261">
        <f>IF(ISBLANK(INDEX('Policy Characteristics'!G:G,MATCH($C1053,'Policy Characteristics'!$C:$C,0))),"",INDEX('Policy Characteristics'!G:G,MATCH($C1053,'Policy Characteristics'!$C:$C,0)))</f>
        <v>0.25</v>
      </c>
      <c r="N1053" s="261">
        <f>IF(ISBLANK(INDEX('Policy Characteristics'!H:H,MATCH($C1053,'Policy Characteristics'!$C:$C,0))),"",INDEX('Policy Characteristics'!H:H,MATCH($C1053,'Policy Characteristics'!$C:$C,0)))</f>
        <v>0.01</v>
      </c>
      <c r="O1053" s="254" t="str">
        <f>IF(ISBLANK(INDEX('Policy Characteristics'!I:I,MATCH($C1053,'Policy Characteristics'!$C:$C,0))),"",INDEX('Policy Characteristics'!I:I,MATCH($C1053,'Policy Characteristics'!$C:$C,0)))</f>
        <v>% reduction in energy use</v>
      </c>
      <c r="P1053" s="254"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54" t="str">
        <f>IF(ISBLANK(INDEX('Policy Characteristics'!K:K,MATCH($C1053,'Policy Characteristics'!$C:$C,0))),"",INDEX('Policy Characteristics'!K:K,MATCH($C1053,'Policy Characteristics'!$C:$C,0)))</f>
        <v>industry-ag-main.html#eff-stds</v>
      </c>
      <c r="R1053" s="254" t="str">
        <f>IF(ISBLANK(INDEX('Policy Characteristics'!L:L,MATCH($C1053,'Policy Characteristics'!$C:$C,0))),"",INDEX('Policy Characteristics'!L:L,MATCH($C1053,'Policy Characteristics'!$C:$C,0)))</f>
        <v>industry-energy-efficiency-standards.html</v>
      </c>
    </row>
    <row r="1054" spans="1:18" s="4" customFormat="1">
      <c r="A1054" s="254" t="str">
        <f>IF(ISBLANK(INDEX('Policy Characteristics'!A:A,MATCH($C1054,'Policy Characteristics'!$C:$C,0))),"",INDEX('Policy Characteristics'!A:A,MATCH($C1054,'Policy Characteristics'!$C:$C,0)))</f>
        <v>Industry</v>
      </c>
      <c r="B1054" s="262" t="str">
        <f>IF(ISBLANK(INDEX('Policy Characteristics'!B:B,MATCH($C1054,'Policy Characteristics'!$C:$C,0))),"",INDEX('Policy Characteristics'!B:B,MATCH($C1054,'Policy Characteristics'!$C:$C,0)))</f>
        <v>Industry Energy Efficiency Standards</v>
      </c>
      <c r="C1054" s="254" t="str">
        <f t="shared" si="42"/>
        <v>Percentage Improvement in Eqpt Efficiency Standards above BAU</v>
      </c>
      <c r="D1054" s="6" t="s">
        <v>3074</v>
      </c>
      <c r="E1054" s="45" t="s">
        <v>2400</v>
      </c>
      <c r="F1054" t="s">
        <v>3038</v>
      </c>
      <c r="G1054" s="45" t="s">
        <v>2406</v>
      </c>
      <c r="H1054" s="43">
        <v>1038</v>
      </c>
      <c r="I1054" s="324" t="s">
        <v>43</v>
      </c>
      <c r="J1054" s="255" t="str">
        <f>IF(ISBLANK(INDEX('Policy Characteristics'!D:D,MATCH($C1054,'Policy Characteristics'!$C:$C,0))),"",INDEX('Policy Characteristics'!D:D,MATCH($C1054,'Policy Characteristics'!$C:$C,0)))</f>
        <v>Industry Energy Efficiency Standards</v>
      </c>
      <c r="K1054" s="254" t="str">
        <f>IF(ISBLANK(INDEX('Policy Characteristics'!E:E,MATCH($C1054,'Policy Characteristics'!$C:$C,0))),"",INDEX('Policy Characteristics'!E:E,MATCH($C1054,'Policy Characteristics'!$C:$C,0)))</f>
        <v>indst efficiency standards</v>
      </c>
      <c r="L1054" s="261">
        <f>IF(ISBLANK(INDEX('Policy Characteristics'!F:F,MATCH($C1054,'Policy Characteristics'!$C:$C,0))),"",INDEX('Policy Characteristics'!F:F,MATCH($C1054,'Policy Characteristics'!$C:$C,0)))</f>
        <v>0</v>
      </c>
      <c r="M1054" s="261">
        <f>IF(ISBLANK(INDEX('Policy Characteristics'!G:G,MATCH($C1054,'Policy Characteristics'!$C:$C,0))),"",INDEX('Policy Characteristics'!G:G,MATCH($C1054,'Policy Characteristics'!$C:$C,0)))</f>
        <v>0.25</v>
      </c>
      <c r="N1054" s="261">
        <f>IF(ISBLANK(INDEX('Policy Characteristics'!H:H,MATCH($C1054,'Policy Characteristics'!$C:$C,0))),"",INDEX('Policy Characteristics'!H:H,MATCH($C1054,'Policy Characteristics'!$C:$C,0)))</f>
        <v>0.01</v>
      </c>
      <c r="O1054" s="254" t="str">
        <f>IF(ISBLANK(INDEX('Policy Characteristics'!I:I,MATCH($C1054,'Policy Characteristics'!$C:$C,0))),"",INDEX('Policy Characteristics'!I:I,MATCH($C1054,'Policy Characteristics'!$C:$C,0)))</f>
        <v>% reduction in energy use</v>
      </c>
      <c r="P1054" s="254"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54" t="str">
        <f>IF(ISBLANK(INDEX('Policy Characteristics'!K:K,MATCH($C1054,'Policy Characteristics'!$C:$C,0))),"",INDEX('Policy Characteristics'!K:K,MATCH($C1054,'Policy Characteristics'!$C:$C,0)))</f>
        <v>industry-ag-main.html#eff-stds</v>
      </c>
      <c r="R1054" s="254" t="str">
        <f>IF(ISBLANK(INDEX('Policy Characteristics'!L:L,MATCH($C1054,'Policy Characteristics'!$C:$C,0))),"",INDEX('Policy Characteristics'!L:L,MATCH($C1054,'Policy Characteristics'!$C:$C,0)))</f>
        <v>industry-energy-efficiency-standards.html</v>
      </c>
    </row>
    <row r="1055" spans="1:18" s="4" customFormat="1">
      <c r="A1055" s="254" t="str">
        <f>IF(ISBLANK(INDEX('Policy Characteristics'!A:A,MATCH($C1055,'Policy Characteristics'!$C:$C,0))),"",INDEX('Policy Characteristics'!A:A,MATCH($C1055,'Policy Characteristics'!$C:$C,0)))</f>
        <v>Industry</v>
      </c>
      <c r="B1055" s="262" t="str">
        <f>IF(ISBLANK(INDEX('Policy Characteristics'!B:B,MATCH($C1055,'Policy Characteristics'!$C:$C,0))),"",INDEX('Policy Characteristics'!B:B,MATCH($C1055,'Policy Characteristics'!$C:$C,0)))</f>
        <v>Industry Energy Efficiency Standards</v>
      </c>
      <c r="C1055" s="254" t="str">
        <f t="shared" si="42"/>
        <v>Percentage Improvement in Eqpt Efficiency Standards above BAU</v>
      </c>
      <c r="D1055" s="6" t="s">
        <v>3074</v>
      </c>
      <c r="E1055" s="45" t="s">
        <v>2401</v>
      </c>
      <c r="F1055" t="s">
        <v>3038</v>
      </c>
      <c r="G1055" s="45" t="s">
        <v>2409</v>
      </c>
      <c r="H1055" s="43">
        <v>1039</v>
      </c>
      <c r="I1055" s="324" t="s">
        <v>43</v>
      </c>
      <c r="J1055" s="255" t="str">
        <f>IF(ISBLANK(INDEX('Policy Characteristics'!D:D,MATCH($C1055,'Policy Characteristics'!$C:$C,0))),"",INDEX('Policy Characteristics'!D:D,MATCH($C1055,'Policy Characteristics'!$C:$C,0)))</f>
        <v>Industry Energy Efficiency Standards</v>
      </c>
      <c r="K1055" s="254" t="str">
        <f>IF(ISBLANK(INDEX('Policy Characteristics'!E:E,MATCH($C1055,'Policy Characteristics'!$C:$C,0))),"",INDEX('Policy Characteristics'!E:E,MATCH($C1055,'Policy Characteristics'!$C:$C,0)))</f>
        <v>indst efficiency standards</v>
      </c>
      <c r="L1055" s="261">
        <f>IF(ISBLANK(INDEX('Policy Characteristics'!F:F,MATCH($C1055,'Policy Characteristics'!$C:$C,0))),"",INDEX('Policy Characteristics'!F:F,MATCH($C1055,'Policy Characteristics'!$C:$C,0)))</f>
        <v>0</v>
      </c>
      <c r="M1055" s="261">
        <f>IF(ISBLANK(INDEX('Policy Characteristics'!G:G,MATCH($C1055,'Policy Characteristics'!$C:$C,0))),"",INDEX('Policy Characteristics'!G:G,MATCH($C1055,'Policy Characteristics'!$C:$C,0)))</f>
        <v>0.25</v>
      </c>
      <c r="N1055" s="261">
        <f>IF(ISBLANK(INDEX('Policy Characteristics'!H:H,MATCH($C1055,'Policy Characteristics'!$C:$C,0))),"",INDEX('Policy Characteristics'!H:H,MATCH($C1055,'Policy Characteristics'!$C:$C,0)))</f>
        <v>0.01</v>
      </c>
      <c r="O1055" s="254" t="str">
        <f>IF(ISBLANK(INDEX('Policy Characteristics'!I:I,MATCH($C1055,'Policy Characteristics'!$C:$C,0))),"",INDEX('Policy Characteristics'!I:I,MATCH($C1055,'Policy Characteristics'!$C:$C,0)))</f>
        <v>% reduction in energy use</v>
      </c>
      <c r="P1055" s="254"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54" t="str">
        <f>IF(ISBLANK(INDEX('Policy Characteristics'!K:K,MATCH($C1055,'Policy Characteristics'!$C:$C,0))),"",INDEX('Policy Characteristics'!K:K,MATCH($C1055,'Policy Characteristics'!$C:$C,0)))</f>
        <v>industry-ag-main.html#eff-stds</v>
      </c>
      <c r="R1055" s="254" t="str">
        <f>IF(ISBLANK(INDEX('Policy Characteristics'!L:L,MATCH($C1055,'Policy Characteristics'!$C:$C,0))),"",INDEX('Policy Characteristics'!L:L,MATCH($C1055,'Policy Characteristics'!$C:$C,0)))</f>
        <v>industry-energy-efficiency-standards.html</v>
      </c>
    </row>
    <row r="1056" spans="1:18" s="4" customFormat="1">
      <c r="A1056" s="254" t="str">
        <f>IF(ISBLANK(INDEX('Policy Characteristics'!A:A,MATCH($C1056,'Policy Characteristics'!$C:$C,0))),"",INDEX('Policy Characteristics'!A:A,MATCH($C1056,'Policy Characteristics'!$C:$C,0)))</f>
        <v>Industry</v>
      </c>
      <c r="B1056" s="262" t="str">
        <f>IF(ISBLANK(INDEX('Policy Characteristics'!B:B,MATCH($C1056,'Policy Characteristics'!$C:$C,0))),"",INDEX('Policy Characteristics'!B:B,MATCH($C1056,'Policy Characteristics'!$C:$C,0)))</f>
        <v>Industry Energy Efficiency Standards</v>
      </c>
      <c r="C1056" s="254" t="str">
        <f t="shared" si="42"/>
        <v>Percentage Improvement in Eqpt Efficiency Standards above BAU</v>
      </c>
      <c r="D1056" s="6" t="s">
        <v>3074</v>
      </c>
      <c r="E1056" s="45" t="s">
        <v>2402</v>
      </c>
      <c r="F1056" t="s">
        <v>3038</v>
      </c>
      <c r="G1056" s="45" t="s">
        <v>2410</v>
      </c>
      <c r="H1056" s="43">
        <v>1040</v>
      </c>
      <c r="I1056" s="324" t="s">
        <v>43</v>
      </c>
      <c r="J1056" s="255" t="str">
        <f>IF(ISBLANK(INDEX('Policy Characteristics'!D:D,MATCH($C1056,'Policy Characteristics'!$C:$C,0))),"",INDEX('Policy Characteristics'!D:D,MATCH($C1056,'Policy Characteristics'!$C:$C,0)))</f>
        <v>Industry Energy Efficiency Standards</v>
      </c>
      <c r="K1056" s="254" t="str">
        <f>IF(ISBLANK(INDEX('Policy Characteristics'!E:E,MATCH($C1056,'Policy Characteristics'!$C:$C,0))),"",INDEX('Policy Characteristics'!E:E,MATCH($C1056,'Policy Characteristics'!$C:$C,0)))</f>
        <v>indst efficiency standards</v>
      </c>
      <c r="L1056" s="261">
        <f>IF(ISBLANK(INDEX('Policy Characteristics'!F:F,MATCH($C1056,'Policy Characteristics'!$C:$C,0))),"",INDEX('Policy Characteristics'!F:F,MATCH($C1056,'Policy Characteristics'!$C:$C,0)))</f>
        <v>0</v>
      </c>
      <c r="M1056" s="261">
        <f>IF(ISBLANK(INDEX('Policy Characteristics'!G:G,MATCH($C1056,'Policy Characteristics'!$C:$C,0))),"",INDEX('Policy Characteristics'!G:G,MATCH($C1056,'Policy Characteristics'!$C:$C,0)))</f>
        <v>0.25</v>
      </c>
      <c r="N1056" s="261">
        <f>IF(ISBLANK(INDEX('Policy Characteristics'!H:H,MATCH($C1056,'Policy Characteristics'!$C:$C,0))),"",INDEX('Policy Characteristics'!H:H,MATCH($C1056,'Policy Characteristics'!$C:$C,0)))</f>
        <v>0.01</v>
      </c>
      <c r="O1056" s="254" t="str">
        <f>IF(ISBLANK(INDEX('Policy Characteristics'!I:I,MATCH($C1056,'Policy Characteristics'!$C:$C,0))),"",INDEX('Policy Characteristics'!I:I,MATCH($C1056,'Policy Characteristics'!$C:$C,0)))</f>
        <v>% reduction in energy use</v>
      </c>
      <c r="P1056" s="254"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54" t="str">
        <f>IF(ISBLANK(INDEX('Policy Characteristics'!K:K,MATCH($C1056,'Policy Characteristics'!$C:$C,0))),"",INDEX('Policy Characteristics'!K:K,MATCH($C1056,'Policy Characteristics'!$C:$C,0)))</f>
        <v>industry-ag-main.html#eff-stds</v>
      </c>
      <c r="R1056" s="254" t="str">
        <f>IF(ISBLANK(INDEX('Policy Characteristics'!L:L,MATCH($C1056,'Policy Characteristics'!$C:$C,0))),"",INDEX('Policy Characteristics'!L:L,MATCH($C1056,'Policy Characteristics'!$C:$C,0)))</f>
        <v>industry-energy-efficiency-standards.html</v>
      </c>
    </row>
    <row r="1057" spans="1:18" s="4" customFormat="1">
      <c r="A1057" s="254" t="str">
        <f>IF(ISBLANK(INDEX('Policy Characteristics'!A:A,MATCH($C1057,'Policy Characteristics'!$C:$C,0))),"",INDEX('Policy Characteristics'!A:A,MATCH($C1057,'Policy Characteristics'!$C:$C,0)))</f>
        <v>Industry</v>
      </c>
      <c r="B1057" s="262" t="str">
        <f>IF(ISBLANK(INDEX('Policy Characteristics'!B:B,MATCH($C1057,'Policy Characteristics'!$C:$C,0))),"",INDEX('Policy Characteristics'!B:B,MATCH($C1057,'Policy Characteristics'!$C:$C,0)))</f>
        <v>Industry Energy Efficiency Standards</v>
      </c>
      <c r="C1057" s="254" t="str">
        <f t="shared" si="42"/>
        <v>Percentage Improvement in Eqpt Efficiency Standards above BAU</v>
      </c>
      <c r="D1057" s="6" t="s">
        <v>3074</v>
      </c>
      <c r="E1057" s="45" t="s">
        <v>2403</v>
      </c>
      <c r="F1057" t="s">
        <v>3038</v>
      </c>
      <c r="G1057" s="45" t="s">
        <v>2407</v>
      </c>
      <c r="H1057" s="43">
        <v>1041</v>
      </c>
      <c r="I1057" s="324" t="s">
        <v>43</v>
      </c>
      <c r="J1057" s="255" t="str">
        <f>IF(ISBLANK(INDEX('Policy Characteristics'!D:D,MATCH($C1057,'Policy Characteristics'!$C:$C,0))),"",INDEX('Policy Characteristics'!D:D,MATCH($C1057,'Policy Characteristics'!$C:$C,0)))</f>
        <v>Industry Energy Efficiency Standards</v>
      </c>
      <c r="K1057" s="254" t="str">
        <f>IF(ISBLANK(INDEX('Policy Characteristics'!E:E,MATCH($C1057,'Policy Characteristics'!$C:$C,0))),"",INDEX('Policy Characteristics'!E:E,MATCH($C1057,'Policy Characteristics'!$C:$C,0)))</f>
        <v>indst efficiency standards</v>
      </c>
      <c r="L1057" s="261">
        <f>IF(ISBLANK(INDEX('Policy Characteristics'!F:F,MATCH($C1057,'Policy Characteristics'!$C:$C,0))),"",INDEX('Policy Characteristics'!F:F,MATCH($C1057,'Policy Characteristics'!$C:$C,0)))</f>
        <v>0</v>
      </c>
      <c r="M1057" s="261">
        <f>IF(ISBLANK(INDEX('Policy Characteristics'!G:G,MATCH($C1057,'Policy Characteristics'!$C:$C,0))),"",INDEX('Policy Characteristics'!G:G,MATCH($C1057,'Policy Characteristics'!$C:$C,0)))</f>
        <v>0.25</v>
      </c>
      <c r="N1057" s="261">
        <f>IF(ISBLANK(INDEX('Policy Characteristics'!H:H,MATCH($C1057,'Policy Characteristics'!$C:$C,0))),"",INDEX('Policy Characteristics'!H:H,MATCH($C1057,'Policy Characteristics'!$C:$C,0)))</f>
        <v>0.01</v>
      </c>
      <c r="O1057" s="254" t="str">
        <f>IF(ISBLANK(INDEX('Policy Characteristics'!I:I,MATCH($C1057,'Policy Characteristics'!$C:$C,0))),"",INDEX('Policy Characteristics'!I:I,MATCH($C1057,'Policy Characteristics'!$C:$C,0)))</f>
        <v>% reduction in energy use</v>
      </c>
      <c r="P1057" s="254"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54" t="str">
        <f>IF(ISBLANK(INDEX('Policy Characteristics'!K:K,MATCH($C1057,'Policy Characteristics'!$C:$C,0))),"",INDEX('Policy Characteristics'!K:K,MATCH($C1057,'Policy Characteristics'!$C:$C,0)))</f>
        <v>industry-ag-main.html#eff-stds</v>
      </c>
      <c r="R1057" s="254" t="str">
        <f>IF(ISBLANK(INDEX('Policy Characteristics'!L:L,MATCH($C1057,'Policy Characteristics'!$C:$C,0))),"",INDEX('Policy Characteristics'!L:L,MATCH($C1057,'Policy Characteristics'!$C:$C,0)))</f>
        <v>industry-energy-efficiency-standards.html</v>
      </c>
    </row>
    <row r="1058" spans="1:18" s="4" customFormat="1">
      <c r="A1058" s="254" t="str">
        <f>IF(ISBLANK(INDEX('Policy Characteristics'!A:A,MATCH($C1058,'Policy Characteristics'!$C:$C,0))),"",INDEX('Policy Characteristics'!A:A,MATCH($C1058,'Policy Characteristics'!$C:$C,0)))</f>
        <v>Industry</v>
      </c>
      <c r="B1058" s="262" t="str">
        <f>IF(ISBLANK(INDEX('Policy Characteristics'!B:B,MATCH($C1058,'Policy Characteristics'!$C:$C,0))),"",INDEX('Policy Characteristics'!B:B,MATCH($C1058,'Policy Characteristics'!$C:$C,0)))</f>
        <v>Industry Energy Efficiency Standards</v>
      </c>
      <c r="C1058" s="254" t="str">
        <f t="shared" si="42"/>
        <v>Percentage Improvement in Eqpt Efficiency Standards above BAU</v>
      </c>
      <c r="D1058" s="6" t="s">
        <v>3074</v>
      </c>
      <c r="E1058" s="45" t="s">
        <v>2404</v>
      </c>
      <c r="F1058" t="s">
        <v>3038</v>
      </c>
      <c r="G1058" s="45" t="s">
        <v>2408</v>
      </c>
      <c r="H1058" s="43">
        <v>1042</v>
      </c>
      <c r="I1058" s="324" t="s">
        <v>44</v>
      </c>
      <c r="J1058" s="255" t="str">
        <f>IF(ISBLANK(INDEX('Policy Characteristics'!D:D,MATCH($C1058,'Policy Characteristics'!$C:$C,0))),"",INDEX('Policy Characteristics'!D:D,MATCH($C1058,'Policy Characteristics'!$C:$C,0)))</f>
        <v>Industry Energy Efficiency Standards</v>
      </c>
      <c r="K1058" s="254" t="str">
        <f>IF(ISBLANK(INDEX('Policy Characteristics'!E:E,MATCH($C1058,'Policy Characteristics'!$C:$C,0))),"",INDEX('Policy Characteristics'!E:E,MATCH($C1058,'Policy Characteristics'!$C:$C,0)))</f>
        <v>indst efficiency standards</v>
      </c>
      <c r="L1058" s="261">
        <f>IF(ISBLANK(INDEX('Policy Characteristics'!F:F,MATCH($C1058,'Policy Characteristics'!$C:$C,0))),"",INDEX('Policy Characteristics'!F:F,MATCH($C1058,'Policy Characteristics'!$C:$C,0)))</f>
        <v>0</v>
      </c>
      <c r="M1058" s="261">
        <f>IF(ISBLANK(INDEX('Policy Characteristics'!G:G,MATCH($C1058,'Policy Characteristics'!$C:$C,0))),"",INDEX('Policy Characteristics'!G:G,MATCH($C1058,'Policy Characteristics'!$C:$C,0)))</f>
        <v>0.25</v>
      </c>
      <c r="N1058" s="261">
        <f>IF(ISBLANK(INDEX('Policy Characteristics'!H:H,MATCH($C1058,'Policy Characteristics'!$C:$C,0))),"",INDEX('Policy Characteristics'!H:H,MATCH($C1058,'Policy Characteristics'!$C:$C,0)))</f>
        <v>0.01</v>
      </c>
      <c r="O1058" s="254" t="str">
        <f>IF(ISBLANK(INDEX('Policy Characteristics'!I:I,MATCH($C1058,'Policy Characteristics'!$C:$C,0))),"",INDEX('Policy Characteristics'!I:I,MATCH($C1058,'Policy Characteristics'!$C:$C,0)))</f>
        <v>% reduction in energy use</v>
      </c>
      <c r="P1058" s="254"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54" t="str">
        <f>IF(ISBLANK(INDEX('Policy Characteristics'!K:K,MATCH($C1058,'Policy Characteristics'!$C:$C,0))),"",INDEX('Policy Characteristics'!K:K,MATCH($C1058,'Policy Characteristics'!$C:$C,0)))</f>
        <v>industry-ag-main.html#eff-stds</v>
      </c>
      <c r="R1058" s="254" t="str">
        <f>IF(ISBLANK(INDEX('Policy Characteristics'!L:L,MATCH($C1058,'Policy Characteristics'!$C:$C,0))),"",INDEX('Policy Characteristics'!L:L,MATCH($C1058,'Policy Characteristics'!$C:$C,0)))</f>
        <v>industry-energy-efficiency-standards.html</v>
      </c>
    </row>
    <row r="1059" spans="1:18" s="4" customFormat="1">
      <c r="A1059" s="254" t="str">
        <f>IF(ISBLANK(INDEX('Policy Characteristics'!A:A,MATCH($C1059,'Policy Characteristics'!$C:$C,0))),"",INDEX('Policy Characteristics'!A:A,MATCH($C1059,'Policy Characteristics'!$C:$C,0)))</f>
        <v>Industry</v>
      </c>
      <c r="B1059" s="262" t="str">
        <f>IF(ISBLANK(INDEX('Policy Characteristics'!B:B,MATCH($C1059,'Policy Characteristics'!$C:$C,0))),"",INDEX('Policy Characteristics'!B:B,MATCH($C1059,'Policy Characteristics'!$C:$C,0)))</f>
        <v>Industry Energy Efficiency Standards</v>
      </c>
      <c r="C1059" s="254" t="str">
        <f t="shared" si="42"/>
        <v>Percentage Improvement in Eqpt Efficiency Standards above BAU</v>
      </c>
      <c r="D1059" s="6" t="s">
        <v>3074</v>
      </c>
      <c r="E1059" s="45" t="s">
        <v>2405</v>
      </c>
      <c r="F1059" t="s">
        <v>3038</v>
      </c>
      <c r="G1059" s="45" t="s">
        <v>2411</v>
      </c>
      <c r="H1059" s="43">
        <v>1043</v>
      </c>
      <c r="I1059" s="324" t="s">
        <v>44</v>
      </c>
      <c r="J1059" s="255" t="str">
        <f>IF(ISBLANK(INDEX('Policy Characteristics'!D:D,MATCH($C1059,'Policy Characteristics'!$C:$C,0))),"",INDEX('Policy Characteristics'!D:D,MATCH($C1059,'Policy Characteristics'!$C:$C,0)))</f>
        <v>Industry Energy Efficiency Standards</v>
      </c>
      <c r="K1059" s="254" t="str">
        <f>IF(ISBLANK(INDEX('Policy Characteristics'!E:E,MATCH($C1059,'Policy Characteristics'!$C:$C,0))),"",INDEX('Policy Characteristics'!E:E,MATCH($C1059,'Policy Characteristics'!$C:$C,0)))</f>
        <v>indst efficiency standards</v>
      </c>
      <c r="L1059" s="261">
        <f>IF(ISBLANK(INDEX('Policy Characteristics'!F:F,MATCH($C1059,'Policy Characteristics'!$C:$C,0))),"",INDEX('Policy Characteristics'!F:F,MATCH($C1059,'Policy Characteristics'!$C:$C,0)))</f>
        <v>0</v>
      </c>
      <c r="M1059" s="261">
        <f>IF(ISBLANK(INDEX('Policy Characteristics'!G:G,MATCH($C1059,'Policy Characteristics'!$C:$C,0))),"",INDEX('Policy Characteristics'!G:G,MATCH($C1059,'Policy Characteristics'!$C:$C,0)))</f>
        <v>0.25</v>
      </c>
      <c r="N1059" s="261">
        <f>IF(ISBLANK(INDEX('Policy Characteristics'!H:H,MATCH($C1059,'Policy Characteristics'!$C:$C,0))),"",INDEX('Policy Characteristics'!H:H,MATCH($C1059,'Policy Characteristics'!$C:$C,0)))</f>
        <v>0.01</v>
      </c>
      <c r="O1059" s="254" t="str">
        <f>IF(ISBLANK(INDEX('Policy Characteristics'!I:I,MATCH($C1059,'Policy Characteristics'!$C:$C,0))),"",INDEX('Policy Characteristics'!I:I,MATCH($C1059,'Policy Characteristics'!$C:$C,0)))</f>
        <v>% reduction in energy use</v>
      </c>
      <c r="P1059" s="254"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54" t="str">
        <f>IF(ISBLANK(INDEX('Policy Characteristics'!K:K,MATCH($C1059,'Policy Characteristics'!$C:$C,0))),"",INDEX('Policy Characteristics'!K:K,MATCH($C1059,'Policy Characteristics'!$C:$C,0)))</f>
        <v>industry-ag-main.html#eff-stds</v>
      </c>
      <c r="R1059" s="254" t="str">
        <f>IF(ISBLANK(INDEX('Policy Characteristics'!L:L,MATCH($C1059,'Policy Characteristics'!$C:$C,0))),"",INDEX('Policy Characteristics'!L:L,MATCH($C1059,'Policy Characteristics'!$C:$C,0)))</f>
        <v>industry-energy-efficiency-standards.html</v>
      </c>
    </row>
    <row r="1060" spans="1:18" s="4" customFormat="1">
      <c r="A1060" s="254" t="str">
        <f>IF(ISBLANK(INDEX('Policy Characteristics'!A:A,MATCH($C1060,'Policy Characteristics'!$C:$C,0))),"",INDEX('Policy Characteristics'!A:A,MATCH($C1060,'Policy Characteristics'!$C:$C,0)))</f>
        <v>Industry</v>
      </c>
      <c r="B1060" s="262" t="str">
        <f>IF(ISBLANK(INDEX('Policy Characteristics'!B:B,MATCH($C1060,'Policy Characteristics'!$C:$C,0))),"",INDEX('Policy Characteristics'!B:B,MATCH($C1060,'Policy Characteristics'!$C:$C,0)))</f>
        <v>Industry Energy Efficiency Standards</v>
      </c>
      <c r="C1060" s="254" t="str">
        <f t="shared" si="42"/>
        <v>Percentage Improvement in Eqpt Efficiency Standards above BAU</v>
      </c>
      <c r="D1060" s="6" t="s">
        <v>3074</v>
      </c>
      <c r="E1060" s="45" t="s">
        <v>2708</v>
      </c>
      <c r="F1060" t="s">
        <v>3038</v>
      </c>
      <c r="G1060" s="45" t="s">
        <v>2711</v>
      </c>
      <c r="H1060" s="43">
        <v>1044</v>
      </c>
      <c r="I1060" s="324" t="s">
        <v>43</v>
      </c>
      <c r="J1060" s="255" t="str">
        <f>IF(ISBLANK(INDEX('Policy Characteristics'!D:D,MATCH($C1060,'Policy Characteristics'!$C:$C,0))),"",INDEX('Policy Characteristics'!D:D,MATCH($C1060,'Policy Characteristics'!$C:$C,0)))</f>
        <v>Industry Energy Efficiency Standards</v>
      </c>
      <c r="K1060" s="254" t="str">
        <f>IF(ISBLANK(INDEX('Policy Characteristics'!E:E,MATCH($C1060,'Policy Characteristics'!$C:$C,0))),"",INDEX('Policy Characteristics'!E:E,MATCH($C1060,'Policy Characteristics'!$C:$C,0)))</f>
        <v>indst efficiency standards</v>
      </c>
      <c r="L1060" s="261">
        <f>IF(ISBLANK(INDEX('Policy Characteristics'!F:F,MATCH($C1060,'Policy Characteristics'!$C:$C,0))),"",INDEX('Policy Characteristics'!F:F,MATCH($C1060,'Policy Characteristics'!$C:$C,0)))</f>
        <v>0</v>
      </c>
      <c r="M1060" s="261">
        <f>IF(ISBLANK(INDEX('Policy Characteristics'!G:G,MATCH($C1060,'Policy Characteristics'!$C:$C,0))),"",INDEX('Policy Characteristics'!G:G,MATCH($C1060,'Policy Characteristics'!$C:$C,0)))</f>
        <v>0.25</v>
      </c>
      <c r="N1060" s="261">
        <f>IF(ISBLANK(INDEX('Policy Characteristics'!H:H,MATCH($C1060,'Policy Characteristics'!$C:$C,0))),"",INDEX('Policy Characteristics'!H:H,MATCH($C1060,'Policy Characteristics'!$C:$C,0)))</f>
        <v>0.01</v>
      </c>
      <c r="O1060" s="254" t="str">
        <f>IF(ISBLANK(INDEX('Policy Characteristics'!I:I,MATCH($C1060,'Policy Characteristics'!$C:$C,0))),"",INDEX('Policy Characteristics'!I:I,MATCH($C1060,'Policy Characteristics'!$C:$C,0)))</f>
        <v>% reduction in energy use</v>
      </c>
      <c r="P1060" s="254"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54" t="str">
        <f>IF(ISBLANK(INDEX('Policy Characteristics'!K:K,MATCH($C1060,'Policy Characteristics'!$C:$C,0))),"",INDEX('Policy Characteristics'!K:K,MATCH($C1060,'Policy Characteristics'!$C:$C,0)))</f>
        <v>industry-ag-main.html#eff-stds</v>
      </c>
      <c r="R1060" s="254" t="str">
        <f>IF(ISBLANK(INDEX('Policy Characteristics'!L:L,MATCH($C1060,'Policy Characteristics'!$C:$C,0))),"",INDEX('Policy Characteristics'!L:L,MATCH($C1060,'Policy Characteristics'!$C:$C,0)))</f>
        <v>industry-energy-efficiency-standards.html</v>
      </c>
    </row>
    <row r="1061" spans="1:18" s="4" customFormat="1">
      <c r="A1061" s="254" t="str">
        <f>IF(ISBLANK(INDEX('Policy Characteristics'!A:A,MATCH($C1061,'Policy Characteristics'!$C:$C,0))),"",INDEX('Policy Characteristics'!A:A,MATCH($C1061,'Policy Characteristics'!$C:$C,0)))</f>
        <v>Industry</v>
      </c>
      <c r="B1061" s="262" t="str">
        <f>IF(ISBLANK(INDEX('Policy Characteristics'!B:B,MATCH($C1061,'Policy Characteristics'!$C:$C,0))),"",INDEX('Policy Characteristics'!B:B,MATCH($C1061,'Policy Characteristics'!$C:$C,0)))</f>
        <v>Industry Energy Efficiency Standards</v>
      </c>
      <c r="C1061" s="254" t="str">
        <f t="shared" si="42"/>
        <v>Percentage Improvement in Eqpt Efficiency Standards above BAU</v>
      </c>
      <c r="D1061" s="6" t="s">
        <v>3074</v>
      </c>
      <c r="E1061" s="45" t="s">
        <v>2709</v>
      </c>
      <c r="F1061" t="s">
        <v>3038</v>
      </c>
      <c r="G1061" s="45" t="s">
        <v>2713</v>
      </c>
      <c r="H1061" s="43">
        <v>1045</v>
      </c>
      <c r="I1061" s="324" t="s">
        <v>44</v>
      </c>
      <c r="J1061" s="255" t="str">
        <f>IF(ISBLANK(INDEX('Policy Characteristics'!D:D,MATCH($C1061,'Policy Characteristics'!$C:$C,0))),"",INDEX('Policy Characteristics'!D:D,MATCH($C1061,'Policy Characteristics'!$C:$C,0)))</f>
        <v>Industry Energy Efficiency Standards</v>
      </c>
      <c r="K1061" s="254" t="str">
        <f>IF(ISBLANK(INDEX('Policy Characteristics'!E:E,MATCH($C1061,'Policy Characteristics'!$C:$C,0))),"",INDEX('Policy Characteristics'!E:E,MATCH($C1061,'Policy Characteristics'!$C:$C,0)))</f>
        <v>indst efficiency standards</v>
      </c>
      <c r="L1061" s="261">
        <f>IF(ISBLANK(INDEX('Policy Characteristics'!F:F,MATCH($C1061,'Policy Characteristics'!$C:$C,0))),"",INDEX('Policy Characteristics'!F:F,MATCH($C1061,'Policy Characteristics'!$C:$C,0)))</f>
        <v>0</v>
      </c>
      <c r="M1061" s="261">
        <f>IF(ISBLANK(INDEX('Policy Characteristics'!G:G,MATCH($C1061,'Policy Characteristics'!$C:$C,0))),"",INDEX('Policy Characteristics'!G:G,MATCH($C1061,'Policy Characteristics'!$C:$C,0)))</f>
        <v>0.25</v>
      </c>
      <c r="N1061" s="261">
        <f>IF(ISBLANK(INDEX('Policy Characteristics'!H:H,MATCH($C1061,'Policy Characteristics'!$C:$C,0))),"",INDEX('Policy Characteristics'!H:H,MATCH($C1061,'Policy Characteristics'!$C:$C,0)))</f>
        <v>0.01</v>
      </c>
      <c r="O1061" s="254" t="str">
        <f>IF(ISBLANK(INDEX('Policy Characteristics'!I:I,MATCH($C1061,'Policy Characteristics'!$C:$C,0))),"",INDEX('Policy Characteristics'!I:I,MATCH($C1061,'Policy Characteristics'!$C:$C,0)))</f>
        <v>% reduction in energy use</v>
      </c>
      <c r="P1061" s="254"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54" t="str">
        <f>IF(ISBLANK(INDEX('Policy Characteristics'!K:K,MATCH($C1061,'Policy Characteristics'!$C:$C,0))),"",INDEX('Policy Characteristics'!K:K,MATCH($C1061,'Policy Characteristics'!$C:$C,0)))</f>
        <v>industry-ag-main.html#eff-stds</v>
      </c>
      <c r="R1061" s="254" t="str">
        <f>IF(ISBLANK(INDEX('Policy Characteristics'!L:L,MATCH($C1061,'Policy Characteristics'!$C:$C,0))),"",INDEX('Policy Characteristics'!L:L,MATCH($C1061,'Policy Characteristics'!$C:$C,0)))</f>
        <v>industry-energy-efficiency-standards.html</v>
      </c>
    </row>
    <row r="1062" spans="1:18" s="4" customFormat="1">
      <c r="A1062" s="254" t="str">
        <f>IF(ISBLANK(INDEX('Policy Characteristics'!A:A,MATCH($C1062,'Policy Characteristics'!$C:$C,0))),"",INDEX('Policy Characteristics'!A:A,MATCH($C1062,'Policy Characteristics'!$C:$C,0)))</f>
        <v>Industry</v>
      </c>
      <c r="B1062" s="262" t="str">
        <f>IF(ISBLANK(INDEX('Policy Characteristics'!B:B,MATCH($C1062,'Policy Characteristics'!$C:$C,0))),"",INDEX('Policy Characteristics'!B:B,MATCH($C1062,'Policy Characteristics'!$C:$C,0)))</f>
        <v>Industry Energy Efficiency Standards</v>
      </c>
      <c r="C1062" s="254" t="str">
        <f t="shared" si="42"/>
        <v>Percentage Improvement in Eqpt Efficiency Standards above BAU</v>
      </c>
      <c r="D1062" s="6" t="s">
        <v>3074</v>
      </c>
      <c r="E1062" s="45" t="s">
        <v>2710</v>
      </c>
      <c r="F1062" t="s">
        <v>3038</v>
      </c>
      <c r="G1062" s="45" t="s">
        <v>2714</v>
      </c>
      <c r="H1062" s="43">
        <v>1046</v>
      </c>
      <c r="I1062" s="324" t="s">
        <v>44</v>
      </c>
      <c r="J1062" s="255" t="str">
        <f>IF(ISBLANK(INDEX('Policy Characteristics'!D:D,MATCH($C1062,'Policy Characteristics'!$C:$C,0))),"",INDEX('Policy Characteristics'!D:D,MATCH($C1062,'Policy Characteristics'!$C:$C,0)))</f>
        <v>Industry Energy Efficiency Standards</v>
      </c>
      <c r="K1062" s="254" t="str">
        <f>IF(ISBLANK(INDEX('Policy Characteristics'!E:E,MATCH($C1062,'Policy Characteristics'!$C:$C,0))),"",INDEX('Policy Characteristics'!E:E,MATCH($C1062,'Policy Characteristics'!$C:$C,0)))</f>
        <v>indst efficiency standards</v>
      </c>
      <c r="L1062" s="261">
        <f>IF(ISBLANK(INDEX('Policy Characteristics'!F:F,MATCH($C1062,'Policy Characteristics'!$C:$C,0))),"",INDEX('Policy Characteristics'!F:F,MATCH($C1062,'Policy Characteristics'!$C:$C,0)))</f>
        <v>0</v>
      </c>
      <c r="M1062" s="261">
        <f>IF(ISBLANK(INDEX('Policy Characteristics'!G:G,MATCH($C1062,'Policy Characteristics'!$C:$C,0))),"",INDEX('Policy Characteristics'!G:G,MATCH($C1062,'Policy Characteristics'!$C:$C,0)))</f>
        <v>0.25</v>
      </c>
      <c r="N1062" s="261">
        <f>IF(ISBLANK(INDEX('Policy Characteristics'!H:H,MATCH($C1062,'Policy Characteristics'!$C:$C,0))),"",INDEX('Policy Characteristics'!H:H,MATCH($C1062,'Policy Characteristics'!$C:$C,0)))</f>
        <v>0.01</v>
      </c>
      <c r="O1062" s="254" t="str">
        <f>IF(ISBLANK(INDEX('Policy Characteristics'!I:I,MATCH($C1062,'Policy Characteristics'!$C:$C,0))),"",INDEX('Policy Characteristics'!I:I,MATCH($C1062,'Policy Characteristics'!$C:$C,0)))</f>
        <v>% reduction in energy use</v>
      </c>
      <c r="P1062" s="254"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54" t="str">
        <f>IF(ISBLANK(INDEX('Policy Characteristics'!K:K,MATCH($C1062,'Policy Characteristics'!$C:$C,0))),"",INDEX('Policy Characteristics'!K:K,MATCH($C1062,'Policy Characteristics'!$C:$C,0)))</f>
        <v>industry-ag-main.html#eff-stds</v>
      </c>
      <c r="R1062" s="254" t="str">
        <f>IF(ISBLANK(INDEX('Policy Characteristics'!L:L,MATCH($C1062,'Policy Characteristics'!$C:$C,0))),"",INDEX('Policy Characteristics'!L:L,MATCH($C1062,'Policy Characteristics'!$C:$C,0)))</f>
        <v>industry-energy-efficiency-standards.html</v>
      </c>
    </row>
    <row r="1063" spans="1:18" s="4" customFormat="1">
      <c r="A1063" s="254" t="str">
        <f>IF(ISBLANK(INDEX('Policy Characteristics'!A:A,MATCH($C1063,'Policy Characteristics'!$C:$C,0))),"",INDEX('Policy Characteristics'!A:A,MATCH($C1063,'Policy Characteristics'!$C:$C,0)))</f>
        <v>Industry</v>
      </c>
      <c r="B1063" s="262" t="str">
        <f>IF(ISBLANK(INDEX('Policy Characteristics'!B:B,MATCH($C1063,'Policy Characteristics'!$C:$C,0))),"",INDEX('Policy Characteristics'!B:B,MATCH($C1063,'Policy Characteristics'!$C:$C,0)))</f>
        <v>Industry Energy Efficiency Standards</v>
      </c>
      <c r="C1063" s="254" t="str">
        <f t="shared" si="42"/>
        <v>Percentage Improvement in Eqpt Efficiency Standards above BAU</v>
      </c>
      <c r="D1063" s="6" t="s">
        <v>3074</v>
      </c>
      <c r="E1063" s="45" t="s">
        <v>2707</v>
      </c>
      <c r="F1063" t="s">
        <v>3038</v>
      </c>
      <c r="G1063" s="45" t="s">
        <v>2712</v>
      </c>
      <c r="H1063" s="43">
        <v>1047</v>
      </c>
      <c r="I1063" s="324" t="s">
        <v>44</v>
      </c>
      <c r="J1063" s="255" t="str">
        <f>IF(ISBLANK(INDEX('Policy Characteristics'!D:D,MATCH($C1063,'Policy Characteristics'!$C:$C,0))),"",INDEX('Policy Characteristics'!D:D,MATCH($C1063,'Policy Characteristics'!$C:$C,0)))</f>
        <v>Industry Energy Efficiency Standards</v>
      </c>
      <c r="K1063" s="254" t="str">
        <f>IF(ISBLANK(INDEX('Policy Characteristics'!E:E,MATCH($C1063,'Policy Characteristics'!$C:$C,0))),"",INDEX('Policy Characteristics'!E:E,MATCH($C1063,'Policy Characteristics'!$C:$C,0)))</f>
        <v>indst efficiency standards</v>
      </c>
      <c r="L1063" s="261">
        <f>IF(ISBLANK(INDEX('Policy Characteristics'!F:F,MATCH($C1063,'Policy Characteristics'!$C:$C,0))),"",INDEX('Policy Characteristics'!F:F,MATCH($C1063,'Policy Characteristics'!$C:$C,0)))</f>
        <v>0</v>
      </c>
      <c r="M1063" s="261">
        <f>IF(ISBLANK(INDEX('Policy Characteristics'!G:G,MATCH($C1063,'Policy Characteristics'!$C:$C,0))),"",INDEX('Policy Characteristics'!G:G,MATCH($C1063,'Policy Characteristics'!$C:$C,0)))</f>
        <v>0.25</v>
      </c>
      <c r="N1063" s="261">
        <f>IF(ISBLANK(INDEX('Policy Characteristics'!H:H,MATCH($C1063,'Policy Characteristics'!$C:$C,0))),"",INDEX('Policy Characteristics'!H:H,MATCH($C1063,'Policy Characteristics'!$C:$C,0)))</f>
        <v>0.01</v>
      </c>
      <c r="O1063" s="254" t="str">
        <f>IF(ISBLANK(INDEX('Policy Characteristics'!I:I,MATCH($C1063,'Policy Characteristics'!$C:$C,0))),"",INDEX('Policy Characteristics'!I:I,MATCH($C1063,'Policy Characteristics'!$C:$C,0)))</f>
        <v>% reduction in energy use</v>
      </c>
      <c r="P1063" s="254"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54" t="str">
        <f>IF(ISBLANK(INDEX('Policy Characteristics'!K:K,MATCH($C1063,'Policy Characteristics'!$C:$C,0))),"",INDEX('Policy Characteristics'!K:K,MATCH($C1063,'Policy Characteristics'!$C:$C,0)))</f>
        <v>industry-ag-main.html#eff-stds</v>
      </c>
      <c r="R1063" s="254" t="str">
        <f>IF(ISBLANK(INDEX('Policy Characteristics'!L:L,MATCH($C1063,'Policy Characteristics'!$C:$C,0))),"",INDEX('Policy Characteristics'!L:L,MATCH($C1063,'Policy Characteristics'!$C:$C,0)))</f>
        <v>industry-energy-efficiency-standards.html</v>
      </c>
    </row>
    <row r="1064" spans="1:18" s="4" customFormat="1">
      <c r="A1064" s="254" t="str">
        <f>IF(ISBLANK(INDEX('Policy Characteristics'!A:A,MATCH($C1064,'Policy Characteristics'!$C:$C,0))),"",INDEX('Policy Characteristics'!A:A,MATCH($C1064,'Policy Characteristics'!$C:$C,0)))</f>
        <v>Industry</v>
      </c>
      <c r="B1064" s="262" t="str">
        <f>IF(ISBLANK(INDEX('Policy Characteristics'!B:B,MATCH($C1064,'Policy Characteristics'!$C:$C,0))),"",INDEX('Policy Characteristics'!B:B,MATCH($C1064,'Policy Characteristics'!$C:$C,0)))</f>
        <v>Industry Energy Efficiency Standards</v>
      </c>
      <c r="C1064" s="254" t="str">
        <f t="shared" si="42"/>
        <v>Percentage Improvement in Eqpt Efficiency Standards above BAU</v>
      </c>
      <c r="D1064" s="6" t="s">
        <v>3075</v>
      </c>
      <c r="E1064" s="45" t="s">
        <v>2400</v>
      </c>
      <c r="F1064" t="s">
        <v>2581</v>
      </c>
      <c r="G1064" s="45" t="s">
        <v>2406</v>
      </c>
      <c r="H1064" s="43">
        <v>1048</v>
      </c>
      <c r="I1064" s="324" t="s">
        <v>43</v>
      </c>
      <c r="J1064" s="255" t="str">
        <f>IF(ISBLANK(INDEX('Policy Characteristics'!D:D,MATCH($C1064,'Policy Characteristics'!$C:$C,0))),"",INDEX('Policy Characteristics'!D:D,MATCH($C1064,'Policy Characteristics'!$C:$C,0)))</f>
        <v>Industry Energy Efficiency Standards</v>
      </c>
      <c r="K1064" s="254" t="str">
        <f>IF(ISBLANK(INDEX('Policy Characteristics'!E:E,MATCH($C1064,'Policy Characteristics'!$C:$C,0))),"",INDEX('Policy Characteristics'!E:E,MATCH($C1064,'Policy Characteristics'!$C:$C,0)))</f>
        <v>indst efficiency standards</v>
      </c>
      <c r="L1064" s="261">
        <f>IF(ISBLANK(INDEX('Policy Characteristics'!F:F,MATCH($C1064,'Policy Characteristics'!$C:$C,0))),"",INDEX('Policy Characteristics'!F:F,MATCH($C1064,'Policy Characteristics'!$C:$C,0)))</f>
        <v>0</v>
      </c>
      <c r="M1064" s="261">
        <f>IF(ISBLANK(INDEX('Policy Characteristics'!G:G,MATCH($C1064,'Policy Characteristics'!$C:$C,0))),"",INDEX('Policy Characteristics'!G:G,MATCH($C1064,'Policy Characteristics'!$C:$C,0)))</f>
        <v>0.25</v>
      </c>
      <c r="N1064" s="261">
        <f>IF(ISBLANK(INDEX('Policy Characteristics'!H:H,MATCH($C1064,'Policy Characteristics'!$C:$C,0))),"",INDEX('Policy Characteristics'!H:H,MATCH($C1064,'Policy Characteristics'!$C:$C,0)))</f>
        <v>0.01</v>
      </c>
      <c r="O1064" s="254" t="str">
        <f>IF(ISBLANK(INDEX('Policy Characteristics'!I:I,MATCH($C1064,'Policy Characteristics'!$C:$C,0))),"",INDEX('Policy Characteristics'!I:I,MATCH($C1064,'Policy Characteristics'!$C:$C,0)))</f>
        <v>% reduction in energy use</v>
      </c>
      <c r="P1064" s="254"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54" t="str">
        <f>IF(ISBLANK(INDEX('Policy Characteristics'!K:K,MATCH($C1064,'Policy Characteristics'!$C:$C,0))),"",INDEX('Policy Characteristics'!K:K,MATCH($C1064,'Policy Characteristics'!$C:$C,0)))</f>
        <v>industry-ag-main.html#eff-stds</v>
      </c>
      <c r="R1064" s="254" t="str">
        <f>IF(ISBLANK(INDEX('Policy Characteristics'!L:L,MATCH($C1064,'Policy Characteristics'!$C:$C,0))),"",INDEX('Policy Characteristics'!L:L,MATCH($C1064,'Policy Characteristics'!$C:$C,0)))</f>
        <v>industry-energy-efficiency-standards.html</v>
      </c>
    </row>
    <row r="1065" spans="1:18" s="4" customFormat="1">
      <c r="A1065" s="254" t="str">
        <f>IF(ISBLANK(INDEX('Policy Characteristics'!A:A,MATCH($C1065,'Policy Characteristics'!$C:$C,0))),"",INDEX('Policy Characteristics'!A:A,MATCH($C1065,'Policy Characteristics'!$C:$C,0)))</f>
        <v>Industry</v>
      </c>
      <c r="B1065" s="262" t="str">
        <f>IF(ISBLANK(INDEX('Policy Characteristics'!B:B,MATCH($C1065,'Policy Characteristics'!$C:$C,0))),"",INDEX('Policy Characteristics'!B:B,MATCH($C1065,'Policy Characteristics'!$C:$C,0)))</f>
        <v>Industry Energy Efficiency Standards</v>
      </c>
      <c r="C1065" s="254" t="str">
        <f t="shared" si="42"/>
        <v>Percentage Improvement in Eqpt Efficiency Standards above BAU</v>
      </c>
      <c r="D1065" s="6" t="s">
        <v>3075</v>
      </c>
      <c r="E1065" s="45" t="s">
        <v>2401</v>
      </c>
      <c r="F1065" t="s">
        <v>2581</v>
      </c>
      <c r="G1065" s="45" t="s">
        <v>2409</v>
      </c>
      <c r="H1065" s="43">
        <v>1049</v>
      </c>
      <c r="I1065" s="324" t="s">
        <v>43</v>
      </c>
      <c r="J1065" s="255" t="str">
        <f>IF(ISBLANK(INDEX('Policy Characteristics'!D:D,MATCH($C1065,'Policy Characteristics'!$C:$C,0))),"",INDEX('Policy Characteristics'!D:D,MATCH($C1065,'Policy Characteristics'!$C:$C,0)))</f>
        <v>Industry Energy Efficiency Standards</v>
      </c>
      <c r="K1065" s="254" t="str">
        <f>IF(ISBLANK(INDEX('Policy Characteristics'!E:E,MATCH($C1065,'Policy Characteristics'!$C:$C,0))),"",INDEX('Policy Characteristics'!E:E,MATCH($C1065,'Policy Characteristics'!$C:$C,0)))</f>
        <v>indst efficiency standards</v>
      </c>
      <c r="L1065" s="261">
        <f>IF(ISBLANK(INDEX('Policy Characteristics'!F:F,MATCH($C1065,'Policy Characteristics'!$C:$C,0))),"",INDEX('Policy Characteristics'!F:F,MATCH($C1065,'Policy Characteristics'!$C:$C,0)))</f>
        <v>0</v>
      </c>
      <c r="M1065" s="261">
        <f>IF(ISBLANK(INDEX('Policy Characteristics'!G:G,MATCH($C1065,'Policy Characteristics'!$C:$C,0))),"",INDEX('Policy Characteristics'!G:G,MATCH($C1065,'Policy Characteristics'!$C:$C,0)))</f>
        <v>0.25</v>
      </c>
      <c r="N1065" s="261">
        <f>IF(ISBLANK(INDEX('Policy Characteristics'!H:H,MATCH($C1065,'Policy Characteristics'!$C:$C,0))),"",INDEX('Policy Characteristics'!H:H,MATCH($C1065,'Policy Characteristics'!$C:$C,0)))</f>
        <v>0.01</v>
      </c>
      <c r="O1065" s="254" t="str">
        <f>IF(ISBLANK(INDEX('Policy Characteristics'!I:I,MATCH($C1065,'Policy Characteristics'!$C:$C,0))),"",INDEX('Policy Characteristics'!I:I,MATCH($C1065,'Policy Characteristics'!$C:$C,0)))</f>
        <v>% reduction in energy use</v>
      </c>
      <c r="P1065" s="254"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54" t="str">
        <f>IF(ISBLANK(INDEX('Policy Characteristics'!K:K,MATCH($C1065,'Policy Characteristics'!$C:$C,0))),"",INDEX('Policy Characteristics'!K:K,MATCH($C1065,'Policy Characteristics'!$C:$C,0)))</f>
        <v>industry-ag-main.html#eff-stds</v>
      </c>
      <c r="R1065" s="254" t="str">
        <f>IF(ISBLANK(INDEX('Policy Characteristics'!L:L,MATCH($C1065,'Policy Characteristics'!$C:$C,0))),"",INDEX('Policy Characteristics'!L:L,MATCH($C1065,'Policy Characteristics'!$C:$C,0)))</f>
        <v>industry-energy-efficiency-standards.html</v>
      </c>
    </row>
    <row r="1066" spans="1:18" s="4" customFormat="1">
      <c r="A1066" s="254" t="str">
        <f>IF(ISBLANK(INDEX('Policy Characteristics'!A:A,MATCH($C1066,'Policy Characteristics'!$C:$C,0))),"",INDEX('Policy Characteristics'!A:A,MATCH($C1066,'Policy Characteristics'!$C:$C,0)))</f>
        <v>Industry</v>
      </c>
      <c r="B1066" s="262" t="str">
        <f>IF(ISBLANK(INDEX('Policy Characteristics'!B:B,MATCH($C1066,'Policy Characteristics'!$C:$C,0))),"",INDEX('Policy Characteristics'!B:B,MATCH($C1066,'Policy Characteristics'!$C:$C,0)))</f>
        <v>Industry Energy Efficiency Standards</v>
      </c>
      <c r="C1066" s="254" t="str">
        <f t="shared" si="42"/>
        <v>Percentage Improvement in Eqpt Efficiency Standards above BAU</v>
      </c>
      <c r="D1066" s="6" t="s">
        <v>3075</v>
      </c>
      <c r="E1066" s="45" t="s">
        <v>2402</v>
      </c>
      <c r="F1066" t="s">
        <v>2581</v>
      </c>
      <c r="G1066" s="45" t="s">
        <v>2410</v>
      </c>
      <c r="H1066" s="43">
        <v>1050</v>
      </c>
      <c r="I1066" s="324" t="s">
        <v>43</v>
      </c>
      <c r="J1066" s="255" t="str">
        <f>IF(ISBLANK(INDEX('Policy Characteristics'!D:D,MATCH($C1066,'Policy Characteristics'!$C:$C,0))),"",INDEX('Policy Characteristics'!D:D,MATCH($C1066,'Policy Characteristics'!$C:$C,0)))</f>
        <v>Industry Energy Efficiency Standards</v>
      </c>
      <c r="K1066" s="254" t="str">
        <f>IF(ISBLANK(INDEX('Policy Characteristics'!E:E,MATCH($C1066,'Policy Characteristics'!$C:$C,0))),"",INDEX('Policy Characteristics'!E:E,MATCH($C1066,'Policy Characteristics'!$C:$C,0)))</f>
        <v>indst efficiency standards</v>
      </c>
      <c r="L1066" s="261">
        <f>IF(ISBLANK(INDEX('Policy Characteristics'!F:F,MATCH($C1066,'Policy Characteristics'!$C:$C,0))),"",INDEX('Policy Characteristics'!F:F,MATCH($C1066,'Policy Characteristics'!$C:$C,0)))</f>
        <v>0</v>
      </c>
      <c r="M1066" s="261">
        <f>IF(ISBLANK(INDEX('Policy Characteristics'!G:G,MATCH($C1066,'Policy Characteristics'!$C:$C,0))),"",INDEX('Policy Characteristics'!G:G,MATCH($C1066,'Policy Characteristics'!$C:$C,0)))</f>
        <v>0.25</v>
      </c>
      <c r="N1066" s="261">
        <f>IF(ISBLANK(INDEX('Policy Characteristics'!H:H,MATCH($C1066,'Policy Characteristics'!$C:$C,0))),"",INDEX('Policy Characteristics'!H:H,MATCH($C1066,'Policy Characteristics'!$C:$C,0)))</f>
        <v>0.01</v>
      </c>
      <c r="O1066" s="254" t="str">
        <f>IF(ISBLANK(INDEX('Policy Characteristics'!I:I,MATCH($C1066,'Policy Characteristics'!$C:$C,0))),"",INDEX('Policy Characteristics'!I:I,MATCH($C1066,'Policy Characteristics'!$C:$C,0)))</f>
        <v>% reduction in energy use</v>
      </c>
      <c r="P1066" s="254"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54" t="str">
        <f>IF(ISBLANK(INDEX('Policy Characteristics'!K:K,MATCH($C1066,'Policy Characteristics'!$C:$C,0))),"",INDEX('Policy Characteristics'!K:K,MATCH($C1066,'Policy Characteristics'!$C:$C,0)))</f>
        <v>industry-ag-main.html#eff-stds</v>
      </c>
      <c r="R1066" s="254" t="str">
        <f>IF(ISBLANK(INDEX('Policy Characteristics'!L:L,MATCH($C1066,'Policy Characteristics'!$C:$C,0))),"",INDEX('Policy Characteristics'!L:L,MATCH($C1066,'Policy Characteristics'!$C:$C,0)))</f>
        <v>industry-energy-efficiency-standards.html</v>
      </c>
    </row>
    <row r="1067" spans="1:18" s="4" customFormat="1">
      <c r="A1067" s="254" t="str">
        <f>IF(ISBLANK(INDEX('Policy Characteristics'!A:A,MATCH($C1067,'Policy Characteristics'!$C:$C,0))),"",INDEX('Policy Characteristics'!A:A,MATCH($C1067,'Policy Characteristics'!$C:$C,0)))</f>
        <v>Industry</v>
      </c>
      <c r="B1067" s="262" t="str">
        <f>IF(ISBLANK(INDEX('Policy Characteristics'!B:B,MATCH($C1067,'Policy Characteristics'!$C:$C,0))),"",INDEX('Policy Characteristics'!B:B,MATCH($C1067,'Policy Characteristics'!$C:$C,0)))</f>
        <v>Industry Energy Efficiency Standards</v>
      </c>
      <c r="C1067" s="254" t="str">
        <f t="shared" si="42"/>
        <v>Percentage Improvement in Eqpt Efficiency Standards above BAU</v>
      </c>
      <c r="D1067" s="6" t="s">
        <v>3075</v>
      </c>
      <c r="E1067" s="45" t="s">
        <v>2403</v>
      </c>
      <c r="F1067" t="s">
        <v>2581</v>
      </c>
      <c r="G1067" s="45" t="s">
        <v>2407</v>
      </c>
      <c r="H1067" s="43">
        <v>1051</v>
      </c>
      <c r="I1067" s="324" t="s">
        <v>44</v>
      </c>
      <c r="J1067" s="255" t="str">
        <f>IF(ISBLANK(INDEX('Policy Characteristics'!D:D,MATCH($C1067,'Policy Characteristics'!$C:$C,0))),"",INDEX('Policy Characteristics'!D:D,MATCH($C1067,'Policy Characteristics'!$C:$C,0)))</f>
        <v>Industry Energy Efficiency Standards</v>
      </c>
      <c r="K1067" s="254" t="str">
        <f>IF(ISBLANK(INDEX('Policy Characteristics'!E:E,MATCH($C1067,'Policy Characteristics'!$C:$C,0))),"",INDEX('Policy Characteristics'!E:E,MATCH($C1067,'Policy Characteristics'!$C:$C,0)))</f>
        <v>indst efficiency standards</v>
      </c>
      <c r="L1067" s="261">
        <f>IF(ISBLANK(INDEX('Policy Characteristics'!F:F,MATCH($C1067,'Policy Characteristics'!$C:$C,0))),"",INDEX('Policy Characteristics'!F:F,MATCH($C1067,'Policy Characteristics'!$C:$C,0)))</f>
        <v>0</v>
      </c>
      <c r="M1067" s="261">
        <f>IF(ISBLANK(INDEX('Policy Characteristics'!G:G,MATCH($C1067,'Policy Characteristics'!$C:$C,0))),"",INDEX('Policy Characteristics'!G:G,MATCH($C1067,'Policy Characteristics'!$C:$C,0)))</f>
        <v>0.25</v>
      </c>
      <c r="N1067" s="261">
        <f>IF(ISBLANK(INDEX('Policy Characteristics'!H:H,MATCH($C1067,'Policy Characteristics'!$C:$C,0))),"",INDEX('Policy Characteristics'!H:H,MATCH($C1067,'Policy Characteristics'!$C:$C,0)))</f>
        <v>0.01</v>
      </c>
      <c r="O1067" s="254" t="str">
        <f>IF(ISBLANK(INDEX('Policy Characteristics'!I:I,MATCH($C1067,'Policy Characteristics'!$C:$C,0))),"",INDEX('Policy Characteristics'!I:I,MATCH($C1067,'Policy Characteristics'!$C:$C,0)))</f>
        <v>% reduction in energy use</v>
      </c>
      <c r="P1067" s="254"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54" t="str">
        <f>IF(ISBLANK(INDEX('Policy Characteristics'!K:K,MATCH($C1067,'Policy Characteristics'!$C:$C,0))),"",INDEX('Policy Characteristics'!K:K,MATCH($C1067,'Policy Characteristics'!$C:$C,0)))</f>
        <v>industry-ag-main.html#eff-stds</v>
      </c>
      <c r="R1067" s="254" t="str">
        <f>IF(ISBLANK(INDEX('Policy Characteristics'!L:L,MATCH($C1067,'Policy Characteristics'!$C:$C,0))),"",INDEX('Policy Characteristics'!L:L,MATCH($C1067,'Policy Characteristics'!$C:$C,0)))</f>
        <v>industry-energy-efficiency-standards.html</v>
      </c>
    </row>
    <row r="1068" spans="1:18" s="4" customFormat="1">
      <c r="A1068" s="254" t="str">
        <f>IF(ISBLANK(INDEX('Policy Characteristics'!A:A,MATCH($C1068,'Policy Characteristics'!$C:$C,0))),"",INDEX('Policy Characteristics'!A:A,MATCH($C1068,'Policy Characteristics'!$C:$C,0)))</f>
        <v>Industry</v>
      </c>
      <c r="B1068" s="262" t="str">
        <f>IF(ISBLANK(INDEX('Policy Characteristics'!B:B,MATCH($C1068,'Policy Characteristics'!$C:$C,0))),"",INDEX('Policy Characteristics'!B:B,MATCH($C1068,'Policy Characteristics'!$C:$C,0)))</f>
        <v>Industry Energy Efficiency Standards</v>
      </c>
      <c r="C1068" s="254" t="str">
        <f t="shared" si="42"/>
        <v>Percentage Improvement in Eqpt Efficiency Standards above BAU</v>
      </c>
      <c r="D1068" s="6" t="s">
        <v>3075</v>
      </c>
      <c r="E1068" s="45" t="s">
        <v>2404</v>
      </c>
      <c r="F1068" t="s">
        <v>2581</v>
      </c>
      <c r="G1068" s="45" t="s">
        <v>2408</v>
      </c>
      <c r="H1068" s="43">
        <v>1052</v>
      </c>
      <c r="I1068" s="324" t="s">
        <v>43</v>
      </c>
      <c r="J1068" s="255" t="str">
        <f>IF(ISBLANK(INDEX('Policy Characteristics'!D:D,MATCH($C1068,'Policy Characteristics'!$C:$C,0))),"",INDEX('Policy Characteristics'!D:D,MATCH($C1068,'Policy Characteristics'!$C:$C,0)))</f>
        <v>Industry Energy Efficiency Standards</v>
      </c>
      <c r="K1068" s="254" t="str">
        <f>IF(ISBLANK(INDEX('Policy Characteristics'!E:E,MATCH($C1068,'Policy Characteristics'!$C:$C,0))),"",INDEX('Policy Characteristics'!E:E,MATCH($C1068,'Policy Characteristics'!$C:$C,0)))</f>
        <v>indst efficiency standards</v>
      </c>
      <c r="L1068" s="261">
        <f>IF(ISBLANK(INDEX('Policy Characteristics'!F:F,MATCH($C1068,'Policy Characteristics'!$C:$C,0))),"",INDEX('Policy Characteristics'!F:F,MATCH($C1068,'Policy Characteristics'!$C:$C,0)))</f>
        <v>0</v>
      </c>
      <c r="M1068" s="261">
        <f>IF(ISBLANK(INDEX('Policy Characteristics'!G:G,MATCH($C1068,'Policy Characteristics'!$C:$C,0))),"",INDEX('Policy Characteristics'!G:G,MATCH($C1068,'Policy Characteristics'!$C:$C,0)))</f>
        <v>0.25</v>
      </c>
      <c r="N1068" s="261">
        <f>IF(ISBLANK(INDEX('Policy Characteristics'!H:H,MATCH($C1068,'Policy Characteristics'!$C:$C,0))),"",INDEX('Policy Characteristics'!H:H,MATCH($C1068,'Policy Characteristics'!$C:$C,0)))</f>
        <v>0.01</v>
      </c>
      <c r="O1068" s="254" t="str">
        <f>IF(ISBLANK(INDEX('Policy Characteristics'!I:I,MATCH($C1068,'Policy Characteristics'!$C:$C,0))),"",INDEX('Policy Characteristics'!I:I,MATCH($C1068,'Policy Characteristics'!$C:$C,0)))</f>
        <v>% reduction in energy use</v>
      </c>
      <c r="P1068" s="254"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54" t="str">
        <f>IF(ISBLANK(INDEX('Policy Characteristics'!K:K,MATCH($C1068,'Policy Characteristics'!$C:$C,0))),"",INDEX('Policy Characteristics'!K:K,MATCH($C1068,'Policy Characteristics'!$C:$C,0)))</f>
        <v>industry-ag-main.html#eff-stds</v>
      </c>
      <c r="R1068" s="254" t="str">
        <f>IF(ISBLANK(INDEX('Policy Characteristics'!L:L,MATCH($C1068,'Policy Characteristics'!$C:$C,0))),"",INDEX('Policy Characteristics'!L:L,MATCH($C1068,'Policy Characteristics'!$C:$C,0)))</f>
        <v>industry-energy-efficiency-standards.html</v>
      </c>
    </row>
    <row r="1069" spans="1:18" s="4" customFormat="1">
      <c r="A1069" s="254" t="str">
        <f>IF(ISBLANK(INDEX('Policy Characteristics'!A:A,MATCH($C1069,'Policy Characteristics'!$C:$C,0))),"",INDEX('Policy Characteristics'!A:A,MATCH($C1069,'Policy Characteristics'!$C:$C,0)))</f>
        <v>Industry</v>
      </c>
      <c r="B1069" s="262" t="str">
        <f>IF(ISBLANK(INDEX('Policy Characteristics'!B:B,MATCH($C1069,'Policy Characteristics'!$C:$C,0))),"",INDEX('Policy Characteristics'!B:B,MATCH($C1069,'Policy Characteristics'!$C:$C,0)))</f>
        <v>Industry Energy Efficiency Standards</v>
      </c>
      <c r="C1069" s="254" t="str">
        <f t="shared" si="42"/>
        <v>Percentage Improvement in Eqpt Efficiency Standards above BAU</v>
      </c>
      <c r="D1069" s="6" t="s">
        <v>3075</v>
      </c>
      <c r="E1069" s="45" t="s">
        <v>2405</v>
      </c>
      <c r="F1069" t="s">
        <v>2581</v>
      </c>
      <c r="G1069" s="45" t="s">
        <v>2411</v>
      </c>
      <c r="H1069" s="43">
        <v>1053</v>
      </c>
      <c r="I1069" s="324" t="s">
        <v>44</v>
      </c>
      <c r="J1069" s="255" t="str">
        <f>IF(ISBLANK(INDEX('Policy Characteristics'!D:D,MATCH($C1069,'Policy Characteristics'!$C:$C,0))),"",INDEX('Policy Characteristics'!D:D,MATCH($C1069,'Policy Characteristics'!$C:$C,0)))</f>
        <v>Industry Energy Efficiency Standards</v>
      </c>
      <c r="K1069" s="254" t="str">
        <f>IF(ISBLANK(INDEX('Policy Characteristics'!E:E,MATCH($C1069,'Policy Characteristics'!$C:$C,0))),"",INDEX('Policy Characteristics'!E:E,MATCH($C1069,'Policy Characteristics'!$C:$C,0)))</f>
        <v>indst efficiency standards</v>
      </c>
      <c r="L1069" s="261">
        <f>IF(ISBLANK(INDEX('Policy Characteristics'!F:F,MATCH($C1069,'Policy Characteristics'!$C:$C,0))),"",INDEX('Policy Characteristics'!F:F,MATCH($C1069,'Policy Characteristics'!$C:$C,0)))</f>
        <v>0</v>
      </c>
      <c r="M1069" s="261">
        <f>IF(ISBLANK(INDEX('Policy Characteristics'!G:G,MATCH($C1069,'Policy Characteristics'!$C:$C,0))),"",INDEX('Policy Characteristics'!G:G,MATCH($C1069,'Policy Characteristics'!$C:$C,0)))</f>
        <v>0.25</v>
      </c>
      <c r="N1069" s="261">
        <f>IF(ISBLANK(INDEX('Policy Characteristics'!H:H,MATCH($C1069,'Policy Characteristics'!$C:$C,0))),"",INDEX('Policy Characteristics'!H:H,MATCH($C1069,'Policy Characteristics'!$C:$C,0)))</f>
        <v>0.01</v>
      </c>
      <c r="O1069" s="254" t="str">
        <f>IF(ISBLANK(INDEX('Policy Characteristics'!I:I,MATCH($C1069,'Policy Characteristics'!$C:$C,0))),"",INDEX('Policy Characteristics'!I:I,MATCH($C1069,'Policy Characteristics'!$C:$C,0)))</f>
        <v>% reduction in energy use</v>
      </c>
      <c r="P1069" s="254"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54" t="str">
        <f>IF(ISBLANK(INDEX('Policy Characteristics'!K:K,MATCH($C1069,'Policy Characteristics'!$C:$C,0))),"",INDEX('Policy Characteristics'!K:K,MATCH($C1069,'Policy Characteristics'!$C:$C,0)))</f>
        <v>industry-ag-main.html#eff-stds</v>
      </c>
      <c r="R1069" s="254" t="str">
        <f>IF(ISBLANK(INDEX('Policy Characteristics'!L:L,MATCH($C1069,'Policy Characteristics'!$C:$C,0))),"",INDEX('Policy Characteristics'!L:L,MATCH($C1069,'Policy Characteristics'!$C:$C,0)))</f>
        <v>industry-energy-efficiency-standards.html</v>
      </c>
    </row>
    <row r="1070" spans="1:18" s="4" customFormat="1">
      <c r="A1070" s="254" t="str">
        <f>IF(ISBLANK(INDEX('Policy Characteristics'!A:A,MATCH($C1070,'Policy Characteristics'!$C:$C,0))),"",INDEX('Policy Characteristics'!A:A,MATCH($C1070,'Policy Characteristics'!$C:$C,0)))</f>
        <v>Industry</v>
      </c>
      <c r="B1070" s="262" t="str">
        <f>IF(ISBLANK(INDEX('Policy Characteristics'!B:B,MATCH($C1070,'Policy Characteristics'!$C:$C,0))),"",INDEX('Policy Characteristics'!B:B,MATCH($C1070,'Policy Characteristics'!$C:$C,0)))</f>
        <v>Industry Energy Efficiency Standards</v>
      </c>
      <c r="C1070" s="254" t="str">
        <f t="shared" si="42"/>
        <v>Percentage Improvement in Eqpt Efficiency Standards above BAU</v>
      </c>
      <c r="D1070" s="6" t="s">
        <v>3075</v>
      </c>
      <c r="E1070" s="45" t="s">
        <v>2708</v>
      </c>
      <c r="F1070" t="s">
        <v>2581</v>
      </c>
      <c r="G1070" s="45" t="s">
        <v>2711</v>
      </c>
      <c r="H1070" s="43">
        <v>1054</v>
      </c>
      <c r="I1070" s="324" t="s">
        <v>44</v>
      </c>
      <c r="J1070" s="255" t="str">
        <f>IF(ISBLANK(INDEX('Policy Characteristics'!D:D,MATCH($C1070,'Policy Characteristics'!$C:$C,0))),"",INDEX('Policy Characteristics'!D:D,MATCH($C1070,'Policy Characteristics'!$C:$C,0)))</f>
        <v>Industry Energy Efficiency Standards</v>
      </c>
      <c r="K1070" s="254" t="str">
        <f>IF(ISBLANK(INDEX('Policy Characteristics'!E:E,MATCH($C1070,'Policy Characteristics'!$C:$C,0))),"",INDEX('Policy Characteristics'!E:E,MATCH($C1070,'Policy Characteristics'!$C:$C,0)))</f>
        <v>indst efficiency standards</v>
      </c>
      <c r="L1070" s="261">
        <f>IF(ISBLANK(INDEX('Policy Characteristics'!F:F,MATCH($C1070,'Policy Characteristics'!$C:$C,0))),"",INDEX('Policy Characteristics'!F:F,MATCH($C1070,'Policy Characteristics'!$C:$C,0)))</f>
        <v>0</v>
      </c>
      <c r="M1070" s="261">
        <f>IF(ISBLANK(INDEX('Policy Characteristics'!G:G,MATCH($C1070,'Policy Characteristics'!$C:$C,0))),"",INDEX('Policy Characteristics'!G:G,MATCH($C1070,'Policy Characteristics'!$C:$C,0)))</f>
        <v>0.25</v>
      </c>
      <c r="N1070" s="261">
        <f>IF(ISBLANK(INDEX('Policy Characteristics'!H:H,MATCH($C1070,'Policy Characteristics'!$C:$C,0))),"",INDEX('Policy Characteristics'!H:H,MATCH($C1070,'Policy Characteristics'!$C:$C,0)))</f>
        <v>0.01</v>
      </c>
      <c r="O1070" s="254" t="str">
        <f>IF(ISBLANK(INDEX('Policy Characteristics'!I:I,MATCH($C1070,'Policy Characteristics'!$C:$C,0))),"",INDEX('Policy Characteristics'!I:I,MATCH($C1070,'Policy Characteristics'!$C:$C,0)))</f>
        <v>% reduction in energy use</v>
      </c>
      <c r="P1070" s="254"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54" t="str">
        <f>IF(ISBLANK(INDEX('Policy Characteristics'!K:K,MATCH($C1070,'Policy Characteristics'!$C:$C,0))),"",INDEX('Policy Characteristics'!K:K,MATCH($C1070,'Policy Characteristics'!$C:$C,0)))</f>
        <v>industry-ag-main.html#eff-stds</v>
      </c>
      <c r="R1070" s="254" t="str">
        <f>IF(ISBLANK(INDEX('Policy Characteristics'!L:L,MATCH($C1070,'Policy Characteristics'!$C:$C,0))),"",INDEX('Policy Characteristics'!L:L,MATCH($C1070,'Policy Characteristics'!$C:$C,0)))</f>
        <v>industry-energy-efficiency-standards.html</v>
      </c>
    </row>
    <row r="1071" spans="1:18" s="4" customFormat="1">
      <c r="A1071" s="254" t="str">
        <f>IF(ISBLANK(INDEX('Policy Characteristics'!A:A,MATCH($C1071,'Policy Characteristics'!$C:$C,0))),"",INDEX('Policy Characteristics'!A:A,MATCH($C1071,'Policy Characteristics'!$C:$C,0)))</f>
        <v>Industry</v>
      </c>
      <c r="B1071" s="262" t="str">
        <f>IF(ISBLANK(INDEX('Policy Characteristics'!B:B,MATCH($C1071,'Policy Characteristics'!$C:$C,0))),"",INDEX('Policy Characteristics'!B:B,MATCH($C1071,'Policy Characteristics'!$C:$C,0)))</f>
        <v>Industry Energy Efficiency Standards</v>
      </c>
      <c r="C1071" s="254" t="str">
        <f t="shared" si="42"/>
        <v>Percentage Improvement in Eqpt Efficiency Standards above BAU</v>
      </c>
      <c r="D1071" s="6" t="s">
        <v>3075</v>
      </c>
      <c r="E1071" s="45" t="s">
        <v>2709</v>
      </c>
      <c r="F1071" t="s">
        <v>2581</v>
      </c>
      <c r="G1071" s="45" t="s">
        <v>2713</v>
      </c>
      <c r="H1071" s="43">
        <v>1055</v>
      </c>
      <c r="I1071" s="324" t="s">
        <v>43</v>
      </c>
      <c r="J1071" s="255" t="str">
        <f>IF(ISBLANK(INDEX('Policy Characteristics'!D:D,MATCH($C1071,'Policy Characteristics'!$C:$C,0))),"",INDEX('Policy Characteristics'!D:D,MATCH($C1071,'Policy Characteristics'!$C:$C,0)))</f>
        <v>Industry Energy Efficiency Standards</v>
      </c>
      <c r="K1071" s="254" t="str">
        <f>IF(ISBLANK(INDEX('Policy Characteristics'!E:E,MATCH($C1071,'Policy Characteristics'!$C:$C,0))),"",INDEX('Policy Characteristics'!E:E,MATCH($C1071,'Policy Characteristics'!$C:$C,0)))</f>
        <v>indst efficiency standards</v>
      </c>
      <c r="L1071" s="261">
        <f>IF(ISBLANK(INDEX('Policy Characteristics'!F:F,MATCH($C1071,'Policy Characteristics'!$C:$C,0))),"",INDEX('Policy Characteristics'!F:F,MATCH($C1071,'Policy Characteristics'!$C:$C,0)))</f>
        <v>0</v>
      </c>
      <c r="M1071" s="261">
        <f>IF(ISBLANK(INDEX('Policy Characteristics'!G:G,MATCH($C1071,'Policy Characteristics'!$C:$C,0))),"",INDEX('Policy Characteristics'!G:G,MATCH($C1071,'Policy Characteristics'!$C:$C,0)))</f>
        <v>0.25</v>
      </c>
      <c r="N1071" s="261">
        <f>IF(ISBLANK(INDEX('Policy Characteristics'!H:H,MATCH($C1071,'Policy Characteristics'!$C:$C,0))),"",INDEX('Policy Characteristics'!H:H,MATCH($C1071,'Policy Characteristics'!$C:$C,0)))</f>
        <v>0.01</v>
      </c>
      <c r="O1071" s="254" t="str">
        <f>IF(ISBLANK(INDEX('Policy Characteristics'!I:I,MATCH($C1071,'Policy Characteristics'!$C:$C,0))),"",INDEX('Policy Characteristics'!I:I,MATCH($C1071,'Policy Characteristics'!$C:$C,0)))</f>
        <v>% reduction in energy use</v>
      </c>
      <c r="P1071" s="254"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54" t="str">
        <f>IF(ISBLANK(INDEX('Policy Characteristics'!K:K,MATCH($C1071,'Policy Characteristics'!$C:$C,0))),"",INDEX('Policy Characteristics'!K:K,MATCH($C1071,'Policy Characteristics'!$C:$C,0)))</f>
        <v>industry-ag-main.html#eff-stds</v>
      </c>
      <c r="R1071" s="254" t="str">
        <f>IF(ISBLANK(INDEX('Policy Characteristics'!L:L,MATCH($C1071,'Policy Characteristics'!$C:$C,0))),"",INDEX('Policy Characteristics'!L:L,MATCH($C1071,'Policy Characteristics'!$C:$C,0)))</f>
        <v>industry-energy-efficiency-standards.html</v>
      </c>
    </row>
    <row r="1072" spans="1:18" s="4" customFormat="1">
      <c r="A1072" s="254" t="str">
        <f>IF(ISBLANK(INDEX('Policy Characteristics'!A:A,MATCH($C1072,'Policy Characteristics'!$C:$C,0))),"",INDEX('Policy Characteristics'!A:A,MATCH($C1072,'Policy Characteristics'!$C:$C,0)))</f>
        <v>Industry</v>
      </c>
      <c r="B1072" s="262" t="str">
        <f>IF(ISBLANK(INDEX('Policy Characteristics'!B:B,MATCH($C1072,'Policy Characteristics'!$C:$C,0))),"",INDEX('Policy Characteristics'!B:B,MATCH($C1072,'Policy Characteristics'!$C:$C,0)))</f>
        <v>Industry Energy Efficiency Standards</v>
      </c>
      <c r="C1072" s="254" t="str">
        <f t="shared" si="42"/>
        <v>Percentage Improvement in Eqpt Efficiency Standards above BAU</v>
      </c>
      <c r="D1072" s="6" t="s">
        <v>3075</v>
      </c>
      <c r="E1072" s="45" t="s">
        <v>2710</v>
      </c>
      <c r="F1072" t="s">
        <v>2581</v>
      </c>
      <c r="G1072" s="45" t="s">
        <v>2714</v>
      </c>
      <c r="H1072" s="43">
        <v>1056</v>
      </c>
      <c r="I1072" s="324" t="s">
        <v>43</v>
      </c>
      <c r="J1072" s="255" t="str">
        <f>IF(ISBLANK(INDEX('Policy Characteristics'!D:D,MATCH($C1072,'Policy Characteristics'!$C:$C,0))),"",INDEX('Policy Characteristics'!D:D,MATCH($C1072,'Policy Characteristics'!$C:$C,0)))</f>
        <v>Industry Energy Efficiency Standards</v>
      </c>
      <c r="K1072" s="254" t="str">
        <f>IF(ISBLANK(INDEX('Policy Characteristics'!E:E,MATCH($C1072,'Policy Characteristics'!$C:$C,0))),"",INDEX('Policy Characteristics'!E:E,MATCH($C1072,'Policy Characteristics'!$C:$C,0)))</f>
        <v>indst efficiency standards</v>
      </c>
      <c r="L1072" s="261">
        <f>IF(ISBLANK(INDEX('Policy Characteristics'!F:F,MATCH($C1072,'Policy Characteristics'!$C:$C,0))),"",INDEX('Policy Characteristics'!F:F,MATCH($C1072,'Policy Characteristics'!$C:$C,0)))</f>
        <v>0</v>
      </c>
      <c r="M1072" s="261">
        <f>IF(ISBLANK(INDEX('Policy Characteristics'!G:G,MATCH($C1072,'Policy Characteristics'!$C:$C,0))),"",INDEX('Policy Characteristics'!G:G,MATCH($C1072,'Policy Characteristics'!$C:$C,0)))</f>
        <v>0.25</v>
      </c>
      <c r="N1072" s="261">
        <f>IF(ISBLANK(INDEX('Policy Characteristics'!H:H,MATCH($C1072,'Policy Characteristics'!$C:$C,0))),"",INDEX('Policy Characteristics'!H:H,MATCH($C1072,'Policy Characteristics'!$C:$C,0)))</f>
        <v>0.01</v>
      </c>
      <c r="O1072" s="254" t="str">
        <f>IF(ISBLANK(INDEX('Policy Characteristics'!I:I,MATCH($C1072,'Policy Characteristics'!$C:$C,0))),"",INDEX('Policy Characteristics'!I:I,MATCH($C1072,'Policy Characteristics'!$C:$C,0)))</f>
        <v>% reduction in energy use</v>
      </c>
      <c r="P1072" s="254"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54" t="str">
        <f>IF(ISBLANK(INDEX('Policy Characteristics'!K:K,MATCH($C1072,'Policy Characteristics'!$C:$C,0))),"",INDEX('Policy Characteristics'!K:K,MATCH($C1072,'Policy Characteristics'!$C:$C,0)))</f>
        <v>industry-ag-main.html#eff-stds</v>
      </c>
      <c r="R1072" s="254" t="str">
        <f>IF(ISBLANK(INDEX('Policy Characteristics'!L:L,MATCH($C1072,'Policy Characteristics'!$C:$C,0))),"",INDEX('Policy Characteristics'!L:L,MATCH($C1072,'Policy Characteristics'!$C:$C,0)))</f>
        <v>industry-energy-efficiency-standards.html</v>
      </c>
    </row>
    <row r="1073" spans="1:18" s="4" customFormat="1">
      <c r="A1073" s="254" t="str">
        <f>IF(ISBLANK(INDEX('Policy Characteristics'!A:A,MATCH($C1073,'Policy Characteristics'!$C:$C,0))),"",INDEX('Policy Characteristics'!A:A,MATCH($C1073,'Policy Characteristics'!$C:$C,0)))</f>
        <v>Industry</v>
      </c>
      <c r="B1073" s="262" t="str">
        <f>IF(ISBLANK(INDEX('Policy Characteristics'!B:B,MATCH($C1073,'Policy Characteristics'!$C:$C,0))),"",INDEX('Policy Characteristics'!B:B,MATCH($C1073,'Policy Characteristics'!$C:$C,0)))</f>
        <v>Industry Energy Efficiency Standards</v>
      </c>
      <c r="C1073" s="254" t="str">
        <f t="shared" si="42"/>
        <v>Percentage Improvement in Eqpt Efficiency Standards above BAU</v>
      </c>
      <c r="D1073" s="6" t="s">
        <v>3075</v>
      </c>
      <c r="E1073" s="45" t="s">
        <v>2707</v>
      </c>
      <c r="F1073" t="s">
        <v>2581</v>
      </c>
      <c r="G1073" s="45" t="s">
        <v>2712</v>
      </c>
      <c r="H1073" s="43">
        <v>1057</v>
      </c>
      <c r="I1073" s="324" t="s">
        <v>44</v>
      </c>
      <c r="J1073" s="255" t="str">
        <f>IF(ISBLANK(INDEX('Policy Characteristics'!D:D,MATCH($C1073,'Policy Characteristics'!$C:$C,0))),"",INDEX('Policy Characteristics'!D:D,MATCH($C1073,'Policy Characteristics'!$C:$C,0)))</f>
        <v>Industry Energy Efficiency Standards</v>
      </c>
      <c r="K1073" s="254" t="str">
        <f>IF(ISBLANK(INDEX('Policy Characteristics'!E:E,MATCH($C1073,'Policy Characteristics'!$C:$C,0))),"",INDEX('Policy Characteristics'!E:E,MATCH($C1073,'Policy Characteristics'!$C:$C,0)))</f>
        <v>indst efficiency standards</v>
      </c>
      <c r="L1073" s="261">
        <f>IF(ISBLANK(INDEX('Policy Characteristics'!F:F,MATCH($C1073,'Policy Characteristics'!$C:$C,0))),"",INDEX('Policy Characteristics'!F:F,MATCH($C1073,'Policy Characteristics'!$C:$C,0)))</f>
        <v>0</v>
      </c>
      <c r="M1073" s="261">
        <f>IF(ISBLANK(INDEX('Policy Characteristics'!G:G,MATCH($C1073,'Policy Characteristics'!$C:$C,0))),"",INDEX('Policy Characteristics'!G:G,MATCH($C1073,'Policy Characteristics'!$C:$C,0)))</f>
        <v>0.25</v>
      </c>
      <c r="N1073" s="261">
        <f>IF(ISBLANK(INDEX('Policy Characteristics'!H:H,MATCH($C1073,'Policy Characteristics'!$C:$C,0))),"",INDEX('Policy Characteristics'!H:H,MATCH($C1073,'Policy Characteristics'!$C:$C,0)))</f>
        <v>0.01</v>
      </c>
      <c r="O1073" s="254" t="str">
        <f>IF(ISBLANK(INDEX('Policy Characteristics'!I:I,MATCH($C1073,'Policy Characteristics'!$C:$C,0))),"",INDEX('Policy Characteristics'!I:I,MATCH($C1073,'Policy Characteristics'!$C:$C,0)))</f>
        <v>% reduction in energy use</v>
      </c>
      <c r="P1073" s="254"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54" t="str">
        <f>IF(ISBLANK(INDEX('Policy Characteristics'!K:K,MATCH($C1073,'Policy Characteristics'!$C:$C,0))),"",INDEX('Policy Characteristics'!K:K,MATCH($C1073,'Policy Characteristics'!$C:$C,0)))</f>
        <v>industry-ag-main.html#eff-stds</v>
      </c>
      <c r="R1073" s="254" t="str">
        <f>IF(ISBLANK(INDEX('Policy Characteristics'!L:L,MATCH($C1073,'Policy Characteristics'!$C:$C,0))),"",INDEX('Policy Characteristics'!L:L,MATCH($C1073,'Policy Characteristics'!$C:$C,0)))</f>
        <v>industry-energy-efficiency-standards.html</v>
      </c>
    </row>
    <row r="1074" spans="1:18" s="4" customFormat="1">
      <c r="A1074" s="254" t="str">
        <f>IF(ISBLANK(INDEX('Policy Characteristics'!A:A,MATCH($C1074,'Policy Characteristics'!$C:$C,0))),"",INDEX('Policy Characteristics'!A:A,MATCH($C1074,'Policy Characteristics'!$C:$C,0)))</f>
        <v>Industry</v>
      </c>
      <c r="B1074" s="262" t="str">
        <f>IF(ISBLANK(INDEX('Policy Characteristics'!B:B,MATCH($C1074,'Policy Characteristics'!$C:$C,0))),"",INDEX('Policy Characteristics'!B:B,MATCH($C1074,'Policy Characteristics'!$C:$C,0)))</f>
        <v>Industry Energy Efficiency Standards</v>
      </c>
      <c r="C1074" s="254" t="str">
        <f t="shared" si="42"/>
        <v>Percentage Improvement in Eqpt Efficiency Standards above BAU</v>
      </c>
      <c r="D1074" s="6" t="s">
        <v>3076</v>
      </c>
      <c r="E1074" s="45" t="s">
        <v>2400</v>
      </c>
      <c r="F1074" t="s">
        <v>3039</v>
      </c>
      <c r="G1074" s="45" t="s">
        <v>2406</v>
      </c>
      <c r="H1074" s="43">
        <v>1058</v>
      </c>
      <c r="I1074" s="324" t="s">
        <v>43</v>
      </c>
      <c r="J1074" s="255" t="str">
        <f>IF(ISBLANK(INDEX('Policy Characteristics'!D:D,MATCH($C1074,'Policy Characteristics'!$C:$C,0))),"",INDEX('Policy Characteristics'!D:D,MATCH($C1074,'Policy Characteristics'!$C:$C,0)))</f>
        <v>Industry Energy Efficiency Standards</v>
      </c>
      <c r="K1074" s="254" t="str">
        <f>IF(ISBLANK(INDEX('Policy Characteristics'!E:E,MATCH($C1074,'Policy Characteristics'!$C:$C,0))),"",INDEX('Policy Characteristics'!E:E,MATCH($C1074,'Policy Characteristics'!$C:$C,0)))</f>
        <v>indst efficiency standards</v>
      </c>
      <c r="L1074" s="261">
        <f>IF(ISBLANK(INDEX('Policy Characteristics'!F:F,MATCH($C1074,'Policy Characteristics'!$C:$C,0))),"",INDEX('Policy Characteristics'!F:F,MATCH($C1074,'Policy Characteristics'!$C:$C,0)))</f>
        <v>0</v>
      </c>
      <c r="M1074" s="261">
        <f>IF(ISBLANK(INDEX('Policy Characteristics'!G:G,MATCH($C1074,'Policy Characteristics'!$C:$C,0))),"",INDEX('Policy Characteristics'!G:G,MATCH($C1074,'Policy Characteristics'!$C:$C,0)))</f>
        <v>0.25</v>
      </c>
      <c r="N1074" s="261">
        <f>IF(ISBLANK(INDEX('Policy Characteristics'!H:H,MATCH($C1074,'Policy Characteristics'!$C:$C,0))),"",INDEX('Policy Characteristics'!H:H,MATCH($C1074,'Policy Characteristics'!$C:$C,0)))</f>
        <v>0.01</v>
      </c>
      <c r="O1074" s="254" t="str">
        <f>IF(ISBLANK(INDEX('Policy Characteristics'!I:I,MATCH($C1074,'Policy Characteristics'!$C:$C,0))),"",INDEX('Policy Characteristics'!I:I,MATCH($C1074,'Policy Characteristics'!$C:$C,0)))</f>
        <v>% reduction in energy use</v>
      </c>
      <c r="P1074" s="254"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54" t="str">
        <f>IF(ISBLANK(INDEX('Policy Characteristics'!K:K,MATCH($C1074,'Policy Characteristics'!$C:$C,0))),"",INDEX('Policy Characteristics'!K:K,MATCH($C1074,'Policy Characteristics'!$C:$C,0)))</f>
        <v>industry-ag-main.html#eff-stds</v>
      </c>
      <c r="R1074" s="254" t="str">
        <f>IF(ISBLANK(INDEX('Policy Characteristics'!L:L,MATCH($C1074,'Policy Characteristics'!$C:$C,0))),"",INDEX('Policy Characteristics'!L:L,MATCH($C1074,'Policy Characteristics'!$C:$C,0)))</f>
        <v>industry-energy-efficiency-standards.html</v>
      </c>
    </row>
    <row r="1075" spans="1:18" s="4" customFormat="1">
      <c r="A1075" s="254" t="str">
        <f>IF(ISBLANK(INDEX('Policy Characteristics'!A:A,MATCH($C1075,'Policy Characteristics'!$C:$C,0))),"",INDEX('Policy Characteristics'!A:A,MATCH($C1075,'Policy Characteristics'!$C:$C,0)))</f>
        <v>Industry</v>
      </c>
      <c r="B1075" s="262" t="str">
        <f>IF(ISBLANK(INDEX('Policy Characteristics'!B:B,MATCH($C1075,'Policy Characteristics'!$C:$C,0))),"",INDEX('Policy Characteristics'!B:B,MATCH($C1075,'Policy Characteristics'!$C:$C,0)))</f>
        <v>Industry Energy Efficiency Standards</v>
      </c>
      <c r="C1075" s="254" t="str">
        <f t="shared" si="42"/>
        <v>Percentage Improvement in Eqpt Efficiency Standards above BAU</v>
      </c>
      <c r="D1075" s="6" t="s">
        <v>3076</v>
      </c>
      <c r="E1075" s="45" t="s">
        <v>2401</v>
      </c>
      <c r="F1075" t="s">
        <v>3039</v>
      </c>
      <c r="G1075" s="45" t="s">
        <v>2409</v>
      </c>
      <c r="H1075" s="43">
        <v>1059</v>
      </c>
      <c r="I1075" s="324" t="s">
        <v>43</v>
      </c>
      <c r="J1075" s="255" t="str">
        <f>IF(ISBLANK(INDEX('Policy Characteristics'!D:D,MATCH($C1075,'Policy Characteristics'!$C:$C,0))),"",INDEX('Policy Characteristics'!D:D,MATCH($C1075,'Policy Characteristics'!$C:$C,0)))</f>
        <v>Industry Energy Efficiency Standards</v>
      </c>
      <c r="K1075" s="254" t="str">
        <f>IF(ISBLANK(INDEX('Policy Characteristics'!E:E,MATCH($C1075,'Policy Characteristics'!$C:$C,0))),"",INDEX('Policy Characteristics'!E:E,MATCH($C1075,'Policy Characteristics'!$C:$C,0)))</f>
        <v>indst efficiency standards</v>
      </c>
      <c r="L1075" s="261">
        <f>IF(ISBLANK(INDEX('Policy Characteristics'!F:F,MATCH($C1075,'Policy Characteristics'!$C:$C,0))),"",INDEX('Policy Characteristics'!F:F,MATCH($C1075,'Policy Characteristics'!$C:$C,0)))</f>
        <v>0</v>
      </c>
      <c r="M1075" s="261">
        <f>IF(ISBLANK(INDEX('Policy Characteristics'!G:G,MATCH($C1075,'Policy Characteristics'!$C:$C,0))),"",INDEX('Policy Characteristics'!G:G,MATCH($C1075,'Policy Characteristics'!$C:$C,0)))</f>
        <v>0.25</v>
      </c>
      <c r="N1075" s="261">
        <f>IF(ISBLANK(INDEX('Policy Characteristics'!H:H,MATCH($C1075,'Policy Characteristics'!$C:$C,0))),"",INDEX('Policy Characteristics'!H:H,MATCH($C1075,'Policy Characteristics'!$C:$C,0)))</f>
        <v>0.01</v>
      </c>
      <c r="O1075" s="254" t="str">
        <f>IF(ISBLANK(INDEX('Policy Characteristics'!I:I,MATCH($C1075,'Policy Characteristics'!$C:$C,0))),"",INDEX('Policy Characteristics'!I:I,MATCH($C1075,'Policy Characteristics'!$C:$C,0)))</f>
        <v>% reduction in energy use</v>
      </c>
      <c r="P1075" s="254"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54" t="str">
        <f>IF(ISBLANK(INDEX('Policy Characteristics'!K:K,MATCH($C1075,'Policy Characteristics'!$C:$C,0))),"",INDEX('Policy Characteristics'!K:K,MATCH($C1075,'Policy Characteristics'!$C:$C,0)))</f>
        <v>industry-ag-main.html#eff-stds</v>
      </c>
      <c r="R1075" s="254" t="str">
        <f>IF(ISBLANK(INDEX('Policy Characteristics'!L:L,MATCH($C1075,'Policy Characteristics'!$C:$C,0))),"",INDEX('Policy Characteristics'!L:L,MATCH($C1075,'Policy Characteristics'!$C:$C,0)))</f>
        <v>industry-energy-efficiency-standards.html</v>
      </c>
    </row>
    <row r="1076" spans="1:18" s="4" customFormat="1">
      <c r="A1076" s="254" t="str">
        <f>IF(ISBLANK(INDEX('Policy Characteristics'!A:A,MATCH($C1076,'Policy Characteristics'!$C:$C,0))),"",INDEX('Policy Characteristics'!A:A,MATCH($C1076,'Policy Characteristics'!$C:$C,0)))</f>
        <v>Industry</v>
      </c>
      <c r="B1076" s="262" t="str">
        <f>IF(ISBLANK(INDEX('Policy Characteristics'!B:B,MATCH($C1076,'Policy Characteristics'!$C:$C,0))),"",INDEX('Policy Characteristics'!B:B,MATCH($C1076,'Policy Characteristics'!$C:$C,0)))</f>
        <v>Industry Energy Efficiency Standards</v>
      </c>
      <c r="C1076" s="254" t="str">
        <f t="shared" si="42"/>
        <v>Percentage Improvement in Eqpt Efficiency Standards above BAU</v>
      </c>
      <c r="D1076" s="6" t="s">
        <v>3076</v>
      </c>
      <c r="E1076" s="45" t="s">
        <v>2402</v>
      </c>
      <c r="F1076" t="s">
        <v>3039</v>
      </c>
      <c r="G1076" s="45" t="s">
        <v>2410</v>
      </c>
      <c r="H1076" s="43">
        <v>1060</v>
      </c>
      <c r="I1076" s="324" t="s">
        <v>43</v>
      </c>
      <c r="J1076" s="255" t="str">
        <f>IF(ISBLANK(INDEX('Policy Characteristics'!D:D,MATCH($C1076,'Policy Characteristics'!$C:$C,0))),"",INDEX('Policy Characteristics'!D:D,MATCH($C1076,'Policy Characteristics'!$C:$C,0)))</f>
        <v>Industry Energy Efficiency Standards</v>
      </c>
      <c r="K1076" s="254" t="str">
        <f>IF(ISBLANK(INDEX('Policy Characteristics'!E:E,MATCH($C1076,'Policy Characteristics'!$C:$C,0))),"",INDEX('Policy Characteristics'!E:E,MATCH($C1076,'Policy Characteristics'!$C:$C,0)))</f>
        <v>indst efficiency standards</v>
      </c>
      <c r="L1076" s="261">
        <f>IF(ISBLANK(INDEX('Policy Characteristics'!F:F,MATCH($C1076,'Policy Characteristics'!$C:$C,0))),"",INDEX('Policy Characteristics'!F:F,MATCH($C1076,'Policy Characteristics'!$C:$C,0)))</f>
        <v>0</v>
      </c>
      <c r="M1076" s="261">
        <f>IF(ISBLANK(INDEX('Policy Characteristics'!G:G,MATCH($C1076,'Policy Characteristics'!$C:$C,0))),"",INDEX('Policy Characteristics'!G:G,MATCH($C1076,'Policy Characteristics'!$C:$C,0)))</f>
        <v>0.25</v>
      </c>
      <c r="N1076" s="261">
        <f>IF(ISBLANK(INDEX('Policy Characteristics'!H:H,MATCH($C1076,'Policy Characteristics'!$C:$C,0))),"",INDEX('Policy Characteristics'!H:H,MATCH($C1076,'Policy Characteristics'!$C:$C,0)))</f>
        <v>0.01</v>
      </c>
      <c r="O1076" s="254" t="str">
        <f>IF(ISBLANK(INDEX('Policy Characteristics'!I:I,MATCH($C1076,'Policy Characteristics'!$C:$C,0))),"",INDEX('Policy Characteristics'!I:I,MATCH($C1076,'Policy Characteristics'!$C:$C,0)))</f>
        <v>% reduction in energy use</v>
      </c>
      <c r="P1076" s="254"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54" t="str">
        <f>IF(ISBLANK(INDEX('Policy Characteristics'!K:K,MATCH($C1076,'Policy Characteristics'!$C:$C,0))),"",INDEX('Policy Characteristics'!K:K,MATCH($C1076,'Policy Characteristics'!$C:$C,0)))</f>
        <v>industry-ag-main.html#eff-stds</v>
      </c>
      <c r="R1076" s="254" t="str">
        <f>IF(ISBLANK(INDEX('Policy Characteristics'!L:L,MATCH($C1076,'Policy Characteristics'!$C:$C,0))),"",INDEX('Policy Characteristics'!L:L,MATCH($C1076,'Policy Characteristics'!$C:$C,0)))</f>
        <v>industry-energy-efficiency-standards.html</v>
      </c>
    </row>
    <row r="1077" spans="1:18" s="4" customFormat="1">
      <c r="A1077" s="254" t="str">
        <f>IF(ISBLANK(INDEX('Policy Characteristics'!A:A,MATCH($C1077,'Policy Characteristics'!$C:$C,0))),"",INDEX('Policy Characteristics'!A:A,MATCH($C1077,'Policy Characteristics'!$C:$C,0)))</f>
        <v>Industry</v>
      </c>
      <c r="B1077" s="262" t="str">
        <f>IF(ISBLANK(INDEX('Policy Characteristics'!B:B,MATCH($C1077,'Policy Characteristics'!$C:$C,0))),"",INDEX('Policy Characteristics'!B:B,MATCH($C1077,'Policy Characteristics'!$C:$C,0)))</f>
        <v>Industry Energy Efficiency Standards</v>
      </c>
      <c r="C1077" s="254" t="str">
        <f t="shared" si="42"/>
        <v>Percentage Improvement in Eqpt Efficiency Standards above BAU</v>
      </c>
      <c r="D1077" s="6" t="s">
        <v>3076</v>
      </c>
      <c r="E1077" s="45" t="s">
        <v>2403</v>
      </c>
      <c r="F1077" t="s">
        <v>3039</v>
      </c>
      <c r="G1077" s="45" t="s">
        <v>2407</v>
      </c>
      <c r="H1077" s="43">
        <v>1061</v>
      </c>
      <c r="I1077" s="324" t="s">
        <v>44</v>
      </c>
      <c r="J1077" s="255" t="str">
        <f>IF(ISBLANK(INDEX('Policy Characteristics'!D:D,MATCH($C1077,'Policy Characteristics'!$C:$C,0))),"",INDEX('Policy Characteristics'!D:D,MATCH($C1077,'Policy Characteristics'!$C:$C,0)))</f>
        <v>Industry Energy Efficiency Standards</v>
      </c>
      <c r="K1077" s="254" t="str">
        <f>IF(ISBLANK(INDEX('Policy Characteristics'!E:E,MATCH($C1077,'Policy Characteristics'!$C:$C,0))),"",INDEX('Policy Characteristics'!E:E,MATCH($C1077,'Policy Characteristics'!$C:$C,0)))</f>
        <v>indst efficiency standards</v>
      </c>
      <c r="L1077" s="261">
        <f>IF(ISBLANK(INDEX('Policy Characteristics'!F:F,MATCH($C1077,'Policy Characteristics'!$C:$C,0))),"",INDEX('Policy Characteristics'!F:F,MATCH($C1077,'Policy Characteristics'!$C:$C,0)))</f>
        <v>0</v>
      </c>
      <c r="M1077" s="261">
        <f>IF(ISBLANK(INDEX('Policy Characteristics'!G:G,MATCH($C1077,'Policy Characteristics'!$C:$C,0))),"",INDEX('Policy Characteristics'!G:G,MATCH($C1077,'Policy Characteristics'!$C:$C,0)))</f>
        <v>0.25</v>
      </c>
      <c r="N1077" s="261">
        <f>IF(ISBLANK(INDEX('Policy Characteristics'!H:H,MATCH($C1077,'Policy Characteristics'!$C:$C,0))),"",INDEX('Policy Characteristics'!H:H,MATCH($C1077,'Policy Characteristics'!$C:$C,0)))</f>
        <v>0.01</v>
      </c>
      <c r="O1077" s="254" t="str">
        <f>IF(ISBLANK(INDEX('Policy Characteristics'!I:I,MATCH($C1077,'Policy Characteristics'!$C:$C,0))),"",INDEX('Policy Characteristics'!I:I,MATCH($C1077,'Policy Characteristics'!$C:$C,0)))</f>
        <v>% reduction in energy use</v>
      </c>
      <c r="P1077" s="254"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54" t="str">
        <f>IF(ISBLANK(INDEX('Policy Characteristics'!K:K,MATCH($C1077,'Policy Characteristics'!$C:$C,0))),"",INDEX('Policy Characteristics'!K:K,MATCH($C1077,'Policy Characteristics'!$C:$C,0)))</f>
        <v>industry-ag-main.html#eff-stds</v>
      </c>
      <c r="R1077" s="254" t="str">
        <f>IF(ISBLANK(INDEX('Policy Characteristics'!L:L,MATCH($C1077,'Policy Characteristics'!$C:$C,0))),"",INDEX('Policy Characteristics'!L:L,MATCH($C1077,'Policy Characteristics'!$C:$C,0)))</f>
        <v>industry-energy-efficiency-standards.html</v>
      </c>
    </row>
    <row r="1078" spans="1:18" s="4" customFormat="1">
      <c r="A1078" s="254" t="str">
        <f>IF(ISBLANK(INDEX('Policy Characteristics'!A:A,MATCH($C1078,'Policy Characteristics'!$C:$C,0))),"",INDEX('Policy Characteristics'!A:A,MATCH($C1078,'Policy Characteristics'!$C:$C,0)))</f>
        <v>Industry</v>
      </c>
      <c r="B1078" s="262" t="str">
        <f>IF(ISBLANK(INDEX('Policy Characteristics'!B:B,MATCH($C1078,'Policy Characteristics'!$C:$C,0))),"",INDEX('Policy Characteristics'!B:B,MATCH($C1078,'Policy Characteristics'!$C:$C,0)))</f>
        <v>Industry Energy Efficiency Standards</v>
      </c>
      <c r="C1078" s="254" t="str">
        <f t="shared" si="42"/>
        <v>Percentage Improvement in Eqpt Efficiency Standards above BAU</v>
      </c>
      <c r="D1078" s="6" t="s">
        <v>3076</v>
      </c>
      <c r="E1078" s="45" t="s">
        <v>2404</v>
      </c>
      <c r="F1078" t="s">
        <v>3039</v>
      </c>
      <c r="G1078" s="45" t="s">
        <v>2408</v>
      </c>
      <c r="H1078" s="43">
        <v>1062</v>
      </c>
      <c r="I1078" s="324" t="s">
        <v>43</v>
      </c>
      <c r="J1078" s="255" t="str">
        <f>IF(ISBLANK(INDEX('Policy Characteristics'!D:D,MATCH($C1078,'Policy Characteristics'!$C:$C,0))),"",INDEX('Policy Characteristics'!D:D,MATCH($C1078,'Policy Characteristics'!$C:$C,0)))</f>
        <v>Industry Energy Efficiency Standards</v>
      </c>
      <c r="K1078" s="254" t="str">
        <f>IF(ISBLANK(INDEX('Policy Characteristics'!E:E,MATCH($C1078,'Policy Characteristics'!$C:$C,0))),"",INDEX('Policy Characteristics'!E:E,MATCH($C1078,'Policy Characteristics'!$C:$C,0)))</f>
        <v>indst efficiency standards</v>
      </c>
      <c r="L1078" s="261">
        <f>IF(ISBLANK(INDEX('Policy Characteristics'!F:F,MATCH($C1078,'Policy Characteristics'!$C:$C,0))),"",INDEX('Policy Characteristics'!F:F,MATCH($C1078,'Policy Characteristics'!$C:$C,0)))</f>
        <v>0</v>
      </c>
      <c r="M1078" s="261">
        <f>IF(ISBLANK(INDEX('Policy Characteristics'!G:G,MATCH($C1078,'Policy Characteristics'!$C:$C,0))),"",INDEX('Policy Characteristics'!G:G,MATCH($C1078,'Policy Characteristics'!$C:$C,0)))</f>
        <v>0.25</v>
      </c>
      <c r="N1078" s="261">
        <f>IF(ISBLANK(INDEX('Policy Characteristics'!H:H,MATCH($C1078,'Policy Characteristics'!$C:$C,0))),"",INDEX('Policy Characteristics'!H:H,MATCH($C1078,'Policy Characteristics'!$C:$C,0)))</f>
        <v>0.01</v>
      </c>
      <c r="O1078" s="254" t="str">
        <f>IF(ISBLANK(INDEX('Policy Characteristics'!I:I,MATCH($C1078,'Policy Characteristics'!$C:$C,0))),"",INDEX('Policy Characteristics'!I:I,MATCH($C1078,'Policy Characteristics'!$C:$C,0)))</f>
        <v>% reduction in energy use</v>
      </c>
      <c r="P1078" s="254"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54" t="str">
        <f>IF(ISBLANK(INDEX('Policy Characteristics'!K:K,MATCH($C1078,'Policy Characteristics'!$C:$C,0))),"",INDEX('Policy Characteristics'!K:K,MATCH($C1078,'Policy Characteristics'!$C:$C,0)))</f>
        <v>industry-ag-main.html#eff-stds</v>
      </c>
      <c r="R1078" s="254" t="str">
        <f>IF(ISBLANK(INDEX('Policy Characteristics'!L:L,MATCH($C1078,'Policy Characteristics'!$C:$C,0))),"",INDEX('Policy Characteristics'!L:L,MATCH($C1078,'Policy Characteristics'!$C:$C,0)))</f>
        <v>industry-energy-efficiency-standards.html</v>
      </c>
    </row>
    <row r="1079" spans="1:18" s="4" customFormat="1">
      <c r="A1079" s="254" t="str">
        <f>IF(ISBLANK(INDEX('Policy Characteristics'!A:A,MATCH($C1079,'Policy Characteristics'!$C:$C,0))),"",INDEX('Policy Characteristics'!A:A,MATCH($C1079,'Policy Characteristics'!$C:$C,0)))</f>
        <v>Industry</v>
      </c>
      <c r="B1079" s="262" t="str">
        <f>IF(ISBLANK(INDEX('Policy Characteristics'!B:B,MATCH($C1079,'Policy Characteristics'!$C:$C,0))),"",INDEX('Policy Characteristics'!B:B,MATCH($C1079,'Policy Characteristics'!$C:$C,0)))</f>
        <v>Industry Energy Efficiency Standards</v>
      </c>
      <c r="C1079" s="254" t="str">
        <f t="shared" si="42"/>
        <v>Percentage Improvement in Eqpt Efficiency Standards above BAU</v>
      </c>
      <c r="D1079" s="6" t="s">
        <v>3076</v>
      </c>
      <c r="E1079" s="45" t="s">
        <v>2405</v>
      </c>
      <c r="F1079" t="s">
        <v>3039</v>
      </c>
      <c r="G1079" s="45" t="s">
        <v>2411</v>
      </c>
      <c r="H1079" s="43">
        <v>1063</v>
      </c>
      <c r="I1079" s="324" t="s">
        <v>44</v>
      </c>
      <c r="J1079" s="255" t="str">
        <f>IF(ISBLANK(INDEX('Policy Characteristics'!D:D,MATCH($C1079,'Policy Characteristics'!$C:$C,0))),"",INDEX('Policy Characteristics'!D:D,MATCH($C1079,'Policy Characteristics'!$C:$C,0)))</f>
        <v>Industry Energy Efficiency Standards</v>
      </c>
      <c r="K1079" s="254" t="str">
        <f>IF(ISBLANK(INDEX('Policy Characteristics'!E:E,MATCH($C1079,'Policy Characteristics'!$C:$C,0))),"",INDEX('Policy Characteristics'!E:E,MATCH($C1079,'Policy Characteristics'!$C:$C,0)))</f>
        <v>indst efficiency standards</v>
      </c>
      <c r="L1079" s="261">
        <f>IF(ISBLANK(INDEX('Policy Characteristics'!F:F,MATCH($C1079,'Policy Characteristics'!$C:$C,0))),"",INDEX('Policy Characteristics'!F:F,MATCH($C1079,'Policy Characteristics'!$C:$C,0)))</f>
        <v>0</v>
      </c>
      <c r="M1079" s="261">
        <f>IF(ISBLANK(INDEX('Policy Characteristics'!G:G,MATCH($C1079,'Policy Characteristics'!$C:$C,0))),"",INDEX('Policy Characteristics'!G:G,MATCH($C1079,'Policy Characteristics'!$C:$C,0)))</f>
        <v>0.25</v>
      </c>
      <c r="N1079" s="261">
        <f>IF(ISBLANK(INDEX('Policy Characteristics'!H:H,MATCH($C1079,'Policy Characteristics'!$C:$C,0))),"",INDEX('Policy Characteristics'!H:H,MATCH($C1079,'Policy Characteristics'!$C:$C,0)))</f>
        <v>0.01</v>
      </c>
      <c r="O1079" s="254" t="str">
        <f>IF(ISBLANK(INDEX('Policy Characteristics'!I:I,MATCH($C1079,'Policy Characteristics'!$C:$C,0))),"",INDEX('Policy Characteristics'!I:I,MATCH($C1079,'Policy Characteristics'!$C:$C,0)))</f>
        <v>% reduction in energy use</v>
      </c>
      <c r="P1079" s="254"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54" t="str">
        <f>IF(ISBLANK(INDEX('Policy Characteristics'!K:K,MATCH($C1079,'Policy Characteristics'!$C:$C,0))),"",INDEX('Policy Characteristics'!K:K,MATCH($C1079,'Policy Characteristics'!$C:$C,0)))</f>
        <v>industry-ag-main.html#eff-stds</v>
      </c>
      <c r="R1079" s="254" t="str">
        <f>IF(ISBLANK(INDEX('Policy Characteristics'!L:L,MATCH($C1079,'Policy Characteristics'!$C:$C,0))),"",INDEX('Policy Characteristics'!L:L,MATCH($C1079,'Policy Characteristics'!$C:$C,0)))</f>
        <v>industry-energy-efficiency-standards.html</v>
      </c>
    </row>
    <row r="1080" spans="1:18" s="4" customFormat="1">
      <c r="A1080" s="254" t="str">
        <f>IF(ISBLANK(INDEX('Policy Characteristics'!A:A,MATCH($C1080,'Policy Characteristics'!$C:$C,0))),"",INDEX('Policy Characteristics'!A:A,MATCH($C1080,'Policy Characteristics'!$C:$C,0)))</f>
        <v>Industry</v>
      </c>
      <c r="B1080" s="262" t="str">
        <f>IF(ISBLANK(INDEX('Policy Characteristics'!B:B,MATCH($C1080,'Policy Characteristics'!$C:$C,0))),"",INDEX('Policy Characteristics'!B:B,MATCH($C1080,'Policy Characteristics'!$C:$C,0)))</f>
        <v>Industry Energy Efficiency Standards</v>
      </c>
      <c r="C1080" s="254" t="str">
        <f t="shared" si="42"/>
        <v>Percentage Improvement in Eqpt Efficiency Standards above BAU</v>
      </c>
      <c r="D1080" s="6" t="s">
        <v>3076</v>
      </c>
      <c r="E1080" s="45" t="s">
        <v>2708</v>
      </c>
      <c r="F1080" t="s">
        <v>3039</v>
      </c>
      <c r="G1080" s="45" t="s">
        <v>2711</v>
      </c>
      <c r="H1080" s="43">
        <v>1064</v>
      </c>
      <c r="I1080" s="324" t="s">
        <v>44</v>
      </c>
      <c r="J1080" s="255" t="str">
        <f>IF(ISBLANK(INDEX('Policy Characteristics'!D:D,MATCH($C1080,'Policy Characteristics'!$C:$C,0))),"",INDEX('Policy Characteristics'!D:D,MATCH($C1080,'Policy Characteristics'!$C:$C,0)))</f>
        <v>Industry Energy Efficiency Standards</v>
      </c>
      <c r="K1080" s="254" t="str">
        <f>IF(ISBLANK(INDEX('Policy Characteristics'!E:E,MATCH($C1080,'Policy Characteristics'!$C:$C,0))),"",INDEX('Policy Characteristics'!E:E,MATCH($C1080,'Policy Characteristics'!$C:$C,0)))</f>
        <v>indst efficiency standards</v>
      </c>
      <c r="L1080" s="261">
        <f>IF(ISBLANK(INDEX('Policy Characteristics'!F:F,MATCH($C1080,'Policy Characteristics'!$C:$C,0))),"",INDEX('Policy Characteristics'!F:F,MATCH($C1080,'Policy Characteristics'!$C:$C,0)))</f>
        <v>0</v>
      </c>
      <c r="M1080" s="261">
        <f>IF(ISBLANK(INDEX('Policy Characteristics'!G:G,MATCH($C1080,'Policy Characteristics'!$C:$C,0))),"",INDEX('Policy Characteristics'!G:G,MATCH($C1080,'Policy Characteristics'!$C:$C,0)))</f>
        <v>0.25</v>
      </c>
      <c r="N1080" s="261">
        <f>IF(ISBLANK(INDEX('Policy Characteristics'!H:H,MATCH($C1080,'Policy Characteristics'!$C:$C,0))),"",INDEX('Policy Characteristics'!H:H,MATCH($C1080,'Policy Characteristics'!$C:$C,0)))</f>
        <v>0.01</v>
      </c>
      <c r="O1080" s="254" t="str">
        <f>IF(ISBLANK(INDEX('Policy Characteristics'!I:I,MATCH($C1080,'Policy Characteristics'!$C:$C,0))),"",INDEX('Policy Characteristics'!I:I,MATCH($C1080,'Policy Characteristics'!$C:$C,0)))</f>
        <v>% reduction in energy use</v>
      </c>
      <c r="P1080" s="254"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54" t="str">
        <f>IF(ISBLANK(INDEX('Policy Characteristics'!K:K,MATCH($C1080,'Policy Characteristics'!$C:$C,0))),"",INDEX('Policy Characteristics'!K:K,MATCH($C1080,'Policy Characteristics'!$C:$C,0)))</f>
        <v>industry-ag-main.html#eff-stds</v>
      </c>
      <c r="R1080" s="254" t="str">
        <f>IF(ISBLANK(INDEX('Policy Characteristics'!L:L,MATCH($C1080,'Policy Characteristics'!$C:$C,0))),"",INDEX('Policy Characteristics'!L:L,MATCH($C1080,'Policy Characteristics'!$C:$C,0)))</f>
        <v>industry-energy-efficiency-standards.html</v>
      </c>
    </row>
    <row r="1081" spans="1:18" s="4" customFormat="1">
      <c r="A1081" s="254" t="str">
        <f>IF(ISBLANK(INDEX('Policy Characteristics'!A:A,MATCH($C1081,'Policy Characteristics'!$C:$C,0))),"",INDEX('Policy Characteristics'!A:A,MATCH($C1081,'Policy Characteristics'!$C:$C,0)))</f>
        <v>Industry</v>
      </c>
      <c r="B1081" s="262" t="str">
        <f>IF(ISBLANK(INDEX('Policy Characteristics'!B:B,MATCH($C1081,'Policy Characteristics'!$C:$C,0))),"",INDEX('Policy Characteristics'!B:B,MATCH($C1081,'Policy Characteristics'!$C:$C,0)))</f>
        <v>Industry Energy Efficiency Standards</v>
      </c>
      <c r="C1081" s="254" t="str">
        <f t="shared" si="42"/>
        <v>Percentage Improvement in Eqpt Efficiency Standards above BAU</v>
      </c>
      <c r="D1081" s="6" t="s">
        <v>3076</v>
      </c>
      <c r="E1081" s="45" t="s">
        <v>2709</v>
      </c>
      <c r="F1081" t="s">
        <v>3039</v>
      </c>
      <c r="G1081" s="45" t="s">
        <v>2713</v>
      </c>
      <c r="H1081" s="43">
        <v>1065</v>
      </c>
      <c r="I1081" s="324" t="s">
        <v>44</v>
      </c>
      <c r="J1081" s="255" t="str">
        <f>IF(ISBLANK(INDEX('Policy Characteristics'!D:D,MATCH($C1081,'Policy Characteristics'!$C:$C,0))),"",INDEX('Policy Characteristics'!D:D,MATCH($C1081,'Policy Characteristics'!$C:$C,0)))</f>
        <v>Industry Energy Efficiency Standards</v>
      </c>
      <c r="K1081" s="254" t="str">
        <f>IF(ISBLANK(INDEX('Policy Characteristics'!E:E,MATCH($C1081,'Policy Characteristics'!$C:$C,0))),"",INDEX('Policy Characteristics'!E:E,MATCH($C1081,'Policy Characteristics'!$C:$C,0)))</f>
        <v>indst efficiency standards</v>
      </c>
      <c r="L1081" s="261">
        <f>IF(ISBLANK(INDEX('Policy Characteristics'!F:F,MATCH($C1081,'Policy Characteristics'!$C:$C,0))),"",INDEX('Policy Characteristics'!F:F,MATCH($C1081,'Policy Characteristics'!$C:$C,0)))</f>
        <v>0</v>
      </c>
      <c r="M1081" s="261">
        <f>IF(ISBLANK(INDEX('Policy Characteristics'!G:G,MATCH($C1081,'Policy Characteristics'!$C:$C,0))),"",INDEX('Policy Characteristics'!G:G,MATCH($C1081,'Policy Characteristics'!$C:$C,0)))</f>
        <v>0.25</v>
      </c>
      <c r="N1081" s="261">
        <f>IF(ISBLANK(INDEX('Policy Characteristics'!H:H,MATCH($C1081,'Policy Characteristics'!$C:$C,0))),"",INDEX('Policy Characteristics'!H:H,MATCH($C1081,'Policy Characteristics'!$C:$C,0)))</f>
        <v>0.01</v>
      </c>
      <c r="O1081" s="254" t="str">
        <f>IF(ISBLANK(INDEX('Policy Characteristics'!I:I,MATCH($C1081,'Policy Characteristics'!$C:$C,0))),"",INDEX('Policy Characteristics'!I:I,MATCH($C1081,'Policy Characteristics'!$C:$C,0)))</f>
        <v>% reduction in energy use</v>
      </c>
      <c r="P1081" s="254"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54" t="str">
        <f>IF(ISBLANK(INDEX('Policy Characteristics'!K:K,MATCH($C1081,'Policy Characteristics'!$C:$C,0))),"",INDEX('Policy Characteristics'!K:K,MATCH($C1081,'Policy Characteristics'!$C:$C,0)))</f>
        <v>industry-ag-main.html#eff-stds</v>
      </c>
      <c r="R1081" s="254" t="str">
        <f>IF(ISBLANK(INDEX('Policy Characteristics'!L:L,MATCH($C1081,'Policy Characteristics'!$C:$C,0))),"",INDEX('Policy Characteristics'!L:L,MATCH($C1081,'Policy Characteristics'!$C:$C,0)))</f>
        <v>industry-energy-efficiency-standards.html</v>
      </c>
    </row>
    <row r="1082" spans="1:18" s="4" customFormat="1">
      <c r="A1082" s="254" t="str">
        <f>IF(ISBLANK(INDEX('Policy Characteristics'!A:A,MATCH($C1082,'Policy Characteristics'!$C:$C,0))),"",INDEX('Policy Characteristics'!A:A,MATCH($C1082,'Policy Characteristics'!$C:$C,0)))</f>
        <v>Industry</v>
      </c>
      <c r="B1082" s="262" t="str">
        <f>IF(ISBLANK(INDEX('Policy Characteristics'!B:B,MATCH($C1082,'Policy Characteristics'!$C:$C,0))),"",INDEX('Policy Characteristics'!B:B,MATCH($C1082,'Policy Characteristics'!$C:$C,0)))</f>
        <v>Industry Energy Efficiency Standards</v>
      </c>
      <c r="C1082" s="254" t="str">
        <f t="shared" si="42"/>
        <v>Percentage Improvement in Eqpt Efficiency Standards above BAU</v>
      </c>
      <c r="D1082" s="6" t="s">
        <v>3076</v>
      </c>
      <c r="E1082" s="45" t="s">
        <v>2710</v>
      </c>
      <c r="F1082" t="s">
        <v>3039</v>
      </c>
      <c r="G1082" s="45" t="s">
        <v>2714</v>
      </c>
      <c r="H1082" s="43">
        <v>1066</v>
      </c>
      <c r="I1082" s="324" t="s">
        <v>43</v>
      </c>
      <c r="J1082" s="255" t="str">
        <f>IF(ISBLANK(INDEX('Policy Characteristics'!D:D,MATCH($C1082,'Policy Characteristics'!$C:$C,0))),"",INDEX('Policy Characteristics'!D:D,MATCH($C1082,'Policy Characteristics'!$C:$C,0)))</f>
        <v>Industry Energy Efficiency Standards</v>
      </c>
      <c r="K1082" s="254" t="str">
        <f>IF(ISBLANK(INDEX('Policy Characteristics'!E:E,MATCH($C1082,'Policy Characteristics'!$C:$C,0))),"",INDEX('Policy Characteristics'!E:E,MATCH($C1082,'Policy Characteristics'!$C:$C,0)))</f>
        <v>indst efficiency standards</v>
      </c>
      <c r="L1082" s="261">
        <f>IF(ISBLANK(INDEX('Policy Characteristics'!F:F,MATCH($C1082,'Policy Characteristics'!$C:$C,0))),"",INDEX('Policy Characteristics'!F:F,MATCH($C1082,'Policy Characteristics'!$C:$C,0)))</f>
        <v>0</v>
      </c>
      <c r="M1082" s="261">
        <f>IF(ISBLANK(INDEX('Policy Characteristics'!G:G,MATCH($C1082,'Policy Characteristics'!$C:$C,0))),"",INDEX('Policy Characteristics'!G:G,MATCH($C1082,'Policy Characteristics'!$C:$C,0)))</f>
        <v>0.25</v>
      </c>
      <c r="N1082" s="261">
        <f>IF(ISBLANK(INDEX('Policy Characteristics'!H:H,MATCH($C1082,'Policy Characteristics'!$C:$C,0))),"",INDEX('Policy Characteristics'!H:H,MATCH($C1082,'Policy Characteristics'!$C:$C,0)))</f>
        <v>0.01</v>
      </c>
      <c r="O1082" s="254" t="str">
        <f>IF(ISBLANK(INDEX('Policy Characteristics'!I:I,MATCH($C1082,'Policy Characteristics'!$C:$C,0))),"",INDEX('Policy Characteristics'!I:I,MATCH($C1082,'Policy Characteristics'!$C:$C,0)))</f>
        <v>% reduction in energy use</v>
      </c>
      <c r="P1082" s="254"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54" t="str">
        <f>IF(ISBLANK(INDEX('Policy Characteristics'!K:K,MATCH($C1082,'Policy Characteristics'!$C:$C,0))),"",INDEX('Policy Characteristics'!K:K,MATCH($C1082,'Policy Characteristics'!$C:$C,0)))</f>
        <v>industry-ag-main.html#eff-stds</v>
      </c>
      <c r="R1082" s="254" t="str">
        <f>IF(ISBLANK(INDEX('Policy Characteristics'!L:L,MATCH($C1082,'Policy Characteristics'!$C:$C,0))),"",INDEX('Policy Characteristics'!L:L,MATCH($C1082,'Policy Characteristics'!$C:$C,0)))</f>
        <v>industry-energy-efficiency-standards.html</v>
      </c>
    </row>
    <row r="1083" spans="1:18" s="4" customFormat="1">
      <c r="A1083" s="254" t="str">
        <f>IF(ISBLANK(INDEX('Policy Characteristics'!A:A,MATCH($C1083,'Policy Characteristics'!$C:$C,0))),"",INDEX('Policy Characteristics'!A:A,MATCH($C1083,'Policy Characteristics'!$C:$C,0)))</f>
        <v>Industry</v>
      </c>
      <c r="B1083" s="262" t="str">
        <f>IF(ISBLANK(INDEX('Policy Characteristics'!B:B,MATCH($C1083,'Policy Characteristics'!$C:$C,0))),"",INDEX('Policy Characteristics'!B:B,MATCH($C1083,'Policy Characteristics'!$C:$C,0)))</f>
        <v>Industry Energy Efficiency Standards</v>
      </c>
      <c r="C1083" s="254" t="str">
        <f t="shared" si="42"/>
        <v>Percentage Improvement in Eqpt Efficiency Standards above BAU</v>
      </c>
      <c r="D1083" s="6" t="s">
        <v>3076</v>
      </c>
      <c r="E1083" s="45" t="s">
        <v>2707</v>
      </c>
      <c r="F1083" t="s">
        <v>3039</v>
      </c>
      <c r="G1083" s="45" t="s">
        <v>2712</v>
      </c>
      <c r="H1083" s="43">
        <v>1067</v>
      </c>
      <c r="I1083" s="324" t="s">
        <v>44</v>
      </c>
      <c r="J1083" s="255" t="str">
        <f>IF(ISBLANK(INDEX('Policy Characteristics'!D:D,MATCH($C1083,'Policy Characteristics'!$C:$C,0))),"",INDEX('Policy Characteristics'!D:D,MATCH($C1083,'Policy Characteristics'!$C:$C,0)))</f>
        <v>Industry Energy Efficiency Standards</v>
      </c>
      <c r="K1083" s="254" t="str">
        <f>IF(ISBLANK(INDEX('Policy Characteristics'!E:E,MATCH($C1083,'Policy Characteristics'!$C:$C,0))),"",INDEX('Policy Characteristics'!E:E,MATCH($C1083,'Policy Characteristics'!$C:$C,0)))</f>
        <v>indst efficiency standards</v>
      </c>
      <c r="L1083" s="261">
        <f>IF(ISBLANK(INDEX('Policy Characteristics'!F:F,MATCH($C1083,'Policy Characteristics'!$C:$C,0))),"",INDEX('Policy Characteristics'!F:F,MATCH($C1083,'Policy Characteristics'!$C:$C,0)))</f>
        <v>0</v>
      </c>
      <c r="M1083" s="261">
        <f>IF(ISBLANK(INDEX('Policy Characteristics'!G:G,MATCH($C1083,'Policy Characteristics'!$C:$C,0))),"",INDEX('Policy Characteristics'!G:G,MATCH($C1083,'Policy Characteristics'!$C:$C,0)))</f>
        <v>0.25</v>
      </c>
      <c r="N1083" s="261">
        <f>IF(ISBLANK(INDEX('Policy Characteristics'!H:H,MATCH($C1083,'Policy Characteristics'!$C:$C,0))),"",INDEX('Policy Characteristics'!H:H,MATCH($C1083,'Policy Characteristics'!$C:$C,0)))</f>
        <v>0.01</v>
      </c>
      <c r="O1083" s="254" t="str">
        <f>IF(ISBLANK(INDEX('Policy Characteristics'!I:I,MATCH($C1083,'Policy Characteristics'!$C:$C,0))),"",INDEX('Policy Characteristics'!I:I,MATCH($C1083,'Policy Characteristics'!$C:$C,0)))</f>
        <v>% reduction in energy use</v>
      </c>
      <c r="P1083" s="254"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54" t="str">
        <f>IF(ISBLANK(INDEX('Policy Characteristics'!K:K,MATCH($C1083,'Policy Characteristics'!$C:$C,0))),"",INDEX('Policy Characteristics'!K:K,MATCH($C1083,'Policy Characteristics'!$C:$C,0)))</f>
        <v>industry-ag-main.html#eff-stds</v>
      </c>
      <c r="R1083" s="254" t="str">
        <f>IF(ISBLANK(INDEX('Policy Characteristics'!L:L,MATCH($C1083,'Policy Characteristics'!$C:$C,0))),"",INDEX('Policy Characteristics'!L:L,MATCH($C1083,'Policy Characteristics'!$C:$C,0)))</f>
        <v>industry-energy-efficiency-standards.html</v>
      </c>
    </row>
    <row r="1084" spans="1:18" s="4" customFormat="1">
      <c r="A1084" s="254" t="str">
        <f>IF(ISBLANK(INDEX('Policy Characteristics'!A:A,MATCH($C1084,'Policy Characteristics'!$C:$C,0))),"",INDEX('Policy Characteristics'!A:A,MATCH($C1084,'Policy Characteristics'!$C:$C,0)))</f>
        <v>Industry</v>
      </c>
      <c r="B1084" s="262" t="str">
        <f>IF(ISBLANK(INDEX('Policy Characteristics'!B:B,MATCH($C1084,'Policy Characteristics'!$C:$C,0))),"",INDEX('Policy Characteristics'!B:B,MATCH($C1084,'Policy Characteristics'!$C:$C,0)))</f>
        <v>Industry Energy Efficiency Standards</v>
      </c>
      <c r="C1084" s="254" t="str">
        <f t="shared" si="42"/>
        <v>Percentage Improvement in Eqpt Efficiency Standards above BAU</v>
      </c>
      <c r="D1084" s="6" t="s">
        <v>3077</v>
      </c>
      <c r="E1084" s="45" t="s">
        <v>2400</v>
      </c>
      <c r="F1084" t="s">
        <v>3040</v>
      </c>
      <c r="G1084" s="45" t="s">
        <v>2406</v>
      </c>
      <c r="H1084" s="43">
        <v>1068</v>
      </c>
      <c r="I1084" s="324" t="s">
        <v>43</v>
      </c>
      <c r="J1084" s="255" t="str">
        <f>IF(ISBLANK(INDEX('Policy Characteristics'!D:D,MATCH($C1084,'Policy Characteristics'!$C:$C,0))),"",INDEX('Policy Characteristics'!D:D,MATCH($C1084,'Policy Characteristics'!$C:$C,0)))</f>
        <v>Industry Energy Efficiency Standards</v>
      </c>
      <c r="K1084" s="254" t="str">
        <f>IF(ISBLANK(INDEX('Policy Characteristics'!E:E,MATCH($C1084,'Policy Characteristics'!$C:$C,0))),"",INDEX('Policy Characteristics'!E:E,MATCH($C1084,'Policy Characteristics'!$C:$C,0)))</f>
        <v>indst efficiency standards</v>
      </c>
      <c r="L1084" s="261">
        <f>IF(ISBLANK(INDEX('Policy Characteristics'!F:F,MATCH($C1084,'Policy Characteristics'!$C:$C,0))),"",INDEX('Policy Characteristics'!F:F,MATCH($C1084,'Policy Characteristics'!$C:$C,0)))</f>
        <v>0</v>
      </c>
      <c r="M1084" s="261">
        <f>IF(ISBLANK(INDEX('Policy Characteristics'!G:G,MATCH($C1084,'Policy Characteristics'!$C:$C,0))),"",INDEX('Policy Characteristics'!G:G,MATCH($C1084,'Policy Characteristics'!$C:$C,0)))</f>
        <v>0.25</v>
      </c>
      <c r="N1084" s="261">
        <f>IF(ISBLANK(INDEX('Policy Characteristics'!H:H,MATCH($C1084,'Policy Characteristics'!$C:$C,0))),"",INDEX('Policy Characteristics'!H:H,MATCH($C1084,'Policy Characteristics'!$C:$C,0)))</f>
        <v>0.01</v>
      </c>
      <c r="O1084" s="254" t="str">
        <f>IF(ISBLANK(INDEX('Policy Characteristics'!I:I,MATCH($C1084,'Policy Characteristics'!$C:$C,0))),"",INDEX('Policy Characteristics'!I:I,MATCH($C1084,'Policy Characteristics'!$C:$C,0)))</f>
        <v>% reduction in energy use</v>
      </c>
      <c r="P1084" s="254"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54" t="str">
        <f>IF(ISBLANK(INDEX('Policy Characteristics'!K:K,MATCH($C1084,'Policy Characteristics'!$C:$C,0))),"",INDEX('Policy Characteristics'!K:K,MATCH($C1084,'Policy Characteristics'!$C:$C,0)))</f>
        <v>industry-ag-main.html#eff-stds</v>
      </c>
      <c r="R1084" s="254" t="str">
        <f>IF(ISBLANK(INDEX('Policy Characteristics'!L:L,MATCH($C1084,'Policy Characteristics'!$C:$C,0))),"",INDEX('Policy Characteristics'!L:L,MATCH($C1084,'Policy Characteristics'!$C:$C,0)))</f>
        <v>industry-energy-efficiency-standards.html</v>
      </c>
    </row>
    <row r="1085" spans="1:18" s="4" customFormat="1">
      <c r="A1085" s="254" t="str">
        <f>IF(ISBLANK(INDEX('Policy Characteristics'!A:A,MATCH($C1085,'Policy Characteristics'!$C:$C,0))),"",INDEX('Policy Characteristics'!A:A,MATCH($C1085,'Policy Characteristics'!$C:$C,0)))</f>
        <v>Industry</v>
      </c>
      <c r="B1085" s="262" t="str">
        <f>IF(ISBLANK(INDEX('Policy Characteristics'!B:B,MATCH($C1085,'Policy Characteristics'!$C:$C,0))),"",INDEX('Policy Characteristics'!B:B,MATCH($C1085,'Policy Characteristics'!$C:$C,0)))</f>
        <v>Industry Energy Efficiency Standards</v>
      </c>
      <c r="C1085" s="254" t="str">
        <f t="shared" si="42"/>
        <v>Percentage Improvement in Eqpt Efficiency Standards above BAU</v>
      </c>
      <c r="D1085" s="6" t="s">
        <v>3077</v>
      </c>
      <c r="E1085" s="45" t="s">
        <v>2401</v>
      </c>
      <c r="F1085" t="s">
        <v>3040</v>
      </c>
      <c r="G1085" s="45" t="s">
        <v>2409</v>
      </c>
      <c r="H1085" s="43">
        <v>1069</v>
      </c>
      <c r="I1085" s="324" t="s">
        <v>44</v>
      </c>
      <c r="J1085" s="255" t="str">
        <f>IF(ISBLANK(INDEX('Policy Characteristics'!D:D,MATCH($C1085,'Policy Characteristics'!$C:$C,0))),"",INDEX('Policy Characteristics'!D:D,MATCH($C1085,'Policy Characteristics'!$C:$C,0)))</f>
        <v>Industry Energy Efficiency Standards</v>
      </c>
      <c r="K1085" s="254" t="str">
        <f>IF(ISBLANK(INDEX('Policy Characteristics'!E:E,MATCH($C1085,'Policy Characteristics'!$C:$C,0))),"",INDEX('Policy Characteristics'!E:E,MATCH($C1085,'Policy Characteristics'!$C:$C,0)))</f>
        <v>indst efficiency standards</v>
      </c>
      <c r="L1085" s="261">
        <f>IF(ISBLANK(INDEX('Policy Characteristics'!F:F,MATCH($C1085,'Policy Characteristics'!$C:$C,0))),"",INDEX('Policy Characteristics'!F:F,MATCH($C1085,'Policy Characteristics'!$C:$C,0)))</f>
        <v>0</v>
      </c>
      <c r="M1085" s="261">
        <f>IF(ISBLANK(INDEX('Policy Characteristics'!G:G,MATCH($C1085,'Policy Characteristics'!$C:$C,0))),"",INDEX('Policy Characteristics'!G:G,MATCH($C1085,'Policy Characteristics'!$C:$C,0)))</f>
        <v>0.25</v>
      </c>
      <c r="N1085" s="261">
        <f>IF(ISBLANK(INDEX('Policy Characteristics'!H:H,MATCH($C1085,'Policy Characteristics'!$C:$C,0))),"",INDEX('Policy Characteristics'!H:H,MATCH($C1085,'Policy Characteristics'!$C:$C,0)))</f>
        <v>0.01</v>
      </c>
      <c r="O1085" s="254" t="str">
        <f>IF(ISBLANK(INDEX('Policy Characteristics'!I:I,MATCH($C1085,'Policy Characteristics'!$C:$C,0))),"",INDEX('Policy Characteristics'!I:I,MATCH($C1085,'Policy Characteristics'!$C:$C,0)))</f>
        <v>% reduction in energy use</v>
      </c>
      <c r="P1085" s="254"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54" t="str">
        <f>IF(ISBLANK(INDEX('Policy Characteristics'!K:K,MATCH($C1085,'Policy Characteristics'!$C:$C,0))),"",INDEX('Policy Characteristics'!K:K,MATCH($C1085,'Policy Characteristics'!$C:$C,0)))</f>
        <v>industry-ag-main.html#eff-stds</v>
      </c>
      <c r="R1085" s="254" t="str">
        <f>IF(ISBLANK(INDEX('Policy Characteristics'!L:L,MATCH($C1085,'Policy Characteristics'!$C:$C,0))),"",INDEX('Policy Characteristics'!L:L,MATCH($C1085,'Policy Characteristics'!$C:$C,0)))</f>
        <v>industry-energy-efficiency-standards.html</v>
      </c>
    </row>
    <row r="1086" spans="1:18" s="4" customFormat="1">
      <c r="A1086" s="254" t="str">
        <f>IF(ISBLANK(INDEX('Policy Characteristics'!A:A,MATCH($C1086,'Policy Characteristics'!$C:$C,0))),"",INDEX('Policy Characteristics'!A:A,MATCH($C1086,'Policy Characteristics'!$C:$C,0)))</f>
        <v>Industry</v>
      </c>
      <c r="B1086" s="262" t="str">
        <f>IF(ISBLANK(INDEX('Policy Characteristics'!B:B,MATCH($C1086,'Policy Characteristics'!$C:$C,0))),"",INDEX('Policy Characteristics'!B:B,MATCH($C1086,'Policy Characteristics'!$C:$C,0)))</f>
        <v>Industry Energy Efficiency Standards</v>
      </c>
      <c r="C1086" s="254" t="str">
        <f t="shared" si="42"/>
        <v>Percentage Improvement in Eqpt Efficiency Standards above BAU</v>
      </c>
      <c r="D1086" s="6" t="s">
        <v>3077</v>
      </c>
      <c r="E1086" s="45" t="s">
        <v>2402</v>
      </c>
      <c r="F1086" t="s">
        <v>3040</v>
      </c>
      <c r="G1086" s="45" t="s">
        <v>2410</v>
      </c>
      <c r="H1086" s="43">
        <v>1070</v>
      </c>
      <c r="I1086" s="324" t="s">
        <v>43</v>
      </c>
      <c r="J1086" s="255" t="str">
        <f>IF(ISBLANK(INDEX('Policy Characteristics'!D:D,MATCH($C1086,'Policy Characteristics'!$C:$C,0))),"",INDEX('Policy Characteristics'!D:D,MATCH($C1086,'Policy Characteristics'!$C:$C,0)))</f>
        <v>Industry Energy Efficiency Standards</v>
      </c>
      <c r="K1086" s="254" t="str">
        <f>IF(ISBLANK(INDEX('Policy Characteristics'!E:E,MATCH($C1086,'Policy Characteristics'!$C:$C,0))),"",INDEX('Policy Characteristics'!E:E,MATCH($C1086,'Policy Characteristics'!$C:$C,0)))</f>
        <v>indst efficiency standards</v>
      </c>
      <c r="L1086" s="261">
        <f>IF(ISBLANK(INDEX('Policy Characteristics'!F:F,MATCH($C1086,'Policy Characteristics'!$C:$C,0))),"",INDEX('Policy Characteristics'!F:F,MATCH($C1086,'Policy Characteristics'!$C:$C,0)))</f>
        <v>0</v>
      </c>
      <c r="M1086" s="261">
        <f>IF(ISBLANK(INDEX('Policy Characteristics'!G:G,MATCH($C1086,'Policy Characteristics'!$C:$C,0))),"",INDEX('Policy Characteristics'!G:G,MATCH($C1086,'Policy Characteristics'!$C:$C,0)))</f>
        <v>0.25</v>
      </c>
      <c r="N1086" s="261">
        <f>IF(ISBLANK(INDEX('Policy Characteristics'!H:H,MATCH($C1086,'Policy Characteristics'!$C:$C,0))),"",INDEX('Policy Characteristics'!H:H,MATCH($C1086,'Policy Characteristics'!$C:$C,0)))</f>
        <v>0.01</v>
      </c>
      <c r="O1086" s="254" t="str">
        <f>IF(ISBLANK(INDEX('Policy Characteristics'!I:I,MATCH($C1086,'Policy Characteristics'!$C:$C,0))),"",INDEX('Policy Characteristics'!I:I,MATCH($C1086,'Policy Characteristics'!$C:$C,0)))</f>
        <v>% reduction in energy use</v>
      </c>
      <c r="P1086" s="254"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54" t="str">
        <f>IF(ISBLANK(INDEX('Policy Characteristics'!K:K,MATCH($C1086,'Policy Characteristics'!$C:$C,0))),"",INDEX('Policy Characteristics'!K:K,MATCH($C1086,'Policy Characteristics'!$C:$C,0)))</f>
        <v>industry-ag-main.html#eff-stds</v>
      </c>
      <c r="R1086" s="254" t="str">
        <f>IF(ISBLANK(INDEX('Policy Characteristics'!L:L,MATCH($C1086,'Policy Characteristics'!$C:$C,0))),"",INDEX('Policy Characteristics'!L:L,MATCH($C1086,'Policy Characteristics'!$C:$C,0)))</f>
        <v>industry-energy-efficiency-standards.html</v>
      </c>
    </row>
    <row r="1087" spans="1:18" s="4" customFormat="1">
      <c r="A1087" s="254" t="str">
        <f>IF(ISBLANK(INDEX('Policy Characteristics'!A:A,MATCH($C1087,'Policy Characteristics'!$C:$C,0))),"",INDEX('Policy Characteristics'!A:A,MATCH($C1087,'Policy Characteristics'!$C:$C,0)))</f>
        <v>Industry</v>
      </c>
      <c r="B1087" s="262" t="str">
        <f>IF(ISBLANK(INDEX('Policy Characteristics'!B:B,MATCH($C1087,'Policy Characteristics'!$C:$C,0))),"",INDEX('Policy Characteristics'!B:B,MATCH($C1087,'Policy Characteristics'!$C:$C,0)))</f>
        <v>Industry Energy Efficiency Standards</v>
      </c>
      <c r="C1087" s="254" t="str">
        <f t="shared" si="42"/>
        <v>Percentage Improvement in Eqpt Efficiency Standards above BAU</v>
      </c>
      <c r="D1087" s="6" t="s">
        <v>3077</v>
      </c>
      <c r="E1087" s="45" t="s">
        <v>2403</v>
      </c>
      <c r="F1087" t="s">
        <v>3040</v>
      </c>
      <c r="G1087" s="45" t="s">
        <v>2407</v>
      </c>
      <c r="H1087" s="43">
        <v>1071</v>
      </c>
      <c r="I1087" s="324" t="s">
        <v>44</v>
      </c>
      <c r="J1087" s="255" t="str">
        <f>IF(ISBLANK(INDEX('Policy Characteristics'!D:D,MATCH($C1087,'Policy Characteristics'!$C:$C,0))),"",INDEX('Policy Characteristics'!D:D,MATCH($C1087,'Policy Characteristics'!$C:$C,0)))</f>
        <v>Industry Energy Efficiency Standards</v>
      </c>
      <c r="K1087" s="254" t="str">
        <f>IF(ISBLANK(INDEX('Policy Characteristics'!E:E,MATCH($C1087,'Policy Characteristics'!$C:$C,0))),"",INDEX('Policy Characteristics'!E:E,MATCH($C1087,'Policy Characteristics'!$C:$C,0)))</f>
        <v>indst efficiency standards</v>
      </c>
      <c r="L1087" s="261">
        <f>IF(ISBLANK(INDEX('Policy Characteristics'!F:F,MATCH($C1087,'Policy Characteristics'!$C:$C,0))),"",INDEX('Policy Characteristics'!F:F,MATCH($C1087,'Policy Characteristics'!$C:$C,0)))</f>
        <v>0</v>
      </c>
      <c r="M1087" s="261">
        <f>IF(ISBLANK(INDEX('Policy Characteristics'!G:G,MATCH($C1087,'Policy Characteristics'!$C:$C,0))),"",INDEX('Policy Characteristics'!G:G,MATCH($C1087,'Policy Characteristics'!$C:$C,0)))</f>
        <v>0.25</v>
      </c>
      <c r="N1087" s="261">
        <f>IF(ISBLANK(INDEX('Policy Characteristics'!H:H,MATCH($C1087,'Policy Characteristics'!$C:$C,0))),"",INDEX('Policy Characteristics'!H:H,MATCH($C1087,'Policy Characteristics'!$C:$C,0)))</f>
        <v>0.01</v>
      </c>
      <c r="O1087" s="254" t="str">
        <f>IF(ISBLANK(INDEX('Policy Characteristics'!I:I,MATCH($C1087,'Policy Characteristics'!$C:$C,0))),"",INDEX('Policy Characteristics'!I:I,MATCH($C1087,'Policy Characteristics'!$C:$C,0)))</f>
        <v>% reduction in energy use</v>
      </c>
      <c r="P1087" s="254"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54" t="str">
        <f>IF(ISBLANK(INDEX('Policy Characteristics'!K:K,MATCH($C1087,'Policy Characteristics'!$C:$C,0))),"",INDEX('Policy Characteristics'!K:K,MATCH($C1087,'Policy Characteristics'!$C:$C,0)))</f>
        <v>industry-ag-main.html#eff-stds</v>
      </c>
      <c r="R1087" s="254" t="str">
        <f>IF(ISBLANK(INDEX('Policy Characteristics'!L:L,MATCH($C1087,'Policy Characteristics'!$C:$C,0))),"",INDEX('Policy Characteristics'!L:L,MATCH($C1087,'Policy Characteristics'!$C:$C,0)))</f>
        <v>industry-energy-efficiency-standards.html</v>
      </c>
    </row>
    <row r="1088" spans="1:18" s="4" customFormat="1">
      <c r="A1088" s="254" t="str">
        <f>IF(ISBLANK(INDEX('Policy Characteristics'!A:A,MATCH($C1088,'Policy Characteristics'!$C:$C,0))),"",INDEX('Policy Characteristics'!A:A,MATCH($C1088,'Policy Characteristics'!$C:$C,0)))</f>
        <v>Industry</v>
      </c>
      <c r="B1088" s="262" t="str">
        <f>IF(ISBLANK(INDEX('Policy Characteristics'!B:B,MATCH($C1088,'Policy Characteristics'!$C:$C,0))),"",INDEX('Policy Characteristics'!B:B,MATCH($C1088,'Policy Characteristics'!$C:$C,0)))</f>
        <v>Industry Energy Efficiency Standards</v>
      </c>
      <c r="C1088" s="254" t="str">
        <f t="shared" si="42"/>
        <v>Percentage Improvement in Eqpt Efficiency Standards above BAU</v>
      </c>
      <c r="D1088" s="6" t="s">
        <v>3077</v>
      </c>
      <c r="E1088" s="45" t="s">
        <v>2404</v>
      </c>
      <c r="F1088" t="s">
        <v>3040</v>
      </c>
      <c r="G1088" s="45" t="s">
        <v>2408</v>
      </c>
      <c r="H1088" s="43">
        <v>1072</v>
      </c>
      <c r="I1088" s="324" t="s">
        <v>43</v>
      </c>
      <c r="J1088" s="255" t="str">
        <f>IF(ISBLANK(INDEX('Policy Characteristics'!D:D,MATCH($C1088,'Policy Characteristics'!$C:$C,0))),"",INDEX('Policy Characteristics'!D:D,MATCH($C1088,'Policy Characteristics'!$C:$C,0)))</f>
        <v>Industry Energy Efficiency Standards</v>
      </c>
      <c r="K1088" s="254" t="str">
        <f>IF(ISBLANK(INDEX('Policy Characteristics'!E:E,MATCH($C1088,'Policy Characteristics'!$C:$C,0))),"",INDEX('Policy Characteristics'!E:E,MATCH($C1088,'Policy Characteristics'!$C:$C,0)))</f>
        <v>indst efficiency standards</v>
      </c>
      <c r="L1088" s="261">
        <f>IF(ISBLANK(INDEX('Policy Characteristics'!F:F,MATCH($C1088,'Policy Characteristics'!$C:$C,0))),"",INDEX('Policy Characteristics'!F:F,MATCH($C1088,'Policy Characteristics'!$C:$C,0)))</f>
        <v>0</v>
      </c>
      <c r="M1088" s="261">
        <f>IF(ISBLANK(INDEX('Policy Characteristics'!G:G,MATCH($C1088,'Policy Characteristics'!$C:$C,0))),"",INDEX('Policy Characteristics'!G:G,MATCH($C1088,'Policy Characteristics'!$C:$C,0)))</f>
        <v>0.25</v>
      </c>
      <c r="N1088" s="261">
        <f>IF(ISBLANK(INDEX('Policy Characteristics'!H:H,MATCH($C1088,'Policy Characteristics'!$C:$C,0))),"",INDEX('Policy Characteristics'!H:H,MATCH($C1088,'Policy Characteristics'!$C:$C,0)))</f>
        <v>0.01</v>
      </c>
      <c r="O1088" s="254" t="str">
        <f>IF(ISBLANK(INDEX('Policy Characteristics'!I:I,MATCH($C1088,'Policy Characteristics'!$C:$C,0))),"",INDEX('Policy Characteristics'!I:I,MATCH($C1088,'Policy Characteristics'!$C:$C,0)))</f>
        <v>% reduction in energy use</v>
      </c>
      <c r="P1088" s="254"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54" t="str">
        <f>IF(ISBLANK(INDEX('Policy Characteristics'!K:K,MATCH($C1088,'Policy Characteristics'!$C:$C,0))),"",INDEX('Policy Characteristics'!K:K,MATCH($C1088,'Policy Characteristics'!$C:$C,0)))</f>
        <v>industry-ag-main.html#eff-stds</v>
      </c>
      <c r="R1088" s="254" t="str">
        <f>IF(ISBLANK(INDEX('Policy Characteristics'!L:L,MATCH($C1088,'Policy Characteristics'!$C:$C,0))),"",INDEX('Policy Characteristics'!L:L,MATCH($C1088,'Policy Characteristics'!$C:$C,0)))</f>
        <v>industry-energy-efficiency-standards.html</v>
      </c>
    </row>
    <row r="1089" spans="1:18" s="4" customFormat="1">
      <c r="A1089" s="254" t="str">
        <f>IF(ISBLANK(INDEX('Policy Characteristics'!A:A,MATCH($C1089,'Policy Characteristics'!$C:$C,0))),"",INDEX('Policy Characteristics'!A:A,MATCH($C1089,'Policy Characteristics'!$C:$C,0)))</f>
        <v>Industry</v>
      </c>
      <c r="B1089" s="262" t="str">
        <f>IF(ISBLANK(INDEX('Policy Characteristics'!B:B,MATCH($C1089,'Policy Characteristics'!$C:$C,0))),"",INDEX('Policy Characteristics'!B:B,MATCH($C1089,'Policy Characteristics'!$C:$C,0)))</f>
        <v>Industry Energy Efficiency Standards</v>
      </c>
      <c r="C1089" s="254" t="str">
        <f t="shared" si="42"/>
        <v>Percentage Improvement in Eqpt Efficiency Standards above BAU</v>
      </c>
      <c r="D1089" s="6" t="s">
        <v>3077</v>
      </c>
      <c r="E1089" s="45" t="s">
        <v>2405</v>
      </c>
      <c r="F1089" t="s">
        <v>3040</v>
      </c>
      <c r="G1089" s="45" t="s">
        <v>2411</v>
      </c>
      <c r="H1089" s="43">
        <v>1073</v>
      </c>
      <c r="I1089" s="324" t="s">
        <v>44</v>
      </c>
      <c r="J1089" s="255" t="str">
        <f>IF(ISBLANK(INDEX('Policy Characteristics'!D:D,MATCH($C1089,'Policy Characteristics'!$C:$C,0))),"",INDEX('Policy Characteristics'!D:D,MATCH($C1089,'Policy Characteristics'!$C:$C,0)))</f>
        <v>Industry Energy Efficiency Standards</v>
      </c>
      <c r="K1089" s="254" t="str">
        <f>IF(ISBLANK(INDEX('Policy Characteristics'!E:E,MATCH($C1089,'Policy Characteristics'!$C:$C,0))),"",INDEX('Policy Characteristics'!E:E,MATCH($C1089,'Policy Characteristics'!$C:$C,0)))</f>
        <v>indst efficiency standards</v>
      </c>
      <c r="L1089" s="261">
        <f>IF(ISBLANK(INDEX('Policy Characteristics'!F:F,MATCH($C1089,'Policy Characteristics'!$C:$C,0))),"",INDEX('Policy Characteristics'!F:F,MATCH($C1089,'Policy Characteristics'!$C:$C,0)))</f>
        <v>0</v>
      </c>
      <c r="M1089" s="261">
        <f>IF(ISBLANK(INDEX('Policy Characteristics'!G:G,MATCH($C1089,'Policy Characteristics'!$C:$C,0))),"",INDEX('Policy Characteristics'!G:G,MATCH($C1089,'Policy Characteristics'!$C:$C,0)))</f>
        <v>0.25</v>
      </c>
      <c r="N1089" s="261">
        <f>IF(ISBLANK(INDEX('Policy Characteristics'!H:H,MATCH($C1089,'Policy Characteristics'!$C:$C,0))),"",INDEX('Policy Characteristics'!H:H,MATCH($C1089,'Policy Characteristics'!$C:$C,0)))</f>
        <v>0.01</v>
      </c>
      <c r="O1089" s="254" t="str">
        <f>IF(ISBLANK(INDEX('Policy Characteristics'!I:I,MATCH($C1089,'Policy Characteristics'!$C:$C,0))),"",INDEX('Policy Characteristics'!I:I,MATCH($C1089,'Policy Characteristics'!$C:$C,0)))</f>
        <v>% reduction in energy use</v>
      </c>
      <c r="P1089" s="254"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54" t="str">
        <f>IF(ISBLANK(INDEX('Policy Characteristics'!K:K,MATCH($C1089,'Policy Characteristics'!$C:$C,0))),"",INDEX('Policy Characteristics'!K:K,MATCH($C1089,'Policy Characteristics'!$C:$C,0)))</f>
        <v>industry-ag-main.html#eff-stds</v>
      </c>
      <c r="R1089" s="254" t="str">
        <f>IF(ISBLANK(INDEX('Policy Characteristics'!L:L,MATCH($C1089,'Policy Characteristics'!$C:$C,0))),"",INDEX('Policy Characteristics'!L:L,MATCH($C1089,'Policy Characteristics'!$C:$C,0)))</f>
        <v>industry-energy-efficiency-standards.html</v>
      </c>
    </row>
    <row r="1090" spans="1:18" s="4" customFormat="1">
      <c r="A1090" s="254" t="str">
        <f>IF(ISBLANK(INDEX('Policy Characteristics'!A:A,MATCH($C1090,'Policy Characteristics'!$C:$C,0))),"",INDEX('Policy Characteristics'!A:A,MATCH($C1090,'Policy Characteristics'!$C:$C,0)))</f>
        <v>Industry</v>
      </c>
      <c r="B1090" s="262" t="str">
        <f>IF(ISBLANK(INDEX('Policy Characteristics'!B:B,MATCH($C1090,'Policy Characteristics'!$C:$C,0))),"",INDEX('Policy Characteristics'!B:B,MATCH($C1090,'Policy Characteristics'!$C:$C,0)))</f>
        <v>Industry Energy Efficiency Standards</v>
      </c>
      <c r="C1090" s="254" t="str">
        <f t="shared" si="42"/>
        <v>Percentage Improvement in Eqpt Efficiency Standards above BAU</v>
      </c>
      <c r="D1090" s="6" t="s">
        <v>3077</v>
      </c>
      <c r="E1090" s="45" t="s">
        <v>2708</v>
      </c>
      <c r="F1090" t="s">
        <v>3040</v>
      </c>
      <c r="G1090" s="45" t="s">
        <v>2711</v>
      </c>
      <c r="H1090" s="43">
        <v>1074</v>
      </c>
      <c r="I1090" s="324" t="s">
        <v>44</v>
      </c>
      <c r="J1090" s="255" t="str">
        <f>IF(ISBLANK(INDEX('Policy Characteristics'!D:D,MATCH($C1090,'Policy Characteristics'!$C:$C,0))),"",INDEX('Policy Characteristics'!D:D,MATCH($C1090,'Policy Characteristics'!$C:$C,0)))</f>
        <v>Industry Energy Efficiency Standards</v>
      </c>
      <c r="K1090" s="254" t="str">
        <f>IF(ISBLANK(INDEX('Policy Characteristics'!E:E,MATCH($C1090,'Policy Characteristics'!$C:$C,0))),"",INDEX('Policy Characteristics'!E:E,MATCH($C1090,'Policy Characteristics'!$C:$C,0)))</f>
        <v>indst efficiency standards</v>
      </c>
      <c r="L1090" s="261">
        <f>IF(ISBLANK(INDEX('Policy Characteristics'!F:F,MATCH($C1090,'Policy Characteristics'!$C:$C,0))),"",INDEX('Policy Characteristics'!F:F,MATCH($C1090,'Policy Characteristics'!$C:$C,0)))</f>
        <v>0</v>
      </c>
      <c r="M1090" s="261">
        <f>IF(ISBLANK(INDEX('Policy Characteristics'!G:G,MATCH($C1090,'Policy Characteristics'!$C:$C,0))),"",INDEX('Policy Characteristics'!G:G,MATCH($C1090,'Policy Characteristics'!$C:$C,0)))</f>
        <v>0.25</v>
      </c>
      <c r="N1090" s="261">
        <f>IF(ISBLANK(INDEX('Policy Characteristics'!H:H,MATCH($C1090,'Policy Characteristics'!$C:$C,0))),"",INDEX('Policy Characteristics'!H:H,MATCH($C1090,'Policy Characteristics'!$C:$C,0)))</f>
        <v>0.01</v>
      </c>
      <c r="O1090" s="254" t="str">
        <f>IF(ISBLANK(INDEX('Policy Characteristics'!I:I,MATCH($C1090,'Policy Characteristics'!$C:$C,0))),"",INDEX('Policy Characteristics'!I:I,MATCH($C1090,'Policy Characteristics'!$C:$C,0)))</f>
        <v>% reduction in energy use</v>
      </c>
      <c r="P1090" s="254"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54" t="str">
        <f>IF(ISBLANK(INDEX('Policy Characteristics'!K:K,MATCH($C1090,'Policy Characteristics'!$C:$C,0))),"",INDEX('Policy Characteristics'!K:K,MATCH($C1090,'Policy Characteristics'!$C:$C,0)))</f>
        <v>industry-ag-main.html#eff-stds</v>
      </c>
      <c r="R1090" s="254" t="str">
        <f>IF(ISBLANK(INDEX('Policy Characteristics'!L:L,MATCH($C1090,'Policy Characteristics'!$C:$C,0))),"",INDEX('Policy Characteristics'!L:L,MATCH($C1090,'Policy Characteristics'!$C:$C,0)))</f>
        <v>industry-energy-efficiency-standards.html</v>
      </c>
    </row>
    <row r="1091" spans="1:18" s="4" customFormat="1">
      <c r="A1091" s="254" t="str">
        <f>IF(ISBLANK(INDEX('Policy Characteristics'!A:A,MATCH($C1091,'Policy Characteristics'!$C:$C,0))),"",INDEX('Policy Characteristics'!A:A,MATCH($C1091,'Policy Characteristics'!$C:$C,0)))</f>
        <v>Industry</v>
      </c>
      <c r="B1091" s="262" t="str">
        <f>IF(ISBLANK(INDEX('Policy Characteristics'!B:B,MATCH($C1091,'Policy Characteristics'!$C:$C,0))),"",INDEX('Policy Characteristics'!B:B,MATCH($C1091,'Policy Characteristics'!$C:$C,0)))</f>
        <v>Industry Energy Efficiency Standards</v>
      </c>
      <c r="C1091" s="254" t="str">
        <f t="shared" si="42"/>
        <v>Percentage Improvement in Eqpt Efficiency Standards above BAU</v>
      </c>
      <c r="D1091" s="6" t="s">
        <v>3077</v>
      </c>
      <c r="E1091" s="45" t="s">
        <v>2709</v>
      </c>
      <c r="F1091" t="s">
        <v>3040</v>
      </c>
      <c r="G1091" s="45" t="s">
        <v>2713</v>
      </c>
      <c r="H1091" s="43">
        <v>1075</v>
      </c>
      <c r="I1091" s="324" t="s">
        <v>44</v>
      </c>
      <c r="J1091" s="255" t="str">
        <f>IF(ISBLANK(INDEX('Policy Characteristics'!D:D,MATCH($C1091,'Policy Characteristics'!$C:$C,0))),"",INDEX('Policy Characteristics'!D:D,MATCH($C1091,'Policy Characteristics'!$C:$C,0)))</f>
        <v>Industry Energy Efficiency Standards</v>
      </c>
      <c r="K1091" s="254" t="str">
        <f>IF(ISBLANK(INDEX('Policy Characteristics'!E:E,MATCH($C1091,'Policy Characteristics'!$C:$C,0))),"",INDEX('Policy Characteristics'!E:E,MATCH($C1091,'Policy Characteristics'!$C:$C,0)))</f>
        <v>indst efficiency standards</v>
      </c>
      <c r="L1091" s="261">
        <f>IF(ISBLANK(INDEX('Policy Characteristics'!F:F,MATCH($C1091,'Policy Characteristics'!$C:$C,0))),"",INDEX('Policy Characteristics'!F:F,MATCH($C1091,'Policy Characteristics'!$C:$C,0)))</f>
        <v>0</v>
      </c>
      <c r="M1091" s="261">
        <f>IF(ISBLANK(INDEX('Policy Characteristics'!G:G,MATCH($C1091,'Policy Characteristics'!$C:$C,0))),"",INDEX('Policy Characteristics'!G:G,MATCH($C1091,'Policy Characteristics'!$C:$C,0)))</f>
        <v>0.25</v>
      </c>
      <c r="N1091" s="261">
        <f>IF(ISBLANK(INDEX('Policy Characteristics'!H:H,MATCH($C1091,'Policy Characteristics'!$C:$C,0))),"",INDEX('Policy Characteristics'!H:H,MATCH($C1091,'Policy Characteristics'!$C:$C,0)))</f>
        <v>0.01</v>
      </c>
      <c r="O1091" s="254" t="str">
        <f>IF(ISBLANK(INDEX('Policy Characteristics'!I:I,MATCH($C1091,'Policy Characteristics'!$C:$C,0))),"",INDEX('Policy Characteristics'!I:I,MATCH($C1091,'Policy Characteristics'!$C:$C,0)))</f>
        <v>% reduction in energy use</v>
      </c>
      <c r="P1091" s="254"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54" t="str">
        <f>IF(ISBLANK(INDEX('Policy Characteristics'!K:K,MATCH($C1091,'Policy Characteristics'!$C:$C,0))),"",INDEX('Policy Characteristics'!K:K,MATCH($C1091,'Policy Characteristics'!$C:$C,0)))</f>
        <v>industry-ag-main.html#eff-stds</v>
      </c>
      <c r="R1091" s="254" t="str">
        <f>IF(ISBLANK(INDEX('Policy Characteristics'!L:L,MATCH($C1091,'Policy Characteristics'!$C:$C,0))),"",INDEX('Policy Characteristics'!L:L,MATCH($C1091,'Policy Characteristics'!$C:$C,0)))</f>
        <v>industry-energy-efficiency-standards.html</v>
      </c>
    </row>
    <row r="1092" spans="1:18" s="4" customFormat="1">
      <c r="A1092" s="254" t="str">
        <f>IF(ISBLANK(INDEX('Policy Characteristics'!A:A,MATCH($C1092,'Policy Characteristics'!$C:$C,0))),"",INDEX('Policy Characteristics'!A:A,MATCH($C1092,'Policy Characteristics'!$C:$C,0)))</f>
        <v>Industry</v>
      </c>
      <c r="B1092" s="262" t="str">
        <f>IF(ISBLANK(INDEX('Policy Characteristics'!B:B,MATCH($C1092,'Policy Characteristics'!$C:$C,0))),"",INDEX('Policy Characteristics'!B:B,MATCH($C1092,'Policy Characteristics'!$C:$C,0)))</f>
        <v>Industry Energy Efficiency Standards</v>
      </c>
      <c r="C1092" s="254" t="str">
        <f t="shared" si="42"/>
        <v>Percentage Improvement in Eqpt Efficiency Standards above BAU</v>
      </c>
      <c r="D1092" s="6" t="s">
        <v>3077</v>
      </c>
      <c r="E1092" s="45" t="s">
        <v>2710</v>
      </c>
      <c r="F1092" t="s">
        <v>3040</v>
      </c>
      <c r="G1092" s="45" t="s">
        <v>2714</v>
      </c>
      <c r="H1092" s="43">
        <v>1076</v>
      </c>
      <c r="I1092" s="324" t="s">
        <v>43</v>
      </c>
      <c r="J1092" s="255" t="str">
        <f>IF(ISBLANK(INDEX('Policy Characteristics'!D:D,MATCH($C1092,'Policy Characteristics'!$C:$C,0))),"",INDEX('Policy Characteristics'!D:D,MATCH($C1092,'Policy Characteristics'!$C:$C,0)))</f>
        <v>Industry Energy Efficiency Standards</v>
      </c>
      <c r="K1092" s="254" t="str">
        <f>IF(ISBLANK(INDEX('Policy Characteristics'!E:E,MATCH($C1092,'Policy Characteristics'!$C:$C,0))),"",INDEX('Policy Characteristics'!E:E,MATCH($C1092,'Policy Characteristics'!$C:$C,0)))</f>
        <v>indst efficiency standards</v>
      </c>
      <c r="L1092" s="261">
        <f>IF(ISBLANK(INDEX('Policy Characteristics'!F:F,MATCH($C1092,'Policy Characteristics'!$C:$C,0))),"",INDEX('Policy Characteristics'!F:F,MATCH($C1092,'Policy Characteristics'!$C:$C,0)))</f>
        <v>0</v>
      </c>
      <c r="M1092" s="261">
        <f>IF(ISBLANK(INDEX('Policy Characteristics'!G:G,MATCH($C1092,'Policy Characteristics'!$C:$C,0))),"",INDEX('Policy Characteristics'!G:G,MATCH($C1092,'Policy Characteristics'!$C:$C,0)))</f>
        <v>0.25</v>
      </c>
      <c r="N1092" s="261">
        <f>IF(ISBLANK(INDEX('Policy Characteristics'!H:H,MATCH($C1092,'Policy Characteristics'!$C:$C,0))),"",INDEX('Policy Characteristics'!H:H,MATCH($C1092,'Policy Characteristics'!$C:$C,0)))</f>
        <v>0.01</v>
      </c>
      <c r="O1092" s="254" t="str">
        <f>IF(ISBLANK(INDEX('Policy Characteristics'!I:I,MATCH($C1092,'Policy Characteristics'!$C:$C,0))),"",INDEX('Policy Characteristics'!I:I,MATCH($C1092,'Policy Characteristics'!$C:$C,0)))</f>
        <v>% reduction in energy use</v>
      </c>
      <c r="P1092" s="254"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54" t="str">
        <f>IF(ISBLANK(INDEX('Policy Characteristics'!K:K,MATCH($C1092,'Policy Characteristics'!$C:$C,0))),"",INDEX('Policy Characteristics'!K:K,MATCH($C1092,'Policy Characteristics'!$C:$C,0)))</f>
        <v>industry-ag-main.html#eff-stds</v>
      </c>
      <c r="R1092" s="254" t="str">
        <f>IF(ISBLANK(INDEX('Policy Characteristics'!L:L,MATCH($C1092,'Policy Characteristics'!$C:$C,0))),"",INDEX('Policy Characteristics'!L:L,MATCH($C1092,'Policy Characteristics'!$C:$C,0)))</f>
        <v>industry-energy-efficiency-standards.html</v>
      </c>
    </row>
    <row r="1093" spans="1:18" s="4" customFormat="1">
      <c r="A1093" s="254" t="str">
        <f>IF(ISBLANK(INDEX('Policy Characteristics'!A:A,MATCH($C1093,'Policy Characteristics'!$C:$C,0))),"",INDEX('Policy Characteristics'!A:A,MATCH($C1093,'Policy Characteristics'!$C:$C,0)))</f>
        <v>Industry</v>
      </c>
      <c r="B1093" s="262" t="str">
        <f>IF(ISBLANK(INDEX('Policy Characteristics'!B:B,MATCH($C1093,'Policy Characteristics'!$C:$C,0))),"",INDEX('Policy Characteristics'!B:B,MATCH($C1093,'Policy Characteristics'!$C:$C,0)))</f>
        <v>Industry Energy Efficiency Standards</v>
      </c>
      <c r="C1093" s="254" t="str">
        <f t="shared" si="42"/>
        <v>Percentage Improvement in Eqpt Efficiency Standards above BAU</v>
      </c>
      <c r="D1093" s="6" t="s">
        <v>3077</v>
      </c>
      <c r="E1093" s="45" t="s">
        <v>2707</v>
      </c>
      <c r="F1093" t="s">
        <v>3040</v>
      </c>
      <c r="G1093" s="45" t="s">
        <v>2712</v>
      </c>
      <c r="H1093" s="43">
        <v>1077</v>
      </c>
      <c r="I1093" s="324" t="s">
        <v>44</v>
      </c>
      <c r="J1093" s="255" t="str">
        <f>IF(ISBLANK(INDEX('Policy Characteristics'!D:D,MATCH($C1093,'Policy Characteristics'!$C:$C,0))),"",INDEX('Policy Characteristics'!D:D,MATCH($C1093,'Policy Characteristics'!$C:$C,0)))</f>
        <v>Industry Energy Efficiency Standards</v>
      </c>
      <c r="K1093" s="254" t="str">
        <f>IF(ISBLANK(INDEX('Policy Characteristics'!E:E,MATCH($C1093,'Policy Characteristics'!$C:$C,0))),"",INDEX('Policy Characteristics'!E:E,MATCH($C1093,'Policy Characteristics'!$C:$C,0)))</f>
        <v>indst efficiency standards</v>
      </c>
      <c r="L1093" s="261">
        <f>IF(ISBLANK(INDEX('Policy Characteristics'!F:F,MATCH($C1093,'Policy Characteristics'!$C:$C,0))),"",INDEX('Policy Characteristics'!F:F,MATCH($C1093,'Policy Characteristics'!$C:$C,0)))</f>
        <v>0</v>
      </c>
      <c r="M1093" s="261">
        <f>IF(ISBLANK(INDEX('Policy Characteristics'!G:G,MATCH($C1093,'Policy Characteristics'!$C:$C,0))),"",INDEX('Policy Characteristics'!G:G,MATCH($C1093,'Policy Characteristics'!$C:$C,0)))</f>
        <v>0.25</v>
      </c>
      <c r="N1093" s="261">
        <f>IF(ISBLANK(INDEX('Policy Characteristics'!H:H,MATCH($C1093,'Policy Characteristics'!$C:$C,0))),"",INDEX('Policy Characteristics'!H:H,MATCH($C1093,'Policy Characteristics'!$C:$C,0)))</f>
        <v>0.01</v>
      </c>
      <c r="O1093" s="254" t="str">
        <f>IF(ISBLANK(INDEX('Policy Characteristics'!I:I,MATCH($C1093,'Policy Characteristics'!$C:$C,0))),"",INDEX('Policy Characteristics'!I:I,MATCH($C1093,'Policy Characteristics'!$C:$C,0)))</f>
        <v>% reduction in energy use</v>
      </c>
      <c r="P1093" s="254"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54" t="str">
        <f>IF(ISBLANK(INDEX('Policy Characteristics'!K:K,MATCH($C1093,'Policy Characteristics'!$C:$C,0))),"",INDEX('Policy Characteristics'!K:K,MATCH($C1093,'Policy Characteristics'!$C:$C,0)))</f>
        <v>industry-ag-main.html#eff-stds</v>
      </c>
      <c r="R1093" s="254" t="str">
        <f>IF(ISBLANK(INDEX('Policy Characteristics'!L:L,MATCH($C1093,'Policy Characteristics'!$C:$C,0))),"",INDEX('Policy Characteristics'!L:L,MATCH($C1093,'Policy Characteristics'!$C:$C,0)))</f>
        <v>industry-energy-efficiency-standards.html</v>
      </c>
    </row>
    <row r="1094" spans="1:18" s="4" customFormat="1">
      <c r="A1094" s="254" t="str">
        <f>IF(ISBLANK(INDEX('Policy Characteristics'!A:A,MATCH($C1094,'Policy Characteristics'!$C:$C,0))),"",INDEX('Policy Characteristics'!A:A,MATCH($C1094,'Policy Characteristics'!$C:$C,0)))</f>
        <v>Industry</v>
      </c>
      <c r="B1094" s="262" t="str">
        <f>IF(ISBLANK(INDEX('Policy Characteristics'!B:B,MATCH($C1094,'Policy Characteristics'!$C:$C,0))),"",INDEX('Policy Characteristics'!B:B,MATCH($C1094,'Policy Characteristics'!$C:$C,0)))</f>
        <v>Industry Energy Efficiency Standards</v>
      </c>
      <c r="C1094" s="254" t="str">
        <f t="shared" si="42"/>
        <v>Percentage Improvement in Eqpt Efficiency Standards above BAU</v>
      </c>
      <c r="D1094" s="6" t="s">
        <v>3078</v>
      </c>
      <c r="E1094" s="45" t="s">
        <v>2400</v>
      </c>
      <c r="F1094" t="s">
        <v>3041</v>
      </c>
      <c r="G1094" s="45" t="s">
        <v>2406</v>
      </c>
      <c r="H1094" s="43">
        <v>1078</v>
      </c>
      <c r="I1094" s="324" t="s">
        <v>43</v>
      </c>
      <c r="J1094" s="255" t="str">
        <f>IF(ISBLANK(INDEX('Policy Characteristics'!D:D,MATCH($C1094,'Policy Characteristics'!$C:$C,0))),"",INDEX('Policy Characteristics'!D:D,MATCH($C1094,'Policy Characteristics'!$C:$C,0)))</f>
        <v>Industry Energy Efficiency Standards</v>
      </c>
      <c r="K1094" s="254" t="str">
        <f>IF(ISBLANK(INDEX('Policy Characteristics'!E:E,MATCH($C1094,'Policy Characteristics'!$C:$C,0))),"",INDEX('Policy Characteristics'!E:E,MATCH($C1094,'Policy Characteristics'!$C:$C,0)))</f>
        <v>indst efficiency standards</v>
      </c>
      <c r="L1094" s="261">
        <f>IF(ISBLANK(INDEX('Policy Characteristics'!F:F,MATCH($C1094,'Policy Characteristics'!$C:$C,0))),"",INDEX('Policy Characteristics'!F:F,MATCH($C1094,'Policy Characteristics'!$C:$C,0)))</f>
        <v>0</v>
      </c>
      <c r="M1094" s="261">
        <f>IF(ISBLANK(INDEX('Policy Characteristics'!G:G,MATCH($C1094,'Policy Characteristics'!$C:$C,0))),"",INDEX('Policy Characteristics'!G:G,MATCH($C1094,'Policy Characteristics'!$C:$C,0)))</f>
        <v>0.25</v>
      </c>
      <c r="N1094" s="261">
        <f>IF(ISBLANK(INDEX('Policy Characteristics'!H:H,MATCH($C1094,'Policy Characteristics'!$C:$C,0))),"",INDEX('Policy Characteristics'!H:H,MATCH($C1094,'Policy Characteristics'!$C:$C,0)))</f>
        <v>0.01</v>
      </c>
      <c r="O1094" s="254" t="str">
        <f>IF(ISBLANK(INDEX('Policy Characteristics'!I:I,MATCH($C1094,'Policy Characteristics'!$C:$C,0))),"",INDEX('Policy Characteristics'!I:I,MATCH($C1094,'Policy Characteristics'!$C:$C,0)))</f>
        <v>% reduction in energy use</v>
      </c>
      <c r="P1094" s="254"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54" t="str">
        <f>IF(ISBLANK(INDEX('Policy Characteristics'!K:K,MATCH($C1094,'Policy Characteristics'!$C:$C,0))),"",INDEX('Policy Characteristics'!K:K,MATCH($C1094,'Policy Characteristics'!$C:$C,0)))</f>
        <v>industry-ag-main.html#eff-stds</v>
      </c>
      <c r="R1094" s="254" t="str">
        <f>IF(ISBLANK(INDEX('Policy Characteristics'!L:L,MATCH($C1094,'Policy Characteristics'!$C:$C,0))),"",INDEX('Policy Characteristics'!L:L,MATCH($C1094,'Policy Characteristics'!$C:$C,0)))</f>
        <v>industry-energy-efficiency-standards.html</v>
      </c>
    </row>
    <row r="1095" spans="1:18" s="4" customFormat="1">
      <c r="A1095" s="254" t="str">
        <f>IF(ISBLANK(INDEX('Policy Characteristics'!A:A,MATCH($C1095,'Policy Characteristics'!$C:$C,0))),"",INDEX('Policy Characteristics'!A:A,MATCH($C1095,'Policy Characteristics'!$C:$C,0)))</f>
        <v>Industry</v>
      </c>
      <c r="B1095" s="262" t="str">
        <f>IF(ISBLANK(INDEX('Policy Characteristics'!B:B,MATCH($C1095,'Policy Characteristics'!$C:$C,0))),"",INDEX('Policy Characteristics'!B:B,MATCH($C1095,'Policy Characteristics'!$C:$C,0)))</f>
        <v>Industry Energy Efficiency Standards</v>
      </c>
      <c r="C1095" s="254" t="str">
        <f t="shared" si="42"/>
        <v>Percentage Improvement in Eqpt Efficiency Standards above BAU</v>
      </c>
      <c r="D1095" s="6" t="s">
        <v>3078</v>
      </c>
      <c r="E1095" s="45" t="s">
        <v>2401</v>
      </c>
      <c r="F1095" t="s">
        <v>3041</v>
      </c>
      <c r="G1095" s="45" t="s">
        <v>2409</v>
      </c>
      <c r="H1095" s="43">
        <v>1079</v>
      </c>
      <c r="I1095" s="324" t="s">
        <v>43</v>
      </c>
      <c r="J1095" s="255" t="str">
        <f>IF(ISBLANK(INDEX('Policy Characteristics'!D:D,MATCH($C1095,'Policy Characteristics'!$C:$C,0))),"",INDEX('Policy Characteristics'!D:D,MATCH($C1095,'Policy Characteristics'!$C:$C,0)))</f>
        <v>Industry Energy Efficiency Standards</v>
      </c>
      <c r="K1095" s="254" t="str">
        <f>IF(ISBLANK(INDEX('Policy Characteristics'!E:E,MATCH($C1095,'Policy Characteristics'!$C:$C,0))),"",INDEX('Policy Characteristics'!E:E,MATCH($C1095,'Policy Characteristics'!$C:$C,0)))</f>
        <v>indst efficiency standards</v>
      </c>
      <c r="L1095" s="261">
        <f>IF(ISBLANK(INDEX('Policy Characteristics'!F:F,MATCH($C1095,'Policy Characteristics'!$C:$C,0))),"",INDEX('Policy Characteristics'!F:F,MATCH($C1095,'Policy Characteristics'!$C:$C,0)))</f>
        <v>0</v>
      </c>
      <c r="M1095" s="261">
        <f>IF(ISBLANK(INDEX('Policy Characteristics'!G:G,MATCH($C1095,'Policy Characteristics'!$C:$C,0))),"",INDEX('Policy Characteristics'!G:G,MATCH($C1095,'Policy Characteristics'!$C:$C,0)))</f>
        <v>0.25</v>
      </c>
      <c r="N1095" s="261">
        <f>IF(ISBLANK(INDEX('Policy Characteristics'!H:H,MATCH($C1095,'Policy Characteristics'!$C:$C,0))),"",INDEX('Policy Characteristics'!H:H,MATCH($C1095,'Policy Characteristics'!$C:$C,0)))</f>
        <v>0.01</v>
      </c>
      <c r="O1095" s="254" t="str">
        <f>IF(ISBLANK(INDEX('Policy Characteristics'!I:I,MATCH($C1095,'Policy Characteristics'!$C:$C,0))),"",INDEX('Policy Characteristics'!I:I,MATCH($C1095,'Policy Characteristics'!$C:$C,0)))</f>
        <v>% reduction in energy use</v>
      </c>
      <c r="P1095" s="254"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54" t="str">
        <f>IF(ISBLANK(INDEX('Policy Characteristics'!K:K,MATCH($C1095,'Policy Characteristics'!$C:$C,0))),"",INDEX('Policy Characteristics'!K:K,MATCH($C1095,'Policy Characteristics'!$C:$C,0)))</f>
        <v>industry-ag-main.html#eff-stds</v>
      </c>
      <c r="R1095" s="254" t="str">
        <f>IF(ISBLANK(INDEX('Policy Characteristics'!L:L,MATCH($C1095,'Policy Characteristics'!$C:$C,0))),"",INDEX('Policy Characteristics'!L:L,MATCH($C1095,'Policy Characteristics'!$C:$C,0)))</f>
        <v>industry-energy-efficiency-standards.html</v>
      </c>
    </row>
    <row r="1096" spans="1:18" s="4" customFormat="1">
      <c r="A1096" s="254" t="str">
        <f>IF(ISBLANK(INDEX('Policy Characteristics'!A:A,MATCH($C1096,'Policy Characteristics'!$C:$C,0))),"",INDEX('Policy Characteristics'!A:A,MATCH($C1096,'Policy Characteristics'!$C:$C,0)))</f>
        <v>Industry</v>
      </c>
      <c r="B1096" s="262" t="str">
        <f>IF(ISBLANK(INDEX('Policy Characteristics'!B:B,MATCH($C1096,'Policy Characteristics'!$C:$C,0))),"",INDEX('Policy Characteristics'!B:B,MATCH($C1096,'Policy Characteristics'!$C:$C,0)))</f>
        <v>Industry Energy Efficiency Standards</v>
      </c>
      <c r="C1096" s="254" t="str">
        <f t="shared" si="42"/>
        <v>Percentage Improvement in Eqpt Efficiency Standards above BAU</v>
      </c>
      <c r="D1096" s="6" t="s">
        <v>3078</v>
      </c>
      <c r="E1096" s="45" t="s">
        <v>2402</v>
      </c>
      <c r="F1096" t="s">
        <v>3041</v>
      </c>
      <c r="G1096" s="45" t="s">
        <v>2410</v>
      </c>
      <c r="H1096" s="43">
        <v>1080</v>
      </c>
      <c r="I1096" s="324" t="s">
        <v>43</v>
      </c>
      <c r="J1096" s="255" t="str">
        <f>IF(ISBLANK(INDEX('Policy Characteristics'!D:D,MATCH($C1096,'Policy Characteristics'!$C:$C,0))),"",INDEX('Policy Characteristics'!D:D,MATCH($C1096,'Policy Characteristics'!$C:$C,0)))</f>
        <v>Industry Energy Efficiency Standards</v>
      </c>
      <c r="K1096" s="254" t="str">
        <f>IF(ISBLANK(INDEX('Policy Characteristics'!E:E,MATCH($C1096,'Policy Characteristics'!$C:$C,0))),"",INDEX('Policy Characteristics'!E:E,MATCH($C1096,'Policy Characteristics'!$C:$C,0)))</f>
        <v>indst efficiency standards</v>
      </c>
      <c r="L1096" s="261">
        <f>IF(ISBLANK(INDEX('Policy Characteristics'!F:F,MATCH($C1096,'Policy Characteristics'!$C:$C,0))),"",INDEX('Policy Characteristics'!F:F,MATCH($C1096,'Policy Characteristics'!$C:$C,0)))</f>
        <v>0</v>
      </c>
      <c r="M1096" s="261">
        <f>IF(ISBLANK(INDEX('Policy Characteristics'!G:G,MATCH($C1096,'Policy Characteristics'!$C:$C,0))),"",INDEX('Policy Characteristics'!G:G,MATCH($C1096,'Policy Characteristics'!$C:$C,0)))</f>
        <v>0.25</v>
      </c>
      <c r="N1096" s="261">
        <f>IF(ISBLANK(INDEX('Policy Characteristics'!H:H,MATCH($C1096,'Policy Characteristics'!$C:$C,0))),"",INDEX('Policy Characteristics'!H:H,MATCH($C1096,'Policy Characteristics'!$C:$C,0)))</f>
        <v>0.01</v>
      </c>
      <c r="O1096" s="254" t="str">
        <f>IF(ISBLANK(INDEX('Policy Characteristics'!I:I,MATCH($C1096,'Policy Characteristics'!$C:$C,0))),"",INDEX('Policy Characteristics'!I:I,MATCH($C1096,'Policy Characteristics'!$C:$C,0)))</f>
        <v>% reduction in energy use</v>
      </c>
      <c r="P1096" s="254"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54" t="str">
        <f>IF(ISBLANK(INDEX('Policy Characteristics'!K:K,MATCH($C1096,'Policy Characteristics'!$C:$C,0))),"",INDEX('Policy Characteristics'!K:K,MATCH($C1096,'Policy Characteristics'!$C:$C,0)))</f>
        <v>industry-ag-main.html#eff-stds</v>
      </c>
      <c r="R1096" s="254" t="str">
        <f>IF(ISBLANK(INDEX('Policy Characteristics'!L:L,MATCH($C1096,'Policy Characteristics'!$C:$C,0))),"",INDEX('Policy Characteristics'!L:L,MATCH($C1096,'Policy Characteristics'!$C:$C,0)))</f>
        <v>industry-energy-efficiency-standards.html</v>
      </c>
    </row>
    <row r="1097" spans="1:18" s="4" customFormat="1">
      <c r="A1097" s="254" t="str">
        <f>IF(ISBLANK(INDEX('Policy Characteristics'!A:A,MATCH($C1097,'Policy Characteristics'!$C:$C,0))),"",INDEX('Policy Characteristics'!A:A,MATCH($C1097,'Policy Characteristics'!$C:$C,0)))</f>
        <v>Industry</v>
      </c>
      <c r="B1097" s="262" t="str">
        <f>IF(ISBLANK(INDEX('Policy Characteristics'!B:B,MATCH($C1097,'Policy Characteristics'!$C:$C,0))),"",INDEX('Policy Characteristics'!B:B,MATCH($C1097,'Policy Characteristics'!$C:$C,0)))</f>
        <v>Industry Energy Efficiency Standards</v>
      </c>
      <c r="C1097" s="254" t="str">
        <f t="shared" si="42"/>
        <v>Percentage Improvement in Eqpt Efficiency Standards above BAU</v>
      </c>
      <c r="D1097" s="6" t="s">
        <v>3078</v>
      </c>
      <c r="E1097" s="45" t="s">
        <v>2403</v>
      </c>
      <c r="F1097" t="s">
        <v>3041</v>
      </c>
      <c r="G1097" s="45" t="s">
        <v>2407</v>
      </c>
      <c r="H1097" s="43">
        <v>1081</v>
      </c>
      <c r="I1097" s="324" t="s">
        <v>44</v>
      </c>
      <c r="J1097" s="255" t="str">
        <f>IF(ISBLANK(INDEX('Policy Characteristics'!D:D,MATCH($C1097,'Policy Characteristics'!$C:$C,0))),"",INDEX('Policy Characteristics'!D:D,MATCH($C1097,'Policy Characteristics'!$C:$C,0)))</f>
        <v>Industry Energy Efficiency Standards</v>
      </c>
      <c r="K1097" s="254" t="str">
        <f>IF(ISBLANK(INDEX('Policy Characteristics'!E:E,MATCH($C1097,'Policy Characteristics'!$C:$C,0))),"",INDEX('Policy Characteristics'!E:E,MATCH($C1097,'Policy Characteristics'!$C:$C,0)))</f>
        <v>indst efficiency standards</v>
      </c>
      <c r="L1097" s="261">
        <f>IF(ISBLANK(INDEX('Policy Characteristics'!F:F,MATCH($C1097,'Policy Characteristics'!$C:$C,0))),"",INDEX('Policy Characteristics'!F:F,MATCH($C1097,'Policy Characteristics'!$C:$C,0)))</f>
        <v>0</v>
      </c>
      <c r="M1097" s="261">
        <f>IF(ISBLANK(INDEX('Policy Characteristics'!G:G,MATCH($C1097,'Policy Characteristics'!$C:$C,0))),"",INDEX('Policy Characteristics'!G:G,MATCH($C1097,'Policy Characteristics'!$C:$C,0)))</f>
        <v>0.25</v>
      </c>
      <c r="N1097" s="261">
        <f>IF(ISBLANK(INDEX('Policy Characteristics'!H:H,MATCH($C1097,'Policy Characteristics'!$C:$C,0))),"",INDEX('Policy Characteristics'!H:H,MATCH($C1097,'Policy Characteristics'!$C:$C,0)))</f>
        <v>0.01</v>
      </c>
      <c r="O1097" s="254" t="str">
        <f>IF(ISBLANK(INDEX('Policy Characteristics'!I:I,MATCH($C1097,'Policy Characteristics'!$C:$C,0))),"",INDEX('Policy Characteristics'!I:I,MATCH($C1097,'Policy Characteristics'!$C:$C,0)))</f>
        <v>% reduction in energy use</v>
      </c>
      <c r="P1097" s="254"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54" t="str">
        <f>IF(ISBLANK(INDEX('Policy Characteristics'!K:K,MATCH($C1097,'Policy Characteristics'!$C:$C,0))),"",INDEX('Policy Characteristics'!K:K,MATCH($C1097,'Policy Characteristics'!$C:$C,0)))</f>
        <v>industry-ag-main.html#eff-stds</v>
      </c>
      <c r="R1097" s="254" t="str">
        <f>IF(ISBLANK(INDEX('Policy Characteristics'!L:L,MATCH($C1097,'Policy Characteristics'!$C:$C,0))),"",INDEX('Policy Characteristics'!L:L,MATCH($C1097,'Policy Characteristics'!$C:$C,0)))</f>
        <v>industry-energy-efficiency-standards.html</v>
      </c>
    </row>
    <row r="1098" spans="1:18" s="4" customFormat="1">
      <c r="A1098" s="254" t="str">
        <f>IF(ISBLANK(INDEX('Policy Characteristics'!A:A,MATCH($C1098,'Policy Characteristics'!$C:$C,0))),"",INDEX('Policy Characteristics'!A:A,MATCH($C1098,'Policy Characteristics'!$C:$C,0)))</f>
        <v>Industry</v>
      </c>
      <c r="B1098" s="262" t="str">
        <f>IF(ISBLANK(INDEX('Policy Characteristics'!B:B,MATCH($C1098,'Policy Characteristics'!$C:$C,0))),"",INDEX('Policy Characteristics'!B:B,MATCH($C1098,'Policy Characteristics'!$C:$C,0)))</f>
        <v>Industry Energy Efficiency Standards</v>
      </c>
      <c r="C1098" s="254" t="str">
        <f t="shared" si="42"/>
        <v>Percentage Improvement in Eqpt Efficiency Standards above BAU</v>
      </c>
      <c r="D1098" s="6" t="s">
        <v>3078</v>
      </c>
      <c r="E1098" s="45" t="s">
        <v>2404</v>
      </c>
      <c r="F1098" t="s">
        <v>3041</v>
      </c>
      <c r="G1098" s="45" t="s">
        <v>2408</v>
      </c>
      <c r="H1098" s="43">
        <v>1082</v>
      </c>
      <c r="I1098" s="324" t="s">
        <v>43</v>
      </c>
      <c r="J1098" s="255" t="str">
        <f>IF(ISBLANK(INDEX('Policy Characteristics'!D:D,MATCH($C1098,'Policy Characteristics'!$C:$C,0))),"",INDEX('Policy Characteristics'!D:D,MATCH($C1098,'Policy Characteristics'!$C:$C,0)))</f>
        <v>Industry Energy Efficiency Standards</v>
      </c>
      <c r="K1098" s="254" t="str">
        <f>IF(ISBLANK(INDEX('Policy Characteristics'!E:E,MATCH($C1098,'Policy Characteristics'!$C:$C,0))),"",INDEX('Policy Characteristics'!E:E,MATCH($C1098,'Policy Characteristics'!$C:$C,0)))</f>
        <v>indst efficiency standards</v>
      </c>
      <c r="L1098" s="261">
        <f>IF(ISBLANK(INDEX('Policy Characteristics'!F:F,MATCH($C1098,'Policy Characteristics'!$C:$C,0))),"",INDEX('Policy Characteristics'!F:F,MATCH($C1098,'Policy Characteristics'!$C:$C,0)))</f>
        <v>0</v>
      </c>
      <c r="M1098" s="261">
        <f>IF(ISBLANK(INDEX('Policy Characteristics'!G:G,MATCH($C1098,'Policy Characteristics'!$C:$C,0))),"",INDEX('Policy Characteristics'!G:G,MATCH($C1098,'Policy Characteristics'!$C:$C,0)))</f>
        <v>0.25</v>
      </c>
      <c r="N1098" s="261">
        <f>IF(ISBLANK(INDEX('Policy Characteristics'!H:H,MATCH($C1098,'Policy Characteristics'!$C:$C,0))),"",INDEX('Policy Characteristics'!H:H,MATCH($C1098,'Policy Characteristics'!$C:$C,0)))</f>
        <v>0.01</v>
      </c>
      <c r="O1098" s="254" t="str">
        <f>IF(ISBLANK(INDEX('Policy Characteristics'!I:I,MATCH($C1098,'Policy Characteristics'!$C:$C,0))),"",INDEX('Policy Characteristics'!I:I,MATCH($C1098,'Policy Characteristics'!$C:$C,0)))</f>
        <v>% reduction in energy use</v>
      </c>
      <c r="P1098" s="254"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54" t="str">
        <f>IF(ISBLANK(INDEX('Policy Characteristics'!K:K,MATCH($C1098,'Policy Characteristics'!$C:$C,0))),"",INDEX('Policy Characteristics'!K:K,MATCH($C1098,'Policy Characteristics'!$C:$C,0)))</f>
        <v>industry-ag-main.html#eff-stds</v>
      </c>
      <c r="R1098" s="254" t="str">
        <f>IF(ISBLANK(INDEX('Policy Characteristics'!L:L,MATCH($C1098,'Policy Characteristics'!$C:$C,0))),"",INDEX('Policy Characteristics'!L:L,MATCH($C1098,'Policy Characteristics'!$C:$C,0)))</f>
        <v>industry-energy-efficiency-standards.html</v>
      </c>
    </row>
    <row r="1099" spans="1:18" s="4" customFormat="1">
      <c r="A1099" s="254" t="str">
        <f>IF(ISBLANK(INDEX('Policy Characteristics'!A:A,MATCH($C1099,'Policy Characteristics'!$C:$C,0))),"",INDEX('Policy Characteristics'!A:A,MATCH($C1099,'Policy Characteristics'!$C:$C,0)))</f>
        <v>Industry</v>
      </c>
      <c r="B1099" s="262" t="str">
        <f>IF(ISBLANK(INDEX('Policy Characteristics'!B:B,MATCH($C1099,'Policy Characteristics'!$C:$C,0))),"",INDEX('Policy Characteristics'!B:B,MATCH($C1099,'Policy Characteristics'!$C:$C,0)))</f>
        <v>Industry Energy Efficiency Standards</v>
      </c>
      <c r="C1099" s="254" t="str">
        <f t="shared" si="42"/>
        <v>Percentage Improvement in Eqpt Efficiency Standards above BAU</v>
      </c>
      <c r="D1099" s="6" t="s">
        <v>3078</v>
      </c>
      <c r="E1099" s="45" t="s">
        <v>2405</v>
      </c>
      <c r="F1099" t="s">
        <v>3041</v>
      </c>
      <c r="G1099" s="45" t="s">
        <v>2411</v>
      </c>
      <c r="H1099" s="43">
        <v>1083</v>
      </c>
      <c r="I1099" s="324" t="s">
        <v>44</v>
      </c>
      <c r="J1099" s="255" t="str">
        <f>IF(ISBLANK(INDEX('Policy Characteristics'!D:D,MATCH($C1099,'Policy Characteristics'!$C:$C,0))),"",INDEX('Policy Characteristics'!D:D,MATCH($C1099,'Policy Characteristics'!$C:$C,0)))</f>
        <v>Industry Energy Efficiency Standards</v>
      </c>
      <c r="K1099" s="254" t="str">
        <f>IF(ISBLANK(INDEX('Policy Characteristics'!E:E,MATCH($C1099,'Policy Characteristics'!$C:$C,0))),"",INDEX('Policy Characteristics'!E:E,MATCH($C1099,'Policy Characteristics'!$C:$C,0)))</f>
        <v>indst efficiency standards</v>
      </c>
      <c r="L1099" s="261">
        <f>IF(ISBLANK(INDEX('Policy Characteristics'!F:F,MATCH($C1099,'Policy Characteristics'!$C:$C,0))),"",INDEX('Policy Characteristics'!F:F,MATCH($C1099,'Policy Characteristics'!$C:$C,0)))</f>
        <v>0</v>
      </c>
      <c r="M1099" s="261">
        <f>IF(ISBLANK(INDEX('Policy Characteristics'!G:G,MATCH($C1099,'Policy Characteristics'!$C:$C,0))),"",INDEX('Policy Characteristics'!G:G,MATCH($C1099,'Policy Characteristics'!$C:$C,0)))</f>
        <v>0.25</v>
      </c>
      <c r="N1099" s="261">
        <f>IF(ISBLANK(INDEX('Policy Characteristics'!H:H,MATCH($C1099,'Policy Characteristics'!$C:$C,0))),"",INDEX('Policy Characteristics'!H:H,MATCH($C1099,'Policy Characteristics'!$C:$C,0)))</f>
        <v>0.01</v>
      </c>
      <c r="O1099" s="254" t="str">
        <f>IF(ISBLANK(INDEX('Policy Characteristics'!I:I,MATCH($C1099,'Policy Characteristics'!$C:$C,0))),"",INDEX('Policy Characteristics'!I:I,MATCH($C1099,'Policy Characteristics'!$C:$C,0)))</f>
        <v>% reduction in energy use</v>
      </c>
      <c r="P1099" s="254"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54" t="str">
        <f>IF(ISBLANK(INDEX('Policy Characteristics'!K:K,MATCH($C1099,'Policy Characteristics'!$C:$C,0))),"",INDEX('Policy Characteristics'!K:K,MATCH($C1099,'Policy Characteristics'!$C:$C,0)))</f>
        <v>industry-ag-main.html#eff-stds</v>
      </c>
      <c r="R1099" s="254" t="str">
        <f>IF(ISBLANK(INDEX('Policy Characteristics'!L:L,MATCH($C1099,'Policy Characteristics'!$C:$C,0))),"",INDEX('Policy Characteristics'!L:L,MATCH($C1099,'Policy Characteristics'!$C:$C,0)))</f>
        <v>industry-energy-efficiency-standards.html</v>
      </c>
    </row>
    <row r="1100" spans="1:18" s="4" customFormat="1">
      <c r="A1100" s="254" t="str">
        <f>IF(ISBLANK(INDEX('Policy Characteristics'!A:A,MATCH($C1100,'Policy Characteristics'!$C:$C,0))),"",INDEX('Policy Characteristics'!A:A,MATCH($C1100,'Policy Characteristics'!$C:$C,0)))</f>
        <v>Industry</v>
      </c>
      <c r="B1100" s="262" t="str">
        <f>IF(ISBLANK(INDEX('Policy Characteristics'!B:B,MATCH($C1100,'Policy Characteristics'!$C:$C,0))),"",INDEX('Policy Characteristics'!B:B,MATCH($C1100,'Policy Characteristics'!$C:$C,0)))</f>
        <v>Industry Energy Efficiency Standards</v>
      </c>
      <c r="C1100" s="254" t="str">
        <f t="shared" si="42"/>
        <v>Percentage Improvement in Eqpt Efficiency Standards above BAU</v>
      </c>
      <c r="D1100" s="6" t="s">
        <v>3078</v>
      </c>
      <c r="E1100" s="45" t="s">
        <v>2708</v>
      </c>
      <c r="F1100" t="s">
        <v>3041</v>
      </c>
      <c r="G1100" s="45" t="s">
        <v>2711</v>
      </c>
      <c r="H1100" s="43">
        <v>1084</v>
      </c>
      <c r="I1100" s="324" t="s">
        <v>44</v>
      </c>
      <c r="J1100" s="255" t="str">
        <f>IF(ISBLANK(INDEX('Policy Characteristics'!D:D,MATCH($C1100,'Policy Characteristics'!$C:$C,0))),"",INDEX('Policy Characteristics'!D:D,MATCH($C1100,'Policy Characteristics'!$C:$C,0)))</f>
        <v>Industry Energy Efficiency Standards</v>
      </c>
      <c r="K1100" s="254" t="str">
        <f>IF(ISBLANK(INDEX('Policy Characteristics'!E:E,MATCH($C1100,'Policy Characteristics'!$C:$C,0))),"",INDEX('Policy Characteristics'!E:E,MATCH($C1100,'Policy Characteristics'!$C:$C,0)))</f>
        <v>indst efficiency standards</v>
      </c>
      <c r="L1100" s="261">
        <f>IF(ISBLANK(INDEX('Policy Characteristics'!F:F,MATCH($C1100,'Policy Characteristics'!$C:$C,0))),"",INDEX('Policy Characteristics'!F:F,MATCH($C1100,'Policy Characteristics'!$C:$C,0)))</f>
        <v>0</v>
      </c>
      <c r="M1100" s="261">
        <f>IF(ISBLANK(INDEX('Policy Characteristics'!G:G,MATCH($C1100,'Policy Characteristics'!$C:$C,0))),"",INDEX('Policy Characteristics'!G:G,MATCH($C1100,'Policy Characteristics'!$C:$C,0)))</f>
        <v>0.25</v>
      </c>
      <c r="N1100" s="261">
        <f>IF(ISBLANK(INDEX('Policy Characteristics'!H:H,MATCH($C1100,'Policy Characteristics'!$C:$C,0))),"",INDEX('Policy Characteristics'!H:H,MATCH($C1100,'Policy Characteristics'!$C:$C,0)))</f>
        <v>0.01</v>
      </c>
      <c r="O1100" s="254" t="str">
        <f>IF(ISBLANK(INDEX('Policy Characteristics'!I:I,MATCH($C1100,'Policy Characteristics'!$C:$C,0))),"",INDEX('Policy Characteristics'!I:I,MATCH($C1100,'Policy Characteristics'!$C:$C,0)))</f>
        <v>% reduction in energy use</v>
      </c>
      <c r="P1100" s="254"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54" t="str">
        <f>IF(ISBLANK(INDEX('Policy Characteristics'!K:K,MATCH($C1100,'Policy Characteristics'!$C:$C,0))),"",INDEX('Policy Characteristics'!K:K,MATCH($C1100,'Policy Characteristics'!$C:$C,0)))</f>
        <v>industry-ag-main.html#eff-stds</v>
      </c>
      <c r="R1100" s="254" t="str">
        <f>IF(ISBLANK(INDEX('Policy Characteristics'!L:L,MATCH($C1100,'Policy Characteristics'!$C:$C,0))),"",INDEX('Policy Characteristics'!L:L,MATCH($C1100,'Policy Characteristics'!$C:$C,0)))</f>
        <v>industry-energy-efficiency-standards.html</v>
      </c>
    </row>
    <row r="1101" spans="1:18" s="4" customFormat="1">
      <c r="A1101" s="254" t="str">
        <f>IF(ISBLANK(INDEX('Policy Characteristics'!A:A,MATCH($C1101,'Policy Characteristics'!$C:$C,0))),"",INDEX('Policy Characteristics'!A:A,MATCH($C1101,'Policy Characteristics'!$C:$C,0)))</f>
        <v>Industry</v>
      </c>
      <c r="B1101" s="262" t="str">
        <f>IF(ISBLANK(INDEX('Policy Characteristics'!B:B,MATCH($C1101,'Policy Characteristics'!$C:$C,0))),"",INDEX('Policy Characteristics'!B:B,MATCH($C1101,'Policy Characteristics'!$C:$C,0)))</f>
        <v>Industry Energy Efficiency Standards</v>
      </c>
      <c r="C1101" s="254" t="str">
        <f t="shared" si="42"/>
        <v>Percentage Improvement in Eqpt Efficiency Standards above BAU</v>
      </c>
      <c r="D1101" s="6" t="s">
        <v>3078</v>
      </c>
      <c r="E1101" s="45" t="s">
        <v>2709</v>
      </c>
      <c r="F1101" t="s">
        <v>3041</v>
      </c>
      <c r="G1101" s="45" t="s">
        <v>2713</v>
      </c>
      <c r="H1101" s="43">
        <v>1085</v>
      </c>
      <c r="I1101" s="324" t="s">
        <v>43</v>
      </c>
      <c r="J1101" s="255" t="str">
        <f>IF(ISBLANK(INDEX('Policy Characteristics'!D:D,MATCH($C1101,'Policy Characteristics'!$C:$C,0))),"",INDEX('Policy Characteristics'!D:D,MATCH($C1101,'Policy Characteristics'!$C:$C,0)))</f>
        <v>Industry Energy Efficiency Standards</v>
      </c>
      <c r="K1101" s="254" t="str">
        <f>IF(ISBLANK(INDEX('Policy Characteristics'!E:E,MATCH($C1101,'Policy Characteristics'!$C:$C,0))),"",INDEX('Policy Characteristics'!E:E,MATCH($C1101,'Policy Characteristics'!$C:$C,0)))</f>
        <v>indst efficiency standards</v>
      </c>
      <c r="L1101" s="261">
        <f>IF(ISBLANK(INDEX('Policy Characteristics'!F:F,MATCH($C1101,'Policy Characteristics'!$C:$C,0))),"",INDEX('Policy Characteristics'!F:F,MATCH($C1101,'Policy Characteristics'!$C:$C,0)))</f>
        <v>0</v>
      </c>
      <c r="M1101" s="261">
        <f>IF(ISBLANK(INDEX('Policy Characteristics'!G:G,MATCH($C1101,'Policy Characteristics'!$C:$C,0))),"",INDEX('Policy Characteristics'!G:G,MATCH($C1101,'Policy Characteristics'!$C:$C,0)))</f>
        <v>0.25</v>
      </c>
      <c r="N1101" s="261">
        <f>IF(ISBLANK(INDEX('Policy Characteristics'!H:H,MATCH($C1101,'Policy Characteristics'!$C:$C,0))),"",INDEX('Policy Characteristics'!H:H,MATCH($C1101,'Policy Characteristics'!$C:$C,0)))</f>
        <v>0.01</v>
      </c>
      <c r="O1101" s="254" t="str">
        <f>IF(ISBLANK(INDEX('Policy Characteristics'!I:I,MATCH($C1101,'Policy Characteristics'!$C:$C,0))),"",INDEX('Policy Characteristics'!I:I,MATCH($C1101,'Policy Characteristics'!$C:$C,0)))</f>
        <v>% reduction in energy use</v>
      </c>
      <c r="P1101" s="254"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54" t="str">
        <f>IF(ISBLANK(INDEX('Policy Characteristics'!K:K,MATCH($C1101,'Policy Characteristics'!$C:$C,0))),"",INDEX('Policy Characteristics'!K:K,MATCH($C1101,'Policy Characteristics'!$C:$C,0)))</f>
        <v>industry-ag-main.html#eff-stds</v>
      </c>
      <c r="R1101" s="254" t="str">
        <f>IF(ISBLANK(INDEX('Policy Characteristics'!L:L,MATCH($C1101,'Policy Characteristics'!$C:$C,0))),"",INDEX('Policy Characteristics'!L:L,MATCH($C1101,'Policy Characteristics'!$C:$C,0)))</f>
        <v>industry-energy-efficiency-standards.html</v>
      </c>
    </row>
    <row r="1102" spans="1:18" s="4" customFormat="1">
      <c r="A1102" s="254" t="str">
        <f>IF(ISBLANK(INDEX('Policy Characteristics'!A:A,MATCH($C1102,'Policy Characteristics'!$C:$C,0))),"",INDEX('Policy Characteristics'!A:A,MATCH($C1102,'Policy Characteristics'!$C:$C,0)))</f>
        <v>Industry</v>
      </c>
      <c r="B1102" s="262" t="str">
        <f>IF(ISBLANK(INDEX('Policy Characteristics'!B:B,MATCH($C1102,'Policy Characteristics'!$C:$C,0))),"",INDEX('Policy Characteristics'!B:B,MATCH($C1102,'Policy Characteristics'!$C:$C,0)))</f>
        <v>Industry Energy Efficiency Standards</v>
      </c>
      <c r="C1102" s="254" t="str">
        <f t="shared" si="42"/>
        <v>Percentage Improvement in Eqpt Efficiency Standards above BAU</v>
      </c>
      <c r="D1102" s="6" t="s">
        <v>3078</v>
      </c>
      <c r="E1102" s="45" t="s">
        <v>2710</v>
      </c>
      <c r="F1102" t="s">
        <v>3041</v>
      </c>
      <c r="G1102" s="45" t="s">
        <v>2714</v>
      </c>
      <c r="H1102" s="43">
        <v>1086</v>
      </c>
      <c r="I1102" s="324" t="s">
        <v>43</v>
      </c>
      <c r="J1102" s="255" t="str">
        <f>IF(ISBLANK(INDEX('Policy Characteristics'!D:D,MATCH($C1102,'Policy Characteristics'!$C:$C,0))),"",INDEX('Policy Characteristics'!D:D,MATCH($C1102,'Policy Characteristics'!$C:$C,0)))</f>
        <v>Industry Energy Efficiency Standards</v>
      </c>
      <c r="K1102" s="254" t="str">
        <f>IF(ISBLANK(INDEX('Policy Characteristics'!E:E,MATCH($C1102,'Policy Characteristics'!$C:$C,0))),"",INDEX('Policy Characteristics'!E:E,MATCH($C1102,'Policy Characteristics'!$C:$C,0)))</f>
        <v>indst efficiency standards</v>
      </c>
      <c r="L1102" s="261">
        <f>IF(ISBLANK(INDEX('Policy Characteristics'!F:F,MATCH($C1102,'Policy Characteristics'!$C:$C,0))),"",INDEX('Policy Characteristics'!F:F,MATCH($C1102,'Policy Characteristics'!$C:$C,0)))</f>
        <v>0</v>
      </c>
      <c r="M1102" s="261">
        <f>IF(ISBLANK(INDEX('Policy Characteristics'!G:G,MATCH($C1102,'Policy Characteristics'!$C:$C,0))),"",INDEX('Policy Characteristics'!G:G,MATCH($C1102,'Policy Characteristics'!$C:$C,0)))</f>
        <v>0.25</v>
      </c>
      <c r="N1102" s="261">
        <f>IF(ISBLANK(INDEX('Policy Characteristics'!H:H,MATCH($C1102,'Policy Characteristics'!$C:$C,0))),"",INDEX('Policy Characteristics'!H:H,MATCH($C1102,'Policy Characteristics'!$C:$C,0)))</f>
        <v>0.01</v>
      </c>
      <c r="O1102" s="254" t="str">
        <f>IF(ISBLANK(INDEX('Policy Characteristics'!I:I,MATCH($C1102,'Policy Characteristics'!$C:$C,0))),"",INDEX('Policy Characteristics'!I:I,MATCH($C1102,'Policy Characteristics'!$C:$C,0)))</f>
        <v>% reduction in energy use</v>
      </c>
      <c r="P1102" s="254"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54" t="str">
        <f>IF(ISBLANK(INDEX('Policy Characteristics'!K:K,MATCH($C1102,'Policy Characteristics'!$C:$C,0))),"",INDEX('Policy Characteristics'!K:K,MATCH($C1102,'Policy Characteristics'!$C:$C,0)))</f>
        <v>industry-ag-main.html#eff-stds</v>
      </c>
      <c r="R1102" s="254" t="str">
        <f>IF(ISBLANK(INDEX('Policy Characteristics'!L:L,MATCH($C1102,'Policy Characteristics'!$C:$C,0))),"",INDEX('Policy Characteristics'!L:L,MATCH($C1102,'Policy Characteristics'!$C:$C,0)))</f>
        <v>industry-energy-efficiency-standards.html</v>
      </c>
    </row>
    <row r="1103" spans="1:18" s="4" customFormat="1">
      <c r="A1103" s="254" t="str">
        <f>IF(ISBLANK(INDEX('Policy Characteristics'!A:A,MATCH($C1103,'Policy Characteristics'!$C:$C,0))),"",INDEX('Policy Characteristics'!A:A,MATCH($C1103,'Policy Characteristics'!$C:$C,0)))</f>
        <v>Industry</v>
      </c>
      <c r="B1103" s="262" t="str">
        <f>IF(ISBLANK(INDEX('Policy Characteristics'!B:B,MATCH($C1103,'Policy Characteristics'!$C:$C,0))),"",INDEX('Policy Characteristics'!B:B,MATCH($C1103,'Policy Characteristics'!$C:$C,0)))</f>
        <v>Industry Energy Efficiency Standards</v>
      </c>
      <c r="C1103" s="254" t="str">
        <f t="shared" ref="C1103:C1166" si="43">C$974</f>
        <v>Percentage Improvement in Eqpt Efficiency Standards above BAU</v>
      </c>
      <c r="D1103" s="6" t="s">
        <v>3078</v>
      </c>
      <c r="E1103" s="45" t="s">
        <v>2707</v>
      </c>
      <c r="F1103" t="s">
        <v>3041</v>
      </c>
      <c r="G1103" s="45" t="s">
        <v>2712</v>
      </c>
      <c r="H1103" s="43">
        <v>1087</v>
      </c>
      <c r="I1103" s="324" t="s">
        <v>44</v>
      </c>
      <c r="J1103" s="255" t="str">
        <f>IF(ISBLANK(INDEX('Policy Characteristics'!D:D,MATCH($C1103,'Policy Characteristics'!$C:$C,0))),"",INDEX('Policy Characteristics'!D:D,MATCH($C1103,'Policy Characteristics'!$C:$C,0)))</f>
        <v>Industry Energy Efficiency Standards</v>
      </c>
      <c r="K1103" s="254" t="str">
        <f>IF(ISBLANK(INDEX('Policy Characteristics'!E:E,MATCH($C1103,'Policy Characteristics'!$C:$C,0))),"",INDEX('Policy Characteristics'!E:E,MATCH($C1103,'Policy Characteristics'!$C:$C,0)))</f>
        <v>indst efficiency standards</v>
      </c>
      <c r="L1103" s="261">
        <f>IF(ISBLANK(INDEX('Policy Characteristics'!F:F,MATCH($C1103,'Policy Characteristics'!$C:$C,0))),"",INDEX('Policy Characteristics'!F:F,MATCH($C1103,'Policy Characteristics'!$C:$C,0)))</f>
        <v>0</v>
      </c>
      <c r="M1103" s="261">
        <f>IF(ISBLANK(INDEX('Policy Characteristics'!G:G,MATCH($C1103,'Policy Characteristics'!$C:$C,0))),"",INDEX('Policy Characteristics'!G:G,MATCH($C1103,'Policy Characteristics'!$C:$C,0)))</f>
        <v>0.25</v>
      </c>
      <c r="N1103" s="261">
        <f>IF(ISBLANK(INDEX('Policy Characteristics'!H:H,MATCH($C1103,'Policy Characteristics'!$C:$C,0))),"",INDEX('Policy Characteristics'!H:H,MATCH($C1103,'Policy Characteristics'!$C:$C,0)))</f>
        <v>0.01</v>
      </c>
      <c r="O1103" s="254" t="str">
        <f>IF(ISBLANK(INDEX('Policy Characteristics'!I:I,MATCH($C1103,'Policy Characteristics'!$C:$C,0))),"",INDEX('Policy Characteristics'!I:I,MATCH($C1103,'Policy Characteristics'!$C:$C,0)))</f>
        <v>% reduction in energy use</v>
      </c>
      <c r="P1103" s="254"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54" t="str">
        <f>IF(ISBLANK(INDEX('Policy Characteristics'!K:K,MATCH($C1103,'Policy Characteristics'!$C:$C,0))),"",INDEX('Policy Characteristics'!K:K,MATCH($C1103,'Policy Characteristics'!$C:$C,0)))</f>
        <v>industry-ag-main.html#eff-stds</v>
      </c>
      <c r="R1103" s="254" t="str">
        <f>IF(ISBLANK(INDEX('Policy Characteristics'!L:L,MATCH($C1103,'Policy Characteristics'!$C:$C,0))),"",INDEX('Policy Characteristics'!L:L,MATCH($C1103,'Policy Characteristics'!$C:$C,0)))</f>
        <v>industry-energy-efficiency-standards.html</v>
      </c>
    </row>
    <row r="1104" spans="1:18" s="4" customFormat="1">
      <c r="A1104" s="254" t="str">
        <f>IF(ISBLANK(INDEX('Policy Characteristics'!A:A,MATCH($C1104,'Policy Characteristics'!$C:$C,0))),"",INDEX('Policy Characteristics'!A:A,MATCH($C1104,'Policy Characteristics'!$C:$C,0)))</f>
        <v>Industry</v>
      </c>
      <c r="B1104" s="262" t="str">
        <f>IF(ISBLANK(INDEX('Policy Characteristics'!B:B,MATCH($C1104,'Policy Characteristics'!$C:$C,0))),"",INDEX('Policy Characteristics'!B:B,MATCH($C1104,'Policy Characteristics'!$C:$C,0)))</f>
        <v>Industry Energy Efficiency Standards</v>
      </c>
      <c r="C1104" s="254" t="str">
        <f t="shared" si="43"/>
        <v>Percentage Improvement in Eqpt Efficiency Standards above BAU</v>
      </c>
      <c r="D1104" s="6" t="s">
        <v>3079</v>
      </c>
      <c r="E1104" s="45" t="s">
        <v>2400</v>
      </c>
      <c r="F1104" t="s">
        <v>2582</v>
      </c>
      <c r="G1104" s="45" t="s">
        <v>2406</v>
      </c>
      <c r="H1104" s="43">
        <v>1088</v>
      </c>
      <c r="I1104" s="324" t="s">
        <v>43</v>
      </c>
      <c r="J1104" s="255" t="str">
        <f>IF(ISBLANK(INDEX('Policy Characteristics'!D:D,MATCH($C1104,'Policy Characteristics'!$C:$C,0))),"",INDEX('Policy Characteristics'!D:D,MATCH($C1104,'Policy Characteristics'!$C:$C,0)))</f>
        <v>Industry Energy Efficiency Standards</v>
      </c>
      <c r="K1104" s="254" t="str">
        <f>IF(ISBLANK(INDEX('Policy Characteristics'!E:E,MATCH($C1104,'Policy Characteristics'!$C:$C,0))),"",INDEX('Policy Characteristics'!E:E,MATCH($C1104,'Policy Characteristics'!$C:$C,0)))</f>
        <v>indst efficiency standards</v>
      </c>
      <c r="L1104" s="261">
        <f>IF(ISBLANK(INDEX('Policy Characteristics'!F:F,MATCH($C1104,'Policy Characteristics'!$C:$C,0))),"",INDEX('Policy Characteristics'!F:F,MATCH($C1104,'Policy Characteristics'!$C:$C,0)))</f>
        <v>0</v>
      </c>
      <c r="M1104" s="261">
        <f>IF(ISBLANK(INDEX('Policy Characteristics'!G:G,MATCH($C1104,'Policy Characteristics'!$C:$C,0))),"",INDEX('Policy Characteristics'!G:G,MATCH($C1104,'Policy Characteristics'!$C:$C,0)))</f>
        <v>0.25</v>
      </c>
      <c r="N1104" s="261">
        <f>IF(ISBLANK(INDEX('Policy Characteristics'!H:H,MATCH($C1104,'Policy Characteristics'!$C:$C,0))),"",INDEX('Policy Characteristics'!H:H,MATCH($C1104,'Policy Characteristics'!$C:$C,0)))</f>
        <v>0.01</v>
      </c>
      <c r="O1104" s="254" t="str">
        <f>IF(ISBLANK(INDEX('Policy Characteristics'!I:I,MATCH($C1104,'Policy Characteristics'!$C:$C,0))),"",INDEX('Policy Characteristics'!I:I,MATCH($C1104,'Policy Characteristics'!$C:$C,0)))</f>
        <v>% reduction in energy use</v>
      </c>
      <c r="P1104" s="254"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54" t="str">
        <f>IF(ISBLANK(INDEX('Policy Characteristics'!K:K,MATCH($C1104,'Policy Characteristics'!$C:$C,0))),"",INDEX('Policy Characteristics'!K:K,MATCH($C1104,'Policy Characteristics'!$C:$C,0)))</f>
        <v>industry-ag-main.html#eff-stds</v>
      </c>
      <c r="R1104" s="254" t="str">
        <f>IF(ISBLANK(INDEX('Policy Characteristics'!L:L,MATCH($C1104,'Policy Characteristics'!$C:$C,0))),"",INDEX('Policy Characteristics'!L:L,MATCH($C1104,'Policy Characteristics'!$C:$C,0)))</f>
        <v>industry-energy-efficiency-standards.html</v>
      </c>
    </row>
    <row r="1105" spans="1:18" s="4" customFormat="1">
      <c r="A1105" s="254" t="str">
        <f>IF(ISBLANK(INDEX('Policy Characteristics'!A:A,MATCH($C1105,'Policy Characteristics'!$C:$C,0))),"",INDEX('Policy Characteristics'!A:A,MATCH($C1105,'Policy Characteristics'!$C:$C,0)))</f>
        <v>Industry</v>
      </c>
      <c r="B1105" s="262" t="str">
        <f>IF(ISBLANK(INDEX('Policy Characteristics'!B:B,MATCH($C1105,'Policy Characteristics'!$C:$C,0))),"",INDEX('Policy Characteristics'!B:B,MATCH($C1105,'Policy Characteristics'!$C:$C,0)))</f>
        <v>Industry Energy Efficiency Standards</v>
      </c>
      <c r="C1105" s="254" t="str">
        <f t="shared" si="43"/>
        <v>Percentage Improvement in Eqpt Efficiency Standards above BAU</v>
      </c>
      <c r="D1105" s="6" t="s">
        <v>3079</v>
      </c>
      <c r="E1105" s="45" t="s">
        <v>2401</v>
      </c>
      <c r="F1105" t="s">
        <v>2582</v>
      </c>
      <c r="G1105" s="45" t="s">
        <v>2409</v>
      </c>
      <c r="H1105" s="43">
        <v>1089</v>
      </c>
      <c r="I1105" s="324" t="s">
        <v>43</v>
      </c>
      <c r="J1105" s="255" t="str">
        <f>IF(ISBLANK(INDEX('Policy Characteristics'!D:D,MATCH($C1105,'Policy Characteristics'!$C:$C,0))),"",INDEX('Policy Characteristics'!D:D,MATCH($C1105,'Policy Characteristics'!$C:$C,0)))</f>
        <v>Industry Energy Efficiency Standards</v>
      </c>
      <c r="K1105" s="254" t="str">
        <f>IF(ISBLANK(INDEX('Policy Characteristics'!E:E,MATCH($C1105,'Policy Characteristics'!$C:$C,0))),"",INDEX('Policy Characteristics'!E:E,MATCH($C1105,'Policy Characteristics'!$C:$C,0)))</f>
        <v>indst efficiency standards</v>
      </c>
      <c r="L1105" s="261">
        <f>IF(ISBLANK(INDEX('Policy Characteristics'!F:F,MATCH($C1105,'Policy Characteristics'!$C:$C,0))),"",INDEX('Policy Characteristics'!F:F,MATCH($C1105,'Policy Characteristics'!$C:$C,0)))</f>
        <v>0</v>
      </c>
      <c r="M1105" s="261">
        <f>IF(ISBLANK(INDEX('Policy Characteristics'!G:G,MATCH($C1105,'Policy Characteristics'!$C:$C,0))),"",INDEX('Policy Characteristics'!G:G,MATCH($C1105,'Policy Characteristics'!$C:$C,0)))</f>
        <v>0.25</v>
      </c>
      <c r="N1105" s="261">
        <f>IF(ISBLANK(INDEX('Policy Characteristics'!H:H,MATCH($C1105,'Policy Characteristics'!$C:$C,0))),"",INDEX('Policy Characteristics'!H:H,MATCH($C1105,'Policy Characteristics'!$C:$C,0)))</f>
        <v>0.01</v>
      </c>
      <c r="O1105" s="254" t="str">
        <f>IF(ISBLANK(INDEX('Policy Characteristics'!I:I,MATCH($C1105,'Policy Characteristics'!$C:$C,0))),"",INDEX('Policy Characteristics'!I:I,MATCH($C1105,'Policy Characteristics'!$C:$C,0)))</f>
        <v>% reduction in energy use</v>
      </c>
      <c r="P1105" s="254"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54" t="str">
        <f>IF(ISBLANK(INDEX('Policy Characteristics'!K:K,MATCH($C1105,'Policy Characteristics'!$C:$C,0))),"",INDEX('Policy Characteristics'!K:K,MATCH($C1105,'Policy Characteristics'!$C:$C,0)))</f>
        <v>industry-ag-main.html#eff-stds</v>
      </c>
      <c r="R1105" s="254" t="str">
        <f>IF(ISBLANK(INDEX('Policy Characteristics'!L:L,MATCH($C1105,'Policy Characteristics'!$C:$C,0))),"",INDEX('Policy Characteristics'!L:L,MATCH($C1105,'Policy Characteristics'!$C:$C,0)))</f>
        <v>industry-energy-efficiency-standards.html</v>
      </c>
    </row>
    <row r="1106" spans="1:18" s="4" customFormat="1">
      <c r="A1106" s="254" t="str">
        <f>IF(ISBLANK(INDEX('Policy Characteristics'!A:A,MATCH($C1106,'Policy Characteristics'!$C:$C,0))),"",INDEX('Policy Characteristics'!A:A,MATCH($C1106,'Policy Characteristics'!$C:$C,0)))</f>
        <v>Industry</v>
      </c>
      <c r="B1106" s="262" t="str">
        <f>IF(ISBLANK(INDEX('Policy Characteristics'!B:B,MATCH($C1106,'Policy Characteristics'!$C:$C,0))),"",INDEX('Policy Characteristics'!B:B,MATCH($C1106,'Policy Characteristics'!$C:$C,0)))</f>
        <v>Industry Energy Efficiency Standards</v>
      </c>
      <c r="C1106" s="254" t="str">
        <f t="shared" si="43"/>
        <v>Percentage Improvement in Eqpt Efficiency Standards above BAU</v>
      </c>
      <c r="D1106" s="6" t="s">
        <v>3079</v>
      </c>
      <c r="E1106" s="45" t="s">
        <v>2402</v>
      </c>
      <c r="F1106" t="s">
        <v>2582</v>
      </c>
      <c r="G1106" s="45" t="s">
        <v>2410</v>
      </c>
      <c r="H1106" s="43">
        <v>1090</v>
      </c>
      <c r="I1106" s="324" t="s">
        <v>43</v>
      </c>
      <c r="J1106" s="255" t="str">
        <f>IF(ISBLANK(INDEX('Policy Characteristics'!D:D,MATCH($C1106,'Policy Characteristics'!$C:$C,0))),"",INDEX('Policy Characteristics'!D:D,MATCH($C1106,'Policy Characteristics'!$C:$C,0)))</f>
        <v>Industry Energy Efficiency Standards</v>
      </c>
      <c r="K1106" s="254" t="str">
        <f>IF(ISBLANK(INDEX('Policy Characteristics'!E:E,MATCH($C1106,'Policy Characteristics'!$C:$C,0))),"",INDEX('Policy Characteristics'!E:E,MATCH($C1106,'Policy Characteristics'!$C:$C,0)))</f>
        <v>indst efficiency standards</v>
      </c>
      <c r="L1106" s="261">
        <f>IF(ISBLANK(INDEX('Policy Characteristics'!F:F,MATCH($C1106,'Policy Characteristics'!$C:$C,0))),"",INDEX('Policy Characteristics'!F:F,MATCH($C1106,'Policy Characteristics'!$C:$C,0)))</f>
        <v>0</v>
      </c>
      <c r="M1106" s="261">
        <f>IF(ISBLANK(INDEX('Policy Characteristics'!G:G,MATCH($C1106,'Policy Characteristics'!$C:$C,0))),"",INDEX('Policy Characteristics'!G:G,MATCH($C1106,'Policy Characteristics'!$C:$C,0)))</f>
        <v>0.25</v>
      </c>
      <c r="N1106" s="261">
        <f>IF(ISBLANK(INDEX('Policy Characteristics'!H:H,MATCH($C1106,'Policy Characteristics'!$C:$C,0))),"",INDEX('Policy Characteristics'!H:H,MATCH($C1106,'Policy Characteristics'!$C:$C,0)))</f>
        <v>0.01</v>
      </c>
      <c r="O1106" s="254" t="str">
        <f>IF(ISBLANK(INDEX('Policy Characteristics'!I:I,MATCH($C1106,'Policy Characteristics'!$C:$C,0))),"",INDEX('Policy Characteristics'!I:I,MATCH($C1106,'Policy Characteristics'!$C:$C,0)))</f>
        <v>% reduction in energy use</v>
      </c>
      <c r="P1106" s="254"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54" t="str">
        <f>IF(ISBLANK(INDEX('Policy Characteristics'!K:K,MATCH($C1106,'Policy Characteristics'!$C:$C,0))),"",INDEX('Policy Characteristics'!K:K,MATCH($C1106,'Policy Characteristics'!$C:$C,0)))</f>
        <v>industry-ag-main.html#eff-stds</v>
      </c>
      <c r="R1106" s="254" t="str">
        <f>IF(ISBLANK(INDEX('Policy Characteristics'!L:L,MATCH($C1106,'Policy Characteristics'!$C:$C,0))),"",INDEX('Policy Characteristics'!L:L,MATCH($C1106,'Policy Characteristics'!$C:$C,0)))</f>
        <v>industry-energy-efficiency-standards.html</v>
      </c>
    </row>
    <row r="1107" spans="1:18" s="4" customFormat="1">
      <c r="A1107" s="254" t="str">
        <f>IF(ISBLANK(INDEX('Policy Characteristics'!A:A,MATCH($C1107,'Policy Characteristics'!$C:$C,0))),"",INDEX('Policy Characteristics'!A:A,MATCH($C1107,'Policy Characteristics'!$C:$C,0)))</f>
        <v>Industry</v>
      </c>
      <c r="B1107" s="262" t="str">
        <f>IF(ISBLANK(INDEX('Policy Characteristics'!B:B,MATCH($C1107,'Policy Characteristics'!$C:$C,0))),"",INDEX('Policy Characteristics'!B:B,MATCH($C1107,'Policy Characteristics'!$C:$C,0)))</f>
        <v>Industry Energy Efficiency Standards</v>
      </c>
      <c r="C1107" s="254" t="str">
        <f t="shared" si="43"/>
        <v>Percentage Improvement in Eqpt Efficiency Standards above BAU</v>
      </c>
      <c r="D1107" s="6" t="s">
        <v>3079</v>
      </c>
      <c r="E1107" s="45" t="s">
        <v>2403</v>
      </c>
      <c r="F1107" t="s">
        <v>2582</v>
      </c>
      <c r="G1107" s="45" t="s">
        <v>2407</v>
      </c>
      <c r="H1107" s="43">
        <v>1091</v>
      </c>
      <c r="I1107" s="324" t="s">
        <v>44</v>
      </c>
      <c r="J1107" s="255" t="str">
        <f>IF(ISBLANK(INDEX('Policy Characteristics'!D:D,MATCH($C1107,'Policy Characteristics'!$C:$C,0))),"",INDEX('Policy Characteristics'!D:D,MATCH($C1107,'Policy Characteristics'!$C:$C,0)))</f>
        <v>Industry Energy Efficiency Standards</v>
      </c>
      <c r="K1107" s="254" t="str">
        <f>IF(ISBLANK(INDEX('Policy Characteristics'!E:E,MATCH($C1107,'Policy Characteristics'!$C:$C,0))),"",INDEX('Policy Characteristics'!E:E,MATCH($C1107,'Policy Characteristics'!$C:$C,0)))</f>
        <v>indst efficiency standards</v>
      </c>
      <c r="L1107" s="261">
        <f>IF(ISBLANK(INDEX('Policy Characteristics'!F:F,MATCH($C1107,'Policy Characteristics'!$C:$C,0))),"",INDEX('Policy Characteristics'!F:F,MATCH($C1107,'Policy Characteristics'!$C:$C,0)))</f>
        <v>0</v>
      </c>
      <c r="M1107" s="261">
        <f>IF(ISBLANK(INDEX('Policy Characteristics'!G:G,MATCH($C1107,'Policy Characteristics'!$C:$C,0))),"",INDEX('Policy Characteristics'!G:G,MATCH($C1107,'Policy Characteristics'!$C:$C,0)))</f>
        <v>0.25</v>
      </c>
      <c r="N1107" s="261">
        <f>IF(ISBLANK(INDEX('Policy Characteristics'!H:H,MATCH($C1107,'Policy Characteristics'!$C:$C,0))),"",INDEX('Policy Characteristics'!H:H,MATCH($C1107,'Policy Characteristics'!$C:$C,0)))</f>
        <v>0.01</v>
      </c>
      <c r="O1107" s="254" t="str">
        <f>IF(ISBLANK(INDEX('Policy Characteristics'!I:I,MATCH($C1107,'Policy Characteristics'!$C:$C,0))),"",INDEX('Policy Characteristics'!I:I,MATCH($C1107,'Policy Characteristics'!$C:$C,0)))</f>
        <v>% reduction in energy use</v>
      </c>
      <c r="P1107" s="254"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54" t="str">
        <f>IF(ISBLANK(INDEX('Policy Characteristics'!K:K,MATCH($C1107,'Policy Characteristics'!$C:$C,0))),"",INDEX('Policy Characteristics'!K:K,MATCH($C1107,'Policy Characteristics'!$C:$C,0)))</f>
        <v>industry-ag-main.html#eff-stds</v>
      </c>
      <c r="R1107" s="254" t="str">
        <f>IF(ISBLANK(INDEX('Policy Characteristics'!L:L,MATCH($C1107,'Policy Characteristics'!$C:$C,0))),"",INDEX('Policy Characteristics'!L:L,MATCH($C1107,'Policy Characteristics'!$C:$C,0)))</f>
        <v>industry-energy-efficiency-standards.html</v>
      </c>
    </row>
    <row r="1108" spans="1:18" s="4" customFormat="1">
      <c r="A1108" s="254" t="str">
        <f>IF(ISBLANK(INDEX('Policy Characteristics'!A:A,MATCH($C1108,'Policy Characteristics'!$C:$C,0))),"",INDEX('Policy Characteristics'!A:A,MATCH($C1108,'Policy Characteristics'!$C:$C,0)))</f>
        <v>Industry</v>
      </c>
      <c r="B1108" s="262" t="str">
        <f>IF(ISBLANK(INDEX('Policy Characteristics'!B:B,MATCH($C1108,'Policy Characteristics'!$C:$C,0))),"",INDEX('Policy Characteristics'!B:B,MATCH($C1108,'Policy Characteristics'!$C:$C,0)))</f>
        <v>Industry Energy Efficiency Standards</v>
      </c>
      <c r="C1108" s="254" t="str">
        <f t="shared" si="43"/>
        <v>Percentage Improvement in Eqpt Efficiency Standards above BAU</v>
      </c>
      <c r="D1108" s="6" t="s">
        <v>3079</v>
      </c>
      <c r="E1108" s="45" t="s">
        <v>2404</v>
      </c>
      <c r="F1108" t="s">
        <v>2582</v>
      </c>
      <c r="G1108" s="45" t="s">
        <v>2408</v>
      </c>
      <c r="H1108" s="43">
        <v>1092</v>
      </c>
      <c r="I1108" s="324" t="s">
        <v>43</v>
      </c>
      <c r="J1108" s="255" t="str">
        <f>IF(ISBLANK(INDEX('Policy Characteristics'!D:D,MATCH($C1108,'Policy Characteristics'!$C:$C,0))),"",INDEX('Policy Characteristics'!D:D,MATCH($C1108,'Policy Characteristics'!$C:$C,0)))</f>
        <v>Industry Energy Efficiency Standards</v>
      </c>
      <c r="K1108" s="254" t="str">
        <f>IF(ISBLANK(INDEX('Policy Characteristics'!E:E,MATCH($C1108,'Policy Characteristics'!$C:$C,0))),"",INDEX('Policy Characteristics'!E:E,MATCH($C1108,'Policy Characteristics'!$C:$C,0)))</f>
        <v>indst efficiency standards</v>
      </c>
      <c r="L1108" s="261">
        <f>IF(ISBLANK(INDEX('Policy Characteristics'!F:F,MATCH($C1108,'Policy Characteristics'!$C:$C,0))),"",INDEX('Policy Characteristics'!F:F,MATCH($C1108,'Policy Characteristics'!$C:$C,0)))</f>
        <v>0</v>
      </c>
      <c r="M1108" s="261">
        <f>IF(ISBLANK(INDEX('Policy Characteristics'!G:G,MATCH($C1108,'Policy Characteristics'!$C:$C,0))),"",INDEX('Policy Characteristics'!G:G,MATCH($C1108,'Policy Characteristics'!$C:$C,0)))</f>
        <v>0.25</v>
      </c>
      <c r="N1108" s="261">
        <f>IF(ISBLANK(INDEX('Policy Characteristics'!H:H,MATCH($C1108,'Policy Characteristics'!$C:$C,0))),"",INDEX('Policy Characteristics'!H:H,MATCH($C1108,'Policy Characteristics'!$C:$C,0)))</f>
        <v>0.01</v>
      </c>
      <c r="O1108" s="254" t="str">
        <f>IF(ISBLANK(INDEX('Policy Characteristics'!I:I,MATCH($C1108,'Policy Characteristics'!$C:$C,0))),"",INDEX('Policy Characteristics'!I:I,MATCH($C1108,'Policy Characteristics'!$C:$C,0)))</f>
        <v>% reduction in energy use</v>
      </c>
      <c r="P1108" s="254"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54" t="str">
        <f>IF(ISBLANK(INDEX('Policy Characteristics'!K:K,MATCH($C1108,'Policy Characteristics'!$C:$C,0))),"",INDEX('Policy Characteristics'!K:K,MATCH($C1108,'Policy Characteristics'!$C:$C,0)))</f>
        <v>industry-ag-main.html#eff-stds</v>
      </c>
      <c r="R1108" s="254" t="str">
        <f>IF(ISBLANK(INDEX('Policy Characteristics'!L:L,MATCH($C1108,'Policy Characteristics'!$C:$C,0))),"",INDEX('Policy Characteristics'!L:L,MATCH($C1108,'Policy Characteristics'!$C:$C,0)))</f>
        <v>industry-energy-efficiency-standards.html</v>
      </c>
    </row>
    <row r="1109" spans="1:18" s="4" customFormat="1">
      <c r="A1109" s="254" t="str">
        <f>IF(ISBLANK(INDEX('Policy Characteristics'!A:A,MATCH($C1109,'Policy Characteristics'!$C:$C,0))),"",INDEX('Policy Characteristics'!A:A,MATCH($C1109,'Policy Characteristics'!$C:$C,0)))</f>
        <v>Industry</v>
      </c>
      <c r="B1109" s="262" t="str">
        <f>IF(ISBLANK(INDEX('Policy Characteristics'!B:B,MATCH($C1109,'Policy Characteristics'!$C:$C,0))),"",INDEX('Policy Characteristics'!B:B,MATCH($C1109,'Policy Characteristics'!$C:$C,0)))</f>
        <v>Industry Energy Efficiency Standards</v>
      </c>
      <c r="C1109" s="254" t="str">
        <f t="shared" si="43"/>
        <v>Percentage Improvement in Eqpt Efficiency Standards above BAU</v>
      </c>
      <c r="D1109" s="6" t="s">
        <v>3079</v>
      </c>
      <c r="E1109" s="45" t="s">
        <v>2405</v>
      </c>
      <c r="F1109" t="s">
        <v>2582</v>
      </c>
      <c r="G1109" s="45" t="s">
        <v>2411</v>
      </c>
      <c r="H1109" s="43">
        <v>1093</v>
      </c>
      <c r="I1109" s="324" t="s">
        <v>44</v>
      </c>
      <c r="J1109" s="255" t="str">
        <f>IF(ISBLANK(INDEX('Policy Characteristics'!D:D,MATCH($C1109,'Policy Characteristics'!$C:$C,0))),"",INDEX('Policy Characteristics'!D:D,MATCH($C1109,'Policy Characteristics'!$C:$C,0)))</f>
        <v>Industry Energy Efficiency Standards</v>
      </c>
      <c r="K1109" s="254" t="str">
        <f>IF(ISBLANK(INDEX('Policy Characteristics'!E:E,MATCH($C1109,'Policy Characteristics'!$C:$C,0))),"",INDEX('Policy Characteristics'!E:E,MATCH($C1109,'Policy Characteristics'!$C:$C,0)))</f>
        <v>indst efficiency standards</v>
      </c>
      <c r="L1109" s="261">
        <f>IF(ISBLANK(INDEX('Policy Characteristics'!F:F,MATCH($C1109,'Policy Characteristics'!$C:$C,0))),"",INDEX('Policy Characteristics'!F:F,MATCH($C1109,'Policy Characteristics'!$C:$C,0)))</f>
        <v>0</v>
      </c>
      <c r="M1109" s="261">
        <f>IF(ISBLANK(INDEX('Policy Characteristics'!G:G,MATCH($C1109,'Policy Characteristics'!$C:$C,0))),"",INDEX('Policy Characteristics'!G:G,MATCH($C1109,'Policy Characteristics'!$C:$C,0)))</f>
        <v>0.25</v>
      </c>
      <c r="N1109" s="261">
        <f>IF(ISBLANK(INDEX('Policy Characteristics'!H:H,MATCH($C1109,'Policy Characteristics'!$C:$C,0))),"",INDEX('Policy Characteristics'!H:H,MATCH($C1109,'Policy Characteristics'!$C:$C,0)))</f>
        <v>0.01</v>
      </c>
      <c r="O1109" s="254" t="str">
        <f>IF(ISBLANK(INDEX('Policy Characteristics'!I:I,MATCH($C1109,'Policy Characteristics'!$C:$C,0))),"",INDEX('Policy Characteristics'!I:I,MATCH($C1109,'Policy Characteristics'!$C:$C,0)))</f>
        <v>% reduction in energy use</v>
      </c>
      <c r="P1109" s="254"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54" t="str">
        <f>IF(ISBLANK(INDEX('Policy Characteristics'!K:K,MATCH($C1109,'Policy Characteristics'!$C:$C,0))),"",INDEX('Policy Characteristics'!K:K,MATCH($C1109,'Policy Characteristics'!$C:$C,0)))</f>
        <v>industry-ag-main.html#eff-stds</v>
      </c>
      <c r="R1109" s="254" t="str">
        <f>IF(ISBLANK(INDEX('Policy Characteristics'!L:L,MATCH($C1109,'Policy Characteristics'!$C:$C,0))),"",INDEX('Policy Characteristics'!L:L,MATCH($C1109,'Policy Characteristics'!$C:$C,0)))</f>
        <v>industry-energy-efficiency-standards.html</v>
      </c>
    </row>
    <row r="1110" spans="1:18" s="4" customFormat="1">
      <c r="A1110" s="254" t="str">
        <f>IF(ISBLANK(INDEX('Policy Characteristics'!A:A,MATCH($C1110,'Policy Characteristics'!$C:$C,0))),"",INDEX('Policy Characteristics'!A:A,MATCH($C1110,'Policy Characteristics'!$C:$C,0)))</f>
        <v>Industry</v>
      </c>
      <c r="B1110" s="262" t="str">
        <f>IF(ISBLANK(INDEX('Policy Characteristics'!B:B,MATCH($C1110,'Policy Characteristics'!$C:$C,0))),"",INDEX('Policy Characteristics'!B:B,MATCH($C1110,'Policy Characteristics'!$C:$C,0)))</f>
        <v>Industry Energy Efficiency Standards</v>
      </c>
      <c r="C1110" s="254" t="str">
        <f t="shared" si="43"/>
        <v>Percentage Improvement in Eqpt Efficiency Standards above BAU</v>
      </c>
      <c r="D1110" s="6" t="s">
        <v>3079</v>
      </c>
      <c r="E1110" s="45" t="s">
        <v>2708</v>
      </c>
      <c r="F1110" t="s">
        <v>2582</v>
      </c>
      <c r="G1110" s="45" t="s">
        <v>2711</v>
      </c>
      <c r="H1110" s="43">
        <v>1094</v>
      </c>
      <c r="I1110" s="324" t="s">
        <v>44</v>
      </c>
      <c r="J1110" s="255" t="str">
        <f>IF(ISBLANK(INDEX('Policy Characteristics'!D:D,MATCH($C1110,'Policy Characteristics'!$C:$C,0))),"",INDEX('Policy Characteristics'!D:D,MATCH($C1110,'Policy Characteristics'!$C:$C,0)))</f>
        <v>Industry Energy Efficiency Standards</v>
      </c>
      <c r="K1110" s="254" t="str">
        <f>IF(ISBLANK(INDEX('Policy Characteristics'!E:E,MATCH($C1110,'Policy Characteristics'!$C:$C,0))),"",INDEX('Policy Characteristics'!E:E,MATCH($C1110,'Policy Characteristics'!$C:$C,0)))</f>
        <v>indst efficiency standards</v>
      </c>
      <c r="L1110" s="261">
        <f>IF(ISBLANK(INDEX('Policy Characteristics'!F:F,MATCH($C1110,'Policy Characteristics'!$C:$C,0))),"",INDEX('Policy Characteristics'!F:F,MATCH($C1110,'Policy Characteristics'!$C:$C,0)))</f>
        <v>0</v>
      </c>
      <c r="M1110" s="261">
        <f>IF(ISBLANK(INDEX('Policy Characteristics'!G:G,MATCH($C1110,'Policy Characteristics'!$C:$C,0))),"",INDEX('Policy Characteristics'!G:G,MATCH($C1110,'Policy Characteristics'!$C:$C,0)))</f>
        <v>0.25</v>
      </c>
      <c r="N1110" s="261">
        <f>IF(ISBLANK(INDEX('Policy Characteristics'!H:H,MATCH($C1110,'Policy Characteristics'!$C:$C,0))),"",INDEX('Policy Characteristics'!H:H,MATCH($C1110,'Policy Characteristics'!$C:$C,0)))</f>
        <v>0.01</v>
      </c>
      <c r="O1110" s="254" t="str">
        <f>IF(ISBLANK(INDEX('Policy Characteristics'!I:I,MATCH($C1110,'Policy Characteristics'!$C:$C,0))),"",INDEX('Policy Characteristics'!I:I,MATCH($C1110,'Policy Characteristics'!$C:$C,0)))</f>
        <v>% reduction in energy use</v>
      </c>
      <c r="P1110" s="254"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54" t="str">
        <f>IF(ISBLANK(INDEX('Policy Characteristics'!K:K,MATCH($C1110,'Policy Characteristics'!$C:$C,0))),"",INDEX('Policy Characteristics'!K:K,MATCH($C1110,'Policy Characteristics'!$C:$C,0)))</f>
        <v>industry-ag-main.html#eff-stds</v>
      </c>
      <c r="R1110" s="254" t="str">
        <f>IF(ISBLANK(INDEX('Policy Characteristics'!L:L,MATCH($C1110,'Policy Characteristics'!$C:$C,0))),"",INDEX('Policy Characteristics'!L:L,MATCH($C1110,'Policy Characteristics'!$C:$C,0)))</f>
        <v>industry-energy-efficiency-standards.html</v>
      </c>
    </row>
    <row r="1111" spans="1:18" s="4" customFormat="1">
      <c r="A1111" s="254" t="str">
        <f>IF(ISBLANK(INDEX('Policy Characteristics'!A:A,MATCH($C1111,'Policy Characteristics'!$C:$C,0))),"",INDEX('Policy Characteristics'!A:A,MATCH($C1111,'Policy Characteristics'!$C:$C,0)))</f>
        <v>Industry</v>
      </c>
      <c r="B1111" s="262" t="str">
        <f>IF(ISBLANK(INDEX('Policy Characteristics'!B:B,MATCH($C1111,'Policy Characteristics'!$C:$C,0))),"",INDEX('Policy Characteristics'!B:B,MATCH($C1111,'Policy Characteristics'!$C:$C,0)))</f>
        <v>Industry Energy Efficiency Standards</v>
      </c>
      <c r="C1111" s="254" t="str">
        <f t="shared" si="43"/>
        <v>Percentage Improvement in Eqpt Efficiency Standards above BAU</v>
      </c>
      <c r="D1111" s="6" t="s">
        <v>3079</v>
      </c>
      <c r="E1111" s="45" t="s">
        <v>2709</v>
      </c>
      <c r="F1111" t="s">
        <v>2582</v>
      </c>
      <c r="G1111" s="45" t="s">
        <v>2713</v>
      </c>
      <c r="H1111" s="43">
        <v>1095</v>
      </c>
      <c r="I1111" s="324" t="s">
        <v>43</v>
      </c>
      <c r="J1111" s="255" t="str">
        <f>IF(ISBLANK(INDEX('Policy Characteristics'!D:D,MATCH($C1111,'Policy Characteristics'!$C:$C,0))),"",INDEX('Policy Characteristics'!D:D,MATCH($C1111,'Policy Characteristics'!$C:$C,0)))</f>
        <v>Industry Energy Efficiency Standards</v>
      </c>
      <c r="K1111" s="254" t="str">
        <f>IF(ISBLANK(INDEX('Policy Characteristics'!E:E,MATCH($C1111,'Policy Characteristics'!$C:$C,0))),"",INDEX('Policy Characteristics'!E:E,MATCH($C1111,'Policy Characteristics'!$C:$C,0)))</f>
        <v>indst efficiency standards</v>
      </c>
      <c r="L1111" s="261">
        <f>IF(ISBLANK(INDEX('Policy Characteristics'!F:F,MATCH($C1111,'Policy Characteristics'!$C:$C,0))),"",INDEX('Policy Characteristics'!F:F,MATCH($C1111,'Policy Characteristics'!$C:$C,0)))</f>
        <v>0</v>
      </c>
      <c r="M1111" s="261">
        <f>IF(ISBLANK(INDEX('Policy Characteristics'!G:G,MATCH($C1111,'Policy Characteristics'!$C:$C,0))),"",INDEX('Policy Characteristics'!G:G,MATCH($C1111,'Policy Characteristics'!$C:$C,0)))</f>
        <v>0.25</v>
      </c>
      <c r="N1111" s="261">
        <f>IF(ISBLANK(INDEX('Policy Characteristics'!H:H,MATCH($C1111,'Policy Characteristics'!$C:$C,0))),"",INDEX('Policy Characteristics'!H:H,MATCH($C1111,'Policy Characteristics'!$C:$C,0)))</f>
        <v>0.01</v>
      </c>
      <c r="O1111" s="254" t="str">
        <f>IF(ISBLANK(INDEX('Policy Characteristics'!I:I,MATCH($C1111,'Policy Characteristics'!$C:$C,0))),"",INDEX('Policy Characteristics'!I:I,MATCH($C1111,'Policy Characteristics'!$C:$C,0)))</f>
        <v>% reduction in energy use</v>
      </c>
      <c r="P1111" s="254"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54" t="str">
        <f>IF(ISBLANK(INDEX('Policy Characteristics'!K:K,MATCH($C1111,'Policy Characteristics'!$C:$C,0))),"",INDEX('Policy Characteristics'!K:K,MATCH($C1111,'Policy Characteristics'!$C:$C,0)))</f>
        <v>industry-ag-main.html#eff-stds</v>
      </c>
      <c r="R1111" s="254" t="str">
        <f>IF(ISBLANK(INDEX('Policy Characteristics'!L:L,MATCH($C1111,'Policy Characteristics'!$C:$C,0))),"",INDEX('Policy Characteristics'!L:L,MATCH($C1111,'Policy Characteristics'!$C:$C,0)))</f>
        <v>industry-energy-efficiency-standards.html</v>
      </c>
    </row>
    <row r="1112" spans="1:18" s="4" customFormat="1">
      <c r="A1112" s="254" t="str">
        <f>IF(ISBLANK(INDEX('Policy Characteristics'!A:A,MATCH($C1112,'Policy Characteristics'!$C:$C,0))),"",INDEX('Policy Characteristics'!A:A,MATCH($C1112,'Policy Characteristics'!$C:$C,0)))</f>
        <v>Industry</v>
      </c>
      <c r="B1112" s="262" t="str">
        <f>IF(ISBLANK(INDEX('Policy Characteristics'!B:B,MATCH($C1112,'Policy Characteristics'!$C:$C,0))),"",INDEX('Policy Characteristics'!B:B,MATCH($C1112,'Policy Characteristics'!$C:$C,0)))</f>
        <v>Industry Energy Efficiency Standards</v>
      </c>
      <c r="C1112" s="254" t="str">
        <f t="shared" si="43"/>
        <v>Percentage Improvement in Eqpt Efficiency Standards above BAU</v>
      </c>
      <c r="D1112" s="6" t="s">
        <v>3079</v>
      </c>
      <c r="E1112" s="45" t="s">
        <v>2710</v>
      </c>
      <c r="F1112" t="s">
        <v>2582</v>
      </c>
      <c r="G1112" s="45" t="s">
        <v>2714</v>
      </c>
      <c r="H1112" s="43">
        <v>1096</v>
      </c>
      <c r="I1112" s="324" t="s">
        <v>43</v>
      </c>
      <c r="J1112" s="255" t="str">
        <f>IF(ISBLANK(INDEX('Policy Characteristics'!D:D,MATCH($C1112,'Policy Characteristics'!$C:$C,0))),"",INDEX('Policy Characteristics'!D:D,MATCH($C1112,'Policy Characteristics'!$C:$C,0)))</f>
        <v>Industry Energy Efficiency Standards</v>
      </c>
      <c r="K1112" s="254" t="str">
        <f>IF(ISBLANK(INDEX('Policy Characteristics'!E:E,MATCH($C1112,'Policy Characteristics'!$C:$C,0))),"",INDEX('Policy Characteristics'!E:E,MATCH($C1112,'Policy Characteristics'!$C:$C,0)))</f>
        <v>indst efficiency standards</v>
      </c>
      <c r="L1112" s="261">
        <f>IF(ISBLANK(INDEX('Policy Characteristics'!F:F,MATCH($C1112,'Policy Characteristics'!$C:$C,0))),"",INDEX('Policy Characteristics'!F:F,MATCH($C1112,'Policy Characteristics'!$C:$C,0)))</f>
        <v>0</v>
      </c>
      <c r="M1112" s="261">
        <f>IF(ISBLANK(INDEX('Policy Characteristics'!G:G,MATCH($C1112,'Policy Characteristics'!$C:$C,0))),"",INDEX('Policy Characteristics'!G:G,MATCH($C1112,'Policy Characteristics'!$C:$C,0)))</f>
        <v>0.25</v>
      </c>
      <c r="N1112" s="261">
        <f>IF(ISBLANK(INDEX('Policy Characteristics'!H:H,MATCH($C1112,'Policy Characteristics'!$C:$C,0))),"",INDEX('Policy Characteristics'!H:H,MATCH($C1112,'Policy Characteristics'!$C:$C,0)))</f>
        <v>0.01</v>
      </c>
      <c r="O1112" s="254" t="str">
        <f>IF(ISBLANK(INDEX('Policy Characteristics'!I:I,MATCH($C1112,'Policy Characteristics'!$C:$C,0))),"",INDEX('Policy Characteristics'!I:I,MATCH($C1112,'Policy Characteristics'!$C:$C,0)))</f>
        <v>% reduction in energy use</v>
      </c>
      <c r="P1112" s="254"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54" t="str">
        <f>IF(ISBLANK(INDEX('Policy Characteristics'!K:K,MATCH($C1112,'Policy Characteristics'!$C:$C,0))),"",INDEX('Policy Characteristics'!K:K,MATCH($C1112,'Policy Characteristics'!$C:$C,0)))</f>
        <v>industry-ag-main.html#eff-stds</v>
      </c>
      <c r="R1112" s="254" t="str">
        <f>IF(ISBLANK(INDEX('Policy Characteristics'!L:L,MATCH($C1112,'Policy Characteristics'!$C:$C,0))),"",INDEX('Policy Characteristics'!L:L,MATCH($C1112,'Policy Characteristics'!$C:$C,0)))</f>
        <v>industry-energy-efficiency-standards.html</v>
      </c>
    </row>
    <row r="1113" spans="1:18" s="4" customFormat="1">
      <c r="A1113" s="254" t="str">
        <f>IF(ISBLANK(INDEX('Policy Characteristics'!A:A,MATCH($C1113,'Policy Characteristics'!$C:$C,0))),"",INDEX('Policy Characteristics'!A:A,MATCH($C1113,'Policy Characteristics'!$C:$C,0)))</f>
        <v>Industry</v>
      </c>
      <c r="B1113" s="262" t="str">
        <f>IF(ISBLANK(INDEX('Policy Characteristics'!B:B,MATCH($C1113,'Policy Characteristics'!$C:$C,0))),"",INDEX('Policy Characteristics'!B:B,MATCH($C1113,'Policy Characteristics'!$C:$C,0)))</f>
        <v>Industry Energy Efficiency Standards</v>
      </c>
      <c r="C1113" s="254" t="str">
        <f t="shared" si="43"/>
        <v>Percentage Improvement in Eqpt Efficiency Standards above BAU</v>
      </c>
      <c r="D1113" s="6" t="s">
        <v>3079</v>
      </c>
      <c r="E1113" s="45" t="s">
        <v>2707</v>
      </c>
      <c r="F1113" t="s">
        <v>2582</v>
      </c>
      <c r="G1113" s="45" t="s">
        <v>2712</v>
      </c>
      <c r="H1113" s="43">
        <v>1097</v>
      </c>
      <c r="I1113" s="324" t="s">
        <v>44</v>
      </c>
      <c r="J1113" s="255" t="str">
        <f>IF(ISBLANK(INDEX('Policy Characteristics'!D:D,MATCH($C1113,'Policy Characteristics'!$C:$C,0))),"",INDEX('Policy Characteristics'!D:D,MATCH($C1113,'Policy Characteristics'!$C:$C,0)))</f>
        <v>Industry Energy Efficiency Standards</v>
      </c>
      <c r="K1113" s="254" t="str">
        <f>IF(ISBLANK(INDEX('Policy Characteristics'!E:E,MATCH($C1113,'Policy Characteristics'!$C:$C,0))),"",INDEX('Policy Characteristics'!E:E,MATCH($C1113,'Policy Characteristics'!$C:$C,0)))</f>
        <v>indst efficiency standards</v>
      </c>
      <c r="L1113" s="261">
        <f>IF(ISBLANK(INDEX('Policy Characteristics'!F:F,MATCH($C1113,'Policy Characteristics'!$C:$C,0))),"",INDEX('Policy Characteristics'!F:F,MATCH($C1113,'Policy Characteristics'!$C:$C,0)))</f>
        <v>0</v>
      </c>
      <c r="M1113" s="261">
        <f>IF(ISBLANK(INDEX('Policy Characteristics'!G:G,MATCH($C1113,'Policy Characteristics'!$C:$C,0))),"",INDEX('Policy Characteristics'!G:G,MATCH($C1113,'Policy Characteristics'!$C:$C,0)))</f>
        <v>0.25</v>
      </c>
      <c r="N1113" s="261">
        <f>IF(ISBLANK(INDEX('Policy Characteristics'!H:H,MATCH($C1113,'Policy Characteristics'!$C:$C,0))),"",INDEX('Policy Characteristics'!H:H,MATCH($C1113,'Policy Characteristics'!$C:$C,0)))</f>
        <v>0.01</v>
      </c>
      <c r="O1113" s="254" t="str">
        <f>IF(ISBLANK(INDEX('Policy Characteristics'!I:I,MATCH($C1113,'Policy Characteristics'!$C:$C,0))),"",INDEX('Policy Characteristics'!I:I,MATCH($C1113,'Policy Characteristics'!$C:$C,0)))</f>
        <v>% reduction in energy use</v>
      </c>
      <c r="P1113" s="254"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54" t="str">
        <f>IF(ISBLANK(INDEX('Policy Characteristics'!K:K,MATCH($C1113,'Policy Characteristics'!$C:$C,0))),"",INDEX('Policy Characteristics'!K:K,MATCH($C1113,'Policy Characteristics'!$C:$C,0)))</f>
        <v>industry-ag-main.html#eff-stds</v>
      </c>
      <c r="R1113" s="254" t="str">
        <f>IF(ISBLANK(INDEX('Policy Characteristics'!L:L,MATCH($C1113,'Policy Characteristics'!$C:$C,0))),"",INDEX('Policy Characteristics'!L:L,MATCH($C1113,'Policy Characteristics'!$C:$C,0)))</f>
        <v>industry-energy-efficiency-standards.html</v>
      </c>
    </row>
    <row r="1114" spans="1:18" s="4" customFormat="1">
      <c r="A1114" s="254" t="str">
        <f>IF(ISBLANK(INDEX('Policy Characteristics'!A:A,MATCH($C1114,'Policy Characteristics'!$C:$C,0))),"",INDEX('Policy Characteristics'!A:A,MATCH($C1114,'Policy Characteristics'!$C:$C,0)))</f>
        <v>Industry</v>
      </c>
      <c r="B1114" s="262" t="str">
        <f>IF(ISBLANK(INDEX('Policy Characteristics'!B:B,MATCH($C1114,'Policy Characteristics'!$C:$C,0))),"",INDEX('Policy Characteristics'!B:B,MATCH($C1114,'Policy Characteristics'!$C:$C,0)))</f>
        <v>Industry Energy Efficiency Standards</v>
      </c>
      <c r="C1114" s="254" t="str">
        <f t="shared" si="43"/>
        <v>Percentage Improvement in Eqpt Efficiency Standards above BAU</v>
      </c>
      <c r="D1114" s="6" t="s">
        <v>3080</v>
      </c>
      <c r="E1114" s="45" t="s">
        <v>2400</v>
      </c>
      <c r="F1114" t="s">
        <v>3042</v>
      </c>
      <c r="G1114" s="45" t="s">
        <v>2406</v>
      </c>
      <c r="H1114" s="43">
        <v>1098</v>
      </c>
      <c r="I1114" s="324" t="s">
        <v>43</v>
      </c>
      <c r="J1114" s="255" t="str">
        <f>IF(ISBLANK(INDEX('Policy Characteristics'!D:D,MATCH($C1114,'Policy Characteristics'!$C:$C,0))),"",INDEX('Policy Characteristics'!D:D,MATCH($C1114,'Policy Characteristics'!$C:$C,0)))</f>
        <v>Industry Energy Efficiency Standards</v>
      </c>
      <c r="K1114" s="254" t="str">
        <f>IF(ISBLANK(INDEX('Policy Characteristics'!E:E,MATCH($C1114,'Policy Characteristics'!$C:$C,0))),"",INDEX('Policy Characteristics'!E:E,MATCH($C1114,'Policy Characteristics'!$C:$C,0)))</f>
        <v>indst efficiency standards</v>
      </c>
      <c r="L1114" s="261">
        <f>IF(ISBLANK(INDEX('Policy Characteristics'!F:F,MATCH($C1114,'Policy Characteristics'!$C:$C,0))),"",INDEX('Policy Characteristics'!F:F,MATCH($C1114,'Policy Characteristics'!$C:$C,0)))</f>
        <v>0</v>
      </c>
      <c r="M1114" s="261">
        <f>IF(ISBLANK(INDEX('Policy Characteristics'!G:G,MATCH($C1114,'Policy Characteristics'!$C:$C,0))),"",INDEX('Policy Characteristics'!G:G,MATCH($C1114,'Policy Characteristics'!$C:$C,0)))</f>
        <v>0.25</v>
      </c>
      <c r="N1114" s="261">
        <f>IF(ISBLANK(INDEX('Policy Characteristics'!H:H,MATCH($C1114,'Policy Characteristics'!$C:$C,0))),"",INDEX('Policy Characteristics'!H:H,MATCH($C1114,'Policy Characteristics'!$C:$C,0)))</f>
        <v>0.01</v>
      </c>
      <c r="O1114" s="254" t="str">
        <f>IF(ISBLANK(INDEX('Policy Characteristics'!I:I,MATCH($C1114,'Policy Characteristics'!$C:$C,0))),"",INDEX('Policy Characteristics'!I:I,MATCH($C1114,'Policy Characteristics'!$C:$C,0)))</f>
        <v>% reduction in energy use</v>
      </c>
      <c r="P1114" s="254"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54" t="str">
        <f>IF(ISBLANK(INDEX('Policy Characteristics'!K:K,MATCH($C1114,'Policy Characteristics'!$C:$C,0))),"",INDEX('Policy Characteristics'!K:K,MATCH($C1114,'Policy Characteristics'!$C:$C,0)))</f>
        <v>industry-ag-main.html#eff-stds</v>
      </c>
      <c r="R1114" s="254" t="str">
        <f>IF(ISBLANK(INDEX('Policy Characteristics'!L:L,MATCH($C1114,'Policy Characteristics'!$C:$C,0))),"",INDEX('Policy Characteristics'!L:L,MATCH($C1114,'Policy Characteristics'!$C:$C,0)))</f>
        <v>industry-energy-efficiency-standards.html</v>
      </c>
    </row>
    <row r="1115" spans="1:18" s="4" customFormat="1">
      <c r="A1115" s="254" t="str">
        <f>IF(ISBLANK(INDEX('Policy Characteristics'!A:A,MATCH($C1115,'Policy Characteristics'!$C:$C,0))),"",INDEX('Policy Characteristics'!A:A,MATCH($C1115,'Policy Characteristics'!$C:$C,0)))</f>
        <v>Industry</v>
      </c>
      <c r="B1115" s="262" t="str">
        <f>IF(ISBLANK(INDEX('Policy Characteristics'!B:B,MATCH($C1115,'Policy Characteristics'!$C:$C,0))),"",INDEX('Policy Characteristics'!B:B,MATCH($C1115,'Policy Characteristics'!$C:$C,0)))</f>
        <v>Industry Energy Efficiency Standards</v>
      </c>
      <c r="C1115" s="254" t="str">
        <f t="shared" si="43"/>
        <v>Percentage Improvement in Eqpt Efficiency Standards above BAU</v>
      </c>
      <c r="D1115" s="6" t="s">
        <v>3080</v>
      </c>
      <c r="E1115" s="45" t="s">
        <v>2401</v>
      </c>
      <c r="F1115" t="s">
        <v>3042</v>
      </c>
      <c r="G1115" s="45" t="s">
        <v>2409</v>
      </c>
      <c r="H1115" s="43">
        <v>1099</v>
      </c>
      <c r="I1115" s="324" t="s">
        <v>43</v>
      </c>
      <c r="J1115" s="255" t="str">
        <f>IF(ISBLANK(INDEX('Policy Characteristics'!D:D,MATCH($C1115,'Policy Characteristics'!$C:$C,0))),"",INDEX('Policy Characteristics'!D:D,MATCH($C1115,'Policy Characteristics'!$C:$C,0)))</f>
        <v>Industry Energy Efficiency Standards</v>
      </c>
      <c r="K1115" s="254" t="str">
        <f>IF(ISBLANK(INDEX('Policy Characteristics'!E:E,MATCH($C1115,'Policy Characteristics'!$C:$C,0))),"",INDEX('Policy Characteristics'!E:E,MATCH($C1115,'Policy Characteristics'!$C:$C,0)))</f>
        <v>indst efficiency standards</v>
      </c>
      <c r="L1115" s="261">
        <f>IF(ISBLANK(INDEX('Policy Characteristics'!F:F,MATCH($C1115,'Policy Characteristics'!$C:$C,0))),"",INDEX('Policy Characteristics'!F:F,MATCH($C1115,'Policy Characteristics'!$C:$C,0)))</f>
        <v>0</v>
      </c>
      <c r="M1115" s="261">
        <f>IF(ISBLANK(INDEX('Policy Characteristics'!G:G,MATCH($C1115,'Policy Characteristics'!$C:$C,0))),"",INDEX('Policy Characteristics'!G:G,MATCH($C1115,'Policy Characteristics'!$C:$C,0)))</f>
        <v>0.25</v>
      </c>
      <c r="N1115" s="261">
        <f>IF(ISBLANK(INDEX('Policy Characteristics'!H:H,MATCH($C1115,'Policy Characteristics'!$C:$C,0))),"",INDEX('Policy Characteristics'!H:H,MATCH($C1115,'Policy Characteristics'!$C:$C,0)))</f>
        <v>0.01</v>
      </c>
      <c r="O1115" s="254" t="str">
        <f>IF(ISBLANK(INDEX('Policy Characteristics'!I:I,MATCH($C1115,'Policy Characteristics'!$C:$C,0))),"",INDEX('Policy Characteristics'!I:I,MATCH($C1115,'Policy Characteristics'!$C:$C,0)))</f>
        <v>% reduction in energy use</v>
      </c>
      <c r="P1115" s="254"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54" t="str">
        <f>IF(ISBLANK(INDEX('Policy Characteristics'!K:K,MATCH($C1115,'Policy Characteristics'!$C:$C,0))),"",INDEX('Policy Characteristics'!K:K,MATCH($C1115,'Policy Characteristics'!$C:$C,0)))</f>
        <v>industry-ag-main.html#eff-stds</v>
      </c>
      <c r="R1115" s="254" t="str">
        <f>IF(ISBLANK(INDEX('Policy Characteristics'!L:L,MATCH($C1115,'Policy Characteristics'!$C:$C,0))),"",INDEX('Policy Characteristics'!L:L,MATCH($C1115,'Policy Characteristics'!$C:$C,0)))</f>
        <v>industry-energy-efficiency-standards.html</v>
      </c>
    </row>
    <row r="1116" spans="1:18" s="4" customFormat="1">
      <c r="A1116" s="254" t="str">
        <f>IF(ISBLANK(INDEX('Policy Characteristics'!A:A,MATCH($C1116,'Policy Characteristics'!$C:$C,0))),"",INDEX('Policy Characteristics'!A:A,MATCH($C1116,'Policy Characteristics'!$C:$C,0)))</f>
        <v>Industry</v>
      </c>
      <c r="B1116" s="262" t="str">
        <f>IF(ISBLANK(INDEX('Policy Characteristics'!B:B,MATCH($C1116,'Policy Characteristics'!$C:$C,0))),"",INDEX('Policy Characteristics'!B:B,MATCH($C1116,'Policy Characteristics'!$C:$C,0)))</f>
        <v>Industry Energy Efficiency Standards</v>
      </c>
      <c r="C1116" s="254" t="str">
        <f t="shared" si="43"/>
        <v>Percentage Improvement in Eqpt Efficiency Standards above BAU</v>
      </c>
      <c r="D1116" s="6" t="s">
        <v>3080</v>
      </c>
      <c r="E1116" s="45" t="s">
        <v>2402</v>
      </c>
      <c r="F1116" t="s">
        <v>3042</v>
      </c>
      <c r="G1116" s="45" t="s">
        <v>2410</v>
      </c>
      <c r="H1116" s="43">
        <v>1100</v>
      </c>
      <c r="I1116" s="324" t="s">
        <v>43</v>
      </c>
      <c r="J1116" s="255" t="str">
        <f>IF(ISBLANK(INDEX('Policy Characteristics'!D:D,MATCH($C1116,'Policy Characteristics'!$C:$C,0))),"",INDEX('Policy Characteristics'!D:D,MATCH($C1116,'Policy Characteristics'!$C:$C,0)))</f>
        <v>Industry Energy Efficiency Standards</v>
      </c>
      <c r="K1116" s="254" t="str">
        <f>IF(ISBLANK(INDEX('Policy Characteristics'!E:E,MATCH($C1116,'Policy Characteristics'!$C:$C,0))),"",INDEX('Policy Characteristics'!E:E,MATCH($C1116,'Policy Characteristics'!$C:$C,0)))</f>
        <v>indst efficiency standards</v>
      </c>
      <c r="L1116" s="261">
        <f>IF(ISBLANK(INDEX('Policy Characteristics'!F:F,MATCH($C1116,'Policy Characteristics'!$C:$C,0))),"",INDEX('Policy Characteristics'!F:F,MATCH($C1116,'Policy Characteristics'!$C:$C,0)))</f>
        <v>0</v>
      </c>
      <c r="M1116" s="261">
        <f>IF(ISBLANK(INDEX('Policy Characteristics'!G:G,MATCH($C1116,'Policy Characteristics'!$C:$C,0))),"",INDEX('Policy Characteristics'!G:G,MATCH($C1116,'Policy Characteristics'!$C:$C,0)))</f>
        <v>0.25</v>
      </c>
      <c r="N1116" s="261">
        <f>IF(ISBLANK(INDEX('Policy Characteristics'!H:H,MATCH($C1116,'Policy Characteristics'!$C:$C,0))),"",INDEX('Policy Characteristics'!H:H,MATCH($C1116,'Policy Characteristics'!$C:$C,0)))</f>
        <v>0.01</v>
      </c>
      <c r="O1116" s="254" t="str">
        <f>IF(ISBLANK(INDEX('Policy Characteristics'!I:I,MATCH($C1116,'Policy Characteristics'!$C:$C,0))),"",INDEX('Policy Characteristics'!I:I,MATCH($C1116,'Policy Characteristics'!$C:$C,0)))</f>
        <v>% reduction in energy use</v>
      </c>
      <c r="P1116" s="254"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54" t="str">
        <f>IF(ISBLANK(INDEX('Policy Characteristics'!K:K,MATCH($C1116,'Policy Characteristics'!$C:$C,0))),"",INDEX('Policy Characteristics'!K:K,MATCH($C1116,'Policy Characteristics'!$C:$C,0)))</f>
        <v>industry-ag-main.html#eff-stds</v>
      </c>
      <c r="R1116" s="254" t="str">
        <f>IF(ISBLANK(INDEX('Policy Characteristics'!L:L,MATCH($C1116,'Policy Characteristics'!$C:$C,0))),"",INDEX('Policy Characteristics'!L:L,MATCH($C1116,'Policy Characteristics'!$C:$C,0)))</f>
        <v>industry-energy-efficiency-standards.html</v>
      </c>
    </row>
    <row r="1117" spans="1:18" s="4" customFormat="1">
      <c r="A1117" s="254" t="str">
        <f>IF(ISBLANK(INDEX('Policy Characteristics'!A:A,MATCH($C1117,'Policy Characteristics'!$C:$C,0))),"",INDEX('Policy Characteristics'!A:A,MATCH($C1117,'Policy Characteristics'!$C:$C,0)))</f>
        <v>Industry</v>
      </c>
      <c r="B1117" s="262" t="str">
        <f>IF(ISBLANK(INDEX('Policy Characteristics'!B:B,MATCH($C1117,'Policy Characteristics'!$C:$C,0))),"",INDEX('Policy Characteristics'!B:B,MATCH($C1117,'Policy Characteristics'!$C:$C,0)))</f>
        <v>Industry Energy Efficiency Standards</v>
      </c>
      <c r="C1117" s="254" t="str">
        <f t="shared" si="43"/>
        <v>Percentage Improvement in Eqpt Efficiency Standards above BAU</v>
      </c>
      <c r="D1117" s="6" t="s">
        <v>3080</v>
      </c>
      <c r="E1117" s="45" t="s">
        <v>2403</v>
      </c>
      <c r="F1117" t="s">
        <v>3042</v>
      </c>
      <c r="G1117" s="45" t="s">
        <v>2407</v>
      </c>
      <c r="H1117" s="43">
        <v>1101</v>
      </c>
      <c r="I1117" s="324" t="s">
        <v>44</v>
      </c>
      <c r="J1117" s="255" t="str">
        <f>IF(ISBLANK(INDEX('Policy Characteristics'!D:D,MATCH($C1117,'Policy Characteristics'!$C:$C,0))),"",INDEX('Policy Characteristics'!D:D,MATCH($C1117,'Policy Characteristics'!$C:$C,0)))</f>
        <v>Industry Energy Efficiency Standards</v>
      </c>
      <c r="K1117" s="254" t="str">
        <f>IF(ISBLANK(INDEX('Policy Characteristics'!E:E,MATCH($C1117,'Policy Characteristics'!$C:$C,0))),"",INDEX('Policy Characteristics'!E:E,MATCH($C1117,'Policy Characteristics'!$C:$C,0)))</f>
        <v>indst efficiency standards</v>
      </c>
      <c r="L1117" s="261">
        <f>IF(ISBLANK(INDEX('Policy Characteristics'!F:F,MATCH($C1117,'Policy Characteristics'!$C:$C,0))),"",INDEX('Policy Characteristics'!F:F,MATCH($C1117,'Policy Characteristics'!$C:$C,0)))</f>
        <v>0</v>
      </c>
      <c r="M1117" s="261">
        <f>IF(ISBLANK(INDEX('Policy Characteristics'!G:G,MATCH($C1117,'Policy Characteristics'!$C:$C,0))),"",INDEX('Policy Characteristics'!G:G,MATCH($C1117,'Policy Characteristics'!$C:$C,0)))</f>
        <v>0.25</v>
      </c>
      <c r="N1117" s="261">
        <f>IF(ISBLANK(INDEX('Policy Characteristics'!H:H,MATCH($C1117,'Policy Characteristics'!$C:$C,0))),"",INDEX('Policy Characteristics'!H:H,MATCH($C1117,'Policy Characteristics'!$C:$C,0)))</f>
        <v>0.01</v>
      </c>
      <c r="O1117" s="254" t="str">
        <f>IF(ISBLANK(INDEX('Policy Characteristics'!I:I,MATCH($C1117,'Policy Characteristics'!$C:$C,0))),"",INDEX('Policy Characteristics'!I:I,MATCH($C1117,'Policy Characteristics'!$C:$C,0)))</f>
        <v>% reduction in energy use</v>
      </c>
      <c r="P1117" s="254"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54" t="str">
        <f>IF(ISBLANK(INDEX('Policy Characteristics'!K:K,MATCH($C1117,'Policy Characteristics'!$C:$C,0))),"",INDEX('Policy Characteristics'!K:K,MATCH($C1117,'Policy Characteristics'!$C:$C,0)))</f>
        <v>industry-ag-main.html#eff-stds</v>
      </c>
      <c r="R1117" s="254" t="str">
        <f>IF(ISBLANK(INDEX('Policy Characteristics'!L:L,MATCH($C1117,'Policy Characteristics'!$C:$C,0))),"",INDEX('Policy Characteristics'!L:L,MATCH($C1117,'Policy Characteristics'!$C:$C,0)))</f>
        <v>industry-energy-efficiency-standards.html</v>
      </c>
    </row>
    <row r="1118" spans="1:18" s="4" customFormat="1">
      <c r="A1118" s="254" t="str">
        <f>IF(ISBLANK(INDEX('Policy Characteristics'!A:A,MATCH($C1118,'Policy Characteristics'!$C:$C,0))),"",INDEX('Policy Characteristics'!A:A,MATCH($C1118,'Policy Characteristics'!$C:$C,0)))</f>
        <v>Industry</v>
      </c>
      <c r="B1118" s="262" t="str">
        <f>IF(ISBLANK(INDEX('Policy Characteristics'!B:B,MATCH($C1118,'Policy Characteristics'!$C:$C,0))),"",INDEX('Policy Characteristics'!B:B,MATCH($C1118,'Policy Characteristics'!$C:$C,0)))</f>
        <v>Industry Energy Efficiency Standards</v>
      </c>
      <c r="C1118" s="254" t="str">
        <f t="shared" si="43"/>
        <v>Percentage Improvement in Eqpt Efficiency Standards above BAU</v>
      </c>
      <c r="D1118" s="6" t="s">
        <v>3080</v>
      </c>
      <c r="E1118" s="45" t="s">
        <v>2404</v>
      </c>
      <c r="F1118" t="s">
        <v>3042</v>
      </c>
      <c r="G1118" s="45" t="s">
        <v>2408</v>
      </c>
      <c r="H1118" s="43">
        <v>1102</v>
      </c>
      <c r="I1118" s="324" t="s">
        <v>43</v>
      </c>
      <c r="J1118" s="255" t="str">
        <f>IF(ISBLANK(INDEX('Policy Characteristics'!D:D,MATCH($C1118,'Policy Characteristics'!$C:$C,0))),"",INDEX('Policy Characteristics'!D:D,MATCH($C1118,'Policy Characteristics'!$C:$C,0)))</f>
        <v>Industry Energy Efficiency Standards</v>
      </c>
      <c r="K1118" s="254" t="str">
        <f>IF(ISBLANK(INDEX('Policy Characteristics'!E:E,MATCH($C1118,'Policy Characteristics'!$C:$C,0))),"",INDEX('Policy Characteristics'!E:E,MATCH($C1118,'Policy Characteristics'!$C:$C,0)))</f>
        <v>indst efficiency standards</v>
      </c>
      <c r="L1118" s="261">
        <f>IF(ISBLANK(INDEX('Policy Characteristics'!F:F,MATCH($C1118,'Policy Characteristics'!$C:$C,0))),"",INDEX('Policy Characteristics'!F:F,MATCH($C1118,'Policy Characteristics'!$C:$C,0)))</f>
        <v>0</v>
      </c>
      <c r="M1118" s="261">
        <f>IF(ISBLANK(INDEX('Policy Characteristics'!G:G,MATCH($C1118,'Policy Characteristics'!$C:$C,0))),"",INDEX('Policy Characteristics'!G:G,MATCH($C1118,'Policy Characteristics'!$C:$C,0)))</f>
        <v>0.25</v>
      </c>
      <c r="N1118" s="261">
        <f>IF(ISBLANK(INDEX('Policy Characteristics'!H:H,MATCH($C1118,'Policy Characteristics'!$C:$C,0))),"",INDEX('Policy Characteristics'!H:H,MATCH($C1118,'Policy Characteristics'!$C:$C,0)))</f>
        <v>0.01</v>
      </c>
      <c r="O1118" s="254" t="str">
        <f>IF(ISBLANK(INDEX('Policy Characteristics'!I:I,MATCH($C1118,'Policy Characteristics'!$C:$C,0))),"",INDEX('Policy Characteristics'!I:I,MATCH($C1118,'Policy Characteristics'!$C:$C,0)))</f>
        <v>% reduction in energy use</v>
      </c>
      <c r="P1118" s="254"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54" t="str">
        <f>IF(ISBLANK(INDEX('Policy Characteristics'!K:K,MATCH($C1118,'Policy Characteristics'!$C:$C,0))),"",INDEX('Policy Characteristics'!K:K,MATCH($C1118,'Policy Characteristics'!$C:$C,0)))</f>
        <v>industry-ag-main.html#eff-stds</v>
      </c>
      <c r="R1118" s="254" t="str">
        <f>IF(ISBLANK(INDEX('Policy Characteristics'!L:L,MATCH($C1118,'Policy Characteristics'!$C:$C,0))),"",INDEX('Policy Characteristics'!L:L,MATCH($C1118,'Policy Characteristics'!$C:$C,0)))</f>
        <v>industry-energy-efficiency-standards.html</v>
      </c>
    </row>
    <row r="1119" spans="1:18" s="4" customFormat="1">
      <c r="A1119" s="254" t="str">
        <f>IF(ISBLANK(INDEX('Policy Characteristics'!A:A,MATCH($C1119,'Policy Characteristics'!$C:$C,0))),"",INDEX('Policy Characteristics'!A:A,MATCH($C1119,'Policy Characteristics'!$C:$C,0)))</f>
        <v>Industry</v>
      </c>
      <c r="B1119" s="262" t="str">
        <f>IF(ISBLANK(INDEX('Policy Characteristics'!B:B,MATCH($C1119,'Policy Characteristics'!$C:$C,0))),"",INDEX('Policy Characteristics'!B:B,MATCH($C1119,'Policy Characteristics'!$C:$C,0)))</f>
        <v>Industry Energy Efficiency Standards</v>
      </c>
      <c r="C1119" s="254" t="str">
        <f t="shared" si="43"/>
        <v>Percentage Improvement in Eqpt Efficiency Standards above BAU</v>
      </c>
      <c r="D1119" s="6" t="s">
        <v>3080</v>
      </c>
      <c r="E1119" s="45" t="s">
        <v>2405</v>
      </c>
      <c r="F1119" t="s">
        <v>3042</v>
      </c>
      <c r="G1119" s="45" t="s">
        <v>2411</v>
      </c>
      <c r="H1119" s="43">
        <v>1103</v>
      </c>
      <c r="I1119" s="324" t="s">
        <v>44</v>
      </c>
      <c r="J1119" s="255" t="str">
        <f>IF(ISBLANK(INDEX('Policy Characteristics'!D:D,MATCH($C1119,'Policy Characteristics'!$C:$C,0))),"",INDEX('Policy Characteristics'!D:D,MATCH($C1119,'Policy Characteristics'!$C:$C,0)))</f>
        <v>Industry Energy Efficiency Standards</v>
      </c>
      <c r="K1119" s="254" t="str">
        <f>IF(ISBLANK(INDEX('Policy Characteristics'!E:E,MATCH($C1119,'Policy Characteristics'!$C:$C,0))),"",INDEX('Policy Characteristics'!E:E,MATCH($C1119,'Policy Characteristics'!$C:$C,0)))</f>
        <v>indst efficiency standards</v>
      </c>
      <c r="L1119" s="261">
        <f>IF(ISBLANK(INDEX('Policy Characteristics'!F:F,MATCH($C1119,'Policy Characteristics'!$C:$C,0))),"",INDEX('Policy Characteristics'!F:F,MATCH($C1119,'Policy Characteristics'!$C:$C,0)))</f>
        <v>0</v>
      </c>
      <c r="M1119" s="261">
        <f>IF(ISBLANK(INDEX('Policy Characteristics'!G:G,MATCH($C1119,'Policy Characteristics'!$C:$C,0))),"",INDEX('Policy Characteristics'!G:G,MATCH($C1119,'Policy Characteristics'!$C:$C,0)))</f>
        <v>0.25</v>
      </c>
      <c r="N1119" s="261">
        <f>IF(ISBLANK(INDEX('Policy Characteristics'!H:H,MATCH($C1119,'Policy Characteristics'!$C:$C,0))),"",INDEX('Policy Characteristics'!H:H,MATCH($C1119,'Policy Characteristics'!$C:$C,0)))</f>
        <v>0.01</v>
      </c>
      <c r="O1119" s="254" t="str">
        <f>IF(ISBLANK(INDEX('Policy Characteristics'!I:I,MATCH($C1119,'Policy Characteristics'!$C:$C,0))),"",INDEX('Policy Characteristics'!I:I,MATCH($C1119,'Policy Characteristics'!$C:$C,0)))</f>
        <v>% reduction in energy use</v>
      </c>
      <c r="P1119" s="254"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54" t="str">
        <f>IF(ISBLANK(INDEX('Policy Characteristics'!K:K,MATCH($C1119,'Policy Characteristics'!$C:$C,0))),"",INDEX('Policy Characteristics'!K:K,MATCH($C1119,'Policy Characteristics'!$C:$C,0)))</f>
        <v>industry-ag-main.html#eff-stds</v>
      </c>
      <c r="R1119" s="254" t="str">
        <f>IF(ISBLANK(INDEX('Policy Characteristics'!L:L,MATCH($C1119,'Policy Characteristics'!$C:$C,0))),"",INDEX('Policy Characteristics'!L:L,MATCH($C1119,'Policy Characteristics'!$C:$C,0)))</f>
        <v>industry-energy-efficiency-standards.html</v>
      </c>
    </row>
    <row r="1120" spans="1:18" s="4" customFormat="1">
      <c r="A1120" s="254" t="str">
        <f>IF(ISBLANK(INDEX('Policy Characteristics'!A:A,MATCH($C1120,'Policy Characteristics'!$C:$C,0))),"",INDEX('Policy Characteristics'!A:A,MATCH($C1120,'Policy Characteristics'!$C:$C,0)))</f>
        <v>Industry</v>
      </c>
      <c r="B1120" s="262" t="str">
        <f>IF(ISBLANK(INDEX('Policy Characteristics'!B:B,MATCH($C1120,'Policy Characteristics'!$C:$C,0))),"",INDEX('Policy Characteristics'!B:B,MATCH($C1120,'Policy Characteristics'!$C:$C,0)))</f>
        <v>Industry Energy Efficiency Standards</v>
      </c>
      <c r="C1120" s="254" t="str">
        <f t="shared" si="43"/>
        <v>Percentage Improvement in Eqpt Efficiency Standards above BAU</v>
      </c>
      <c r="D1120" s="6" t="s">
        <v>3080</v>
      </c>
      <c r="E1120" s="45" t="s">
        <v>2708</v>
      </c>
      <c r="F1120" t="s">
        <v>3042</v>
      </c>
      <c r="G1120" s="45" t="s">
        <v>2711</v>
      </c>
      <c r="H1120" s="43">
        <v>1104</v>
      </c>
      <c r="I1120" s="324" t="s">
        <v>44</v>
      </c>
      <c r="J1120" s="255" t="str">
        <f>IF(ISBLANK(INDEX('Policy Characteristics'!D:D,MATCH($C1120,'Policy Characteristics'!$C:$C,0))),"",INDEX('Policy Characteristics'!D:D,MATCH($C1120,'Policy Characteristics'!$C:$C,0)))</f>
        <v>Industry Energy Efficiency Standards</v>
      </c>
      <c r="K1120" s="254" t="str">
        <f>IF(ISBLANK(INDEX('Policy Characteristics'!E:E,MATCH($C1120,'Policy Characteristics'!$C:$C,0))),"",INDEX('Policy Characteristics'!E:E,MATCH($C1120,'Policy Characteristics'!$C:$C,0)))</f>
        <v>indst efficiency standards</v>
      </c>
      <c r="L1120" s="261">
        <f>IF(ISBLANK(INDEX('Policy Characteristics'!F:F,MATCH($C1120,'Policy Characteristics'!$C:$C,0))),"",INDEX('Policy Characteristics'!F:F,MATCH($C1120,'Policy Characteristics'!$C:$C,0)))</f>
        <v>0</v>
      </c>
      <c r="M1120" s="261">
        <f>IF(ISBLANK(INDEX('Policy Characteristics'!G:G,MATCH($C1120,'Policy Characteristics'!$C:$C,0))),"",INDEX('Policy Characteristics'!G:G,MATCH($C1120,'Policy Characteristics'!$C:$C,0)))</f>
        <v>0.25</v>
      </c>
      <c r="N1120" s="261">
        <f>IF(ISBLANK(INDEX('Policy Characteristics'!H:H,MATCH($C1120,'Policy Characteristics'!$C:$C,0))),"",INDEX('Policy Characteristics'!H:H,MATCH($C1120,'Policy Characteristics'!$C:$C,0)))</f>
        <v>0.01</v>
      </c>
      <c r="O1120" s="254" t="str">
        <f>IF(ISBLANK(INDEX('Policy Characteristics'!I:I,MATCH($C1120,'Policy Characteristics'!$C:$C,0))),"",INDEX('Policy Characteristics'!I:I,MATCH($C1120,'Policy Characteristics'!$C:$C,0)))</f>
        <v>% reduction in energy use</v>
      </c>
      <c r="P1120" s="254"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54" t="str">
        <f>IF(ISBLANK(INDEX('Policy Characteristics'!K:K,MATCH($C1120,'Policy Characteristics'!$C:$C,0))),"",INDEX('Policy Characteristics'!K:K,MATCH($C1120,'Policy Characteristics'!$C:$C,0)))</f>
        <v>industry-ag-main.html#eff-stds</v>
      </c>
      <c r="R1120" s="254" t="str">
        <f>IF(ISBLANK(INDEX('Policy Characteristics'!L:L,MATCH($C1120,'Policy Characteristics'!$C:$C,0))),"",INDEX('Policy Characteristics'!L:L,MATCH($C1120,'Policy Characteristics'!$C:$C,0)))</f>
        <v>industry-energy-efficiency-standards.html</v>
      </c>
    </row>
    <row r="1121" spans="1:18" s="4" customFormat="1">
      <c r="A1121" s="254" t="str">
        <f>IF(ISBLANK(INDEX('Policy Characteristics'!A:A,MATCH($C1121,'Policy Characteristics'!$C:$C,0))),"",INDEX('Policy Characteristics'!A:A,MATCH($C1121,'Policy Characteristics'!$C:$C,0)))</f>
        <v>Industry</v>
      </c>
      <c r="B1121" s="262" t="str">
        <f>IF(ISBLANK(INDEX('Policy Characteristics'!B:B,MATCH($C1121,'Policy Characteristics'!$C:$C,0))),"",INDEX('Policy Characteristics'!B:B,MATCH($C1121,'Policy Characteristics'!$C:$C,0)))</f>
        <v>Industry Energy Efficiency Standards</v>
      </c>
      <c r="C1121" s="254" t="str">
        <f t="shared" si="43"/>
        <v>Percentage Improvement in Eqpt Efficiency Standards above BAU</v>
      </c>
      <c r="D1121" s="6" t="s">
        <v>3080</v>
      </c>
      <c r="E1121" s="45" t="s">
        <v>2709</v>
      </c>
      <c r="F1121" t="s">
        <v>3042</v>
      </c>
      <c r="G1121" s="45" t="s">
        <v>2713</v>
      </c>
      <c r="H1121" s="43">
        <v>1105</v>
      </c>
      <c r="I1121" s="324" t="s">
        <v>43</v>
      </c>
      <c r="J1121" s="255" t="str">
        <f>IF(ISBLANK(INDEX('Policy Characteristics'!D:D,MATCH($C1121,'Policy Characteristics'!$C:$C,0))),"",INDEX('Policy Characteristics'!D:D,MATCH($C1121,'Policy Characteristics'!$C:$C,0)))</f>
        <v>Industry Energy Efficiency Standards</v>
      </c>
      <c r="K1121" s="254" t="str">
        <f>IF(ISBLANK(INDEX('Policy Characteristics'!E:E,MATCH($C1121,'Policy Characteristics'!$C:$C,0))),"",INDEX('Policy Characteristics'!E:E,MATCH($C1121,'Policy Characteristics'!$C:$C,0)))</f>
        <v>indst efficiency standards</v>
      </c>
      <c r="L1121" s="261">
        <f>IF(ISBLANK(INDEX('Policy Characteristics'!F:F,MATCH($C1121,'Policy Characteristics'!$C:$C,0))),"",INDEX('Policy Characteristics'!F:F,MATCH($C1121,'Policy Characteristics'!$C:$C,0)))</f>
        <v>0</v>
      </c>
      <c r="M1121" s="261">
        <f>IF(ISBLANK(INDEX('Policy Characteristics'!G:G,MATCH($C1121,'Policy Characteristics'!$C:$C,0))),"",INDEX('Policy Characteristics'!G:G,MATCH($C1121,'Policy Characteristics'!$C:$C,0)))</f>
        <v>0.25</v>
      </c>
      <c r="N1121" s="261">
        <f>IF(ISBLANK(INDEX('Policy Characteristics'!H:H,MATCH($C1121,'Policy Characteristics'!$C:$C,0))),"",INDEX('Policy Characteristics'!H:H,MATCH($C1121,'Policy Characteristics'!$C:$C,0)))</f>
        <v>0.01</v>
      </c>
      <c r="O1121" s="254" t="str">
        <f>IF(ISBLANK(INDEX('Policy Characteristics'!I:I,MATCH($C1121,'Policy Characteristics'!$C:$C,0))),"",INDEX('Policy Characteristics'!I:I,MATCH($C1121,'Policy Characteristics'!$C:$C,0)))</f>
        <v>% reduction in energy use</v>
      </c>
      <c r="P1121" s="254"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54" t="str">
        <f>IF(ISBLANK(INDEX('Policy Characteristics'!K:K,MATCH($C1121,'Policy Characteristics'!$C:$C,0))),"",INDEX('Policy Characteristics'!K:K,MATCH($C1121,'Policy Characteristics'!$C:$C,0)))</f>
        <v>industry-ag-main.html#eff-stds</v>
      </c>
      <c r="R1121" s="254" t="str">
        <f>IF(ISBLANK(INDEX('Policy Characteristics'!L:L,MATCH($C1121,'Policy Characteristics'!$C:$C,0))),"",INDEX('Policy Characteristics'!L:L,MATCH($C1121,'Policy Characteristics'!$C:$C,0)))</f>
        <v>industry-energy-efficiency-standards.html</v>
      </c>
    </row>
    <row r="1122" spans="1:18" s="4" customFormat="1">
      <c r="A1122" s="254" t="str">
        <f>IF(ISBLANK(INDEX('Policy Characteristics'!A:A,MATCH($C1122,'Policy Characteristics'!$C:$C,0))),"",INDEX('Policy Characteristics'!A:A,MATCH($C1122,'Policy Characteristics'!$C:$C,0)))</f>
        <v>Industry</v>
      </c>
      <c r="B1122" s="262" t="str">
        <f>IF(ISBLANK(INDEX('Policy Characteristics'!B:B,MATCH($C1122,'Policy Characteristics'!$C:$C,0))),"",INDEX('Policy Characteristics'!B:B,MATCH($C1122,'Policy Characteristics'!$C:$C,0)))</f>
        <v>Industry Energy Efficiency Standards</v>
      </c>
      <c r="C1122" s="254" t="str">
        <f t="shared" si="43"/>
        <v>Percentage Improvement in Eqpt Efficiency Standards above BAU</v>
      </c>
      <c r="D1122" s="6" t="s">
        <v>3080</v>
      </c>
      <c r="E1122" s="45" t="s">
        <v>2710</v>
      </c>
      <c r="F1122" t="s">
        <v>3042</v>
      </c>
      <c r="G1122" s="45" t="s">
        <v>2714</v>
      </c>
      <c r="H1122" s="43">
        <v>1106</v>
      </c>
      <c r="I1122" s="324" t="s">
        <v>43</v>
      </c>
      <c r="J1122" s="255" t="str">
        <f>IF(ISBLANK(INDEX('Policy Characteristics'!D:D,MATCH($C1122,'Policy Characteristics'!$C:$C,0))),"",INDEX('Policy Characteristics'!D:D,MATCH($C1122,'Policy Characteristics'!$C:$C,0)))</f>
        <v>Industry Energy Efficiency Standards</v>
      </c>
      <c r="K1122" s="254" t="str">
        <f>IF(ISBLANK(INDEX('Policy Characteristics'!E:E,MATCH($C1122,'Policy Characteristics'!$C:$C,0))),"",INDEX('Policy Characteristics'!E:E,MATCH($C1122,'Policy Characteristics'!$C:$C,0)))</f>
        <v>indst efficiency standards</v>
      </c>
      <c r="L1122" s="261">
        <f>IF(ISBLANK(INDEX('Policy Characteristics'!F:F,MATCH($C1122,'Policy Characteristics'!$C:$C,0))),"",INDEX('Policy Characteristics'!F:F,MATCH($C1122,'Policy Characteristics'!$C:$C,0)))</f>
        <v>0</v>
      </c>
      <c r="M1122" s="261">
        <f>IF(ISBLANK(INDEX('Policy Characteristics'!G:G,MATCH($C1122,'Policy Characteristics'!$C:$C,0))),"",INDEX('Policy Characteristics'!G:G,MATCH($C1122,'Policy Characteristics'!$C:$C,0)))</f>
        <v>0.25</v>
      </c>
      <c r="N1122" s="261">
        <f>IF(ISBLANK(INDEX('Policy Characteristics'!H:H,MATCH($C1122,'Policy Characteristics'!$C:$C,0))),"",INDEX('Policy Characteristics'!H:H,MATCH($C1122,'Policy Characteristics'!$C:$C,0)))</f>
        <v>0.01</v>
      </c>
      <c r="O1122" s="254" t="str">
        <f>IF(ISBLANK(INDEX('Policy Characteristics'!I:I,MATCH($C1122,'Policy Characteristics'!$C:$C,0))),"",INDEX('Policy Characteristics'!I:I,MATCH($C1122,'Policy Characteristics'!$C:$C,0)))</f>
        <v>% reduction in energy use</v>
      </c>
      <c r="P1122" s="254"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54" t="str">
        <f>IF(ISBLANK(INDEX('Policy Characteristics'!K:K,MATCH($C1122,'Policy Characteristics'!$C:$C,0))),"",INDEX('Policy Characteristics'!K:K,MATCH($C1122,'Policy Characteristics'!$C:$C,0)))</f>
        <v>industry-ag-main.html#eff-stds</v>
      </c>
      <c r="R1122" s="254" t="str">
        <f>IF(ISBLANK(INDEX('Policy Characteristics'!L:L,MATCH($C1122,'Policy Characteristics'!$C:$C,0))),"",INDEX('Policy Characteristics'!L:L,MATCH($C1122,'Policy Characteristics'!$C:$C,0)))</f>
        <v>industry-energy-efficiency-standards.html</v>
      </c>
    </row>
    <row r="1123" spans="1:18" s="4" customFormat="1">
      <c r="A1123" s="254" t="str">
        <f>IF(ISBLANK(INDEX('Policy Characteristics'!A:A,MATCH($C1123,'Policy Characteristics'!$C:$C,0))),"",INDEX('Policy Characteristics'!A:A,MATCH($C1123,'Policy Characteristics'!$C:$C,0)))</f>
        <v>Industry</v>
      </c>
      <c r="B1123" s="262" t="str">
        <f>IF(ISBLANK(INDEX('Policy Characteristics'!B:B,MATCH($C1123,'Policy Characteristics'!$C:$C,0))),"",INDEX('Policy Characteristics'!B:B,MATCH($C1123,'Policy Characteristics'!$C:$C,0)))</f>
        <v>Industry Energy Efficiency Standards</v>
      </c>
      <c r="C1123" s="254" t="str">
        <f t="shared" si="43"/>
        <v>Percentage Improvement in Eqpt Efficiency Standards above BAU</v>
      </c>
      <c r="D1123" s="6" t="s">
        <v>3080</v>
      </c>
      <c r="E1123" s="45" t="s">
        <v>2707</v>
      </c>
      <c r="F1123" t="s">
        <v>3042</v>
      </c>
      <c r="G1123" s="45" t="s">
        <v>2712</v>
      </c>
      <c r="H1123" s="43">
        <v>1107</v>
      </c>
      <c r="I1123" s="324" t="s">
        <v>44</v>
      </c>
      <c r="J1123" s="255" t="str">
        <f>IF(ISBLANK(INDEX('Policy Characteristics'!D:D,MATCH($C1123,'Policy Characteristics'!$C:$C,0))),"",INDEX('Policy Characteristics'!D:D,MATCH($C1123,'Policy Characteristics'!$C:$C,0)))</f>
        <v>Industry Energy Efficiency Standards</v>
      </c>
      <c r="K1123" s="254" t="str">
        <f>IF(ISBLANK(INDEX('Policy Characteristics'!E:E,MATCH($C1123,'Policy Characteristics'!$C:$C,0))),"",INDEX('Policy Characteristics'!E:E,MATCH($C1123,'Policy Characteristics'!$C:$C,0)))</f>
        <v>indst efficiency standards</v>
      </c>
      <c r="L1123" s="261">
        <f>IF(ISBLANK(INDEX('Policy Characteristics'!F:F,MATCH($C1123,'Policy Characteristics'!$C:$C,0))),"",INDEX('Policy Characteristics'!F:F,MATCH($C1123,'Policy Characteristics'!$C:$C,0)))</f>
        <v>0</v>
      </c>
      <c r="M1123" s="261">
        <f>IF(ISBLANK(INDEX('Policy Characteristics'!G:G,MATCH($C1123,'Policy Characteristics'!$C:$C,0))),"",INDEX('Policy Characteristics'!G:G,MATCH($C1123,'Policy Characteristics'!$C:$C,0)))</f>
        <v>0.25</v>
      </c>
      <c r="N1123" s="261">
        <f>IF(ISBLANK(INDEX('Policy Characteristics'!H:H,MATCH($C1123,'Policy Characteristics'!$C:$C,0))),"",INDEX('Policy Characteristics'!H:H,MATCH($C1123,'Policy Characteristics'!$C:$C,0)))</f>
        <v>0.01</v>
      </c>
      <c r="O1123" s="254" t="str">
        <f>IF(ISBLANK(INDEX('Policy Characteristics'!I:I,MATCH($C1123,'Policy Characteristics'!$C:$C,0))),"",INDEX('Policy Characteristics'!I:I,MATCH($C1123,'Policy Characteristics'!$C:$C,0)))</f>
        <v>% reduction in energy use</v>
      </c>
      <c r="P1123" s="254"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54" t="str">
        <f>IF(ISBLANK(INDEX('Policy Characteristics'!K:K,MATCH($C1123,'Policy Characteristics'!$C:$C,0))),"",INDEX('Policy Characteristics'!K:K,MATCH($C1123,'Policy Characteristics'!$C:$C,0)))</f>
        <v>industry-ag-main.html#eff-stds</v>
      </c>
      <c r="R1123" s="254" t="str">
        <f>IF(ISBLANK(INDEX('Policy Characteristics'!L:L,MATCH($C1123,'Policy Characteristics'!$C:$C,0))),"",INDEX('Policy Characteristics'!L:L,MATCH($C1123,'Policy Characteristics'!$C:$C,0)))</f>
        <v>industry-energy-efficiency-standards.html</v>
      </c>
    </row>
    <row r="1124" spans="1:18" s="4" customFormat="1">
      <c r="A1124" s="254" t="str">
        <f>IF(ISBLANK(INDEX('Policy Characteristics'!A:A,MATCH($C1124,'Policy Characteristics'!$C:$C,0))),"",INDEX('Policy Characteristics'!A:A,MATCH($C1124,'Policy Characteristics'!$C:$C,0)))</f>
        <v>Industry</v>
      </c>
      <c r="B1124" s="262" t="str">
        <f>IF(ISBLANK(INDEX('Policy Characteristics'!B:B,MATCH($C1124,'Policy Characteristics'!$C:$C,0))),"",INDEX('Policy Characteristics'!B:B,MATCH($C1124,'Policy Characteristics'!$C:$C,0)))</f>
        <v>Industry Energy Efficiency Standards</v>
      </c>
      <c r="C1124" s="254" t="str">
        <f t="shared" si="43"/>
        <v>Percentage Improvement in Eqpt Efficiency Standards above BAU</v>
      </c>
      <c r="D1124" s="6" t="s">
        <v>3081</v>
      </c>
      <c r="E1124" s="45" t="s">
        <v>2400</v>
      </c>
      <c r="F1124" t="s">
        <v>3043</v>
      </c>
      <c r="G1124" s="45" t="s">
        <v>2406</v>
      </c>
      <c r="H1124" s="43">
        <v>1108</v>
      </c>
      <c r="I1124" s="324" t="s">
        <v>43</v>
      </c>
      <c r="J1124" s="255" t="str">
        <f>IF(ISBLANK(INDEX('Policy Characteristics'!D:D,MATCH($C1124,'Policy Characteristics'!$C:$C,0))),"",INDEX('Policy Characteristics'!D:D,MATCH($C1124,'Policy Characteristics'!$C:$C,0)))</f>
        <v>Industry Energy Efficiency Standards</v>
      </c>
      <c r="K1124" s="254" t="str">
        <f>IF(ISBLANK(INDEX('Policy Characteristics'!E:E,MATCH($C1124,'Policy Characteristics'!$C:$C,0))),"",INDEX('Policy Characteristics'!E:E,MATCH($C1124,'Policy Characteristics'!$C:$C,0)))</f>
        <v>indst efficiency standards</v>
      </c>
      <c r="L1124" s="261">
        <f>IF(ISBLANK(INDEX('Policy Characteristics'!F:F,MATCH($C1124,'Policy Characteristics'!$C:$C,0))),"",INDEX('Policy Characteristics'!F:F,MATCH($C1124,'Policy Characteristics'!$C:$C,0)))</f>
        <v>0</v>
      </c>
      <c r="M1124" s="261">
        <f>IF(ISBLANK(INDEX('Policy Characteristics'!G:G,MATCH($C1124,'Policy Characteristics'!$C:$C,0))),"",INDEX('Policy Characteristics'!G:G,MATCH($C1124,'Policy Characteristics'!$C:$C,0)))</f>
        <v>0.25</v>
      </c>
      <c r="N1124" s="261">
        <f>IF(ISBLANK(INDEX('Policy Characteristics'!H:H,MATCH($C1124,'Policy Characteristics'!$C:$C,0))),"",INDEX('Policy Characteristics'!H:H,MATCH($C1124,'Policy Characteristics'!$C:$C,0)))</f>
        <v>0.01</v>
      </c>
      <c r="O1124" s="254" t="str">
        <f>IF(ISBLANK(INDEX('Policy Characteristics'!I:I,MATCH($C1124,'Policy Characteristics'!$C:$C,0))),"",INDEX('Policy Characteristics'!I:I,MATCH($C1124,'Policy Characteristics'!$C:$C,0)))</f>
        <v>% reduction in energy use</v>
      </c>
      <c r="P1124" s="254"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54" t="str">
        <f>IF(ISBLANK(INDEX('Policy Characteristics'!K:K,MATCH($C1124,'Policy Characteristics'!$C:$C,0))),"",INDEX('Policy Characteristics'!K:K,MATCH($C1124,'Policy Characteristics'!$C:$C,0)))</f>
        <v>industry-ag-main.html#eff-stds</v>
      </c>
      <c r="R1124" s="254" t="str">
        <f>IF(ISBLANK(INDEX('Policy Characteristics'!L:L,MATCH($C1124,'Policy Characteristics'!$C:$C,0))),"",INDEX('Policy Characteristics'!L:L,MATCH($C1124,'Policy Characteristics'!$C:$C,0)))</f>
        <v>industry-energy-efficiency-standards.html</v>
      </c>
    </row>
    <row r="1125" spans="1:18" s="4" customFormat="1">
      <c r="A1125" s="254" t="str">
        <f>IF(ISBLANK(INDEX('Policy Characteristics'!A:A,MATCH($C1125,'Policy Characteristics'!$C:$C,0))),"",INDEX('Policy Characteristics'!A:A,MATCH($C1125,'Policy Characteristics'!$C:$C,0)))</f>
        <v>Industry</v>
      </c>
      <c r="B1125" s="262" t="str">
        <f>IF(ISBLANK(INDEX('Policy Characteristics'!B:B,MATCH($C1125,'Policy Characteristics'!$C:$C,0))),"",INDEX('Policy Characteristics'!B:B,MATCH($C1125,'Policy Characteristics'!$C:$C,0)))</f>
        <v>Industry Energy Efficiency Standards</v>
      </c>
      <c r="C1125" s="254" t="str">
        <f t="shared" si="43"/>
        <v>Percentage Improvement in Eqpt Efficiency Standards above BAU</v>
      </c>
      <c r="D1125" s="6" t="s">
        <v>3081</v>
      </c>
      <c r="E1125" s="45" t="s">
        <v>2401</v>
      </c>
      <c r="F1125" t="s">
        <v>3043</v>
      </c>
      <c r="G1125" s="45" t="s">
        <v>2409</v>
      </c>
      <c r="H1125" s="43">
        <v>1109</v>
      </c>
      <c r="I1125" s="324" t="s">
        <v>44</v>
      </c>
      <c r="J1125" s="255" t="str">
        <f>IF(ISBLANK(INDEX('Policy Characteristics'!D:D,MATCH($C1125,'Policy Characteristics'!$C:$C,0))),"",INDEX('Policy Characteristics'!D:D,MATCH($C1125,'Policy Characteristics'!$C:$C,0)))</f>
        <v>Industry Energy Efficiency Standards</v>
      </c>
      <c r="K1125" s="254" t="str">
        <f>IF(ISBLANK(INDEX('Policy Characteristics'!E:E,MATCH($C1125,'Policy Characteristics'!$C:$C,0))),"",INDEX('Policy Characteristics'!E:E,MATCH($C1125,'Policy Characteristics'!$C:$C,0)))</f>
        <v>indst efficiency standards</v>
      </c>
      <c r="L1125" s="261">
        <f>IF(ISBLANK(INDEX('Policy Characteristics'!F:F,MATCH($C1125,'Policy Characteristics'!$C:$C,0))),"",INDEX('Policy Characteristics'!F:F,MATCH($C1125,'Policy Characteristics'!$C:$C,0)))</f>
        <v>0</v>
      </c>
      <c r="M1125" s="261">
        <f>IF(ISBLANK(INDEX('Policy Characteristics'!G:G,MATCH($C1125,'Policy Characteristics'!$C:$C,0))),"",INDEX('Policy Characteristics'!G:G,MATCH($C1125,'Policy Characteristics'!$C:$C,0)))</f>
        <v>0.25</v>
      </c>
      <c r="N1125" s="261">
        <f>IF(ISBLANK(INDEX('Policy Characteristics'!H:H,MATCH($C1125,'Policy Characteristics'!$C:$C,0))),"",INDEX('Policy Characteristics'!H:H,MATCH($C1125,'Policy Characteristics'!$C:$C,0)))</f>
        <v>0.01</v>
      </c>
      <c r="O1125" s="254" t="str">
        <f>IF(ISBLANK(INDEX('Policy Characteristics'!I:I,MATCH($C1125,'Policy Characteristics'!$C:$C,0))),"",INDEX('Policy Characteristics'!I:I,MATCH($C1125,'Policy Characteristics'!$C:$C,0)))</f>
        <v>% reduction in energy use</v>
      </c>
      <c r="P1125" s="254"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54" t="str">
        <f>IF(ISBLANK(INDEX('Policy Characteristics'!K:K,MATCH($C1125,'Policy Characteristics'!$C:$C,0))),"",INDEX('Policy Characteristics'!K:K,MATCH($C1125,'Policy Characteristics'!$C:$C,0)))</f>
        <v>industry-ag-main.html#eff-stds</v>
      </c>
      <c r="R1125" s="254" t="str">
        <f>IF(ISBLANK(INDEX('Policy Characteristics'!L:L,MATCH($C1125,'Policy Characteristics'!$C:$C,0))),"",INDEX('Policy Characteristics'!L:L,MATCH($C1125,'Policy Characteristics'!$C:$C,0)))</f>
        <v>industry-energy-efficiency-standards.html</v>
      </c>
    </row>
    <row r="1126" spans="1:18" s="4" customFormat="1">
      <c r="A1126" s="254" t="str">
        <f>IF(ISBLANK(INDEX('Policy Characteristics'!A:A,MATCH($C1126,'Policy Characteristics'!$C:$C,0))),"",INDEX('Policy Characteristics'!A:A,MATCH($C1126,'Policy Characteristics'!$C:$C,0)))</f>
        <v>Industry</v>
      </c>
      <c r="B1126" s="262" t="str">
        <f>IF(ISBLANK(INDEX('Policy Characteristics'!B:B,MATCH($C1126,'Policy Characteristics'!$C:$C,0))),"",INDEX('Policy Characteristics'!B:B,MATCH($C1126,'Policy Characteristics'!$C:$C,0)))</f>
        <v>Industry Energy Efficiency Standards</v>
      </c>
      <c r="C1126" s="254" t="str">
        <f t="shared" si="43"/>
        <v>Percentage Improvement in Eqpt Efficiency Standards above BAU</v>
      </c>
      <c r="D1126" s="6" t="s">
        <v>3081</v>
      </c>
      <c r="E1126" s="45" t="s">
        <v>2402</v>
      </c>
      <c r="F1126" t="s">
        <v>3043</v>
      </c>
      <c r="G1126" s="45" t="s">
        <v>2410</v>
      </c>
      <c r="H1126" s="43">
        <v>1110</v>
      </c>
      <c r="I1126" s="324" t="s">
        <v>43</v>
      </c>
      <c r="J1126" s="255" t="str">
        <f>IF(ISBLANK(INDEX('Policy Characteristics'!D:D,MATCH($C1126,'Policy Characteristics'!$C:$C,0))),"",INDEX('Policy Characteristics'!D:D,MATCH($C1126,'Policy Characteristics'!$C:$C,0)))</f>
        <v>Industry Energy Efficiency Standards</v>
      </c>
      <c r="K1126" s="254" t="str">
        <f>IF(ISBLANK(INDEX('Policy Characteristics'!E:E,MATCH($C1126,'Policy Characteristics'!$C:$C,0))),"",INDEX('Policy Characteristics'!E:E,MATCH($C1126,'Policy Characteristics'!$C:$C,0)))</f>
        <v>indst efficiency standards</v>
      </c>
      <c r="L1126" s="261">
        <f>IF(ISBLANK(INDEX('Policy Characteristics'!F:F,MATCH($C1126,'Policy Characteristics'!$C:$C,0))),"",INDEX('Policy Characteristics'!F:F,MATCH($C1126,'Policy Characteristics'!$C:$C,0)))</f>
        <v>0</v>
      </c>
      <c r="M1126" s="261">
        <f>IF(ISBLANK(INDEX('Policy Characteristics'!G:G,MATCH($C1126,'Policy Characteristics'!$C:$C,0))),"",INDEX('Policy Characteristics'!G:G,MATCH($C1126,'Policy Characteristics'!$C:$C,0)))</f>
        <v>0.25</v>
      </c>
      <c r="N1126" s="261">
        <f>IF(ISBLANK(INDEX('Policy Characteristics'!H:H,MATCH($C1126,'Policy Characteristics'!$C:$C,0))),"",INDEX('Policy Characteristics'!H:H,MATCH($C1126,'Policy Characteristics'!$C:$C,0)))</f>
        <v>0.01</v>
      </c>
      <c r="O1126" s="254" t="str">
        <f>IF(ISBLANK(INDEX('Policy Characteristics'!I:I,MATCH($C1126,'Policy Characteristics'!$C:$C,0))),"",INDEX('Policy Characteristics'!I:I,MATCH($C1126,'Policy Characteristics'!$C:$C,0)))</f>
        <v>% reduction in energy use</v>
      </c>
      <c r="P1126" s="254"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54" t="str">
        <f>IF(ISBLANK(INDEX('Policy Characteristics'!K:K,MATCH($C1126,'Policy Characteristics'!$C:$C,0))),"",INDEX('Policy Characteristics'!K:K,MATCH($C1126,'Policy Characteristics'!$C:$C,0)))</f>
        <v>industry-ag-main.html#eff-stds</v>
      </c>
      <c r="R1126" s="254" t="str">
        <f>IF(ISBLANK(INDEX('Policy Characteristics'!L:L,MATCH($C1126,'Policy Characteristics'!$C:$C,0))),"",INDEX('Policy Characteristics'!L:L,MATCH($C1126,'Policy Characteristics'!$C:$C,0)))</f>
        <v>industry-energy-efficiency-standards.html</v>
      </c>
    </row>
    <row r="1127" spans="1:18" s="4" customFormat="1">
      <c r="A1127" s="254" t="str">
        <f>IF(ISBLANK(INDEX('Policy Characteristics'!A:A,MATCH($C1127,'Policy Characteristics'!$C:$C,0))),"",INDEX('Policy Characteristics'!A:A,MATCH($C1127,'Policy Characteristics'!$C:$C,0)))</f>
        <v>Industry</v>
      </c>
      <c r="B1127" s="262" t="str">
        <f>IF(ISBLANK(INDEX('Policy Characteristics'!B:B,MATCH($C1127,'Policy Characteristics'!$C:$C,0))),"",INDEX('Policy Characteristics'!B:B,MATCH($C1127,'Policy Characteristics'!$C:$C,0)))</f>
        <v>Industry Energy Efficiency Standards</v>
      </c>
      <c r="C1127" s="254" t="str">
        <f t="shared" si="43"/>
        <v>Percentage Improvement in Eqpt Efficiency Standards above BAU</v>
      </c>
      <c r="D1127" s="6" t="s">
        <v>3081</v>
      </c>
      <c r="E1127" s="45" t="s">
        <v>2403</v>
      </c>
      <c r="F1127" t="s">
        <v>3043</v>
      </c>
      <c r="G1127" s="45" t="s">
        <v>2407</v>
      </c>
      <c r="H1127" s="43">
        <v>1111</v>
      </c>
      <c r="I1127" s="324" t="s">
        <v>44</v>
      </c>
      <c r="J1127" s="255" t="str">
        <f>IF(ISBLANK(INDEX('Policy Characteristics'!D:D,MATCH($C1127,'Policy Characteristics'!$C:$C,0))),"",INDEX('Policy Characteristics'!D:D,MATCH($C1127,'Policy Characteristics'!$C:$C,0)))</f>
        <v>Industry Energy Efficiency Standards</v>
      </c>
      <c r="K1127" s="254" t="str">
        <f>IF(ISBLANK(INDEX('Policy Characteristics'!E:E,MATCH($C1127,'Policy Characteristics'!$C:$C,0))),"",INDEX('Policy Characteristics'!E:E,MATCH($C1127,'Policy Characteristics'!$C:$C,0)))</f>
        <v>indst efficiency standards</v>
      </c>
      <c r="L1127" s="261">
        <f>IF(ISBLANK(INDEX('Policy Characteristics'!F:F,MATCH($C1127,'Policy Characteristics'!$C:$C,0))),"",INDEX('Policy Characteristics'!F:F,MATCH($C1127,'Policy Characteristics'!$C:$C,0)))</f>
        <v>0</v>
      </c>
      <c r="M1127" s="261">
        <f>IF(ISBLANK(INDEX('Policy Characteristics'!G:G,MATCH($C1127,'Policy Characteristics'!$C:$C,0))),"",INDEX('Policy Characteristics'!G:G,MATCH($C1127,'Policy Characteristics'!$C:$C,0)))</f>
        <v>0.25</v>
      </c>
      <c r="N1127" s="261">
        <f>IF(ISBLANK(INDEX('Policy Characteristics'!H:H,MATCH($C1127,'Policy Characteristics'!$C:$C,0))),"",INDEX('Policy Characteristics'!H:H,MATCH($C1127,'Policy Characteristics'!$C:$C,0)))</f>
        <v>0.01</v>
      </c>
      <c r="O1127" s="254" t="str">
        <f>IF(ISBLANK(INDEX('Policy Characteristics'!I:I,MATCH($C1127,'Policy Characteristics'!$C:$C,0))),"",INDEX('Policy Characteristics'!I:I,MATCH($C1127,'Policy Characteristics'!$C:$C,0)))</f>
        <v>% reduction in energy use</v>
      </c>
      <c r="P1127" s="254"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54" t="str">
        <f>IF(ISBLANK(INDEX('Policy Characteristics'!K:K,MATCH($C1127,'Policy Characteristics'!$C:$C,0))),"",INDEX('Policy Characteristics'!K:K,MATCH($C1127,'Policy Characteristics'!$C:$C,0)))</f>
        <v>industry-ag-main.html#eff-stds</v>
      </c>
      <c r="R1127" s="254" t="str">
        <f>IF(ISBLANK(INDEX('Policy Characteristics'!L:L,MATCH($C1127,'Policy Characteristics'!$C:$C,0))),"",INDEX('Policy Characteristics'!L:L,MATCH($C1127,'Policy Characteristics'!$C:$C,0)))</f>
        <v>industry-energy-efficiency-standards.html</v>
      </c>
    </row>
    <row r="1128" spans="1:18" s="4" customFormat="1">
      <c r="A1128" s="254" t="str">
        <f>IF(ISBLANK(INDEX('Policy Characteristics'!A:A,MATCH($C1128,'Policy Characteristics'!$C:$C,0))),"",INDEX('Policy Characteristics'!A:A,MATCH($C1128,'Policy Characteristics'!$C:$C,0)))</f>
        <v>Industry</v>
      </c>
      <c r="B1128" s="262" t="str">
        <f>IF(ISBLANK(INDEX('Policy Characteristics'!B:B,MATCH($C1128,'Policy Characteristics'!$C:$C,0))),"",INDEX('Policy Characteristics'!B:B,MATCH($C1128,'Policy Characteristics'!$C:$C,0)))</f>
        <v>Industry Energy Efficiency Standards</v>
      </c>
      <c r="C1128" s="254" t="str">
        <f t="shared" si="43"/>
        <v>Percentage Improvement in Eqpt Efficiency Standards above BAU</v>
      </c>
      <c r="D1128" s="6" t="s">
        <v>3081</v>
      </c>
      <c r="E1128" s="45" t="s">
        <v>2404</v>
      </c>
      <c r="F1128" t="s">
        <v>3043</v>
      </c>
      <c r="G1128" s="45" t="s">
        <v>2408</v>
      </c>
      <c r="H1128" s="43">
        <v>1112</v>
      </c>
      <c r="I1128" s="324" t="s">
        <v>43</v>
      </c>
      <c r="J1128" s="255" t="str">
        <f>IF(ISBLANK(INDEX('Policy Characteristics'!D:D,MATCH($C1128,'Policy Characteristics'!$C:$C,0))),"",INDEX('Policy Characteristics'!D:D,MATCH($C1128,'Policy Characteristics'!$C:$C,0)))</f>
        <v>Industry Energy Efficiency Standards</v>
      </c>
      <c r="K1128" s="254" t="str">
        <f>IF(ISBLANK(INDEX('Policy Characteristics'!E:E,MATCH($C1128,'Policy Characteristics'!$C:$C,0))),"",INDEX('Policy Characteristics'!E:E,MATCH($C1128,'Policy Characteristics'!$C:$C,0)))</f>
        <v>indst efficiency standards</v>
      </c>
      <c r="L1128" s="261">
        <f>IF(ISBLANK(INDEX('Policy Characteristics'!F:F,MATCH($C1128,'Policy Characteristics'!$C:$C,0))),"",INDEX('Policy Characteristics'!F:F,MATCH($C1128,'Policy Characteristics'!$C:$C,0)))</f>
        <v>0</v>
      </c>
      <c r="M1128" s="261">
        <f>IF(ISBLANK(INDEX('Policy Characteristics'!G:G,MATCH($C1128,'Policy Characteristics'!$C:$C,0))),"",INDEX('Policy Characteristics'!G:G,MATCH($C1128,'Policy Characteristics'!$C:$C,0)))</f>
        <v>0.25</v>
      </c>
      <c r="N1128" s="261">
        <f>IF(ISBLANK(INDEX('Policy Characteristics'!H:H,MATCH($C1128,'Policy Characteristics'!$C:$C,0))),"",INDEX('Policy Characteristics'!H:H,MATCH($C1128,'Policy Characteristics'!$C:$C,0)))</f>
        <v>0.01</v>
      </c>
      <c r="O1128" s="254" t="str">
        <f>IF(ISBLANK(INDEX('Policy Characteristics'!I:I,MATCH($C1128,'Policy Characteristics'!$C:$C,0))),"",INDEX('Policy Characteristics'!I:I,MATCH($C1128,'Policy Characteristics'!$C:$C,0)))</f>
        <v>% reduction in energy use</v>
      </c>
      <c r="P1128" s="254"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54" t="str">
        <f>IF(ISBLANK(INDEX('Policy Characteristics'!K:K,MATCH($C1128,'Policy Characteristics'!$C:$C,0))),"",INDEX('Policy Characteristics'!K:K,MATCH($C1128,'Policy Characteristics'!$C:$C,0)))</f>
        <v>industry-ag-main.html#eff-stds</v>
      </c>
      <c r="R1128" s="254" t="str">
        <f>IF(ISBLANK(INDEX('Policy Characteristics'!L:L,MATCH($C1128,'Policy Characteristics'!$C:$C,0))),"",INDEX('Policy Characteristics'!L:L,MATCH($C1128,'Policy Characteristics'!$C:$C,0)))</f>
        <v>industry-energy-efficiency-standards.html</v>
      </c>
    </row>
    <row r="1129" spans="1:18" s="4" customFormat="1">
      <c r="A1129" s="254" t="str">
        <f>IF(ISBLANK(INDEX('Policy Characteristics'!A:A,MATCH($C1129,'Policy Characteristics'!$C:$C,0))),"",INDEX('Policy Characteristics'!A:A,MATCH($C1129,'Policy Characteristics'!$C:$C,0)))</f>
        <v>Industry</v>
      </c>
      <c r="B1129" s="262" t="str">
        <f>IF(ISBLANK(INDEX('Policy Characteristics'!B:B,MATCH($C1129,'Policy Characteristics'!$C:$C,0))),"",INDEX('Policy Characteristics'!B:B,MATCH($C1129,'Policy Characteristics'!$C:$C,0)))</f>
        <v>Industry Energy Efficiency Standards</v>
      </c>
      <c r="C1129" s="254" t="str">
        <f t="shared" si="43"/>
        <v>Percentage Improvement in Eqpt Efficiency Standards above BAU</v>
      </c>
      <c r="D1129" s="6" t="s">
        <v>3081</v>
      </c>
      <c r="E1129" s="45" t="s">
        <v>2405</v>
      </c>
      <c r="F1129" t="s">
        <v>3043</v>
      </c>
      <c r="G1129" s="45" t="s">
        <v>2411</v>
      </c>
      <c r="H1129" s="43">
        <v>1113</v>
      </c>
      <c r="I1129" s="324" t="s">
        <v>44</v>
      </c>
      <c r="J1129" s="255" t="str">
        <f>IF(ISBLANK(INDEX('Policy Characteristics'!D:D,MATCH($C1129,'Policy Characteristics'!$C:$C,0))),"",INDEX('Policy Characteristics'!D:D,MATCH($C1129,'Policy Characteristics'!$C:$C,0)))</f>
        <v>Industry Energy Efficiency Standards</v>
      </c>
      <c r="K1129" s="254" t="str">
        <f>IF(ISBLANK(INDEX('Policy Characteristics'!E:E,MATCH($C1129,'Policy Characteristics'!$C:$C,0))),"",INDEX('Policy Characteristics'!E:E,MATCH($C1129,'Policy Characteristics'!$C:$C,0)))</f>
        <v>indst efficiency standards</v>
      </c>
      <c r="L1129" s="261">
        <f>IF(ISBLANK(INDEX('Policy Characteristics'!F:F,MATCH($C1129,'Policy Characteristics'!$C:$C,0))),"",INDEX('Policy Characteristics'!F:F,MATCH($C1129,'Policy Characteristics'!$C:$C,0)))</f>
        <v>0</v>
      </c>
      <c r="M1129" s="261">
        <f>IF(ISBLANK(INDEX('Policy Characteristics'!G:G,MATCH($C1129,'Policy Characteristics'!$C:$C,0))),"",INDEX('Policy Characteristics'!G:G,MATCH($C1129,'Policy Characteristics'!$C:$C,0)))</f>
        <v>0.25</v>
      </c>
      <c r="N1129" s="261">
        <f>IF(ISBLANK(INDEX('Policy Characteristics'!H:H,MATCH($C1129,'Policy Characteristics'!$C:$C,0))),"",INDEX('Policy Characteristics'!H:H,MATCH($C1129,'Policy Characteristics'!$C:$C,0)))</f>
        <v>0.01</v>
      </c>
      <c r="O1129" s="254" t="str">
        <f>IF(ISBLANK(INDEX('Policy Characteristics'!I:I,MATCH($C1129,'Policy Characteristics'!$C:$C,0))),"",INDEX('Policy Characteristics'!I:I,MATCH($C1129,'Policy Characteristics'!$C:$C,0)))</f>
        <v>% reduction in energy use</v>
      </c>
      <c r="P1129" s="254"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54" t="str">
        <f>IF(ISBLANK(INDEX('Policy Characteristics'!K:K,MATCH($C1129,'Policy Characteristics'!$C:$C,0))),"",INDEX('Policy Characteristics'!K:K,MATCH($C1129,'Policy Characteristics'!$C:$C,0)))</f>
        <v>industry-ag-main.html#eff-stds</v>
      </c>
      <c r="R1129" s="254" t="str">
        <f>IF(ISBLANK(INDEX('Policy Characteristics'!L:L,MATCH($C1129,'Policy Characteristics'!$C:$C,0))),"",INDEX('Policy Characteristics'!L:L,MATCH($C1129,'Policy Characteristics'!$C:$C,0)))</f>
        <v>industry-energy-efficiency-standards.html</v>
      </c>
    </row>
    <row r="1130" spans="1:18" s="4" customFormat="1">
      <c r="A1130" s="254" t="str">
        <f>IF(ISBLANK(INDEX('Policy Characteristics'!A:A,MATCH($C1130,'Policy Characteristics'!$C:$C,0))),"",INDEX('Policy Characteristics'!A:A,MATCH($C1130,'Policy Characteristics'!$C:$C,0)))</f>
        <v>Industry</v>
      </c>
      <c r="B1130" s="262" t="str">
        <f>IF(ISBLANK(INDEX('Policy Characteristics'!B:B,MATCH($C1130,'Policy Characteristics'!$C:$C,0))),"",INDEX('Policy Characteristics'!B:B,MATCH($C1130,'Policy Characteristics'!$C:$C,0)))</f>
        <v>Industry Energy Efficiency Standards</v>
      </c>
      <c r="C1130" s="254" t="str">
        <f t="shared" si="43"/>
        <v>Percentage Improvement in Eqpt Efficiency Standards above BAU</v>
      </c>
      <c r="D1130" s="6" t="s">
        <v>3081</v>
      </c>
      <c r="E1130" s="45" t="s">
        <v>2708</v>
      </c>
      <c r="F1130" t="s">
        <v>3043</v>
      </c>
      <c r="G1130" s="45" t="s">
        <v>2711</v>
      </c>
      <c r="H1130" s="43">
        <v>1114</v>
      </c>
      <c r="I1130" s="324" t="s">
        <v>44</v>
      </c>
      <c r="J1130" s="255" t="str">
        <f>IF(ISBLANK(INDEX('Policy Characteristics'!D:D,MATCH($C1130,'Policy Characteristics'!$C:$C,0))),"",INDEX('Policy Characteristics'!D:D,MATCH($C1130,'Policy Characteristics'!$C:$C,0)))</f>
        <v>Industry Energy Efficiency Standards</v>
      </c>
      <c r="K1130" s="254" t="str">
        <f>IF(ISBLANK(INDEX('Policy Characteristics'!E:E,MATCH($C1130,'Policy Characteristics'!$C:$C,0))),"",INDEX('Policy Characteristics'!E:E,MATCH($C1130,'Policy Characteristics'!$C:$C,0)))</f>
        <v>indst efficiency standards</v>
      </c>
      <c r="L1130" s="261">
        <f>IF(ISBLANK(INDEX('Policy Characteristics'!F:F,MATCH($C1130,'Policy Characteristics'!$C:$C,0))),"",INDEX('Policy Characteristics'!F:F,MATCH($C1130,'Policy Characteristics'!$C:$C,0)))</f>
        <v>0</v>
      </c>
      <c r="M1130" s="261">
        <f>IF(ISBLANK(INDEX('Policy Characteristics'!G:G,MATCH($C1130,'Policy Characteristics'!$C:$C,0))),"",INDEX('Policy Characteristics'!G:G,MATCH($C1130,'Policy Characteristics'!$C:$C,0)))</f>
        <v>0.25</v>
      </c>
      <c r="N1130" s="261">
        <f>IF(ISBLANK(INDEX('Policy Characteristics'!H:H,MATCH($C1130,'Policy Characteristics'!$C:$C,0))),"",INDEX('Policy Characteristics'!H:H,MATCH($C1130,'Policy Characteristics'!$C:$C,0)))</f>
        <v>0.01</v>
      </c>
      <c r="O1130" s="254" t="str">
        <f>IF(ISBLANK(INDEX('Policy Characteristics'!I:I,MATCH($C1130,'Policy Characteristics'!$C:$C,0))),"",INDEX('Policy Characteristics'!I:I,MATCH($C1130,'Policy Characteristics'!$C:$C,0)))</f>
        <v>% reduction in energy use</v>
      </c>
      <c r="P1130" s="254"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54" t="str">
        <f>IF(ISBLANK(INDEX('Policy Characteristics'!K:K,MATCH($C1130,'Policy Characteristics'!$C:$C,0))),"",INDEX('Policy Characteristics'!K:K,MATCH($C1130,'Policy Characteristics'!$C:$C,0)))</f>
        <v>industry-ag-main.html#eff-stds</v>
      </c>
      <c r="R1130" s="254" t="str">
        <f>IF(ISBLANK(INDEX('Policy Characteristics'!L:L,MATCH($C1130,'Policy Characteristics'!$C:$C,0))),"",INDEX('Policy Characteristics'!L:L,MATCH($C1130,'Policy Characteristics'!$C:$C,0)))</f>
        <v>industry-energy-efficiency-standards.html</v>
      </c>
    </row>
    <row r="1131" spans="1:18" s="4" customFormat="1">
      <c r="A1131" s="254" t="str">
        <f>IF(ISBLANK(INDEX('Policy Characteristics'!A:A,MATCH($C1131,'Policy Characteristics'!$C:$C,0))),"",INDEX('Policy Characteristics'!A:A,MATCH($C1131,'Policy Characteristics'!$C:$C,0)))</f>
        <v>Industry</v>
      </c>
      <c r="B1131" s="262" t="str">
        <f>IF(ISBLANK(INDEX('Policy Characteristics'!B:B,MATCH($C1131,'Policy Characteristics'!$C:$C,0))),"",INDEX('Policy Characteristics'!B:B,MATCH($C1131,'Policy Characteristics'!$C:$C,0)))</f>
        <v>Industry Energy Efficiency Standards</v>
      </c>
      <c r="C1131" s="254" t="str">
        <f t="shared" si="43"/>
        <v>Percentage Improvement in Eqpt Efficiency Standards above BAU</v>
      </c>
      <c r="D1131" s="6" t="s">
        <v>3081</v>
      </c>
      <c r="E1131" s="45" t="s">
        <v>2709</v>
      </c>
      <c r="F1131" t="s">
        <v>3043</v>
      </c>
      <c r="G1131" s="45" t="s">
        <v>2713</v>
      </c>
      <c r="H1131" s="43">
        <v>1115</v>
      </c>
      <c r="I1131" s="324" t="s">
        <v>44</v>
      </c>
      <c r="J1131" s="255" t="str">
        <f>IF(ISBLANK(INDEX('Policy Characteristics'!D:D,MATCH($C1131,'Policy Characteristics'!$C:$C,0))),"",INDEX('Policy Characteristics'!D:D,MATCH($C1131,'Policy Characteristics'!$C:$C,0)))</f>
        <v>Industry Energy Efficiency Standards</v>
      </c>
      <c r="K1131" s="254" t="str">
        <f>IF(ISBLANK(INDEX('Policy Characteristics'!E:E,MATCH($C1131,'Policy Characteristics'!$C:$C,0))),"",INDEX('Policy Characteristics'!E:E,MATCH($C1131,'Policy Characteristics'!$C:$C,0)))</f>
        <v>indst efficiency standards</v>
      </c>
      <c r="L1131" s="261">
        <f>IF(ISBLANK(INDEX('Policy Characteristics'!F:F,MATCH($C1131,'Policy Characteristics'!$C:$C,0))),"",INDEX('Policy Characteristics'!F:F,MATCH($C1131,'Policy Characteristics'!$C:$C,0)))</f>
        <v>0</v>
      </c>
      <c r="M1131" s="261">
        <f>IF(ISBLANK(INDEX('Policy Characteristics'!G:G,MATCH($C1131,'Policy Characteristics'!$C:$C,0))),"",INDEX('Policy Characteristics'!G:G,MATCH($C1131,'Policy Characteristics'!$C:$C,0)))</f>
        <v>0.25</v>
      </c>
      <c r="N1131" s="261">
        <f>IF(ISBLANK(INDEX('Policy Characteristics'!H:H,MATCH($C1131,'Policy Characteristics'!$C:$C,0))),"",INDEX('Policy Characteristics'!H:H,MATCH($C1131,'Policy Characteristics'!$C:$C,0)))</f>
        <v>0.01</v>
      </c>
      <c r="O1131" s="254" t="str">
        <f>IF(ISBLANK(INDEX('Policy Characteristics'!I:I,MATCH($C1131,'Policy Characteristics'!$C:$C,0))),"",INDEX('Policy Characteristics'!I:I,MATCH($C1131,'Policy Characteristics'!$C:$C,0)))</f>
        <v>% reduction in energy use</v>
      </c>
      <c r="P1131" s="254"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54" t="str">
        <f>IF(ISBLANK(INDEX('Policy Characteristics'!K:K,MATCH($C1131,'Policy Characteristics'!$C:$C,0))),"",INDEX('Policy Characteristics'!K:K,MATCH($C1131,'Policy Characteristics'!$C:$C,0)))</f>
        <v>industry-ag-main.html#eff-stds</v>
      </c>
      <c r="R1131" s="254" t="str">
        <f>IF(ISBLANK(INDEX('Policy Characteristics'!L:L,MATCH($C1131,'Policy Characteristics'!$C:$C,0))),"",INDEX('Policy Characteristics'!L:L,MATCH($C1131,'Policy Characteristics'!$C:$C,0)))</f>
        <v>industry-energy-efficiency-standards.html</v>
      </c>
    </row>
    <row r="1132" spans="1:18" s="4" customFormat="1">
      <c r="A1132" s="254" t="str">
        <f>IF(ISBLANK(INDEX('Policy Characteristics'!A:A,MATCH($C1132,'Policy Characteristics'!$C:$C,0))),"",INDEX('Policy Characteristics'!A:A,MATCH($C1132,'Policy Characteristics'!$C:$C,0)))</f>
        <v>Industry</v>
      </c>
      <c r="B1132" s="262" t="str">
        <f>IF(ISBLANK(INDEX('Policy Characteristics'!B:B,MATCH($C1132,'Policy Characteristics'!$C:$C,0))),"",INDEX('Policy Characteristics'!B:B,MATCH($C1132,'Policy Characteristics'!$C:$C,0)))</f>
        <v>Industry Energy Efficiency Standards</v>
      </c>
      <c r="C1132" s="254" t="str">
        <f t="shared" si="43"/>
        <v>Percentage Improvement in Eqpt Efficiency Standards above BAU</v>
      </c>
      <c r="D1132" s="6" t="s">
        <v>3081</v>
      </c>
      <c r="E1132" s="45" t="s">
        <v>2710</v>
      </c>
      <c r="F1132" t="s">
        <v>3043</v>
      </c>
      <c r="G1132" s="45" t="s">
        <v>2714</v>
      </c>
      <c r="H1132" s="43">
        <v>1116</v>
      </c>
      <c r="I1132" s="324" t="s">
        <v>43</v>
      </c>
      <c r="J1132" s="255" t="str">
        <f>IF(ISBLANK(INDEX('Policy Characteristics'!D:D,MATCH($C1132,'Policy Characteristics'!$C:$C,0))),"",INDEX('Policy Characteristics'!D:D,MATCH($C1132,'Policy Characteristics'!$C:$C,0)))</f>
        <v>Industry Energy Efficiency Standards</v>
      </c>
      <c r="K1132" s="254" t="str">
        <f>IF(ISBLANK(INDEX('Policy Characteristics'!E:E,MATCH($C1132,'Policy Characteristics'!$C:$C,0))),"",INDEX('Policy Characteristics'!E:E,MATCH($C1132,'Policy Characteristics'!$C:$C,0)))</f>
        <v>indst efficiency standards</v>
      </c>
      <c r="L1132" s="261">
        <f>IF(ISBLANK(INDEX('Policy Characteristics'!F:F,MATCH($C1132,'Policy Characteristics'!$C:$C,0))),"",INDEX('Policy Characteristics'!F:F,MATCH($C1132,'Policy Characteristics'!$C:$C,0)))</f>
        <v>0</v>
      </c>
      <c r="M1132" s="261">
        <f>IF(ISBLANK(INDEX('Policy Characteristics'!G:G,MATCH($C1132,'Policy Characteristics'!$C:$C,0))),"",INDEX('Policy Characteristics'!G:G,MATCH($C1132,'Policy Characteristics'!$C:$C,0)))</f>
        <v>0.25</v>
      </c>
      <c r="N1132" s="261">
        <f>IF(ISBLANK(INDEX('Policy Characteristics'!H:H,MATCH($C1132,'Policy Characteristics'!$C:$C,0))),"",INDEX('Policy Characteristics'!H:H,MATCH($C1132,'Policy Characteristics'!$C:$C,0)))</f>
        <v>0.01</v>
      </c>
      <c r="O1132" s="254" t="str">
        <f>IF(ISBLANK(INDEX('Policy Characteristics'!I:I,MATCH($C1132,'Policy Characteristics'!$C:$C,0))),"",INDEX('Policy Characteristics'!I:I,MATCH($C1132,'Policy Characteristics'!$C:$C,0)))</f>
        <v>% reduction in energy use</v>
      </c>
      <c r="P1132" s="254"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54" t="str">
        <f>IF(ISBLANK(INDEX('Policy Characteristics'!K:K,MATCH($C1132,'Policy Characteristics'!$C:$C,0))),"",INDEX('Policy Characteristics'!K:K,MATCH($C1132,'Policy Characteristics'!$C:$C,0)))</f>
        <v>industry-ag-main.html#eff-stds</v>
      </c>
      <c r="R1132" s="254" t="str">
        <f>IF(ISBLANK(INDEX('Policy Characteristics'!L:L,MATCH($C1132,'Policy Characteristics'!$C:$C,0))),"",INDEX('Policy Characteristics'!L:L,MATCH($C1132,'Policy Characteristics'!$C:$C,0)))</f>
        <v>industry-energy-efficiency-standards.html</v>
      </c>
    </row>
    <row r="1133" spans="1:18" s="4" customFormat="1">
      <c r="A1133" s="254" t="str">
        <f>IF(ISBLANK(INDEX('Policy Characteristics'!A:A,MATCH($C1133,'Policy Characteristics'!$C:$C,0))),"",INDEX('Policy Characteristics'!A:A,MATCH($C1133,'Policy Characteristics'!$C:$C,0)))</f>
        <v>Industry</v>
      </c>
      <c r="B1133" s="262" t="str">
        <f>IF(ISBLANK(INDEX('Policy Characteristics'!B:B,MATCH($C1133,'Policy Characteristics'!$C:$C,0))),"",INDEX('Policy Characteristics'!B:B,MATCH($C1133,'Policy Characteristics'!$C:$C,0)))</f>
        <v>Industry Energy Efficiency Standards</v>
      </c>
      <c r="C1133" s="254" t="str">
        <f t="shared" si="43"/>
        <v>Percentage Improvement in Eqpt Efficiency Standards above BAU</v>
      </c>
      <c r="D1133" s="6" t="s">
        <v>3081</v>
      </c>
      <c r="E1133" s="45" t="s">
        <v>2707</v>
      </c>
      <c r="F1133" t="s">
        <v>3043</v>
      </c>
      <c r="G1133" s="45" t="s">
        <v>2712</v>
      </c>
      <c r="H1133" s="43">
        <v>1117</v>
      </c>
      <c r="I1133" s="324" t="s">
        <v>44</v>
      </c>
      <c r="J1133" s="255" t="str">
        <f>IF(ISBLANK(INDEX('Policy Characteristics'!D:D,MATCH($C1133,'Policy Characteristics'!$C:$C,0))),"",INDEX('Policy Characteristics'!D:D,MATCH($C1133,'Policy Characteristics'!$C:$C,0)))</f>
        <v>Industry Energy Efficiency Standards</v>
      </c>
      <c r="K1133" s="254" t="str">
        <f>IF(ISBLANK(INDEX('Policy Characteristics'!E:E,MATCH($C1133,'Policy Characteristics'!$C:$C,0))),"",INDEX('Policy Characteristics'!E:E,MATCH($C1133,'Policy Characteristics'!$C:$C,0)))</f>
        <v>indst efficiency standards</v>
      </c>
      <c r="L1133" s="261">
        <f>IF(ISBLANK(INDEX('Policy Characteristics'!F:F,MATCH($C1133,'Policy Characteristics'!$C:$C,0))),"",INDEX('Policy Characteristics'!F:F,MATCH($C1133,'Policy Characteristics'!$C:$C,0)))</f>
        <v>0</v>
      </c>
      <c r="M1133" s="261">
        <f>IF(ISBLANK(INDEX('Policy Characteristics'!G:G,MATCH($C1133,'Policy Characteristics'!$C:$C,0))),"",INDEX('Policy Characteristics'!G:G,MATCH($C1133,'Policy Characteristics'!$C:$C,0)))</f>
        <v>0.25</v>
      </c>
      <c r="N1133" s="261">
        <f>IF(ISBLANK(INDEX('Policy Characteristics'!H:H,MATCH($C1133,'Policy Characteristics'!$C:$C,0))),"",INDEX('Policy Characteristics'!H:H,MATCH($C1133,'Policy Characteristics'!$C:$C,0)))</f>
        <v>0.01</v>
      </c>
      <c r="O1133" s="254" t="str">
        <f>IF(ISBLANK(INDEX('Policy Characteristics'!I:I,MATCH($C1133,'Policy Characteristics'!$C:$C,0))),"",INDEX('Policy Characteristics'!I:I,MATCH($C1133,'Policy Characteristics'!$C:$C,0)))</f>
        <v>% reduction in energy use</v>
      </c>
      <c r="P1133" s="254"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54" t="str">
        <f>IF(ISBLANK(INDEX('Policy Characteristics'!K:K,MATCH($C1133,'Policy Characteristics'!$C:$C,0))),"",INDEX('Policy Characteristics'!K:K,MATCH($C1133,'Policy Characteristics'!$C:$C,0)))</f>
        <v>industry-ag-main.html#eff-stds</v>
      </c>
      <c r="R1133" s="254" t="str">
        <f>IF(ISBLANK(INDEX('Policy Characteristics'!L:L,MATCH($C1133,'Policy Characteristics'!$C:$C,0))),"",INDEX('Policy Characteristics'!L:L,MATCH($C1133,'Policy Characteristics'!$C:$C,0)))</f>
        <v>industry-energy-efficiency-standards.html</v>
      </c>
    </row>
    <row r="1134" spans="1:18" s="4" customFormat="1">
      <c r="A1134" s="254" t="str">
        <f>IF(ISBLANK(INDEX('Policy Characteristics'!A:A,MATCH($C1134,'Policy Characteristics'!$C:$C,0))),"",INDEX('Policy Characteristics'!A:A,MATCH($C1134,'Policy Characteristics'!$C:$C,0)))</f>
        <v>Industry</v>
      </c>
      <c r="B1134" s="262" t="str">
        <f>IF(ISBLANK(INDEX('Policy Characteristics'!B:B,MATCH($C1134,'Policy Characteristics'!$C:$C,0))),"",INDEX('Policy Characteristics'!B:B,MATCH($C1134,'Policy Characteristics'!$C:$C,0)))</f>
        <v>Industry Energy Efficiency Standards</v>
      </c>
      <c r="C1134" s="254" t="str">
        <f t="shared" si="43"/>
        <v>Percentage Improvement in Eqpt Efficiency Standards above BAU</v>
      </c>
      <c r="D1134" s="6" t="s">
        <v>3082</v>
      </c>
      <c r="E1134" s="45" t="s">
        <v>2400</v>
      </c>
      <c r="F1134" t="s">
        <v>3044</v>
      </c>
      <c r="G1134" s="45" t="s">
        <v>2406</v>
      </c>
      <c r="H1134" s="43">
        <v>1118</v>
      </c>
      <c r="I1134" s="324" t="s">
        <v>43</v>
      </c>
      <c r="J1134" s="255" t="str">
        <f>IF(ISBLANK(INDEX('Policy Characteristics'!D:D,MATCH($C1134,'Policy Characteristics'!$C:$C,0))),"",INDEX('Policy Characteristics'!D:D,MATCH($C1134,'Policy Characteristics'!$C:$C,0)))</f>
        <v>Industry Energy Efficiency Standards</v>
      </c>
      <c r="K1134" s="254" t="str">
        <f>IF(ISBLANK(INDEX('Policy Characteristics'!E:E,MATCH($C1134,'Policy Characteristics'!$C:$C,0))),"",INDEX('Policy Characteristics'!E:E,MATCH($C1134,'Policy Characteristics'!$C:$C,0)))</f>
        <v>indst efficiency standards</v>
      </c>
      <c r="L1134" s="261">
        <f>IF(ISBLANK(INDEX('Policy Characteristics'!F:F,MATCH($C1134,'Policy Characteristics'!$C:$C,0))),"",INDEX('Policy Characteristics'!F:F,MATCH($C1134,'Policy Characteristics'!$C:$C,0)))</f>
        <v>0</v>
      </c>
      <c r="M1134" s="261">
        <f>IF(ISBLANK(INDEX('Policy Characteristics'!G:G,MATCH($C1134,'Policy Characteristics'!$C:$C,0))),"",INDEX('Policy Characteristics'!G:G,MATCH($C1134,'Policy Characteristics'!$C:$C,0)))</f>
        <v>0.25</v>
      </c>
      <c r="N1134" s="261">
        <f>IF(ISBLANK(INDEX('Policy Characteristics'!H:H,MATCH($C1134,'Policy Characteristics'!$C:$C,0))),"",INDEX('Policy Characteristics'!H:H,MATCH($C1134,'Policy Characteristics'!$C:$C,0)))</f>
        <v>0.01</v>
      </c>
      <c r="O1134" s="254" t="str">
        <f>IF(ISBLANK(INDEX('Policy Characteristics'!I:I,MATCH($C1134,'Policy Characteristics'!$C:$C,0))),"",INDEX('Policy Characteristics'!I:I,MATCH($C1134,'Policy Characteristics'!$C:$C,0)))</f>
        <v>% reduction in energy use</v>
      </c>
      <c r="P1134" s="254"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54" t="str">
        <f>IF(ISBLANK(INDEX('Policy Characteristics'!K:K,MATCH($C1134,'Policy Characteristics'!$C:$C,0))),"",INDEX('Policy Characteristics'!K:K,MATCH($C1134,'Policy Characteristics'!$C:$C,0)))</f>
        <v>industry-ag-main.html#eff-stds</v>
      </c>
      <c r="R1134" s="254" t="str">
        <f>IF(ISBLANK(INDEX('Policy Characteristics'!L:L,MATCH($C1134,'Policy Characteristics'!$C:$C,0))),"",INDEX('Policy Characteristics'!L:L,MATCH($C1134,'Policy Characteristics'!$C:$C,0)))</f>
        <v>industry-energy-efficiency-standards.html</v>
      </c>
    </row>
    <row r="1135" spans="1:18" s="4" customFormat="1">
      <c r="A1135" s="254" t="str">
        <f>IF(ISBLANK(INDEX('Policy Characteristics'!A:A,MATCH($C1135,'Policy Characteristics'!$C:$C,0))),"",INDEX('Policy Characteristics'!A:A,MATCH($C1135,'Policy Characteristics'!$C:$C,0)))</f>
        <v>Industry</v>
      </c>
      <c r="B1135" s="262" t="str">
        <f>IF(ISBLANK(INDEX('Policy Characteristics'!B:B,MATCH($C1135,'Policy Characteristics'!$C:$C,0))),"",INDEX('Policy Characteristics'!B:B,MATCH($C1135,'Policy Characteristics'!$C:$C,0)))</f>
        <v>Industry Energy Efficiency Standards</v>
      </c>
      <c r="C1135" s="254" t="str">
        <f t="shared" si="43"/>
        <v>Percentage Improvement in Eqpt Efficiency Standards above BAU</v>
      </c>
      <c r="D1135" s="6" t="s">
        <v>3082</v>
      </c>
      <c r="E1135" s="45" t="s">
        <v>2401</v>
      </c>
      <c r="F1135" t="s">
        <v>3044</v>
      </c>
      <c r="G1135" s="45" t="s">
        <v>2409</v>
      </c>
      <c r="H1135" s="43">
        <v>1119</v>
      </c>
      <c r="I1135" s="324" t="s">
        <v>44</v>
      </c>
      <c r="J1135" s="255" t="str">
        <f>IF(ISBLANK(INDEX('Policy Characteristics'!D:D,MATCH($C1135,'Policy Characteristics'!$C:$C,0))),"",INDEX('Policy Characteristics'!D:D,MATCH($C1135,'Policy Characteristics'!$C:$C,0)))</f>
        <v>Industry Energy Efficiency Standards</v>
      </c>
      <c r="K1135" s="254" t="str">
        <f>IF(ISBLANK(INDEX('Policy Characteristics'!E:E,MATCH($C1135,'Policy Characteristics'!$C:$C,0))),"",INDEX('Policy Characteristics'!E:E,MATCH($C1135,'Policy Characteristics'!$C:$C,0)))</f>
        <v>indst efficiency standards</v>
      </c>
      <c r="L1135" s="261">
        <f>IF(ISBLANK(INDEX('Policy Characteristics'!F:F,MATCH($C1135,'Policy Characteristics'!$C:$C,0))),"",INDEX('Policy Characteristics'!F:F,MATCH($C1135,'Policy Characteristics'!$C:$C,0)))</f>
        <v>0</v>
      </c>
      <c r="M1135" s="261">
        <f>IF(ISBLANK(INDEX('Policy Characteristics'!G:G,MATCH($C1135,'Policy Characteristics'!$C:$C,0))),"",INDEX('Policy Characteristics'!G:G,MATCH($C1135,'Policy Characteristics'!$C:$C,0)))</f>
        <v>0.25</v>
      </c>
      <c r="N1135" s="261">
        <f>IF(ISBLANK(INDEX('Policy Characteristics'!H:H,MATCH($C1135,'Policy Characteristics'!$C:$C,0))),"",INDEX('Policy Characteristics'!H:H,MATCH($C1135,'Policy Characteristics'!$C:$C,0)))</f>
        <v>0.01</v>
      </c>
      <c r="O1135" s="254" t="str">
        <f>IF(ISBLANK(INDEX('Policy Characteristics'!I:I,MATCH($C1135,'Policy Characteristics'!$C:$C,0))),"",INDEX('Policy Characteristics'!I:I,MATCH($C1135,'Policy Characteristics'!$C:$C,0)))</f>
        <v>% reduction in energy use</v>
      </c>
      <c r="P1135" s="254"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54" t="str">
        <f>IF(ISBLANK(INDEX('Policy Characteristics'!K:K,MATCH($C1135,'Policy Characteristics'!$C:$C,0))),"",INDEX('Policy Characteristics'!K:K,MATCH($C1135,'Policy Characteristics'!$C:$C,0)))</f>
        <v>industry-ag-main.html#eff-stds</v>
      </c>
      <c r="R1135" s="254" t="str">
        <f>IF(ISBLANK(INDEX('Policy Characteristics'!L:L,MATCH($C1135,'Policy Characteristics'!$C:$C,0))),"",INDEX('Policy Characteristics'!L:L,MATCH($C1135,'Policy Characteristics'!$C:$C,0)))</f>
        <v>industry-energy-efficiency-standards.html</v>
      </c>
    </row>
    <row r="1136" spans="1:18" s="4" customFormat="1">
      <c r="A1136" s="254" t="str">
        <f>IF(ISBLANK(INDEX('Policy Characteristics'!A:A,MATCH($C1136,'Policy Characteristics'!$C:$C,0))),"",INDEX('Policy Characteristics'!A:A,MATCH($C1136,'Policy Characteristics'!$C:$C,0)))</f>
        <v>Industry</v>
      </c>
      <c r="B1136" s="262" t="str">
        <f>IF(ISBLANK(INDEX('Policy Characteristics'!B:B,MATCH($C1136,'Policy Characteristics'!$C:$C,0))),"",INDEX('Policy Characteristics'!B:B,MATCH($C1136,'Policy Characteristics'!$C:$C,0)))</f>
        <v>Industry Energy Efficiency Standards</v>
      </c>
      <c r="C1136" s="254" t="str">
        <f t="shared" si="43"/>
        <v>Percentage Improvement in Eqpt Efficiency Standards above BAU</v>
      </c>
      <c r="D1136" s="6" t="s">
        <v>3082</v>
      </c>
      <c r="E1136" s="45" t="s">
        <v>2402</v>
      </c>
      <c r="F1136" t="s">
        <v>3044</v>
      </c>
      <c r="G1136" s="45" t="s">
        <v>2410</v>
      </c>
      <c r="H1136" s="43">
        <v>1120</v>
      </c>
      <c r="I1136" s="324" t="s">
        <v>43</v>
      </c>
      <c r="J1136" s="255" t="str">
        <f>IF(ISBLANK(INDEX('Policy Characteristics'!D:D,MATCH($C1136,'Policy Characteristics'!$C:$C,0))),"",INDEX('Policy Characteristics'!D:D,MATCH($C1136,'Policy Characteristics'!$C:$C,0)))</f>
        <v>Industry Energy Efficiency Standards</v>
      </c>
      <c r="K1136" s="254" t="str">
        <f>IF(ISBLANK(INDEX('Policy Characteristics'!E:E,MATCH($C1136,'Policy Characteristics'!$C:$C,0))),"",INDEX('Policy Characteristics'!E:E,MATCH($C1136,'Policy Characteristics'!$C:$C,0)))</f>
        <v>indst efficiency standards</v>
      </c>
      <c r="L1136" s="261">
        <f>IF(ISBLANK(INDEX('Policy Characteristics'!F:F,MATCH($C1136,'Policy Characteristics'!$C:$C,0))),"",INDEX('Policy Characteristics'!F:F,MATCH($C1136,'Policy Characteristics'!$C:$C,0)))</f>
        <v>0</v>
      </c>
      <c r="M1136" s="261">
        <f>IF(ISBLANK(INDEX('Policy Characteristics'!G:G,MATCH($C1136,'Policy Characteristics'!$C:$C,0))),"",INDEX('Policy Characteristics'!G:G,MATCH($C1136,'Policy Characteristics'!$C:$C,0)))</f>
        <v>0.25</v>
      </c>
      <c r="N1136" s="261">
        <f>IF(ISBLANK(INDEX('Policy Characteristics'!H:H,MATCH($C1136,'Policy Characteristics'!$C:$C,0))),"",INDEX('Policy Characteristics'!H:H,MATCH($C1136,'Policy Characteristics'!$C:$C,0)))</f>
        <v>0.01</v>
      </c>
      <c r="O1136" s="254" t="str">
        <f>IF(ISBLANK(INDEX('Policy Characteristics'!I:I,MATCH($C1136,'Policy Characteristics'!$C:$C,0))),"",INDEX('Policy Characteristics'!I:I,MATCH($C1136,'Policy Characteristics'!$C:$C,0)))</f>
        <v>% reduction in energy use</v>
      </c>
      <c r="P1136" s="254"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54" t="str">
        <f>IF(ISBLANK(INDEX('Policy Characteristics'!K:K,MATCH($C1136,'Policy Characteristics'!$C:$C,0))),"",INDEX('Policy Characteristics'!K:K,MATCH($C1136,'Policy Characteristics'!$C:$C,0)))</f>
        <v>industry-ag-main.html#eff-stds</v>
      </c>
      <c r="R1136" s="254" t="str">
        <f>IF(ISBLANK(INDEX('Policy Characteristics'!L:L,MATCH($C1136,'Policy Characteristics'!$C:$C,0))),"",INDEX('Policy Characteristics'!L:L,MATCH($C1136,'Policy Characteristics'!$C:$C,0)))</f>
        <v>industry-energy-efficiency-standards.html</v>
      </c>
    </row>
    <row r="1137" spans="1:18" s="4" customFormat="1">
      <c r="A1137" s="254" t="str">
        <f>IF(ISBLANK(INDEX('Policy Characteristics'!A:A,MATCH($C1137,'Policy Characteristics'!$C:$C,0))),"",INDEX('Policy Characteristics'!A:A,MATCH($C1137,'Policy Characteristics'!$C:$C,0)))</f>
        <v>Industry</v>
      </c>
      <c r="B1137" s="262" t="str">
        <f>IF(ISBLANK(INDEX('Policy Characteristics'!B:B,MATCH($C1137,'Policy Characteristics'!$C:$C,0))),"",INDEX('Policy Characteristics'!B:B,MATCH($C1137,'Policy Characteristics'!$C:$C,0)))</f>
        <v>Industry Energy Efficiency Standards</v>
      </c>
      <c r="C1137" s="254" t="str">
        <f t="shared" si="43"/>
        <v>Percentage Improvement in Eqpt Efficiency Standards above BAU</v>
      </c>
      <c r="D1137" s="6" t="s">
        <v>3082</v>
      </c>
      <c r="E1137" s="45" t="s">
        <v>2403</v>
      </c>
      <c r="F1137" t="s">
        <v>3044</v>
      </c>
      <c r="G1137" s="45" t="s">
        <v>2407</v>
      </c>
      <c r="H1137" s="43">
        <v>1121</v>
      </c>
      <c r="I1137" s="324" t="s">
        <v>44</v>
      </c>
      <c r="J1137" s="255" t="str">
        <f>IF(ISBLANK(INDEX('Policy Characteristics'!D:D,MATCH($C1137,'Policy Characteristics'!$C:$C,0))),"",INDEX('Policy Characteristics'!D:D,MATCH($C1137,'Policy Characteristics'!$C:$C,0)))</f>
        <v>Industry Energy Efficiency Standards</v>
      </c>
      <c r="K1137" s="254" t="str">
        <f>IF(ISBLANK(INDEX('Policy Characteristics'!E:E,MATCH($C1137,'Policy Characteristics'!$C:$C,0))),"",INDEX('Policy Characteristics'!E:E,MATCH($C1137,'Policy Characteristics'!$C:$C,0)))</f>
        <v>indst efficiency standards</v>
      </c>
      <c r="L1137" s="261">
        <f>IF(ISBLANK(INDEX('Policy Characteristics'!F:F,MATCH($C1137,'Policy Characteristics'!$C:$C,0))),"",INDEX('Policy Characteristics'!F:F,MATCH($C1137,'Policy Characteristics'!$C:$C,0)))</f>
        <v>0</v>
      </c>
      <c r="M1137" s="261">
        <f>IF(ISBLANK(INDEX('Policy Characteristics'!G:G,MATCH($C1137,'Policy Characteristics'!$C:$C,0))),"",INDEX('Policy Characteristics'!G:G,MATCH($C1137,'Policy Characteristics'!$C:$C,0)))</f>
        <v>0.25</v>
      </c>
      <c r="N1137" s="261">
        <f>IF(ISBLANK(INDEX('Policy Characteristics'!H:H,MATCH($C1137,'Policy Characteristics'!$C:$C,0))),"",INDEX('Policy Characteristics'!H:H,MATCH($C1137,'Policy Characteristics'!$C:$C,0)))</f>
        <v>0.01</v>
      </c>
      <c r="O1137" s="254" t="str">
        <f>IF(ISBLANK(INDEX('Policy Characteristics'!I:I,MATCH($C1137,'Policy Characteristics'!$C:$C,0))),"",INDEX('Policy Characteristics'!I:I,MATCH($C1137,'Policy Characteristics'!$C:$C,0)))</f>
        <v>% reduction in energy use</v>
      </c>
      <c r="P1137" s="254"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54" t="str">
        <f>IF(ISBLANK(INDEX('Policy Characteristics'!K:K,MATCH($C1137,'Policy Characteristics'!$C:$C,0))),"",INDEX('Policy Characteristics'!K:K,MATCH($C1137,'Policy Characteristics'!$C:$C,0)))</f>
        <v>industry-ag-main.html#eff-stds</v>
      </c>
      <c r="R1137" s="254" t="str">
        <f>IF(ISBLANK(INDEX('Policy Characteristics'!L:L,MATCH($C1137,'Policy Characteristics'!$C:$C,0))),"",INDEX('Policy Characteristics'!L:L,MATCH($C1137,'Policy Characteristics'!$C:$C,0)))</f>
        <v>industry-energy-efficiency-standards.html</v>
      </c>
    </row>
    <row r="1138" spans="1:18" s="4" customFormat="1">
      <c r="A1138" s="254" t="str">
        <f>IF(ISBLANK(INDEX('Policy Characteristics'!A:A,MATCH($C1138,'Policy Characteristics'!$C:$C,0))),"",INDEX('Policy Characteristics'!A:A,MATCH($C1138,'Policy Characteristics'!$C:$C,0)))</f>
        <v>Industry</v>
      </c>
      <c r="B1138" s="262" t="str">
        <f>IF(ISBLANK(INDEX('Policy Characteristics'!B:B,MATCH($C1138,'Policy Characteristics'!$C:$C,0))),"",INDEX('Policy Characteristics'!B:B,MATCH($C1138,'Policy Characteristics'!$C:$C,0)))</f>
        <v>Industry Energy Efficiency Standards</v>
      </c>
      <c r="C1138" s="254" t="str">
        <f t="shared" si="43"/>
        <v>Percentage Improvement in Eqpt Efficiency Standards above BAU</v>
      </c>
      <c r="D1138" s="6" t="s">
        <v>3082</v>
      </c>
      <c r="E1138" s="45" t="s">
        <v>2404</v>
      </c>
      <c r="F1138" t="s">
        <v>3044</v>
      </c>
      <c r="G1138" s="45" t="s">
        <v>2408</v>
      </c>
      <c r="H1138" s="43">
        <v>1122</v>
      </c>
      <c r="I1138" s="324" t="s">
        <v>43</v>
      </c>
      <c r="J1138" s="255" t="str">
        <f>IF(ISBLANK(INDEX('Policy Characteristics'!D:D,MATCH($C1138,'Policy Characteristics'!$C:$C,0))),"",INDEX('Policy Characteristics'!D:D,MATCH($C1138,'Policy Characteristics'!$C:$C,0)))</f>
        <v>Industry Energy Efficiency Standards</v>
      </c>
      <c r="K1138" s="254" t="str">
        <f>IF(ISBLANK(INDEX('Policy Characteristics'!E:E,MATCH($C1138,'Policy Characteristics'!$C:$C,0))),"",INDEX('Policy Characteristics'!E:E,MATCH($C1138,'Policy Characteristics'!$C:$C,0)))</f>
        <v>indst efficiency standards</v>
      </c>
      <c r="L1138" s="261">
        <f>IF(ISBLANK(INDEX('Policy Characteristics'!F:F,MATCH($C1138,'Policy Characteristics'!$C:$C,0))),"",INDEX('Policy Characteristics'!F:F,MATCH($C1138,'Policy Characteristics'!$C:$C,0)))</f>
        <v>0</v>
      </c>
      <c r="M1138" s="261">
        <f>IF(ISBLANK(INDEX('Policy Characteristics'!G:G,MATCH($C1138,'Policy Characteristics'!$C:$C,0))),"",INDEX('Policy Characteristics'!G:G,MATCH($C1138,'Policy Characteristics'!$C:$C,0)))</f>
        <v>0.25</v>
      </c>
      <c r="N1138" s="261">
        <f>IF(ISBLANK(INDEX('Policy Characteristics'!H:H,MATCH($C1138,'Policy Characteristics'!$C:$C,0))),"",INDEX('Policy Characteristics'!H:H,MATCH($C1138,'Policy Characteristics'!$C:$C,0)))</f>
        <v>0.01</v>
      </c>
      <c r="O1138" s="254" t="str">
        <f>IF(ISBLANK(INDEX('Policy Characteristics'!I:I,MATCH($C1138,'Policy Characteristics'!$C:$C,0))),"",INDEX('Policy Characteristics'!I:I,MATCH($C1138,'Policy Characteristics'!$C:$C,0)))</f>
        <v>% reduction in energy use</v>
      </c>
      <c r="P1138" s="254"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54" t="str">
        <f>IF(ISBLANK(INDEX('Policy Characteristics'!K:K,MATCH($C1138,'Policy Characteristics'!$C:$C,0))),"",INDEX('Policy Characteristics'!K:K,MATCH($C1138,'Policy Characteristics'!$C:$C,0)))</f>
        <v>industry-ag-main.html#eff-stds</v>
      </c>
      <c r="R1138" s="254" t="str">
        <f>IF(ISBLANK(INDEX('Policy Characteristics'!L:L,MATCH($C1138,'Policy Characteristics'!$C:$C,0))),"",INDEX('Policy Characteristics'!L:L,MATCH($C1138,'Policy Characteristics'!$C:$C,0)))</f>
        <v>industry-energy-efficiency-standards.html</v>
      </c>
    </row>
    <row r="1139" spans="1:18" s="4" customFormat="1">
      <c r="A1139" s="254" t="str">
        <f>IF(ISBLANK(INDEX('Policy Characteristics'!A:A,MATCH($C1139,'Policy Characteristics'!$C:$C,0))),"",INDEX('Policy Characteristics'!A:A,MATCH($C1139,'Policy Characteristics'!$C:$C,0)))</f>
        <v>Industry</v>
      </c>
      <c r="B1139" s="262" t="str">
        <f>IF(ISBLANK(INDEX('Policy Characteristics'!B:B,MATCH($C1139,'Policy Characteristics'!$C:$C,0))),"",INDEX('Policy Characteristics'!B:B,MATCH($C1139,'Policy Characteristics'!$C:$C,0)))</f>
        <v>Industry Energy Efficiency Standards</v>
      </c>
      <c r="C1139" s="254" t="str">
        <f t="shared" si="43"/>
        <v>Percentage Improvement in Eqpt Efficiency Standards above BAU</v>
      </c>
      <c r="D1139" s="6" t="s">
        <v>3082</v>
      </c>
      <c r="E1139" s="45" t="s">
        <v>2405</v>
      </c>
      <c r="F1139" t="s">
        <v>3044</v>
      </c>
      <c r="G1139" s="45" t="s">
        <v>2411</v>
      </c>
      <c r="H1139" s="43">
        <v>1123</v>
      </c>
      <c r="I1139" s="324" t="s">
        <v>44</v>
      </c>
      <c r="J1139" s="255" t="str">
        <f>IF(ISBLANK(INDEX('Policy Characteristics'!D:D,MATCH($C1139,'Policy Characteristics'!$C:$C,0))),"",INDEX('Policy Characteristics'!D:D,MATCH($C1139,'Policy Characteristics'!$C:$C,0)))</f>
        <v>Industry Energy Efficiency Standards</v>
      </c>
      <c r="K1139" s="254" t="str">
        <f>IF(ISBLANK(INDEX('Policy Characteristics'!E:E,MATCH($C1139,'Policy Characteristics'!$C:$C,0))),"",INDEX('Policy Characteristics'!E:E,MATCH($C1139,'Policy Characteristics'!$C:$C,0)))</f>
        <v>indst efficiency standards</v>
      </c>
      <c r="L1139" s="261">
        <f>IF(ISBLANK(INDEX('Policy Characteristics'!F:F,MATCH($C1139,'Policy Characteristics'!$C:$C,0))),"",INDEX('Policy Characteristics'!F:F,MATCH($C1139,'Policy Characteristics'!$C:$C,0)))</f>
        <v>0</v>
      </c>
      <c r="M1139" s="261">
        <f>IF(ISBLANK(INDEX('Policy Characteristics'!G:G,MATCH($C1139,'Policy Characteristics'!$C:$C,0))),"",INDEX('Policy Characteristics'!G:G,MATCH($C1139,'Policy Characteristics'!$C:$C,0)))</f>
        <v>0.25</v>
      </c>
      <c r="N1139" s="261">
        <f>IF(ISBLANK(INDEX('Policy Characteristics'!H:H,MATCH($C1139,'Policy Characteristics'!$C:$C,0))),"",INDEX('Policy Characteristics'!H:H,MATCH($C1139,'Policy Characteristics'!$C:$C,0)))</f>
        <v>0.01</v>
      </c>
      <c r="O1139" s="254" t="str">
        <f>IF(ISBLANK(INDEX('Policy Characteristics'!I:I,MATCH($C1139,'Policy Characteristics'!$C:$C,0))),"",INDEX('Policy Characteristics'!I:I,MATCH($C1139,'Policy Characteristics'!$C:$C,0)))</f>
        <v>% reduction in energy use</v>
      </c>
      <c r="P1139" s="254"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54" t="str">
        <f>IF(ISBLANK(INDEX('Policy Characteristics'!K:K,MATCH($C1139,'Policy Characteristics'!$C:$C,0))),"",INDEX('Policy Characteristics'!K:K,MATCH($C1139,'Policy Characteristics'!$C:$C,0)))</f>
        <v>industry-ag-main.html#eff-stds</v>
      </c>
      <c r="R1139" s="254" t="str">
        <f>IF(ISBLANK(INDEX('Policy Characteristics'!L:L,MATCH($C1139,'Policy Characteristics'!$C:$C,0))),"",INDEX('Policy Characteristics'!L:L,MATCH($C1139,'Policy Characteristics'!$C:$C,0)))</f>
        <v>industry-energy-efficiency-standards.html</v>
      </c>
    </row>
    <row r="1140" spans="1:18" s="4" customFormat="1">
      <c r="A1140" s="254" t="str">
        <f>IF(ISBLANK(INDEX('Policy Characteristics'!A:A,MATCH($C1140,'Policy Characteristics'!$C:$C,0))),"",INDEX('Policy Characteristics'!A:A,MATCH($C1140,'Policy Characteristics'!$C:$C,0)))</f>
        <v>Industry</v>
      </c>
      <c r="B1140" s="262" t="str">
        <f>IF(ISBLANK(INDEX('Policy Characteristics'!B:B,MATCH($C1140,'Policy Characteristics'!$C:$C,0))),"",INDEX('Policy Characteristics'!B:B,MATCH($C1140,'Policy Characteristics'!$C:$C,0)))</f>
        <v>Industry Energy Efficiency Standards</v>
      </c>
      <c r="C1140" s="254" t="str">
        <f t="shared" si="43"/>
        <v>Percentage Improvement in Eqpt Efficiency Standards above BAU</v>
      </c>
      <c r="D1140" s="6" t="s">
        <v>3082</v>
      </c>
      <c r="E1140" s="45" t="s">
        <v>2708</v>
      </c>
      <c r="F1140" t="s">
        <v>3044</v>
      </c>
      <c r="G1140" s="45" t="s">
        <v>2711</v>
      </c>
      <c r="H1140" s="43">
        <v>1124</v>
      </c>
      <c r="I1140" s="324" t="s">
        <v>44</v>
      </c>
      <c r="J1140" s="255" t="str">
        <f>IF(ISBLANK(INDEX('Policy Characteristics'!D:D,MATCH($C1140,'Policy Characteristics'!$C:$C,0))),"",INDEX('Policy Characteristics'!D:D,MATCH($C1140,'Policy Characteristics'!$C:$C,0)))</f>
        <v>Industry Energy Efficiency Standards</v>
      </c>
      <c r="K1140" s="254" t="str">
        <f>IF(ISBLANK(INDEX('Policy Characteristics'!E:E,MATCH($C1140,'Policy Characteristics'!$C:$C,0))),"",INDEX('Policy Characteristics'!E:E,MATCH($C1140,'Policy Characteristics'!$C:$C,0)))</f>
        <v>indst efficiency standards</v>
      </c>
      <c r="L1140" s="261">
        <f>IF(ISBLANK(INDEX('Policy Characteristics'!F:F,MATCH($C1140,'Policy Characteristics'!$C:$C,0))),"",INDEX('Policy Characteristics'!F:F,MATCH($C1140,'Policy Characteristics'!$C:$C,0)))</f>
        <v>0</v>
      </c>
      <c r="M1140" s="261">
        <f>IF(ISBLANK(INDEX('Policy Characteristics'!G:G,MATCH($C1140,'Policy Characteristics'!$C:$C,0))),"",INDEX('Policy Characteristics'!G:G,MATCH($C1140,'Policy Characteristics'!$C:$C,0)))</f>
        <v>0.25</v>
      </c>
      <c r="N1140" s="261">
        <f>IF(ISBLANK(INDEX('Policy Characteristics'!H:H,MATCH($C1140,'Policy Characteristics'!$C:$C,0))),"",INDEX('Policy Characteristics'!H:H,MATCH($C1140,'Policy Characteristics'!$C:$C,0)))</f>
        <v>0.01</v>
      </c>
      <c r="O1140" s="254" t="str">
        <f>IF(ISBLANK(INDEX('Policy Characteristics'!I:I,MATCH($C1140,'Policy Characteristics'!$C:$C,0))),"",INDEX('Policy Characteristics'!I:I,MATCH($C1140,'Policy Characteristics'!$C:$C,0)))</f>
        <v>% reduction in energy use</v>
      </c>
      <c r="P1140" s="254"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54" t="str">
        <f>IF(ISBLANK(INDEX('Policy Characteristics'!K:K,MATCH($C1140,'Policy Characteristics'!$C:$C,0))),"",INDEX('Policy Characteristics'!K:K,MATCH($C1140,'Policy Characteristics'!$C:$C,0)))</f>
        <v>industry-ag-main.html#eff-stds</v>
      </c>
      <c r="R1140" s="254" t="str">
        <f>IF(ISBLANK(INDEX('Policy Characteristics'!L:L,MATCH($C1140,'Policy Characteristics'!$C:$C,0))),"",INDEX('Policy Characteristics'!L:L,MATCH($C1140,'Policy Characteristics'!$C:$C,0)))</f>
        <v>industry-energy-efficiency-standards.html</v>
      </c>
    </row>
    <row r="1141" spans="1:18" s="4" customFormat="1">
      <c r="A1141" s="254" t="str">
        <f>IF(ISBLANK(INDEX('Policy Characteristics'!A:A,MATCH($C1141,'Policy Characteristics'!$C:$C,0))),"",INDEX('Policy Characteristics'!A:A,MATCH($C1141,'Policy Characteristics'!$C:$C,0)))</f>
        <v>Industry</v>
      </c>
      <c r="B1141" s="262" t="str">
        <f>IF(ISBLANK(INDEX('Policy Characteristics'!B:B,MATCH($C1141,'Policy Characteristics'!$C:$C,0))),"",INDEX('Policy Characteristics'!B:B,MATCH($C1141,'Policy Characteristics'!$C:$C,0)))</f>
        <v>Industry Energy Efficiency Standards</v>
      </c>
      <c r="C1141" s="254" t="str">
        <f t="shared" si="43"/>
        <v>Percentage Improvement in Eqpt Efficiency Standards above BAU</v>
      </c>
      <c r="D1141" s="6" t="s">
        <v>3082</v>
      </c>
      <c r="E1141" s="45" t="s">
        <v>2709</v>
      </c>
      <c r="F1141" t="s">
        <v>3044</v>
      </c>
      <c r="G1141" s="45" t="s">
        <v>2713</v>
      </c>
      <c r="H1141" s="43">
        <v>1125</v>
      </c>
      <c r="I1141" s="324" t="s">
        <v>44</v>
      </c>
      <c r="J1141" s="255" t="str">
        <f>IF(ISBLANK(INDEX('Policy Characteristics'!D:D,MATCH($C1141,'Policy Characteristics'!$C:$C,0))),"",INDEX('Policy Characteristics'!D:D,MATCH($C1141,'Policy Characteristics'!$C:$C,0)))</f>
        <v>Industry Energy Efficiency Standards</v>
      </c>
      <c r="K1141" s="254" t="str">
        <f>IF(ISBLANK(INDEX('Policy Characteristics'!E:E,MATCH($C1141,'Policy Characteristics'!$C:$C,0))),"",INDEX('Policy Characteristics'!E:E,MATCH($C1141,'Policy Characteristics'!$C:$C,0)))</f>
        <v>indst efficiency standards</v>
      </c>
      <c r="L1141" s="261">
        <f>IF(ISBLANK(INDEX('Policy Characteristics'!F:F,MATCH($C1141,'Policy Characteristics'!$C:$C,0))),"",INDEX('Policy Characteristics'!F:F,MATCH($C1141,'Policy Characteristics'!$C:$C,0)))</f>
        <v>0</v>
      </c>
      <c r="M1141" s="261">
        <f>IF(ISBLANK(INDEX('Policy Characteristics'!G:G,MATCH($C1141,'Policy Characteristics'!$C:$C,0))),"",INDEX('Policy Characteristics'!G:G,MATCH($C1141,'Policy Characteristics'!$C:$C,0)))</f>
        <v>0.25</v>
      </c>
      <c r="N1141" s="261">
        <f>IF(ISBLANK(INDEX('Policy Characteristics'!H:H,MATCH($C1141,'Policy Characteristics'!$C:$C,0))),"",INDEX('Policy Characteristics'!H:H,MATCH($C1141,'Policy Characteristics'!$C:$C,0)))</f>
        <v>0.01</v>
      </c>
      <c r="O1141" s="254" t="str">
        <f>IF(ISBLANK(INDEX('Policy Characteristics'!I:I,MATCH($C1141,'Policy Characteristics'!$C:$C,0))),"",INDEX('Policy Characteristics'!I:I,MATCH($C1141,'Policy Characteristics'!$C:$C,0)))</f>
        <v>% reduction in energy use</v>
      </c>
      <c r="P1141" s="254"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54" t="str">
        <f>IF(ISBLANK(INDEX('Policy Characteristics'!K:K,MATCH($C1141,'Policy Characteristics'!$C:$C,0))),"",INDEX('Policy Characteristics'!K:K,MATCH($C1141,'Policy Characteristics'!$C:$C,0)))</f>
        <v>industry-ag-main.html#eff-stds</v>
      </c>
      <c r="R1141" s="254" t="str">
        <f>IF(ISBLANK(INDEX('Policy Characteristics'!L:L,MATCH($C1141,'Policy Characteristics'!$C:$C,0))),"",INDEX('Policy Characteristics'!L:L,MATCH($C1141,'Policy Characteristics'!$C:$C,0)))</f>
        <v>industry-energy-efficiency-standards.html</v>
      </c>
    </row>
    <row r="1142" spans="1:18" s="4" customFormat="1">
      <c r="A1142" s="254" t="str">
        <f>IF(ISBLANK(INDEX('Policy Characteristics'!A:A,MATCH($C1142,'Policy Characteristics'!$C:$C,0))),"",INDEX('Policy Characteristics'!A:A,MATCH($C1142,'Policy Characteristics'!$C:$C,0)))</f>
        <v>Industry</v>
      </c>
      <c r="B1142" s="262" t="str">
        <f>IF(ISBLANK(INDEX('Policy Characteristics'!B:B,MATCH($C1142,'Policy Characteristics'!$C:$C,0))),"",INDEX('Policy Characteristics'!B:B,MATCH($C1142,'Policy Characteristics'!$C:$C,0)))</f>
        <v>Industry Energy Efficiency Standards</v>
      </c>
      <c r="C1142" s="254" t="str">
        <f t="shared" si="43"/>
        <v>Percentage Improvement in Eqpt Efficiency Standards above BAU</v>
      </c>
      <c r="D1142" s="6" t="s">
        <v>3082</v>
      </c>
      <c r="E1142" s="45" t="s">
        <v>2710</v>
      </c>
      <c r="F1142" t="s">
        <v>3044</v>
      </c>
      <c r="G1142" s="45" t="s">
        <v>2714</v>
      </c>
      <c r="H1142" s="43">
        <v>1126</v>
      </c>
      <c r="I1142" s="324" t="s">
        <v>43</v>
      </c>
      <c r="J1142" s="255" t="str">
        <f>IF(ISBLANK(INDEX('Policy Characteristics'!D:D,MATCH($C1142,'Policy Characteristics'!$C:$C,0))),"",INDEX('Policy Characteristics'!D:D,MATCH($C1142,'Policy Characteristics'!$C:$C,0)))</f>
        <v>Industry Energy Efficiency Standards</v>
      </c>
      <c r="K1142" s="254" t="str">
        <f>IF(ISBLANK(INDEX('Policy Characteristics'!E:E,MATCH($C1142,'Policy Characteristics'!$C:$C,0))),"",INDEX('Policy Characteristics'!E:E,MATCH($C1142,'Policy Characteristics'!$C:$C,0)))</f>
        <v>indst efficiency standards</v>
      </c>
      <c r="L1142" s="261">
        <f>IF(ISBLANK(INDEX('Policy Characteristics'!F:F,MATCH($C1142,'Policy Characteristics'!$C:$C,0))),"",INDEX('Policy Characteristics'!F:F,MATCH($C1142,'Policy Characteristics'!$C:$C,0)))</f>
        <v>0</v>
      </c>
      <c r="M1142" s="261">
        <f>IF(ISBLANK(INDEX('Policy Characteristics'!G:G,MATCH($C1142,'Policy Characteristics'!$C:$C,0))),"",INDEX('Policy Characteristics'!G:G,MATCH($C1142,'Policy Characteristics'!$C:$C,0)))</f>
        <v>0.25</v>
      </c>
      <c r="N1142" s="261">
        <f>IF(ISBLANK(INDEX('Policy Characteristics'!H:H,MATCH($C1142,'Policy Characteristics'!$C:$C,0))),"",INDEX('Policy Characteristics'!H:H,MATCH($C1142,'Policy Characteristics'!$C:$C,0)))</f>
        <v>0.01</v>
      </c>
      <c r="O1142" s="254" t="str">
        <f>IF(ISBLANK(INDEX('Policy Characteristics'!I:I,MATCH($C1142,'Policy Characteristics'!$C:$C,0))),"",INDEX('Policy Characteristics'!I:I,MATCH($C1142,'Policy Characteristics'!$C:$C,0)))</f>
        <v>% reduction in energy use</v>
      </c>
      <c r="P1142" s="254"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54" t="str">
        <f>IF(ISBLANK(INDEX('Policy Characteristics'!K:K,MATCH($C1142,'Policy Characteristics'!$C:$C,0))),"",INDEX('Policy Characteristics'!K:K,MATCH($C1142,'Policy Characteristics'!$C:$C,0)))</f>
        <v>industry-ag-main.html#eff-stds</v>
      </c>
      <c r="R1142" s="254" t="str">
        <f>IF(ISBLANK(INDEX('Policy Characteristics'!L:L,MATCH($C1142,'Policy Characteristics'!$C:$C,0))),"",INDEX('Policy Characteristics'!L:L,MATCH($C1142,'Policy Characteristics'!$C:$C,0)))</f>
        <v>industry-energy-efficiency-standards.html</v>
      </c>
    </row>
    <row r="1143" spans="1:18" s="4" customFormat="1">
      <c r="A1143" s="254" t="str">
        <f>IF(ISBLANK(INDEX('Policy Characteristics'!A:A,MATCH($C1143,'Policy Characteristics'!$C:$C,0))),"",INDEX('Policy Characteristics'!A:A,MATCH($C1143,'Policy Characteristics'!$C:$C,0)))</f>
        <v>Industry</v>
      </c>
      <c r="B1143" s="262" t="str">
        <f>IF(ISBLANK(INDEX('Policy Characteristics'!B:B,MATCH($C1143,'Policy Characteristics'!$C:$C,0))),"",INDEX('Policy Characteristics'!B:B,MATCH($C1143,'Policy Characteristics'!$C:$C,0)))</f>
        <v>Industry Energy Efficiency Standards</v>
      </c>
      <c r="C1143" s="254" t="str">
        <f t="shared" si="43"/>
        <v>Percentage Improvement in Eqpt Efficiency Standards above BAU</v>
      </c>
      <c r="D1143" s="6" t="s">
        <v>3082</v>
      </c>
      <c r="E1143" s="45" t="s">
        <v>2707</v>
      </c>
      <c r="F1143" t="s">
        <v>3044</v>
      </c>
      <c r="G1143" s="45" t="s">
        <v>2712</v>
      </c>
      <c r="H1143" s="43">
        <v>1127</v>
      </c>
      <c r="I1143" s="324" t="s">
        <v>44</v>
      </c>
      <c r="J1143" s="255" t="str">
        <f>IF(ISBLANK(INDEX('Policy Characteristics'!D:D,MATCH($C1143,'Policy Characteristics'!$C:$C,0))),"",INDEX('Policy Characteristics'!D:D,MATCH($C1143,'Policy Characteristics'!$C:$C,0)))</f>
        <v>Industry Energy Efficiency Standards</v>
      </c>
      <c r="K1143" s="254" t="str">
        <f>IF(ISBLANK(INDEX('Policy Characteristics'!E:E,MATCH($C1143,'Policy Characteristics'!$C:$C,0))),"",INDEX('Policy Characteristics'!E:E,MATCH($C1143,'Policy Characteristics'!$C:$C,0)))</f>
        <v>indst efficiency standards</v>
      </c>
      <c r="L1143" s="261">
        <f>IF(ISBLANK(INDEX('Policy Characteristics'!F:F,MATCH($C1143,'Policy Characteristics'!$C:$C,0))),"",INDEX('Policy Characteristics'!F:F,MATCH($C1143,'Policy Characteristics'!$C:$C,0)))</f>
        <v>0</v>
      </c>
      <c r="M1143" s="261">
        <f>IF(ISBLANK(INDEX('Policy Characteristics'!G:G,MATCH($C1143,'Policy Characteristics'!$C:$C,0))),"",INDEX('Policy Characteristics'!G:G,MATCH($C1143,'Policy Characteristics'!$C:$C,0)))</f>
        <v>0.25</v>
      </c>
      <c r="N1143" s="261">
        <f>IF(ISBLANK(INDEX('Policy Characteristics'!H:H,MATCH($C1143,'Policy Characteristics'!$C:$C,0))),"",INDEX('Policy Characteristics'!H:H,MATCH($C1143,'Policy Characteristics'!$C:$C,0)))</f>
        <v>0.01</v>
      </c>
      <c r="O1143" s="254" t="str">
        <f>IF(ISBLANK(INDEX('Policy Characteristics'!I:I,MATCH($C1143,'Policy Characteristics'!$C:$C,0))),"",INDEX('Policy Characteristics'!I:I,MATCH($C1143,'Policy Characteristics'!$C:$C,0)))</f>
        <v>% reduction in energy use</v>
      </c>
      <c r="P1143" s="254"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54" t="str">
        <f>IF(ISBLANK(INDEX('Policy Characteristics'!K:K,MATCH($C1143,'Policy Characteristics'!$C:$C,0))),"",INDEX('Policy Characteristics'!K:K,MATCH($C1143,'Policy Characteristics'!$C:$C,0)))</f>
        <v>industry-ag-main.html#eff-stds</v>
      </c>
      <c r="R1143" s="254" t="str">
        <f>IF(ISBLANK(INDEX('Policy Characteristics'!L:L,MATCH($C1143,'Policy Characteristics'!$C:$C,0))),"",INDEX('Policy Characteristics'!L:L,MATCH($C1143,'Policy Characteristics'!$C:$C,0)))</f>
        <v>industry-energy-efficiency-standards.html</v>
      </c>
    </row>
    <row r="1144" spans="1:18" s="4" customFormat="1">
      <c r="A1144" s="254" t="str">
        <f>IF(ISBLANK(INDEX('Policy Characteristics'!A:A,MATCH($C1144,'Policy Characteristics'!$C:$C,0))),"",INDEX('Policy Characteristics'!A:A,MATCH($C1144,'Policy Characteristics'!$C:$C,0)))</f>
        <v>Industry</v>
      </c>
      <c r="B1144" s="262" t="str">
        <f>IF(ISBLANK(INDEX('Policy Characteristics'!B:B,MATCH($C1144,'Policy Characteristics'!$C:$C,0))),"",INDEX('Policy Characteristics'!B:B,MATCH($C1144,'Policy Characteristics'!$C:$C,0)))</f>
        <v>Industry Energy Efficiency Standards</v>
      </c>
      <c r="C1144" s="254" t="str">
        <f t="shared" si="43"/>
        <v>Percentage Improvement in Eqpt Efficiency Standards above BAU</v>
      </c>
      <c r="D1144" s="6" t="s">
        <v>3083</v>
      </c>
      <c r="E1144" s="45" t="s">
        <v>2400</v>
      </c>
      <c r="F1144" t="s">
        <v>3045</v>
      </c>
      <c r="G1144" s="45" t="s">
        <v>2406</v>
      </c>
      <c r="H1144" s="43">
        <v>1128</v>
      </c>
      <c r="I1144" s="324" t="s">
        <v>43</v>
      </c>
      <c r="J1144" s="255" t="str">
        <f>IF(ISBLANK(INDEX('Policy Characteristics'!D:D,MATCH($C1144,'Policy Characteristics'!$C:$C,0))),"",INDEX('Policy Characteristics'!D:D,MATCH($C1144,'Policy Characteristics'!$C:$C,0)))</f>
        <v>Industry Energy Efficiency Standards</v>
      </c>
      <c r="K1144" s="254" t="str">
        <f>IF(ISBLANK(INDEX('Policy Characteristics'!E:E,MATCH($C1144,'Policy Characteristics'!$C:$C,0))),"",INDEX('Policy Characteristics'!E:E,MATCH($C1144,'Policy Characteristics'!$C:$C,0)))</f>
        <v>indst efficiency standards</v>
      </c>
      <c r="L1144" s="261">
        <f>IF(ISBLANK(INDEX('Policy Characteristics'!F:F,MATCH($C1144,'Policy Characteristics'!$C:$C,0))),"",INDEX('Policy Characteristics'!F:F,MATCH($C1144,'Policy Characteristics'!$C:$C,0)))</f>
        <v>0</v>
      </c>
      <c r="M1144" s="261">
        <f>IF(ISBLANK(INDEX('Policy Characteristics'!G:G,MATCH($C1144,'Policy Characteristics'!$C:$C,0))),"",INDEX('Policy Characteristics'!G:G,MATCH($C1144,'Policy Characteristics'!$C:$C,0)))</f>
        <v>0.25</v>
      </c>
      <c r="N1144" s="261">
        <f>IF(ISBLANK(INDEX('Policy Characteristics'!H:H,MATCH($C1144,'Policy Characteristics'!$C:$C,0))),"",INDEX('Policy Characteristics'!H:H,MATCH($C1144,'Policy Characteristics'!$C:$C,0)))</f>
        <v>0.01</v>
      </c>
      <c r="O1144" s="254" t="str">
        <f>IF(ISBLANK(INDEX('Policy Characteristics'!I:I,MATCH($C1144,'Policy Characteristics'!$C:$C,0))),"",INDEX('Policy Characteristics'!I:I,MATCH($C1144,'Policy Characteristics'!$C:$C,0)))</f>
        <v>% reduction in energy use</v>
      </c>
      <c r="P1144" s="254"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54" t="str">
        <f>IF(ISBLANK(INDEX('Policy Characteristics'!K:K,MATCH($C1144,'Policy Characteristics'!$C:$C,0))),"",INDEX('Policy Characteristics'!K:K,MATCH($C1144,'Policy Characteristics'!$C:$C,0)))</f>
        <v>industry-ag-main.html#eff-stds</v>
      </c>
      <c r="R1144" s="254" t="str">
        <f>IF(ISBLANK(INDEX('Policy Characteristics'!L:L,MATCH($C1144,'Policy Characteristics'!$C:$C,0))),"",INDEX('Policy Characteristics'!L:L,MATCH($C1144,'Policy Characteristics'!$C:$C,0)))</f>
        <v>industry-energy-efficiency-standards.html</v>
      </c>
    </row>
    <row r="1145" spans="1:18" s="4" customFormat="1">
      <c r="A1145" s="254" t="str">
        <f>IF(ISBLANK(INDEX('Policy Characteristics'!A:A,MATCH($C1145,'Policy Characteristics'!$C:$C,0))),"",INDEX('Policy Characteristics'!A:A,MATCH($C1145,'Policy Characteristics'!$C:$C,0)))</f>
        <v>Industry</v>
      </c>
      <c r="B1145" s="262" t="str">
        <f>IF(ISBLANK(INDEX('Policy Characteristics'!B:B,MATCH($C1145,'Policy Characteristics'!$C:$C,0))),"",INDEX('Policy Characteristics'!B:B,MATCH($C1145,'Policy Characteristics'!$C:$C,0)))</f>
        <v>Industry Energy Efficiency Standards</v>
      </c>
      <c r="C1145" s="254" t="str">
        <f t="shared" si="43"/>
        <v>Percentage Improvement in Eqpt Efficiency Standards above BAU</v>
      </c>
      <c r="D1145" s="6" t="s">
        <v>3083</v>
      </c>
      <c r="E1145" s="45" t="s">
        <v>2401</v>
      </c>
      <c r="F1145" t="s">
        <v>3045</v>
      </c>
      <c r="G1145" s="45" t="s">
        <v>2409</v>
      </c>
      <c r="H1145" s="43">
        <v>1129</v>
      </c>
      <c r="I1145" s="324" t="s">
        <v>44</v>
      </c>
      <c r="J1145" s="255" t="str">
        <f>IF(ISBLANK(INDEX('Policy Characteristics'!D:D,MATCH($C1145,'Policy Characteristics'!$C:$C,0))),"",INDEX('Policy Characteristics'!D:D,MATCH($C1145,'Policy Characteristics'!$C:$C,0)))</f>
        <v>Industry Energy Efficiency Standards</v>
      </c>
      <c r="K1145" s="254" t="str">
        <f>IF(ISBLANK(INDEX('Policy Characteristics'!E:E,MATCH($C1145,'Policy Characteristics'!$C:$C,0))),"",INDEX('Policy Characteristics'!E:E,MATCH($C1145,'Policy Characteristics'!$C:$C,0)))</f>
        <v>indst efficiency standards</v>
      </c>
      <c r="L1145" s="261">
        <f>IF(ISBLANK(INDEX('Policy Characteristics'!F:F,MATCH($C1145,'Policy Characteristics'!$C:$C,0))),"",INDEX('Policy Characteristics'!F:F,MATCH($C1145,'Policy Characteristics'!$C:$C,0)))</f>
        <v>0</v>
      </c>
      <c r="M1145" s="261">
        <f>IF(ISBLANK(INDEX('Policy Characteristics'!G:G,MATCH($C1145,'Policy Characteristics'!$C:$C,0))),"",INDEX('Policy Characteristics'!G:G,MATCH($C1145,'Policy Characteristics'!$C:$C,0)))</f>
        <v>0.25</v>
      </c>
      <c r="N1145" s="261">
        <f>IF(ISBLANK(INDEX('Policy Characteristics'!H:H,MATCH($C1145,'Policy Characteristics'!$C:$C,0))),"",INDEX('Policy Characteristics'!H:H,MATCH($C1145,'Policy Characteristics'!$C:$C,0)))</f>
        <v>0.01</v>
      </c>
      <c r="O1145" s="254" t="str">
        <f>IF(ISBLANK(INDEX('Policy Characteristics'!I:I,MATCH($C1145,'Policy Characteristics'!$C:$C,0))),"",INDEX('Policy Characteristics'!I:I,MATCH($C1145,'Policy Characteristics'!$C:$C,0)))</f>
        <v>% reduction in energy use</v>
      </c>
      <c r="P1145" s="254"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54" t="str">
        <f>IF(ISBLANK(INDEX('Policy Characteristics'!K:K,MATCH($C1145,'Policy Characteristics'!$C:$C,0))),"",INDEX('Policy Characteristics'!K:K,MATCH($C1145,'Policy Characteristics'!$C:$C,0)))</f>
        <v>industry-ag-main.html#eff-stds</v>
      </c>
      <c r="R1145" s="254" t="str">
        <f>IF(ISBLANK(INDEX('Policy Characteristics'!L:L,MATCH($C1145,'Policy Characteristics'!$C:$C,0))),"",INDEX('Policy Characteristics'!L:L,MATCH($C1145,'Policy Characteristics'!$C:$C,0)))</f>
        <v>industry-energy-efficiency-standards.html</v>
      </c>
    </row>
    <row r="1146" spans="1:18" s="4" customFormat="1">
      <c r="A1146" s="254" t="str">
        <f>IF(ISBLANK(INDEX('Policy Characteristics'!A:A,MATCH($C1146,'Policy Characteristics'!$C:$C,0))),"",INDEX('Policy Characteristics'!A:A,MATCH($C1146,'Policy Characteristics'!$C:$C,0)))</f>
        <v>Industry</v>
      </c>
      <c r="B1146" s="262" t="str">
        <f>IF(ISBLANK(INDEX('Policy Characteristics'!B:B,MATCH($C1146,'Policy Characteristics'!$C:$C,0))),"",INDEX('Policy Characteristics'!B:B,MATCH($C1146,'Policy Characteristics'!$C:$C,0)))</f>
        <v>Industry Energy Efficiency Standards</v>
      </c>
      <c r="C1146" s="254" t="str">
        <f t="shared" si="43"/>
        <v>Percentage Improvement in Eqpt Efficiency Standards above BAU</v>
      </c>
      <c r="D1146" s="6" t="s">
        <v>3083</v>
      </c>
      <c r="E1146" s="45" t="s">
        <v>2402</v>
      </c>
      <c r="F1146" t="s">
        <v>3045</v>
      </c>
      <c r="G1146" s="45" t="s">
        <v>2410</v>
      </c>
      <c r="H1146" s="43">
        <v>1130</v>
      </c>
      <c r="I1146" s="324" t="s">
        <v>43</v>
      </c>
      <c r="J1146" s="255" t="str">
        <f>IF(ISBLANK(INDEX('Policy Characteristics'!D:D,MATCH($C1146,'Policy Characteristics'!$C:$C,0))),"",INDEX('Policy Characteristics'!D:D,MATCH($C1146,'Policy Characteristics'!$C:$C,0)))</f>
        <v>Industry Energy Efficiency Standards</v>
      </c>
      <c r="K1146" s="254" t="str">
        <f>IF(ISBLANK(INDEX('Policy Characteristics'!E:E,MATCH($C1146,'Policy Characteristics'!$C:$C,0))),"",INDEX('Policy Characteristics'!E:E,MATCH($C1146,'Policy Characteristics'!$C:$C,0)))</f>
        <v>indst efficiency standards</v>
      </c>
      <c r="L1146" s="261">
        <f>IF(ISBLANK(INDEX('Policy Characteristics'!F:F,MATCH($C1146,'Policy Characteristics'!$C:$C,0))),"",INDEX('Policy Characteristics'!F:F,MATCH($C1146,'Policy Characteristics'!$C:$C,0)))</f>
        <v>0</v>
      </c>
      <c r="M1146" s="261">
        <f>IF(ISBLANK(INDEX('Policy Characteristics'!G:G,MATCH($C1146,'Policy Characteristics'!$C:$C,0))),"",INDEX('Policy Characteristics'!G:G,MATCH($C1146,'Policy Characteristics'!$C:$C,0)))</f>
        <v>0.25</v>
      </c>
      <c r="N1146" s="261">
        <f>IF(ISBLANK(INDEX('Policy Characteristics'!H:H,MATCH($C1146,'Policy Characteristics'!$C:$C,0))),"",INDEX('Policy Characteristics'!H:H,MATCH($C1146,'Policy Characteristics'!$C:$C,0)))</f>
        <v>0.01</v>
      </c>
      <c r="O1146" s="254" t="str">
        <f>IF(ISBLANK(INDEX('Policy Characteristics'!I:I,MATCH($C1146,'Policy Characteristics'!$C:$C,0))),"",INDEX('Policy Characteristics'!I:I,MATCH($C1146,'Policy Characteristics'!$C:$C,0)))</f>
        <v>% reduction in energy use</v>
      </c>
      <c r="P1146" s="254"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54" t="str">
        <f>IF(ISBLANK(INDEX('Policy Characteristics'!K:K,MATCH($C1146,'Policy Characteristics'!$C:$C,0))),"",INDEX('Policy Characteristics'!K:K,MATCH($C1146,'Policy Characteristics'!$C:$C,0)))</f>
        <v>industry-ag-main.html#eff-stds</v>
      </c>
      <c r="R1146" s="254" t="str">
        <f>IF(ISBLANK(INDEX('Policy Characteristics'!L:L,MATCH($C1146,'Policy Characteristics'!$C:$C,0))),"",INDEX('Policy Characteristics'!L:L,MATCH($C1146,'Policy Characteristics'!$C:$C,0)))</f>
        <v>industry-energy-efficiency-standards.html</v>
      </c>
    </row>
    <row r="1147" spans="1:18" s="4" customFormat="1">
      <c r="A1147" s="254" t="str">
        <f>IF(ISBLANK(INDEX('Policy Characteristics'!A:A,MATCH($C1147,'Policy Characteristics'!$C:$C,0))),"",INDEX('Policy Characteristics'!A:A,MATCH($C1147,'Policy Characteristics'!$C:$C,0)))</f>
        <v>Industry</v>
      </c>
      <c r="B1147" s="262" t="str">
        <f>IF(ISBLANK(INDEX('Policy Characteristics'!B:B,MATCH($C1147,'Policy Characteristics'!$C:$C,0))),"",INDEX('Policy Characteristics'!B:B,MATCH($C1147,'Policy Characteristics'!$C:$C,0)))</f>
        <v>Industry Energy Efficiency Standards</v>
      </c>
      <c r="C1147" s="254" t="str">
        <f t="shared" si="43"/>
        <v>Percentage Improvement in Eqpt Efficiency Standards above BAU</v>
      </c>
      <c r="D1147" s="6" t="s">
        <v>3083</v>
      </c>
      <c r="E1147" s="45" t="s">
        <v>2403</v>
      </c>
      <c r="F1147" t="s">
        <v>3045</v>
      </c>
      <c r="G1147" s="45" t="s">
        <v>2407</v>
      </c>
      <c r="H1147" s="43">
        <v>1131</v>
      </c>
      <c r="I1147" s="324" t="s">
        <v>44</v>
      </c>
      <c r="J1147" s="255" t="str">
        <f>IF(ISBLANK(INDEX('Policy Characteristics'!D:D,MATCH($C1147,'Policy Characteristics'!$C:$C,0))),"",INDEX('Policy Characteristics'!D:D,MATCH($C1147,'Policy Characteristics'!$C:$C,0)))</f>
        <v>Industry Energy Efficiency Standards</v>
      </c>
      <c r="K1147" s="254" t="str">
        <f>IF(ISBLANK(INDEX('Policy Characteristics'!E:E,MATCH($C1147,'Policy Characteristics'!$C:$C,0))),"",INDEX('Policy Characteristics'!E:E,MATCH($C1147,'Policy Characteristics'!$C:$C,0)))</f>
        <v>indst efficiency standards</v>
      </c>
      <c r="L1147" s="261">
        <f>IF(ISBLANK(INDEX('Policy Characteristics'!F:F,MATCH($C1147,'Policy Characteristics'!$C:$C,0))),"",INDEX('Policy Characteristics'!F:F,MATCH($C1147,'Policy Characteristics'!$C:$C,0)))</f>
        <v>0</v>
      </c>
      <c r="M1147" s="261">
        <f>IF(ISBLANK(INDEX('Policy Characteristics'!G:G,MATCH($C1147,'Policy Characteristics'!$C:$C,0))),"",INDEX('Policy Characteristics'!G:G,MATCH($C1147,'Policy Characteristics'!$C:$C,0)))</f>
        <v>0.25</v>
      </c>
      <c r="N1147" s="261">
        <f>IF(ISBLANK(INDEX('Policy Characteristics'!H:H,MATCH($C1147,'Policy Characteristics'!$C:$C,0))),"",INDEX('Policy Characteristics'!H:H,MATCH($C1147,'Policy Characteristics'!$C:$C,0)))</f>
        <v>0.01</v>
      </c>
      <c r="O1147" s="254" t="str">
        <f>IF(ISBLANK(INDEX('Policy Characteristics'!I:I,MATCH($C1147,'Policy Characteristics'!$C:$C,0))),"",INDEX('Policy Characteristics'!I:I,MATCH($C1147,'Policy Characteristics'!$C:$C,0)))</f>
        <v>% reduction in energy use</v>
      </c>
      <c r="P1147" s="254"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54" t="str">
        <f>IF(ISBLANK(INDEX('Policy Characteristics'!K:K,MATCH($C1147,'Policy Characteristics'!$C:$C,0))),"",INDEX('Policy Characteristics'!K:K,MATCH($C1147,'Policy Characteristics'!$C:$C,0)))</f>
        <v>industry-ag-main.html#eff-stds</v>
      </c>
      <c r="R1147" s="254" t="str">
        <f>IF(ISBLANK(INDEX('Policy Characteristics'!L:L,MATCH($C1147,'Policy Characteristics'!$C:$C,0))),"",INDEX('Policy Characteristics'!L:L,MATCH($C1147,'Policy Characteristics'!$C:$C,0)))</f>
        <v>industry-energy-efficiency-standards.html</v>
      </c>
    </row>
    <row r="1148" spans="1:18" s="4" customFormat="1">
      <c r="A1148" s="254" t="str">
        <f>IF(ISBLANK(INDEX('Policy Characteristics'!A:A,MATCH($C1148,'Policy Characteristics'!$C:$C,0))),"",INDEX('Policy Characteristics'!A:A,MATCH($C1148,'Policy Characteristics'!$C:$C,0)))</f>
        <v>Industry</v>
      </c>
      <c r="B1148" s="262" t="str">
        <f>IF(ISBLANK(INDEX('Policy Characteristics'!B:B,MATCH($C1148,'Policy Characteristics'!$C:$C,0))),"",INDEX('Policy Characteristics'!B:B,MATCH($C1148,'Policy Characteristics'!$C:$C,0)))</f>
        <v>Industry Energy Efficiency Standards</v>
      </c>
      <c r="C1148" s="254" t="str">
        <f t="shared" si="43"/>
        <v>Percentage Improvement in Eqpt Efficiency Standards above BAU</v>
      </c>
      <c r="D1148" s="6" t="s">
        <v>3083</v>
      </c>
      <c r="E1148" s="45" t="s">
        <v>2404</v>
      </c>
      <c r="F1148" t="s">
        <v>3045</v>
      </c>
      <c r="G1148" s="45" t="s">
        <v>2408</v>
      </c>
      <c r="H1148" s="43">
        <v>1132</v>
      </c>
      <c r="I1148" s="324" t="s">
        <v>43</v>
      </c>
      <c r="J1148" s="255" t="str">
        <f>IF(ISBLANK(INDEX('Policy Characteristics'!D:D,MATCH($C1148,'Policy Characteristics'!$C:$C,0))),"",INDEX('Policy Characteristics'!D:D,MATCH($C1148,'Policy Characteristics'!$C:$C,0)))</f>
        <v>Industry Energy Efficiency Standards</v>
      </c>
      <c r="K1148" s="254" t="str">
        <f>IF(ISBLANK(INDEX('Policy Characteristics'!E:E,MATCH($C1148,'Policy Characteristics'!$C:$C,0))),"",INDEX('Policy Characteristics'!E:E,MATCH($C1148,'Policy Characteristics'!$C:$C,0)))</f>
        <v>indst efficiency standards</v>
      </c>
      <c r="L1148" s="261">
        <f>IF(ISBLANK(INDEX('Policy Characteristics'!F:F,MATCH($C1148,'Policy Characteristics'!$C:$C,0))),"",INDEX('Policy Characteristics'!F:F,MATCH($C1148,'Policy Characteristics'!$C:$C,0)))</f>
        <v>0</v>
      </c>
      <c r="M1148" s="261">
        <f>IF(ISBLANK(INDEX('Policy Characteristics'!G:G,MATCH($C1148,'Policy Characteristics'!$C:$C,0))),"",INDEX('Policy Characteristics'!G:G,MATCH($C1148,'Policy Characteristics'!$C:$C,0)))</f>
        <v>0.25</v>
      </c>
      <c r="N1148" s="261">
        <f>IF(ISBLANK(INDEX('Policy Characteristics'!H:H,MATCH($C1148,'Policy Characteristics'!$C:$C,0))),"",INDEX('Policy Characteristics'!H:H,MATCH($C1148,'Policy Characteristics'!$C:$C,0)))</f>
        <v>0.01</v>
      </c>
      <c r="O1148" s="254" t="str">
        <f>IF(ISBLANK(INDEX('Policy Characteristics'!I:I,MATCH($C1148,'Policy Characteristics'!$C:$C,0))),"",INDEX('Policy Characteristics'!I:I,MATCH($C1148,'Policy Characteristics'!$C:$C,0)))</f>
        <v>% reduction in energy use</v>
      </c>
      <c r="P1148" s="254"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54" t="str">
        <f>IF(ISBLANK(INDEX('Policy Characteristics'!K:K,MATCH($C1148,'Policy Characteristics'!$C:$C,0))),"",INDEX('Policy Characteristics'!K:K,MATCH($C1148,'Policy Characteristics'!$C:$C,0)))</f>
        <v>industry-ag-main.html#eff-stds</v>
      </c>
      <c r="R1148" s="254" t="str">
        <f>IF(ISBLANK(INDEX('Policy Characteristics'!L:L,MATCH($C1148,'Policy Characteristics'!$C:$C,0))),"",INDEX('Policy Characteristics'!L:L,MATCH($C1148,'Policy Characteristics'!$C:$C,0)))</f>
        <v>industry-energy-efficiency-standards.html</v>
      </c>
    </row>
    <row r="1149" spans="1:18" s="4" customFormat="1">
      <c r="A1149" s="254" t="str">
        <f>IF(ISBLANK(INDEX('Policy Characteristics'!A:A,MATCH($C1149,'Policy Characteristics'!$C:$C,0))),"",INDEX('Policy Characteristics'!A:A,MATCH($C1149,'Policy Characteristics'!$C:$C,0)))</f>
        <v>Industry</v>
      </c>
      <c r="B1149" s="262" t="str">
        <f>IF(ISBLANK(INDEX('Policy Characteristics'!B:B,MATCH($C1149,'Policy Characteristics'!$C:$C,0))),"",INDEX('Policy Characteristics'!B:B,MATCH($C1149,'Policy Characteristics'!$C:$C,0)))</f>
        <v>Industry Energy Efficiency Standards</v>
      </c>
      <c r="C1149" s="254" t="str">
        <f t="shared" si="43"/>
        <v>Percentage Improvement in Eqpt Efficiency Standards above BAU</v>
      </c>
      <c r="D1149" s="6" t="s">
        <v>3083</v>
      </c>
      <c r="E1149" s="45" t="s">
        <v>2405</v>
      </c>
      <c r="F1149" t="s">
        <v>3045</v>
      </c>
      <c r="G1149" s="45" t="s">
        <v>2411</v>
      </c>
      <c r="H1149" s="43">
        <v>1133</v>
      </c>
      <c r="I1149" s="324" t="s">
        <v>44</v>
      </c>
      <c r="J1149" s="255" t="str">
        <f>IF(ISBLANK(INDEX('Policy Characteristics'!D:D,MATCH($C1149,'Policy Characteristics'!$C:$C,0))),"",INDEX('Policy Characteristics'!D:D,MATCH($C1149,'Policy Characteristics'!$C:$C,0)))</f>
        <v>Industry Energy Efficiency Standards</v>
      </c>
      <c r="K1149" s="254" t="str">
        <f>IF(ISBLANK(INDEX('Policy Characteristics'!E:E,MATCH($C1149,'Policy Characteristics'!$C:$C,0))),"",INDEX('Policy Characteristics'!E:E,MATCH($C1149,'Policy Characteristics'!$C:$C,0)))</f>
        <v>indst efficiency standards</v>
      </c>
      <c r="L1149" s="261">
        <f>IF(ISBLANK(INDEX('Policy Characteristics'!F:F,MATCH($C1149,'Policy Characteristics'!$C:$C,0))),"",INDEX('Policy Characteristics'!F:F,MATCH($C1149,'Policy Characteristics'!$C:$C,0)))</f>
        <v>0</v>
      </c>
      <c r="M1149" s="261">
        <f>IF(ISBLANK(INDEX('Policy Characteristics'!G:G,MATCH($C1149,'Policy Characteristics'!$C:$C,0))),"",INDEX('Policy Characteristics'!G:G,MATCH($C1149,'Policy Characteristics'!$C:$C,0)))</f>
        <v>0.25</v>
      </c>
      <c r="N1149" s="261">
        <f>IF(ISBLANK(INDEX('Policy Characteristics'!H:H,MATCH($C1149,'Policy Characteristics'!$C:$C,0))),"",INDEX('Policy Characteristics'!H:H,MATCH($C1149,'Policy Characteristics'!$C:$C,0)))</f>
        <v>0.01</v>
      </c>
      <c r="O1149" s="254" t="str">
        <f>IF(ISBLANK(INDEX('Policy Characteristics'!I:I,MATCH($C1149,'Policy Characteristics'!$C:$C,0))),"",INDEX('Policy Characteristics'!I:I,MATCH($C1149,'Policy Characteristics'!$C:$C,0)))</f>
        <v>% reduction in energy use</v>
      </c>
      <c r="P1149" s="254"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54" t="str">
        <f>IF(ISBLANK(INDEX('Policy Characteristics'!K:K,MATCH($C1149,'Policy Characteristics'!$C:$C,0))),"",INDEX('Policy Characteristics'!K:K,MATCH($C1149,'Policy Characteristics'!$C:$C,0)))</f>
        <v>industry-ag-main.html#eff-stds</v>
      </c>
      <c r="R1149" s="254" t="str">
        <f>IF(ISBLANK(INDEX('Policy Characteristics'!L:L,MATCH($C1149,'Policy Characteristics'!$C:$C,0))),"",INDEX('Policy Characteristics'!L:L,MATCH($C1149,'Policy Characteristics'!$C:$C,0)))</f>
        <v>industry-energy-efficiency-standards.html</v>
      </c>
    </row>
    <row r="1150" spans="1:18" s="4" customFormat="1">
      <c r="A1150" s="254" t="str">
        <f>IF(ISBLANK(INDEX('Policy Characteristics'!A:A,MATCH($C1150,'Policy Characteristics'!$C:$C,0))),"",INDEX('Policy Characteristics'!A:A,MATCH($C1150,'Policy Characteristics'!$C:$C,0)))</f>
        <v>Industry</v>
      </c>
      <c r="B1150" s="262" t="str">
        <f>IF(ISBLANK(INDEX('Policy Characteristics'!B:B,MATCH($C1150,'Policy Characteristics'!$C:$C,0))),"",INDEX('Policy Characteristics'!B:B,MATCH($C1150,'Policy Characteristics'!$C:$C,0)))</f>
        <v>Industry Energy Efficiency Standards</v>
      </c>
      <c r="C1150" s="254" t="str">
        <f t="shared" si="43"/>
        <v>Percentage Improvement in Eqpt Efficiency Standards above BAU</v>
      </c>
      <c r="D1150" s="6" t="s">
        <v>3083</v>
      </c>
      <c r="E1150" s="45" t="s">
        <v>2708</v>
      </c>
      <c r="F1150" t="s">
        <v>3045</v>
      </c>
      <c r="G1150" s="45" t="s">
        <v>2711</v>
      </c>
      <c r="H1150" s="43">
        <v>1134</v>
      </c>
      <c r="I1150" s="324" t="s">
        <v>44</v>
      </c>
      <c r="J1150" s="255" t="str">
        <f>IF(ISBLANK(INDEX('Policy Characteristics'!D:D,MATCH($C1150,'Policy Characteristics'!$C:$C,0))),"",INDEX('Policy Characteristics'!D:D,MATCH($C1150,'Policy Characteristics'!$C:$C,0)))</f>
        <v>Industry Energy Efficiency Standards</v>
      </c>
      <c r="K1150" s="254" t="str">
        <f>IF(ISBLANK(INDEX('Policy Characteristics'!E:E,MATCH($C1150,'Policy Characteristics'!$C:$C,0))),"",INDEX('Policy Characteristics'!E:E,MATCH($C1150,'Policy Characteristics'!$C:$C,0)))</f>
        <v>indst efficiency standards</v>
      </c>
      <c r="L1150" s="261">
        <f>IF(ISBLANK(INDEX('Policy Characteristics'!F:F,MATCH($C1150,'Policy Characteristics'!$C:$C,0))),"",INDEX('Policy Characteristics'!F:F,MATCH($C1150,'Policy Characteristics'!$C:$C,0)))</f>
        <v>0</v>
      </c>
      <c r="M1150" s="261">
        <f>IF(ISBLANK(INDEX('Policy Characteristics'!G:G,MATCH($C1150,'Policy Characteristics'!$C:$C,0))),"",INDEX('Policy Characteristics'!G:G,MATCH($C1150,'Policy Characteristics'!$C:$C,0)))</f>
        <v>0.25</v>
      </c>
      <c r="N1150" s="261">
        <f>IF(ISBLANK(INDEX('Policy Characteristics'!H:H,MATCH($C1150,'Policy Characteristics'!$C:$C,0))),"",INDEX('Policy Characteristics'!H:H,MATCH($C1150,'Policy Characteristics'!$C:$C,0)))</f>
        <v>0.01</v>
      </c>
      <c r="O1150" s="254" t="str">
        <f>IF(ISBLANK(INDEX('Policy Characteristics'!I:I,MATCH($C1150,'Policy Characteristics'!$C:$C,0))),"",INDEX('Policy Characteristics'!I:I,MATCH($C1150,'Policy Characteristics'!$C:$C,0)))</f>
        <v>% reduction in energy use</v>
      </c>
      <c r="P1150" s="254"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54" t="str">
        <f>IF(ISBLANK(INDEX('Policy Characteristics'!K:K,MATCH($C1150,'Policy Characteristics'!$C:$C,0))),"",INDEX('Policy Characteristics'!K:K,MATCH($C1150,'Policy Characteristics'!$C:$C,0)))</f>
        <v>industry-ag-main.html#eff-stds</v>
      </c>
      <c r="R1150" s="254" t="str">
        <f>IF(ISBLANK(INDEX('Policy Characteristics'!L:L,MATCH($C1150,'Policy Characteristics'!$C:$C,0))),"",INDEX('Policy Characteristics'!L:L,MATCH($C1150,'Policy Characteristics'!$C:$C,0)))</f>
        <v>industry-energy-efficiency-standards.html</v>
      </c>
    </row>
    <row r="1151" spans="1:18" s="4" customFormat="1">
      <c r="A1151" s="254" t="str">
        <f>IF(ISBLANK(INDEX('Policy Characteristics'!A:A,MATCH($C1151,'Policy Characteristics'!$C:$C,0))),"",INDEX('Policy Characteristics'!A:A,MATCH($C1151,'Policy Characteristics'!$C:$C,0)))</f>
        <v>Industry</v>
      </c>
      <c r="B1151" s="262" t="str">
        <f>IF(ISBLANK(INDEX('Policy Characteristics'!B:B,MATCH($C1151,'Policy Characteristics'!$C:$C,0))),"",INDEX('Policy Characteristics'!B:B,MATCH($C1151,'Policy Characteristics'!$C:$C,0)))</f>
        <v>Industry Energy Efficiency Standards</v>
      </c>
      <c r="C1151" s="254" t="str">
        <f t="shared" si="43"/>
        <v>Percentage Improvement in Eqpt Efficiency Standards above BAU</v>
      </c>
      <c r="D1151" s="6" t="s">
        <v>3083</v>
      </c>
      <c r="E1151" s="45" t="s">
        <v>2709</v>
      </c>
      <c r="F1151" t="s">
        <v>3045</v>
      </c>
      <c r="G1151" s="45" t="s">
        <v>2713</v>
      </c>
      <c r="H1151" s="43">
        <v>1135</v>
      </c>
      <c r="I1151" s="324" t="s">
        <v>44</v>
      </c>
      <c r="J1151" s="255" t="str">
        <f>IF(ISBLANK(INDEX('Policy Characteristics'!D:D,MATCH($C1151,'Policy Characteristics'!$C:$C,0))),"",INDEX('Policy Characteristics'!D:D,MATCH($C1151,'Policy Characteristics'!$C:$C,0)))</f>
        <v>Industry Energy Efficiency Standards</v>
      </c>
      <c r="K1151" s="254" t="str">
        <f>IF(ISBLANK(INDEX('Policy Characteristics'!E:E,MATCH($C1151,'Policy Characteristics'!$C:$C,0))),"",INDEX('Policy Characteristics'!E:E,MATCH($C1151,'Policy Characteristics'!$C:$C,0)))</f>
        <v>indst efficiency standards</v>
      </c>
      <c r="L1151" s="261">
        <f>IF(ISBLANK(INDEX('Policy Characteristics'!F:F,MATCH($C1151,'Policy Characteristics'!$C:$C,0))),"",INDEX('Policy Characteristics'!F:F,MATCH($C1151,'Policy Characteristics'!$C:$C,0)))</f>
        <v>0</v>
      </c>
      <c r="M1151" s="261">
        <f>IF(ISBLANK(INDEX('Policy Characteristics'!G:G,MATCH($C1151,'Policy Characteristics'!$C:$C,0))),"",INDEX('Policy Characteristics'!G:G,MATCH($C1151,'Policy Characteristics'!$C:$C,0)))</f>
        <v>0.25</v>
      </c>
      <c r="N1151" s="261">
        <f>IF(ISBLANK(INDEX('Policy Characteristics'!H:H,MATCH($C1151,'Policy Characteristics'!$C:$C,0))),"",INDEX('Policy Characteristics'!H:H,MATCH($C1151,'Policy Characteristics'!$C:$C,0)))</f>
        <v>0.01</v>
      </c>
      <c r="O1151" s="254" t="str">
        <f>IF(ISBLANK(INDEX('Policy Characteristics'!I:I,MATCH($C1151,'Policy Characteristics'!$C:$C,0))),"",INDEX('Policy Characteristics'!I:I,MATCH($C1151,'Policy Characteristics'!$C:$C,0)))</f>
        <v>% reduction in energy use</v>
      </c>
      <c r="P1151" s="254"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54" t="str">
        <f>IF(ISBLANK(INDEX('Policy Characteristics'!K:K,MATCH($C1151,'Policy Characteristics'!$C:$C,0))),"",INDEX('Policy Characteristics'!K:K,MATCH($C1151,'Policy Characteristics'!$C:$C,0)))</f>
        <v>industry-ag-main.html#eff-stds</v>
      </c>
      <c r="R1151" s="254" t="str">
        <f>IF(ISBLANK(INDEX('Policy Characteristics'!L:L,MATCH($C1151,'Policy Characteristics'!$C:$C,0))),"",INDEX('Policy Characteristics'!L:L,MATCH($C1151,'Policy Characteristics'!$C:$C,0)))</f>
        <v>industry-energy-efficiency-standards.html</v>
      </c>
    </row>
    <row r="1152" spans="1:18" s="4" customFormat="1">
      <c r="A1152" s="254" t="str">
        <f>IF(ISBLANK(INDEX('Policy Characteristics'!A:A,MATCH($C1152,'Policy Characteristics'!$C:$C,0))),"",INDEX('Policy Characteristics'!A:A,MATCH($C1152,'Policy Characteristics'!$C:$C,0)))</f>
        <v>Industry</v>
      </c>
      <c r="B1152" s="262" t="str">
        <f>IF(ISBLANK(INDEX('Policy Characteristics'!B:B,MATCH($C1152,'Policy Characteristics'!$C:$C,0))),"",INDEX('Policy Characteristics'!B:B,MATCH($C1152,'Policy Characteristics'!$C:$C,0)))</f>
        <v>Industry Energy Efficiency Standards</v>
      </c>
      <c r="C1152" s="254" t="str">
        <f t="shared" si="43"/>
        <v>Percentage Improvement in Eqpt Efficiency Standards above BAU</v>
      </c>
      <c r="D1152" s="6" t="s">
        <v>3083</v>
      </c>
      <c r="E1152" s="45" t="s">
        <v>2710</v>
      </c>
      <c r="F1152" t="s">
        <v>3045</v>
      </c>
      <c r="G1152" s="45" t="s">
        <v>2714</v>
      </c>
      <c r="H1152" s="43">
        <v>1136</v>
      </c>
      <c r="I1152" s="324" t="s">
        <v>43</v>
      </c>
      <c r="J1152" s="255" t="str">
        <f>IF(ISBLANK(INDEX('Policy Characteristics'!D:D,MATCH($C1152,'Policy Characteristics'!$C:$C,0))),"",INDEX('Policy Characteristics'!D:D,MATCH($C1152,'Policy Characteristics'!$C:$C,0)))</f>
        <v>Industry Energy Efficiency Standards</v>
      </c>
      <c r="K1152" s="254" t="str">
        <f>IF(ISBLANK(INDEX('Policy Characteristics'!E:E,MATCH($C1152,'Policy Characteristics'!$C:$C,0))),"",INDEX('Policy Characteristics'!E:E,MATCH($C1152,'Policy Characteristics'!$C:$C,0)))</f>
        <v>indst efficiency standards</v>
      </c>
      <c r="L1152" s="261">
        <f>IF(ISBLANK(INDEX('Policy Characteristics'!F:F,MATCH($C1152,'Policy Characteristics'!$C:$C,0))),"",INDEX('Policy Characteristics'!F:F,MATCH($C1152,'Policy Characteristics'!$C:$C,0)))</f>
        <v>0</v>
      </c>
      <c r="M1152" s="261">
        <f>IF(ISBLANK(INDEX('Policy Characteristics'!G:G,MATCH($C1152,'Policy Characteristics'!$C:$C,0))),"",INDEX('Policy Characteristics'!G:G,MATCH($C1152,'Policy Characteristics'!$C:$C,0)))</f>
        <v>0.25</v>
      </c>
      <c r="N1152" s="261">
        <f>IF(ISBLANK(INDEX('Policy Characteristics'!H:H,MATCH($C1152,'Policy Characteristics'!$C:$C,0))),"",INDEX('Policy Characteristics'!H:H,MATCH($C1152,'Policy Characteristics'!$C:$C,0)))</f>
        <v>0.01</v>
      </c>
      <c r="O1152" s="254" t="str">
        <f>IF(ISBLANK(INDEX('Policy Characteristics'!I:I,MATCH($C1152,'Policy Characteristics'!$C:$C,0))),"",INDEX('Policy Characteristics'!I:I,MATCH($C1152,'Policy Characteristics'!$C:$C,0)))</f>
        <v>% reduction in energy use</v>
      </c>
      <c r="P1152" s="254"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54" t="str">
        <f>IF(ISBLANK(INDEX('Policy Characteristics'!K:K,MATCH($C1152,'Policy Characteristics'!$C:$C,0))),"",INDEX('Policy Characteristics'!K:K,MATCH($C1152,'Policy Characteristics'!$C:$C,0)))</f>
        <v>industry-ag-main.html#eff-stds</v>
      </c>
      <c r="R1152" s="254" t="str">
        <f>IF(ISBLANK(INDEX('Policy Characteristics'!L:L,MATCH($C1152,'Policy Characteristics'!$C:$C,0))),"",INDEX('Policy Characteristics'!L:L,MATCH($C1152,'Policy Characteristics'!$C:$C,0)))</f>
        <v>industry-energy-efficiency-standards.html</v>
      </c>
    </row>
    <row r="1153" spans="1:18" s="4" customFormat="1">
      <c r="A1153" s="254" t="str">
        <f>IF(ISBLANK(INDEX('Policy Characteristics'!A:A,MATCH($C1153,'Policy Characteristics'!$C:$C,0))),"",INDEX('Policy Characteristics'!A:A,MATCH($C1153,'Policy Characteristics'!$C:$C,0)))</f>
        <v>Industry</v>
      </c>
      <c r="B1153" s="262" t="str">
        <f>IF(ISBLANK(INDEX('Policy Characteristics'!B:B,MATCH($C1153,'Policy Characteristics'!$C:$C,0))),"",INDEX('Policy Characteristics'!B:B,MATCH($C1153,'Policy Characteristics'!$C:$C,0)))</f>
        <v>Industry Energy Efficiency Standards</v>
      </c>
      <c r="C1153" s="254" t="str">
        <f t="shared" si="43"/>
        <v>Percentage Improvement in Eqpt Efficiency Standards above BAU</v>
      </c>
      <c r="D1153" s="6" t="s">
        <v>3083</v>
      </c>
      <c r="E1153" s="45" t="s">
        <v>2707</v>
      </c>
      <c r="F1153" t="s">
        <v>3045</v>
      </c>
      <c r="G1153" s="45" t="s">
        <v>2712</v>
      </c>
      <c r="H1153" s="43">
        <v>1137</v>
      </c>
      <c r="I1153" s="324" t="s">
        <v>44</v>
      </c>
      <c r="J1153" s="255" t="str">
        <f>IF(ISBLANK(INDEX('Policy Characteristics'!D:D,MATCH($C1153,'Policy Characteristics'!$C:$C,0))),"",INDEX('Policy Characteristics'!D:D,MATCH($C1153,'Policy Characteristics'!$C:$C,0)))</f>
        <v>Industry Energy Efficiency Standards</v>
      </c>
      <c r="K1153" s="254" t="str">
        <f>IF(ISBLANK(INDEX('Policy Characteristics'!E:E,MATCH($C1153,'Policy Characteristics'!$C:$C,0))),"",INDEX('Policy Characteristics'!E:E,MATCH($C1153,'Policy Characteristics'!$C:$C,0)))</f>
        <v>indst efficiency standards</v>
      </c>
      <c r="L1153" s="261">
        <f>IF(ISBLANK(INDEX('Policy Characteristics'!F:F,MATCH($C1153,'Policy Characteristics'!$C:$C,0))),"",INDEX('Policy Characteristics'!F:F,MATCH($C1153,'Policy Characteristics'!$C:$C,0)))</f>
        <v>0</v>
      </c>
      <c r="M1153" s="261">
        <f>IF(ISBLANK(INDEX('Policy Characteristics'!G:G,MATCH($C1153,'Policy Characteristics'!$C:$C,0))),"",INDEX('Policy Characteristics'!G:G,MATCH($C1153,'Policy Characteristics'!$C:$C,0)))</f>
        <v>0.25</v>
      </c>
      <c r="N1153" s="261">
        <f>IF(ISBLANK(INDEX('Policy Characteristics'!H:H,MATCH($C1153,'Policy Characteristics'!$C:$C,0))),"",INDEX('Policy Characteristics'!H:H,MATCH($C1153,'Policy Characteristics'!$C:$C,0)))</f>
        <v>0.01</v>
      </c>
      <c r="O1153" s="254" t="str">
        <f>IF(ISBLANK(INDEX('Policy Characteristics'!I:I,MATCH($C1153,'Policy Characteristics'!$C:$C,0))),"",INDEX('Policy Characteristics'!I:I,MATCH($C1153,'Policy Characteristics'!$C:$C,0)))</f>
        <v>% reduction in energy use</v>
      </c>
      <c r="P1153" s="254"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54" t="str">
        <f>IF(ISBLANK(INDEX('Policy Characteristics'!K:K,MATCH($C1153,'Policy Characteristics'!$C:$C,0))),"",INDEX('Policy Characteristics'!K:K,MATCH($C1153,'Policy Characteristics'!$C:$C,0)))</f>
        <v>industry-ag-main.html#eff-stds</v>
      </c>
      <c r="R1153" s="254" t="str">
        <f>IF(ISBLANK(INDEX('Policy Characteristics'!L:L,MATCH($C1153,'Policy Characteristics'!$C:$C,0))),"",INDEX('Policy Characteristics'!L:L,MATCH($C1153,'Policy Characteristics'!$C:$C,0)))</f>
        <v>industry-energy-efficiency-standards.html</v>
      </c>
    </row>
    <row r="1154" spans="1:18" s="4" customFormat="1">
      <c r="A1154" s="254" t="str">
        <f>IF(ISBLANK(INDEX('Policy Characteristics'!A:A,MATCH($C1154,'Policy Characteristics'!$C:$C,0))),"",INDEX('Policy Characteristics'!A:A,MATCH($C1154,'Policy Characteristics'!$C:$C,0)))</f>
        <v>Industry</v>
      </c>
      <c r="B1154" s="262" t="str">
        <f>IF(ISBLANK(INDEX('Policy Characteristics'!B:B,MATCH($C1154,'Policy Characteristics'!$C:$C,0))),"",INDEX('Policy Characteristics'!B:B,MATCH($C1154,'Policy Characteristics'!$C:$C,0)))</f>
        <v>Industry Energy Efficiency Standards</v>
      </c>
      <c r="C1154" s="254" t="str">
        <f t="shared" si="43"/>
        <v>Percentage Improvement in Eqpt Efficiency Standards above BAU</v>
      </c>
      <c r="D1154" s="6" t="s">
        <v>3084</v>
      </c>
      <c r="E1154" s="45" t="s">
        <v>2400</v>
      </c>
      <c r="F1154" t="s">
        <v>3046</v>
      </c>
      <c r="G1154" s="45" t="s">
        <v>2406</v>
      </c>
      <c r="H1154" s="43">
        <v>1138</v>
      </c>
      <c r="I1154" s="324" t="s">
        <v>43</v>
      </c>
      <c r="J1154" s="255" t="str">
        <f>IF(ISBLANK(INDEX('Policy Characteristics'!D:D,MATCH($C1154,'Policy Characteristics'!$C:$C,0))),"",INDEX('Policy Characteristics'!D:D,MATCH($C1154,'Policy Characteristics'!$C:$C,0)))</f>
        <v>Industry Energy Efficiency Standards</v>
      </c>
      <c r="K1154" s="254" t="str">
        <f>IF(ISBLANK(INDEX('Policy Characteristics'!E:E,MATCH($C1154,'Policy Characteristics'!$C:$C,0))),"",INDEX('Policy Characteristics'!E:E,MATCH($C1154,'Policy Characteristics'!$C:$C,0)))</f>
        <v>indst efficiency standards</v>
      </c>
      <c r="L1154" s="261">
        <f>IF(ISBLANK(INDEX('Policy Characteristics'!F:F,MATCH($C1154,'Policy Characteristics'!$C:$C,0))),"",INDEX('Policy Characteristics'!F:F,MATCH($C1154,'Policy Characteristics'!$C:$C,0)))</f>
        <v>0</v>
      </c>
      <c r="M1154" s="261">
        <f>IF(ISBLANK(INDEX('Policy Characteristics'!G:G,MATCH($C1154,'Policy Characteristics'!$C:$C,0))),"",INDEX('Policy Characteristics'!G:G,MATCH($C1154,'Policy Characteristics'!$C:$C,0)))</f>
        <v>0.25</v>
      </c>
      <c r="N1154" s="261">
        <f>IF(ISBLANK(INDEX('Policy Characteristics'!H:H,MATCH($C1154,'Policy Characteristics'!$C:$C,0))),"",INDEX('Policy Characteristics'!H:H,MATCH($C1154,'Policy Characteristics'!$C:$C,0)))</f>
        <v>0.01</v>
      </c>
      <c r="O1154" s="254" t="str">
        <f>IF(ISBLANK(INDEX('Policy Characteristics'!I:I,MATCH($C1154,'Policy Characteristics'!$C:$C,0))),"",INDEX('Policy Characteristics'!I:I,MATCH($C1154,'Policy Characteristics'!$C:$C,0)))</f>
        <v>% reduction in energy use</v>
      </c>
      <c r="P1154" s="254"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54" t="str">
        <f>IF(ISBLANK(INDEX('Policy Characteristics'!K:K,MATCH($C1154,'Policy Characteristics'!$C:$C,0))),"",INDEX('Policy Characteristics'!K:K,MATCH($C1154,'Policy Characteristics'!$C:$C,0)))</f>
        <v>industry-ag-main.html#eff-stds</v>
      </c>
      <c r="R1154" s="254" t="str">
        <f>IF(ISBLANK(INDEX('Policy Characteristics'!L:L,MATCH($C1154,'Policy Characteristics'!$C:$C,0))),"",INDEX('Policy Characteristics'!L:L,MATCH($C1154,'Policy Characteristics'!$C:$C,0)))</f>
        <v>industry-energy-efficiency-standards.html</v>
      </c>
    </row>
    <row r="1155" spans="1:18" s="4" customFormat="1">
      <c r="A1155" s="254" t="str">
        <f>IF(ISBLANK(INDEX('Policy Characteristics'!A:A,MATCH($C1155,'Policy Characteristics'!$C:$C,0))),"",INDEX('Policy Characteristics'!A:A,MATCH($C1155,'Policy Characteristics'!$C:$C,0)))</f>
        <v>Industry</v>
      </c>
      <c r="B1155" s="262" t="str">
        <f>IF(ISBLANK(INDEX('Policy Characteristics'!B:B,MATCH($C1155,'Policy Characteristics'!$C:$C,0))),"",INDEX('Policy Characteristics'!B:B,MATCH($C1155,'Policy Characteristics'!$C:$C,0)))</f>
        <v>Industry Energy Efficiency Standards</v>
      </c>
      <c r="C1155" s="254" t="str">
        <f t="shared" si="43"/>
        <v>Percentage Improvement in Eqpt Efficiency Standards above BAU</v>
      </c>
      <c r="D1155" s="6" t="s">
        <v>3084</v>
      </c>
      <c r="E1155" s="45" t="s">
        <v>2401</v>
      </c>
      <c r="F1155" t="s">
        <v>3046</v>
      </c>
      <c r="G1155" s="45" t="s">
        <v>2409</v>
      </c>
      <c r="H1155" s="43">
        <v>1139</v>
      </c>
      <c r="I1155" s="324" t="s">
        <v>43</v>
      </c>
      <c r="J1155" s="255" t="str">
        <f>IF(ISBLANK(INDEX('Policy Characteristics'!D:D,MATCH($C1155,'Policy Characteristics'!$C:$C,0))),"",INDEX('Policy Characteristics'!D:D,MATCH($C1155,'Policy Characteristics'!$C:$C,0)))</f>
        <v>Industry Energy Efficiency Standards</v>
      </c>
      <c r="K1155" s="254" t="str">
        <f>IF(ISBLANK(INDEX('Policy Characteristics'!E:E,MATCH($C1155,'Policy Characteristics'!$C:$C,0))),"",INDEX('Policy Characteristics'!E:E,MATCH($C1155,'Policy Characteristics'!$C:$C,0)))</f>
        <v>indst efficiency standards</v>
      </c>
      <c r="L1155" s="261">
        <f>IF(ISBLANK(INDEX('Policy Characteristics'!F:F,MATCH($C1155,'Policy Characteristics'!$C:$C,0))),"",INDEX('Policy Characteristics'!F:F,MATCH($C1155,'Policy Characteristics'!$C:$C,0)))</f>
        <v>0</v>
      </c>
      <c r="M1155" s="261">
        <f>IF(ISBLANK(INDEX('Policy Characteristics'!G:G,MATCH($C1155,'Policy Characteristics'!$C:$C,0))),"",INDEX('Policy Characteristics'!G:G,MATCH($C1155,'Policy Characteristics'!$C:$C,0)))</f>
        <v>0.25</v>
      </c>
      <c r="N1155" s="261">
        <f>IF(ISBLANK(INDEX('Policy Characteristics'!H:H,MATCH($C1155,'Policy Characteristics'!$C:$C,0))),"",INDEX('Policy Characteristics'!H:H,MATCH($C1155,'Policy Characteristics'!$C:$C,0)))</f>
        <v>0.01</v>
      </c>
      <c r="O1155" s="254" t="str">
        <f>IF(ISBLANK(INDEX('Policy Characteristics'!I:I,MATCH($C1155,'Policy Characteristics'!$C:$C,0))),"",INDEX('Policy Characteristics'!I:I,MATCH($C1155,'Policy Characteristics'!$C:$C,0)))</f>
        <v>% reduction in energy use</v>
      </c>
      <c r="P1155" s="254"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54" t="str">
        <f>IF(ISBLANK(INDEX('Policy Characteristics'!K:K,MATCH($C1155,'Policy Characteristics'!$C:$C,0))),"",INDEX('Policy Characteristics'!K:K,MATCH($C1155,'Policy Characteristics'!$C:$C,0)))</f>
        <v>industry-ag-main.html#eff-stds</v>
      </c>
      <c r="R1155" s="254" t="str">
        <f>IF(ISBLANK(INDEX('Policy Characteristics'!L:L,MATCH($C1155,'Policy Characteristics'!$C:$C,0))),"",INDEX('Policy Characteristics'!L:L,MATCH($C1155,'Policy Characteristics'!$C:$C,0)))</f>
        <v>industry-energy-efficiency-standards.html</v>
      </c>
    </row>
    <row r="1156" spans="1:18" s="4" customFormat="1">
      <c r="A1156" s="254" t="str">
        <f>IF(ISBLANK(INDEX('Policy Characteristics'!A:A,MATCH($C1156,'Policy Characteristics'!$C:$C,0))),"",INDEX('Policy Characteristics'!A:A,MATCH($C1156,'Policy Characteristics'!$C:$C,0)))</f>
        <v>Industry</v>
      </c>
      <c r="B1156" s="262" t="str">
        <f>IF(ISBLANK(INDEX('Policy Characteristics'!B:B,MATCH($C1156,'Policy Characteristics'!$C:$C,0))),"",INDEX('Policy Characteristics'!B:B,MATCH($C1156,'Policy Characteristics'!$C:$C,0)))</f>
        <v>Industry Energy Efficiency Standards</v>
      </c>
      <c r="C1156" s="254" t="str">
        <f t="shared" si="43"/>
        <v>Percentage Improvement in Eqpt Efficiency Standards above BAU</v>
      </c>
      <c r="D1156" s="6" t="s">
        <v>3084</v>
      </c>
      <c r="E1156" s="45" t="s">
        <v>2402</v>
      </c>
      <c r="F1156" t="s">
        <v>3046</v>
      </c>
      <c r="G1156" s="45" t="s">
        <v>2410</v>
      </c>
      <c r="H1156" s="43">
        <v>1140</v>
      </c>
      <c r="I1156" s="324" t="s">
        <v>43</v>
      </c>
      <c r="J1156" s="255" t="str">
        <f>IF(ISBLANK(INDEX('Policy Characteristics'!D:D,MATCH($C1156,'Policy Characteristics'!$C:$C,0))),"",INDEX('Policy Characteristics'!D:D,MATCH($C1156,'Policy Characteristics'!$C:$C,0)))</f>
        <v>Industry Energy Efficiency Standards</v>
      </c>
      <c r="K1156" s="254" t="str">
        <f>IF(ISBLANK(INDEX('Policy Characteristics'!E:E,MATCH($C1156,'Policy Characteristics'!$C:$C,0))),"",INDEX('Policy Characteristics'!E:E,MATCH($C1156,'Policy Characteristics'!$C:$C,0)))</f>
        <v>indst efficiency standards</v>
      </c>
      <c r="L1156" s="261">
        <f>IF(ISBLANK(INDEX('Policy Characteristics'!F:F,MATCH($C1156,'Policy Characteristics'!$C:$C,0))),"",INDEX('Policy Characteristics'!F:F,MATCH($C1156,'Policy Characteristics'!$C:$C,0)))</f>
        <v>0</v>
      </c>
      <c r="M1156" s="261">
        <f>IF(ISBLANK(INDEX('Policy Characteristics'!G:G,MATCH($C1156,'Policy Characteristics'!$C:$C,0))),"",INDEX('Policy Characteristics'!G:G,MATCH($C1156,'Policy Characteristics'!$C:$C,0)))</f>
        <v>0.25</v>
      </c>
      <c r="N1156" s="261">
        <f>IF(ISBLANK(INDEX('Policy Characteristics'!H:H,MATCH($C1156,'Policy Characteristics'!$C:$C,0))),"",INDEX('Policy Characteristics'!H:H,MATCH($C1156,'Policy Characteristics'!$C:$C,0)))</f>
        <v>0.01</v>
      </c>
      <c r="O1156" s="254" t="str">
        <f>IF(ISBLANK(INDEX('Policy Characteristics'!I:I,MATCH($C1156,'Policy Characteristics'!$C:$C,0))),"",INDEX('Policy Characteristics'!I:I,MATCH($C1156,'Policy Characteristics'!$C:$C,0)))</f>
        <v>% reduction in energy use</v>
      </c>
      <c r="P1156" s="254"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54" t="str">
        <f>IF(ISBLANK(INDEX('Policy Characteristics'!K:K,MATCH($C1156,'Policy Characteristics'!$C:$C,0))),"",INDEX('Policy Characteristics'!K:K,MATCH($C1156,'Policy Characteristics'!$C:$C,0)))</f>
        <v>industry-ag-main.html#eff-stds</v>
      </c>
      <c r="R1156" s="254" t="str">
        <f>IF(ISBLANK(INDEX('Policy Characteristics'!L:L,MATCH($C1156,'Policy Characteristics'!$C:$C,0))),"",INDEX('Policy Characteristics'!L:L,MATCH($C1156,'Policy Characteristics'!$C:$C,0)))</f>
        <v>industry-energy-efficiency-standards.html</v>
      </c>
    </row>
    <row r="1157" spans="1:18" s="4" customFormat="1">
      <c r="A1157" s="254" t="str">
        <f>IF(ISBLANK(INDEX('Policy Characteristics'!A:A,MATCH($C1157,'Policy Characteristics'!$C:$C,0))),"",INDEX('Policy Characteristics'!A:A,MATCH($C1157,'Policy Characteristics'!$C:$C,0)))</f>
        <v>Industry</v>
      </c>
      <c r="B1157" s="262" t="str">
        <f>IF(ISBLANK(INDEX('Policy Characteristics'!B:B,MATCH($C1157,'Policy Characteristics'!$C:$C,0))),"",INDEX('Policy Characteristics'!B:B,MATCH($C1157,'Policy Characteristics'!$C:$C,0)))</f>
        <v>Industry Energy Efficiency Standards</v>
      </c>
      <c r="C1157" s="254" t="str">
        <f t="shared" si="43"/>
        <v>Percentage Improvement in Eqpt Efficiency Standards above BAU</v>
      </c>
      <c r="D1157" s="6" t="s">
        <v>3084</v>
      </c>
      <c r="E1157" s="45" t="s">
        <v>2403</v>
      </c>
      <c r="F1157" t="s">
        <v>3046</v>
      </c>
      <c r="G1157" s="45" t="s">
        <v>2407</v>
      </c>
      <c r="H1157" s="43">
        <v>1141</v>
      </c>
      <c r="I1157" s="324" t="s">
        <v>44</v>
      </c>
      <c r="J1157" s="255" t="str">
        <f>IF(ISBLANK(INDEX('Policy Characteristics'!D:D,MATCH($C1157,'Policy Characteristics'!$C:$C,0))),"",INDEX('Policy Characteristics'!D:D,MATCH($C1157,'Policy Characteristics'!$C:$C,0)))</f>
        <v>Industry Energy Efficiency Standards</v>
      </c>
      <c r="K1157" s="254" t="str">
        <f>IF(ISBLANK(INDEX('Policy Characteristics'!E:E,MATCH($C1157,'Policy Characteristics'!$C:$C,0))),"",INDEX('Policy Characteristics'!E:E,MATCH($C1157,'Policy Characteristics'!$C:$C,0)))</f>
        <v>indst efficiency standards</v>
      </c>
      <c r="L1157" s="261">
        <f>IF(ISBLANK(INDEX('Policy Characteristics'!F:F,MATCH($C1157,'Policy Characteristics'!$C:$C,0))),"",INDEX('Policy Characteristics'!F:F,MATCH($C1157,'Policy Characteristics'!$C:$C,0)))</f>
        <v>0</v>
      </c>
      <c r="M1157" s="261">
        <f>IF(ISBLANK(INDEX('Policy Characteristics'!G:G,MATCH($C1157,'Policy Characteristics'!$C:$C,0))),"",INDEX('Policy Characteristics'!G:G,MATCH($C1157,'Policy Characteristics'!$C:$C,0)))</f>
        <v>0.25</v>
      </c>
      <c r="N1157" s="261">
        <f>IF(ISBLANK(INDEX('Policy Characteristics'!H:H,MATCH($C1157,'Policy Characteristics'!$C:$C,0))),"",INDEX('Policy Characteristics'!H:H,MATCH($C1157,'Policy Characteristics'!$C:$C,0)))</f>
        <v>0.01</v>
      </c>
      <c r="O1157" s="254" t="str">
        <f>IF(ISBLANK(INDEX('Policy Characteristics'!I:I,MATCH($C1157,'Policy Characteristics'!$C:$C,0))),"",INDEX('Policy Characteristics'!I:I,MATCH($C1157,'Policy Characteristics'!$C:$C,0)))</f>
        <v>% reduction in energy use</v>
      </c>
      <c r="P1157" s="254"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54" t="str">
        <f>IF(ISBLANK(INDEX('Policy Characteristics'!K:K,MATCH($C1157,'Policy Characteristics'!$C:$C,0))),"",INDEX('Policy Characteristics'!K:K,MATCH($C1157,'Policy Characteristics'!$C:$C,0)))</f>
        <v>industry-ag-main.html#eff-stds</v>
      </c>
      <c r="R1157" s="254" t="str">
        <f>IF(ISBLANK(INDEX('Policy Characteristics'!L:L,MATCH($C1157,'Policy Characteristics'!$C:$C,0))),"",INDEX('Policy Characteristics'!L:L,MATCH($C1157,'Policy Characteristics'!$C:$C,0)))</f>
        <v>industry-energy-efficiency-standards.html</v>
      </c>
    </row>
    <row r="1158" spans="1:18" s="4" customFormat="1">
      <c r="A1158" s="254" t="str">
        <f>IF(ISBLANK(INDEX('Policy Characteristics'!A:A,MATCH($C1158,'Policy Characteristics'!$C:$C,0))),"",INDEX('Policy Characteristics'!A:A,MATCH($C1158,'Policy Characteristics'!$C:$C,0)))</f>
        <v>Industry</v>
      </c>
      <c r="B1158" s="262" t="str">
        <f>IF(ISBLANK(INDEX('Policy Characteristics'!B:B,MATCH($C1158,'Policy Characteristics'!$C:$C,0))),"",INDEX('Policy Characteristics'!B:B,MATCH($C1158,'Policy Characteristics'!$C:$C,0)))</f>
        <v>Industry Energy Efficiency Standards</v>
      </c>
      <c r="C1158" s="254" t="str">
        <f t="shared" si="43"/>
        <v>Percentage Improvement in Eqpt Efficiency Standards above BAU</v>
      </c>
      <c r="D1158" s="6" t="s">
        <v>3084</v>
      </c>
      <c r="E1158" s="45" t="s">
        <v>2404</v>
      </c>
      <c r="F1158" t="s">
        <v>3046</v>
      </c>
      <c r="G1158" s="45" t="s">
        <v>2408</v>
      </c>
      <c r="H1158" s="43">
        <v>1142</v>
      </c>
      <c r="I1158" s="324" t="s">
        <v>43</v>
      </c>
      <c r="J1158" s="255" t="str">
        <f>IF(ISBLANK(INDEX('Policy Characteristics'!D:D,MATCH($C1158,'Policy Characteristics'!$C:$C,0))),"",INDEX('Policy Characteristics'!D:D,MATCH($C1158,'Policy Characteristics'!$C:$C,0)))</f>
        <v>Industry Energy Efficiency Standards</v>
      </c>
      <c r="K1158" s="254" t="str">
        <f>IF(ISBLANK(INDEX('Policy Characteristics'!E:E,MATCH($C1158,'Policy Characteristics'!$C:$C,0))),"",INDEX('Policy Characteristics'!E:E,MATCH($C1158,'Policy Characteristics'!$C:$C,0)))</f>
        <v>indst efficiency standards</v>
      </c>
      <c r="L1158" s="261">
        <f>IF(ISBLANK(INDEX('Policy Characteristics'!F:F,MATCH($C1158,'Policy Characteristics'!$C:$C,0))),"",INDEX('Policy Characteristics'!F:F,MATCH($C1158,'Policy Characteristics'!$C:$C,0)))</f>
        <v>0</v>
      </c>
      <c r="M1158" s="261">
        <f>IF(ISBLANK(INDEX('Policy Characteristics'!G:G,MATCH($C1158,'Policy Characteristics'!$C:$C,0))),"",INDEX('Policy Characteristics'!G:G,MATCH($C1158,'Policy Characteristics'!$C:$C,0)))</f>
        <v>0.25</v>
      </c>
      <c r="N1158" s="261">
        <f>IF(ISBLANK(INDEX('Policy Characteristics'!H:H,MATCH($C1158,'Policy Characteristics'!$C:$C,0))),"",INDEX('Policy Characteristics'!H:H,MATCH($C1158,'Policy Characteristics'!$C:$C,0)))</f>
        <v>0.01</v>
      </c>
      <c r="O1158" s="254" t="str">
        <f>IF(ISBLANK(INDEX('Policy Characteristics'!I:I,MATCH($C1158,'Policy Characteristics'!$C:$C,0))),"",INDEX('Policy Characteristics'!I:I,MATCH($C1158,'Policy Characteristics'!$C:$C,0)))</f>
        <v>% reduction in energy use</v>
      </c>
      <c r="P1158" s="254"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54" t="str">
        <f>IF(ISBLANK(INDEX('Policy Characteristics'!K:K,MATCH($C1158,'Policy Characteristics'!$C:$C,0))),"",INDEX('Policy Characteristics'!K:K,MATCH($C1158,'Policy Characteristics'!$C:$C,0)))</f>
        <v>industry-ag-main.html#eff-stds</v>
      </c>
      <c r="R1158" s="254" t="str">
        <f>IF(ISBLANK(INDEX('Policy Characteristics'!L:L,MATCH($C1158,'Policy Characteristics'!$C:$C,0))),"",INDEX('Policy Characteristics'!L:L,MATCH($C1158,'Policy Characteristics'!$C:$C,0)))</f>
        <v>industry-energy-efficiency-standards.html</v>
      </c>
    </row>
    <row r="1159" spans="1:18" s="4" customFormat="1">
      <c r="A1159" s="254" t="str">
        <f>IF(ISBLANK(INDEX('Policy Characteristics'!A:A,MATCH($C1159,'Policy Characteristics'!$C:$C,0))),"",INDEX('Policy Characteristics'!A:A,MATCH($C1159,'Policy Characteristics'!$C:$C,0)))</f>
        <v>Industry</v>
      </c>
      <c r="B1159" s="262" t="str">
        <f>IF(ISBLANK(INDEX('Policy Characteristics'!B:B,MATCH($C1159,'Policy Characteristics'!$C:$C,0))),"",INDEX('Policy Characteristics'!B:B,MATCH($C1159,'Policy Characteristics'!$C:$C,0)))</f>
        <v>Industry Energy Efficiency Standards</v>
      </c>
      <c r="C1159" s="254" t="str">
        <f t="shared" si="43"/>
        <v>Percentage Improvement in Eqpt Efficiency Standards above BAU</v>
      </c>
      <c r="D1159" s="6" t="s">
        <v>3084</v>
      </c>
      <c r="E1159" s="45" t="s">
        <v>2405</v>
      </c>
      <c r="F1159" t="s">
        <v>3046</v>
      </c>
      <c r="G1159" s="45" t="s">
        <v>2411</v>
      </c>
      <c r="H1159" s="43">
        <v>1143</v>
      </c>
      <c r="I1159" s="324" t="s">
        <v>44</v>
      </c>
      <c r="J1159" s="255" t="str">
        <f>IF(ISBLANK(INDEX('Policy Characteristics'!D:D,MATCH($C1159,'Policy Characteristics'!$C:$C,0))),"",INDEX('Policy Characteristics'!D:D,MATCH($C1159,'Policy Characteristics'!$C:$C,0)))</f>
        <v>Industry Energy Efficiency Standards</v>
      </c>
      <c r="K1159" s="254" t="str">
        <f>IF(ISBLANK(INDEX('Policy Characteristics'!E:E,MATCH($C1159,'Policy Characteristics'!$C:$C,0))),"",INDEX('Policy Characteristics'!E:E,MATCH($C1159,'Policy Characteristics'!$C:$C,0)))</f>
        <v>indst efficiency standards</v>
      </c>
      <c r="L1159" s="261">
        <f>IF(ISBLANK(INDEX('Policy Characteristics'!F:F,MATCH($C1159,'Policy Characteristics'!$C:$C,0))),"",INDEX('Policy Characteristics'!F:F,MATCH($C1159,'Policy Characteristics'!$C:$C,0)))</f>
        <v>0</v>
      </c>
      <c r="M1159" s="261">
        <f>IF(ISBLANK(INDEX('Policy Characteristics'!G:G,MATCH($C1159,'Policy Characteristics'!$C:$C,0))),"",INDEX('Policy Characteristics'!G:G,MATCH($C1159,'Policy Characteristics'!$C:$C,0)))</f>
        <v>0.25</v>
      </c>
      <c r="N1159" s="261">
        <f>IF(ISBLANK(INDEX('Policy Characteristics'!H:H,MATCH($C1159,'Policy Characteristics'!$C:$C,0))),"",INDEX('Policy Characteristics'!H:H,MATCH($C1159,'Policy Characteristics'!$C:$C,0)))</f>
        <v>0.01</v>
      </c>
      <c r="O1159" s="254" t="str">
        <f>IF(ISBLANK(INDEX('Policy Characteristics'!I:I,MATCH($C1159,'Policy Characteristics'!$C:$C,0))),"",INDEX('Policy Characteristics'!I:I,MATCH($C1159,'Policy Characteristics'!$C:$C,0)))</f>
        <v>% reduction in energy use</v>
      </c>
      <c r="P1159" s="254"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54" t="str">
        <f>IF(ISBLANK(INDEX('Policy Characteristics'!K:K,MATCH($C1159,'Policy Characteristics'!$C:$C,0))),"",INDEX('Policy Characteristics'!K:K,MATCH($C1159,'Policy Characteristics'!$C:$C,0)))</f>
        <v>industry-ag-main.html#eff-stds</v>
      </c>
      <c r="R1159" s="254" t="str">
        <f>IF(ISBLANK(INDEX('Policy Characteristics'!L:L,MATCH($C1159,'Policy Characteristics'!$C:$C,0))),"",INDEX('Policy Characteristics'!L:L,MATCH($C1159,'Policy Characteristics'!$C:$C,0)))</f>
        <v>industry-energy-efficiency-standards.html</v>
      </c>
    </row>
    <row r="1160" spans="1:18" s="4" customFormat="1">
      <c r="A1160" s="254" t="str">
        <f>IF(ISBLANK(INDEX('Policy Characteristics'!A:A,MATCH($C1160,'Policy Characteristics'!$C:$C,0))),"",INDEX('Policy Characteristics'!A:A,MATCH($C1160,'Policy Characteristics'!$C:$C,0)))</f>
        <v>Industry</v>
      </c>
      <c r="B1160" s="262" t="str">
        <f>IF(ISBLANK(INDEX('Policy Characteristics'!B:B,MATCH($C1160,'Policy Characteristics'!$C:$C,0))),"",INDEX('Policy Characteristics'!B:B,MATCH($C1160,'Policy Characteristics'!$C:$C,0)))</f>
        <v>Industry Energy Efficiency Standards</v>
      </c>
      <c r="C1160" s="254" t="str">
        <f t="shared" si="43"/>
        <v>Percentage Improvement in Eqpt Efficiency Standards above BAU</v>
      </c>
      <c r="D1160" s="6" t="s">
        <v>3084</v>
      </c>
      <c r="E1160" s="45" t="s">
        <v>2708</v>
      </c>
      <c r="F1160" t="s">
        <v>3046</v>
      </c>
      <c r="G1160" s="45" t="s">
        <v>2711</v>
      </c>
      <c r="H1160" s="43">
        <v>1144</v>
      </c>
      <c r="I1160" s="324" t="s">
        <v>44</v>
      </c>
      <c r="J1160" s="255" t="str">
        <f>IF(ISBLANK(INDEX('Policy Characteristics'!D:D,MATCH($C1160,'Policy Characteristics'!$C:$C,0))),"",INDEX('Policy Characteristics'!D:D,MATCH($C1160,'Policy Characteristics'!$C:$C,0)))</f>
        <v>Industry Energy Efficiency Standards</v>
      </c>
      <c r="K1160" s="254" t="str">
        <f>IF(ISBLANK(INDEX('Policy Characteristics'!E:E,MATCH($C1160,'Policy Characteristics'!$C:$C,0))),"",INDEX('Policy Characteristics'!E:E,MATCH($C1160,'Policy Characteristics'!$C:$C,0)))</f>
        <v>indst efficiency standards</v>
      </c>
      <c r="L1160" s="261">
        <f>IF(ISBLANK(INDEX('Policy Characteristics'!F:F,MATCH($C1160,'Policy Characteristics'!$C:$C,0))),"",INDEX('Policy Characteristics'!F:F,MATCH($C1160,'Policy Characteristics'!$C:$C,0)))</f>
        <v>0</v>
      </c>
      <c r="M1160" s="261">
        <f>IF(ISBLANK(INDEX('Policy Characteristics'!G:G,MATCH($C1160,'Policy Characteristics'!$C:$C,0))),"",INDEX('Policy Characteristics'!G:G,MATCH($C1160,'Policy Characteristics'!$C:$C,0)))</f>
        <v>0.25</v>
      </c>
      <c r="N1160" s="261">
        <f>IF(ISBLANK(INDEX('Policy Characteristics'!H:H,MATCH($C1160,'Policy Characteristics'!$C:$C,0))),"",INDEX('Policy Characteristics'!H:H,MATCH($C1160,'Policy Characteristics'!$C:$C,0)))</f>
        <v>0.01</v>
      </c>
      <c r="O1160" s="254" t="str">
        <f>IF(ISBLANK(INDEX('Policy Characteristics'!I:I,MATCH($C1160,'Policy Characteristics'!$C:$C,0))),"",INDEX('Policy Characteristics'!I:I,MATCH($C1160,'Policy Characteristics'!$C:$C,0)))</f>
        <v>% reduction in energy use</v>
      </c>
      <c r="P1160" s="254"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54" t="str">
        <f>IF(ISBLANK(INDEX('Policy Characteristics'!K:K,MATCH($C1160,'Policy Characteristics'!$C:$C,0))),"",INDEX('Policy Characteristics'!K:K,MATCH($C1160,'Policy Characteristics'!$C:$C,0)))</f>
        <v>industry-ag-main.html#eff-stds</v>
      </c>
      <c r="R1160" s="254" t="str">
        <f>IF(ISBLANK(INDEX('Policy Characteristics'!L:L,MATCH($C1160,'Policy Characteristics'!$C:$C,0))),"",INDEX('Policy Characteristics'!L:L,MATCH($C1160,'Policy Characteristics'!$C:$C,0)))</f>
        <v>industry-energy-efficiency-standards.html</v>
      </c>
    </row>
    <row r="1161" spans="1:18" s="4" customFormat="1">
      <c r="A1161" s="254" t="str">
        <f>IF(ISBLANK(INDEX('Policy Characteristics'!A:A,MATCH($C1161,'Policy Characteristics'!$C:$C,0))),"",INDEX('Policy Characteristics'!A:A,MATCH($C1161,'Policy Characteristics'!$C:$C,0)))</f>
        <v>Industry</v>
      </c>
      <c r="B1161" s="262" t="str">
        <f>IF(ISBLANK(INDEX('Policy Characteristics'!B:B,MATCH($C1161,'Policy Characteristics'!$C:$C,0))),"",INDEX('Policy Characteristics'!B:B,MATCH($C1161,'Policy Characteristics'!$C:$C,0)))</f>
        <v>Industry Energy Efficiency Standards</v>
      </c>
      <c r="C1161" s="254" t="str">
        <f t="shared" si="43"/>
        <v>Percentage Improvement in Eqpt Efficiency Standards above BAU</v>
      </c>
      <c r="D1161" s="6" t="s">
        <v>3084</v>
      </c>
      <c r="E1161" s="45" t="s">
        <v>2709</v>
      </c>
      <c r="F1161" t="s">
        <v>3046</v>
      </c>
      <c r="G1161" s="45" t="s">
        <v>2713</v>
      </c>
      <c r="H1161" s="43">
        <v>1145</v>
      </c>
      <c r="I1161" s="324" t="s">
        <v>44</v>
      </c>
      <c r="J1161" s="255" t="str">
        <f>IF(ISBLANK(INDEX('Policy Characteristics'!D:D,MATCH($C1161,'Policy Characteristics'!$C:$C,0))),"",INDEX('Policy Characteristics'!D:D,MATCH($C1161,'Policy Characteristics'!$C:$C,0)))</f>
        <v>Industry Energy Efficiency Standards</v>
      </c>
      <c r="K1161" s="254" t="str">
        <f>IF(ISBLANK(INDEX('Policy Characteristics'!E:E,MATCH($C1161,'Policy Characteristics'!$C:$C,0))),"",INDEX('Policy Characteristics'!E:E,MATCH($C1161,'Policy Characteristics'!$C:$C,0)))</f>
        <v>indst efficiency standards</v>
      </c>
      <c r="L1161" s="261">
        <f>IF(ISBLANK(INDEX('Policy Characteristics'!F:F,MATCH($C1161,'Policy Characteristics'!$C:$C,0))),"",INDEX('Policy Characteristics'!F:F,MATCH($C1161,'Policy Characteristics'!$C:$C,0)))</f>
        <v>0</v>
      </c>
      <c r="M1161" s="261">
        <f>IF(ISBLANK(INDEX('Policy Characteristics'!G:G,MATCH($C1161,'Policy Characteristics'!$C:$C,0))),"",INDEX('Policy Characteristics'!G:G,MATCH($C1161,'Policy Characteristics'!$C:$C,0)))</f>
        <v>0.25</v>
      </c>
      <c r="N1161" s="261">
        <f>IF(ISBLANK(INDEX('Policy Characteristics'!H:H,MATCH($C1161,'Policy Characteristics'!$C:$C,0))),"",INDEX('Policy Characteristics'!H:H,MATCH($C1161,'Policy Characteristics'!$C:$C,0)))</f>
        <v>0.01</v>
      </c>
      <c r="O1161" s="254" t="str">
        <f>IF(ISBLANK(INDEX('Policy Characteristics'!I:I,MATCH($C1161,'Policy Characteristics'!$C:$C,0))),"",INDEX('Policy Characteristics'!I:I,MATCH($C1161,'Policy Characteristics'!$C:$C,0)))</f>
        <v>% reduction in energy use</v>
      </c>
      <c r="P1161" s="254"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54" t="str">
        <f>IF(ISBLANK(INDEX('Policy Characteristics'!K:K,MATCH($C1161,'Policy Characteristics'!$C:$C,0))),"",INDEX('Policy Characteristics'!K:K,MATCH($C1161,'Policy Characteristics'!$C:$C,0)))</f>
        <v>industry-ag-main.html#eff-stds</v>
      </c>
      <c r="R1161" s="254" t="str">
        <f>IF(ISBLANK(INDEX('Policy Characteristics'!L:L,MATCH($C1161,'Policy Characteristics'!$C:$C,0))),"",INDEX('Policy Characteristics'!L:L,MATCH($C1161,'Policy Characteristics'!$C:$C,0)))</f>
        <v>industry-energy-efficiency-standards.html</v>
      </c>
    </row>
    <row r="1162" spans="1:18" s="4" customFormat="1">
      <c r="A1162" s="254" t="str">
        <f>IF(ISBLANK(INDEX('Policy Characteristics'!A:A,MATCH($C1162,'Policy Characteristics'!$C:$C,0))),"",INDEX('Policy Characteristics'!A:A,MATCH($C1162,'Policy Characteristics'!$C:$C,0)))</f>
        <v>Industry</v>
      </c>
      <c r="B1162" s="262" t="str">
        <f>IF(ISBLANK(INDEX('Policy Characteristics'!B:B,MATCH($C1162,'Policy Characteristics'!$C:$C,0))),"",INDEX('Policy Characteristics'!B:B,MATCH($C1162,'Policy Characteristics'!$C:$C,0)))</f>
        <v>Industry Energy Efficiency Standards</v>
      </c>
      <c r="C1162" s="254" t="str">
        <f t="shared" si="43"/>
        <v>Percentage Improvement in Eqpt Efficiency Standards above BAU</v>
      </c>
      <c r="D1162" s="6" t="s">
        <v>3084</v>
      </c>
      <c r="E1162" s="45" t="s">
        <v>2710</v>
      </c>
      <c r="F1162" t="s">
        <v>3046</v>
      </c>
      <c r="G1162" s="45" t="s">
        <v>2714</v>
      </c>
      <c r="H1162" s="43">
        <v>1146</v>
      </c>
      <c r="I1162" s="324" t="s">
        <v>43</v>
      </c>
      <c r="J1162" s="255" t="str">
        <f>IF(ISBLANK(INDEX('Policy Characteristics'!D:D,MATCH($C1162,'Policy Characteristics'!$C:$C,0))),"",INDEX('Policy Characteristics'!D:D,MATCH($C1162,'Policy Characteristics'!$C:$C,0)))</f>
        <v>Industry Energy Efficiency Standards</v>
      </c>
      <c r="K1162" s="254" t="str">
        <f>IF(ISBLANK(INDEX('Policy Characteristics'!E:E,MATCH($C1162,'Policy Characteristics'!$C:$C,0))),"",INDEX('Policy Characteristics'!E:E,MATCH($C1162,'Policy Characteristics'!$C:$C,0)))</f>
        <v>indst efficiency standards</v>
      </c>
      <c r="L1162" s="261">
        <f>IF(ISBLANK(INDEX('Policy Characteristics'!F:F,MATCH($C1162,'Policy Characteristics'!$C:$C,0))),"",INDEX('Policy Characteristics'!F:F,MATCH($C1162,'Policy Characteristics'!$C:$C,0)))</f>
        <v>0</v>
      </c>
      <c r="M1162" s="261">
        <f>IF(ISBLANK(INDEX('Policy Characteristics'!G:G,MATCH($C1162,'Policy Characteristics'!$C:$C,0))),"",INDEX('Policy Characteristics'!G:G,MATCH($C1162,'Policy Characteristics'!$C:$C,0)))</f>
        <v>0.25</v>
      </c>
      <c r="N1162" s="261">
        <f>IF(ISBLANK(INDEX('Policy Characteristics'!H:H,MATCH($C1162,'Policy Characteristics'!$C:$C,0))),"",INDEX('Policy Characteristics'!H:H,MATCH($C1162,'Policy Characteristics'!$C:$C,0)))</f>
        <v>0.01</v>
      </c>
      <c r="O1162" s="254" t="str">
        <f>IF(ISBLANK(INDEX('Policy Characteristics'!I:I,MATCH($C1162,'Policy Characteristics'!$C:$C,0))),"",INDEX('Policy Characteristics'!I:I,MATCH($C1162,'Policy Characteristics'!$C:$C,0)))</f>
        <v>% reduction in energy use</v>
      </c>
      <c r="P1162" s="254"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54" t="str">
        <f>IF(ISBLANK(INDEX('Policy Characteristics'!K:K,MATCH($C1162,'Policy Characteristics'!$C:$C,0))),"",INDEX('Policy Characteristics'!K:K,MATCH($C1162,'Policy Characteristics'!$C:$C,0)))</f>
        <v>industry-ag-main.html#eff-stds</v>
      </c>
      <c r="R1162" s="254" t="str">
        <f>IF(ISBLANK(INDEX('Policy Characteristics'!L:L,MATCH($C1162,'Policy Characteristics'!$C:$C,0))),"",INDEX('Policy Characteristics'!L:L,MATCH($C1162,'Policy Characteristics'!$C:$C,0)))</f>
        <v>industry-energy-efficiency-standards.html</v>
      </c>
    </row>
    <row r="1163" spans="1:18" s="4" customFormat="1">
      <c r="A1163" s="254" t="str">
        <f>IF(ISBLANK(INDEX('Policy Characteristics'!A:A,MATCH($C1163,'Policy Characteristics'!$C:$C,0))),"",INDEX('Policy Characteristics'!A:A,MATCH($C1163,'Policy Characteristics'!$C:$C,0)))</f>
        <v>Industry</v>
      </c>
      <c r="B1163" s="262" t="str">
        <f>IF(ISBLANK(INDEX('Policy Characteristics'!B:B,MATCH($C1163,'Policy Characteristics'!$C:$C,0))),"",INDEX('Policy Characteristics'!B:B,MATCH($C1163,'Policy Characteristics'!$C:$C,0)))</f>
        <v>Industry Energy Efficiency Standards</v>
      </c>
      <c r="C1163" s="254" t="str">
        <f t="shared" si="43"/>
        <v>Percentage Improvement in Eqpt Efficiency Standards above BAU</v>
      </c>
      <c r="D1163" s="6" t="s">
        <v>3084</v>
      </c>
      <c r="E1163" s="45" t="s">
        <v>2707</v>
      </c>
      <c r="F1163" t="s">
        <v>3046</v>
      </c>
      <c r="G1163" s="45" t="s">
        <v>2712</v>
      </c>
      <c r="H1163" s="43">
        <v>1147</v>
      </c>
      <c r="I1163" s="324" t="s">
        <v>44</v>
      </c>
      <c r="J1163" s="255" t="str">
        <f>IF(ISBLANK(INDEX('Policy Characteristics'!D:D,MATCH($C1163,'Policy Characteristics'!$C:$C,0))),"",INDEX('Policy Characteristics'!D:D,MATCH($C1163,'Policy Characteristics'!$C:$C,0)))</f>
        <v>Industry Energy Efficiency Standards</v>
      </c>
      <c r="K1163" s="254" t="str">
        <f>IF(ISBLANK(INDEX('Policy Characteristics'!E:E,MATCH($C1163,'Policy Characteristics'!$C:$C,0))),"",INDEX('Policy Characteristics'!E:E,MATCH($C1163,'Policy Characteristics'!$C:$C,0)))</f>
        <v>indst efficiency standards</v>
      </c>
      <c r="L1163" s="261">
        <f>IF(ISBLANK(INDEX('Policy Characteristics'!F:F,MATCH($C1163,'Policy Characteristics'!$C:$C,0))),"",INDEX('Policy Characteristics'!F:F,MATCH($C1163,'Policy Characteristics'!$C:$C,0)))</f>
        <v>0</v>
      </c>
      <c r="M1163" s="261">
        <f>IF(ISBLANK(INDEX('Policy Characteristics'!G:G,MATCH($C1163,'Policy Characteristics'!$C:$C,0))),"",INDEX('Policy Characteristics'!G:G,MATCH($C1163,'Policy Characteristics'!$C:$C,0)))</f>
        <v>0.25</v>
      </c>
      <c r="N1163" s="261">
        <f>IF(ISBLANK(INDEX('Policy Characteristics'!H:H,MATCH($C1163,'Policy Characteristics'!$C:$C,0))),"",INDEX('Policy Characteristics'!H:H,MATCH($C1163,'Policy Characteristics'!$C:$C,0)))</f>
        <v>0.01</v>
      </c>
      <c r="O1163" s="254" t="str">
        <f>IF(ISBLANK(INDEX('Policy Characteristics'!I:I,MATCH($C1163,'Policy Characteristics'!$C:$C,0))),"",INDEX('Policy Characteristics'!I:I,MATCH($C1163,'Policy Characteristics'!$C:$C,0)))</f>
        <v>% reduction in energy use</v>
      </c>
      <c r="P1163" s="254"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54" t="str">
        <f>IF(ISBLANK(INDEX('Policy Characteristics'!K:K,MATCH($C1163,'Policy Characteristics'!$C:$C,0))),"",INDEX('Policy Characteristics'!K:K,MATCH($C1163,'Policy Characteristics'!$C:$C,0)))</f>
        <v>industry-ag-main.html#eff-stds</v>
      </c>
      <c r="R1163" s="254" t="str">
        <f>IF(ISBLANK(INDEX('Policy Characteristics'!L:L,MATCH($C1163,'Policy Characteristics'!$C:$C,0))),"",INDEX('Policy Characteristics'!L:L,MATCH($C1163,'Policy Characteristics'!$C:$C,0)))</f>
        <v>industry-energy-efficiency-standards.html</v>
      </c>
    </row>
    <row r="1164" spans="1:18" s="4" customFormat="1">
      <c r="A1164" s="254" t="str">
        <f>IF(ISBLANK(INDEX('Policy Characteristics'!A:A,MATCH($C1164,'Policy Characteristics'!$C:$C,0))),"",INDEX('Policy Characteristics'!A:A,MATCH($C1164,'Policy Characteristics'!$C:$C,0)))</f>
        <v>Industry</v>
      </c>
      <c r="B1164" s="262" t="str">
        <f>IF(ISBLANK(INDEX('Policy Characteristics'!B:B,MATCH($C1164,'Policy Characteristics'!$C:$C,0))),"",INDEX('Policy Characteristics'!B:B,MATCH($C1164,'Policy Characteristics'!$C:$C,0)))</f>
        <v>Industry Energy Efficiency Standards</v>
      </c>
      <c r="C1164" s="254" t="str">
        <f t="shared" si="43"/>
        <v>Percentage Improvement in Eqpt Efficiency Standards above BAU</v>
      </c>
      <c r="D1164" s="6" t="s">
        <v>3085</v>
      </c>
      <c r="E1164" s="45" t="s">
        <v>2400</v>
      </c>
      <c r="F1164" t="s">
        <v>3047</v>
      </c>
      <c r="G1164" s="45" t="s">
        <v>2406</v>
      </c>
      <c r="H1164" s="43">
        <v>1148</v>
      </c>
      <c r="I1164" s="324" t="s">
        <v>43</v>
      </c>
      <c r="J1164" s="255" t="str">
        <f>IF(ISBLANK(INDEX('Policy Characteristics'!D:D,MATCH($C1164,'Policy Characteristics'!$C:$C,0))),"",INDEX('Policy Characteristics'!D:D,MATCH($C1164,'Policy Characteristics'!$C:$C,0)))</f>
        <v>Industry Energy Efficiency Standards</v>
      </c>
      <c r="K1164" s="254" t="str">
        <f>IF(ISBLANK(INDEX('Policy Characteristics'!E:E,MATCH($C1164,'Policy Characteristics'!$C:$C,0))),"",INDEX('Policy Characteristics'!E:E,MATCH($C1164,'Policy Characteristics'!$C:$C,0)))</f>
        <v>indst efficiency standards</v>
      </c>
      <c r="L1164" s="261">
        <f>IF(ISBLANK(INDEX('Policy Characteristics'!F:F,MATCH($C1164,'Policy Characteristics'!$C:$C,0))),"",INDEX('Policy Characteristics'!F:F,MATCH($C1164,'Policy Characteristics'!$C:$C,0)))</f>
        <v>0</v>
      </c>
      <c r="M1164" s="261">
        <f>IF(ISBLANK(INDEX('Policy Characteristics'!G:G,MATCH($C1164,'Policy Characteristics'!$C:$C,0))),"",INDEX('Policy Characteristics'!G:G,MATCH($C1164,'Policy Characteristics'!$C:$C,0)))</f>
        <v>0.25</v>
      </c>
      <c r="N1164" s="261">
        <f>IF(ISBLANK(INDEX('Policy Characteristics'!H:H,MATCH($C1164,'Policy Characteristics'!$C:$C,0))),"",INDEX('Policy Characteristics'!H:H,MATCH($C1164,'Policy Characteristics'!$C:$C,0)))</f>
        <v>0.01</v>
      </c>
      <c r="O1164" s="254" t="str">
        <f>IF(ISBLANK(INDEX('Policy Characteristics'!I:I,MATCH($C1164,'Policy Characteristics'!$C:$C,0))),"",INDEX('Policy Characteristics'!I:I,MATCH($C1164,'Policy Characteristics'!$C:$C,0)))</f>
        <v>% reduction in energy use</v>
      </c>
      <c r="P1164" s="254"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54" t="str">
        <f>IF(ISBLANK(INDEX('Policy Characteristics'!K:K,MATCH($C1164,'Policy Characteristics'!$C:$C,0))),"",INDEX('Policy Characteristics'!K:K,MATCH($C1164,'Policy Characteristics'!$C:$C,0)))</f>
        <v>industry-ag-main.html#eff-stds</v>
      </c>
      <c r="R1164" s="254" t="str">
        <f>IF(ISBLANK(INDEX('Policy Characteristics'!L:L,MATCH($C1164,'Policy Characteristics'!$C:$C,0))),"",INDEX('Policy Characteristics'!L:L,MATCH($C1164,'Policy Characteristics'!$C:$C,0)))</f>
        <v>industry-energy-efficiency-standards.html</v>
      </c>
    </row>
    <row r="1165" spans="1:18" s="4" customFormat="1">
      <c r="A1165" s="254" t="str">
        <f>IF(ISBLANK(INDEX('Policy Characteristics'!A:A,MATCH($C1165,'Policy Characteristics'!$C:$C,0))),"",INDEX('Policy Characteristics'!A:A,MATCH($C1165,'Policy Characteristics'!$C:$C,0)))</f>
        <v>Industry</v>
      </c>
      <c r="B1165" s="262" t="str">
        <f>IF(ISBLANK(INDEX('Policy Characteristics'!B:B,MATCH($C1165,'Policy Characteristics'!$C:$C,0))),"",INDEX('Policy Characteristics'!B:B,MATCH($C1165,'Policy Characteristics'!$C:$C,0)))</f>
        <v>Industry Energy Efficiency Standards</v>
      </c>
      <c r="C1165" s="254" t="str">
        <f t="shared" si="43"/>
        <v>Percentage Improvement in Eqpt Efficiency Standards above BAU</v>
      </c>
      <c r="D1165" s="6" t="s">
        <v>3085</v>
      </c>
      <c r="E1165" s="45" t="s">
        <v>2401</v>
      </c>
      <c r="F1165" t="s">
        <v>3047</v>
      </c>
      <c r="G1165" s="45" t="s">
        <v>2409</v>
      </c>
      <c r="H1165" s="43">
        <v>1149</v>
      </c>
      <c r="I1165" s="324" t="s">
        <v>43</v>
      </c>
      <c r="J1165" s="255" t="str">
        <f>IF(ISBLANK(INDEX('Policy Characteristics'!D:D,MATCH($C1165,'Policy Characteristics'!$C:$C,0))),"",INDEX('Policy Characteristics'!D:D,MATCH($C1165,'Policy Characteristics'!$C:$C,0)))</f>
        <v>Industry Energy Efficiency Standards</v>
      </c>
      <c r="K1165" s="254" t="str">
        <f>IF(ISBLANK(INDEX('Policy Characteristics'!E:E,MATCH($C1165,'Policy Characteristics'!$C:$C,0))),"",INDEX('Policy Characteristics'!E:E,MATCH($C1165,'Policy Characteristics'!$C:$C,0)))</f>
        <v>indst efficiency standards</v>
      </c>
      <c r="L1165" s="261">
        <f>IF(ISBLANK(INDEX('Policy Characteristics'!F:F,MATCH($C1165,'Policy Characteristics'!$C:$C,0))),"",INDEX('Policy Characteristics'!F:F,MATCH($C1165,'Policy Characteristics'!$C:$C,0)))</f>
        <v>0</v>
      </c>
      <c r="M1165" s="261">
        <f>IF(ISBLANK(INDEX('Policy Characteristics'!G:G,MATCH($C1165,'Policy Characteristics'!$C:$C,0))),"",INDEX('Policy Characteristics'!G:G,MATCH($C1165,'Policy Characteristics'!$C:$C,0)))</f>
        <v>0.25</v>
      </c>
      <c r="N1165" s="261">
        <f>IF(ISBLANK(INDEX('Policy Characteristics'!H:H,MATCH($C1165,'Policy Characteristics'!$C:$C,0))),"",INDEX('Policy Characteristics'!H:H,MATCH($C1165,'Policy Characteristics'!$C:$C,0)))</f>
        <v>0.01</v>
      </c>
      <c r="O1165" s="254" t="str">
        <f>IF(ISBLANK(INDEX('Policy Characteristics'!I:I,MATCH($C1165,'Policy Characteristics'!$C:$C,0))),"",INDEX('Policy Characteristics'!I:I,MATCH($C1165,'Policy Characteristics'!$C:$C,0)))</f>
        <v>% reduction in energy use</v>
      </c>
      <c r="P1165" s="254"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54" t="str">
        <f>IF(ISBLANK(INDEX('Policy Characteristics'!K:K,MATCH($C1165,'Policy Characteristics'!$C:$C,0))),"",INDEX('Policy Characteristics'!K:K,MATCH($C1165,'Policy Characteristics'!$C:$C,0)))</f>
        <v>industry-ag-main.html#eff-stds</v>
      </c>
      <c r="R1165" s="254" t="str">
        <f>IF(ISBLANK(INDEX('Policy Characteristics'!L:L,MATCH($C1165,'Policy Characteristics'!$C:$C,0))),"",INDEX('Policy Characteristics'!L:L,MATCH($C1165,'Policy Characteristics'!$C:$C,0)))</f>
        <v>industry-energy-efficiency-standards.html</v>
      </c>
    </row>
    <row r="1166" spans="1:18" s="4" customFormat="1">
      <c r="A1166" s="254" t="str">
        <f>IF(ISBLANK(INDEX('Policy Characteristics'!A:A,MATCH($C1166,'Policy Characteristics'!$C:$C,0))),"",INDEX('Policy Characteristics'!A:A,MATCH($C1166,'Policy Characteristics'!$C:$C,0)))</f>
        <v>Industry</v>
      </c>
      <c r="B1166" s="262" t="str">
        <f>IF(ISBLANK(INDEX('Policy Characteristics'!B:B,MATCH($C1166,'Policy Characteristics'!$C:$C,0))),"",INDEX('Policy Characteristics'!B:B,MATCH($C1166,'Policy Characteristics'!$C:$C,0)))</f>
        <v>Industry Energy Efficiency Standards</v>
      </c>
      <c r="C1166" s="254" t="str">
        <f t="shared" si="43"/>
        <v>Percentage Improvement in Eqpt Efficiency Standards above BAU</v>
      </c>
      <c r="D1166" s="6" t="s">
        <v>3085</v>
      </c>
      <c r="E1166" s="45" t="s">
        <v>2402</v>
      </c>
      <c r="F1166" t="s">
        <v>3047</v>
      </c>
      <c r="G1166" s="45" t="s">
        <v>2410</v>
      </c>
      <c r="H1166" s="43">
        <v>1150</v>
      </c>
      <c r="I1166" s="324" t="s">
        <v>43</v>
      </c>
      <c r="J1166" s="255" t="str">
        <f>IF(ISBLANK(INDEX('Policy Characteristics'!D:D,MATCH($C1166,'Policy Characteristics'!$C:$C,0))),"",INDEX('Policy Characteristics'!D:D,MATCH($C1166,'Policy Characteristics'!$C:$C,0)))</f>
        <v>Industry Energy Efficiency Standards</v>
      </c>
      <c r="K1166" s="254" t="str">
        <f>IF(ISBLANK(INDEX('Policy Characteristics'!E:E,MATCH($C1166,'Policy Characteristics'!$C:$C,0))),"",INDEX('Policy Characteristics'!E:E,MATCH($C1166,'Policy Characteristics'!$C:$C,0)))</f>
        <v>indst efficiency standards</v>
      </c>
      <c r="L1166" s="261">
        <f>IF(ISBLANK(INDEX('Policy Characteristics'!F:F,MATCH($C1166,'Policy Characteristics'!$C:$C,0))),"",INDEX('Policy Characteristics'!F:F,MATCH($C1166,'Policy Characteristics'!$C:$C,0)))</f>
        <v>0</v>
      </c>
      <c r="M1166" s="261">
        <f>IF(ISBLANK(INDEX('Policy Characteristics'!G:G,MATCH($C1166,'Policy Characteristics'!$C:$C,0))),"",INDEX('Policy Characteristics'!G:G,MATCH($C1166,'Policy Characteristics'!$C:$C,0)))</f>
        <v>0.25</v>
      </c>
      <c r="N1166" s="261">
        <f>IF(ISBLANK(INDEX('Policy Characteristics'!H:H,MATCH($C1166,'Policy Characteristics'!$C:$C,0))),"",INDEX('Policy Characteristics'!H:H,MATCH($C1166,'Policy Characteristics'!$C:$C,0)))</f>
        <v>0.01</v>
      </c>
      <c r="O1166" s="254" t="str">
        <f>IF(ISBLANK(INDEX('Policy Characteristics'!I:I,MATCH($C1166,'Policy Characteristics'!$C:$C,0))),"",INDEX('Policy Characteristics'!I:I,MATCH($C1166,'Policy Characteristics'!$C:$C,0)))</f>
        <v>% reduction in energy use</v>
      </c>
      <c r="P1166" s="254"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54" t="str">
        <f>IF(ISBLANK(INDEX('Policy Characteristics'!K:K,MATCH($C1166,'Policy Characteristics'!$C:$C,0))),"",INDEX('Policy Characteristics'!K:K,MATCH($C1166,'Policy Characteristics'!$C:$C,0)))</f>
        <v>industry-ag-main.html#eff-stds</v>
      </c>
      <c r="R1166" s="254" t="str">
        <f>IF(ISBLANK(INDEX('Policy Characteristics'!L:L,MATCH($C1166,'Policy Characteristics'!$C:$C,0))),"",INDEX('Policy Characteristics'!L:L,MATCH($C1166,'Policy Characteristics'!$C:$C,0)))</f>
        <v>industry-energy-efficiency-standards.html</v>
      </c>
    </row>
    <row r="1167" spans="1:18" s="4" customFormat="1">
      <c r="A1167" s="254" t="str">
        <f>IF(ISBLANK(INDEX('Policy Characteristics'!A:A,MATCH($C1167,'Policy Characteristics'!$C:$C,0))),"",INDEX('Policy Characteristics'!A:A,MATCH($C1167,'Policy Characteristics'!$C:$C,0)))</f>
        <v>Industry</v>
      </c>
      <c r="B1167" s="262" t="str">
        <f>IF(ISBLANK(INDEX('Policy Characteristics'!B:B,MATCH($C1167,'Policy Characteristics'!$C:$C,0))),"",INDEX('Policy Characteristics'!B:B,MATCH($C1167,'Policy Characteristics'!$C:$C,0)))</f>
        <v>Industry Energy Efficiency Standards</v>
      </c>
      <c r="C1167" s="254" t="str">
        <f t="shared" ref="C1167:C1223" si="44">C$974</f>
        <v>Percentage Improvement in Eqpt Efficiency Standards above BAU</v>
      </c>
      <c r="D1167" s="6" t="s">
        <v>3085</v>
      </c>
      <c r="E1167" s="45" t="s">
        <v>2403</v>
      </c>
      <c r="F1167" t="s">
        <v>3047</v>
      </c>
      <c r="G1167" s="45" t="s">
        <v>2407</v>
      </c>
      <c r="H1167" s="43">
        <v>1151</v>
      </c>
      <c r="I1167" s="324" t="s">
        <v>44</v>
      </c>
      <c r="J1167" s="255" t="str">
        <f>IF(ISBLANK(INDEX('Policy Characteristics'!D:D,MATCH($C1167,'Policy Characteristics'!$C:$C,0))),"",INDEX('Policy Characteristics'!D:D,MATCH($C1167,'Policy Characteristics'!$C:$C,0)))</f>
        <v>Industry Energy Efficiency Standards</v>
      </c>
      <c r="K1167" s="254" t="str">
        <f>IF(ISBLANK(INDEX('Policy Characteristics'!E:E,MATCH($C1167,'Policy Characteristics'!$C:$C,0))),"",INDEX('Policy Characteristics'!E:E,MATCH($C1167,'Policy Characteristics'!$C:$C,0)))</f>
        <v>indst efficiency standards</v>
      </c>
      <c r="L1167" s="261">
        <f>IF(ISBLANK(INDEX('Policy Characteristics'!F:F,MATCH($C1167,'Policy Characteristics'!$C:$C,0))),"",INDEX('Policy Characteristics'!F:F,MATCH($C1167,'Policy Characteristics'!$C:$C,0)))</f>
        <v>0</v>
      </c>
      <c r="M1167" s="261">
        <f>IF(ISBLANK(INDEX('Policy Characteristics'!G:G,MATCH($C1167,'Policy Characteristics'!$C:$C,0))),"",INDEX('Policy Characteristics'!G:G,MATCH($C1167,'Policy Characteristics'!$C:$C,0)))</f>
        <v>0.25</v>
      </c>
      <c r="N1167" s="261">
        <f>IF(ISBLANK(INDEX('Policy Characteristics'!H:H,MATCH($C1167,'Policy Characteristics'!$C:$C,0))),"",INDEX('Policy Characteristics'!H:H,MATCH($C1167,'Policy Characteristics'!$C:$C,0)))</f>
        <v>0.01</v>
      </c>
      <c r="O1167" s="254" t="str">
        <f>IF(ISBLANK(INDEX('Policy Characteristics'!I:I,MATCH($C1167,'Policy Characteristics'!$C:$C,0))),"",INDEX('Policy Characteristics'!I:I,MATCH($C1167,'Policy Characteristics'!$C:$C,0)))</f>
        <v>% reduction in energy use</v>
      </c>
      <c r="P1167" s="254"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54" t="str">
        <f>IF(ISBLANK(INDEX('Policy Characteristics'!K:K,MATCH($C1167,'Policy Characteristics'!$C:$C,0))),"",INDEX('Policy Characteristics'!K:K,MATCH($C1167,'Policy Characteristics'!$C:$C,0)))</f>
        <v>industry-ag-main.html#eff-stds</v>
      </c>
      <c r="R1167" s="254" t="str">
        <f>IF(ISBLANK(INDEX('Policy Characteristics'!L:L,MATCH($C1167,'Policy Characteristics'!$C:$C,0))),"",INDEX('Policy Characteristics'!L:L,MATCH($C1167,'Policy Characteristics'!$C:$C,0)))</f>
        <v>industry-energy-efficiency-standards.html</v>
      </c>
    </row>
    <row r="1168" spans="1:18" s="4" customFormat="1">
      <c r="A1168" s="254" t="str">
        <f>IF(ISBLANK(INDEX('Policy Characteristics'!A:A,MATCH($C1168,'Policy Characteristics'!$C:$C,0))),"",INDEX('Policy Characteristics'!A:A,MATCH($C1168,'Policy Characteristics'!$C:$C,0)))</f>
        <v>Industry</v>
      </c>
      <c r="B1168" s="262" t="str">
        <f>IF(ISBLANK(INDEX('Policy Characteristics'!B:B,MATCH($C1168,'Policy Characteristics'!$C:$C,0))),"",INDEX('Policy Characteristics'!B:B,MATCH($C1168,'Policy Characteristics'!$C:$C,0)))</f>
        <v>Industry Energy Efficiency Standards</v>
      </c>
      <c r="C1168" s="254" t="str">
        <f t="shared" si="44"/>
        <v>Percentage Improvement in Eqpt Efficiency Standards above BAU</v>
      </c>
      <c r="D1168" s="6" t="s">
        <v>3085</v>
      </c>
      <c r="E1168" s="45" t="s">
        <v>2404</v>
      </c>
      <c r="F1168" t="s">
        <v>3047</v>
      </c>
      <c r="G1168" s="45" t="s">
        <v>2408</v>
      </c>
      <c r="H1168" s="43">
        <v>1152</v>
      </c>
      <c r="I1168" s="324" t="s">
        <v>43</v>
      </c>
      <c r="J1168" s="255" t="str">
        <f>IF(ISBLANK(INDEX('Policy Characteristics'!D:D,MATCH($C1168,'Policy Characteristics'!$C:$C,0))),"",INDEX('Policy Characteristics'!D:D,MATCH($C1168,'Policy Characteristics'!$C:$C,0)))</f>
        <v>Industry Energy Efficiency Standards</v>
      </c>
      <c r="K1168" s="254" t="str">
        <f>IF(ISBLANK(INDEX('Policy Characteristics'!E:E,MATCH($C1168,'Policy Characteristics'!$C:$C,0))),"",INDEX('Policy Characteristics'!E:E,MATCH($C1168,'Policy Characteristics'!$C:$C,0)))</f>
        <v>indst efficiency standards</v>
      </c>
      <c r="L1168" s="261">
        <f>IF(ISBLANK(INDEX('Policy Characteristics'!F:F,MATCH($C1168,'Policy Characteristics'!$C:$C,0))),"",INDEX('Policy Characteristics'!F:F,MATCH($C1168,'Policy Characteristics'!$C:$C,0)))</f>
        <v>0</v>
      </c>
      <c r="M1168" s="261">
        <f>IF(ISBLANK(INDEX('Policy Characteristics'!G:G,MATCH($C1168,'Policy Characteristics'!$C:$C,0))),"",INDEX('Policy Characteristics'!G:G,MATCH($C1168,'Policy Characteristics'!$C:$C,0)))</f>
        <v>0.25</v>
      </c>
      <c r="N1168" s="261">
        <f>IF(ISBLANK(INDEX('Policy Characteristics'!H:H,MATCH($C1168,'Policy Characteristics'!$C:$C,0))),"",INDEX('Policy Characteristics'!H:H,MATCH($C1168,'Policy Characteristics'!$C:$C,0)))</f>
        <v>0.01</v>
      </c>
      <c r="O1168" s="254" t="str">
        <f>IF(ISBLANK(INDEX('Policy Characteristics'!I:I,MATCH($C1168,'Policy Characteristics'!$C:$C,0))),"",INDEX('Policy Characteristics'!I:I,MATCH($C1168,'Policy Characteristics'!$C:$C,0)))</f>
        <v>% reduction in energy use</v>
      </c>
      <c r="P1168" s="254"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54" t="str">
        <f>IF(ISBLANK(INDEX('Policy Characteristics'!K:K,MATCH($C1168,'Policy Characteristics'!$C:$C,0))),"",INDEX('Policy Characteristics'!K:K,MATCH($C1168,'Policy Characteristics'!$C:$C,0)))</f>
        <v>industry-ag-main.html#eff-stds</v>
      </c>
      <c r="R1168" s="254" t="str">
        <f>IF(ISBLANK(INDEX('Policy Characteristics'!L:L,MATCH($C1168,'Policy Characteristics'!$C:$C,0))),"",INDEX('Policy Characteristics'!L:L,MATCH($C1168,'Policy Characteristics'!$C:$C,0)))</f>
        <v>industry-energy-efficiency-standards.html</v>
      </c>
    </row>
    <row r="1169" spans="1:18" s="4" customFormat="1">
      <c r="A1169" s="254" t="str">
        <f>IF(ISBLANK(INDEX('Policy Characteristics'!A:A,MATCH($C1169,'Policy Characteristics'!$C:$C,0))),"",INDEX('Policy Characteristics'!A:A,MATCH($C1169,'Policy Characteristics'!$C:$C,0)))</f>
        <v>Industry</v>
      </c>
      <c r="B1169" s="262" t="str">
        <f>IF(ISBLANK(INDEX('Policy Characteristics'!B:B,MATCH($C1169,'Policy Characteristics'!$C:$C,0))),"",INDEX('Policy Characteristics'!B:B,MATCH($C1169,'Policy Characteristics'!$C:$C,0)))</f>
        <v>Industry Energy Efficiency Standards</v>
      </c>
      <c r="C1169" s="254" t="str">
        <f t="shared" si="44"/>
        <v>Percentage Improvement in Eqpt Efficiency Standards above BAU</v>
      </c>
      <c r="D1169" s="6" t="s">
        <v>3085</v>
      </c>
      <c r="E1169" s="45" t="s">
        <v>2405</v>
      </c>
      <c r="F1169" t="s">
        <v>3047</v>
      </c>
      <c r="G1169" s="45" t="s">
        <v>2411</v>
      </c>
      <c r="H1169" s="43">
        <v>1153</v>
      </c>
      <c r="I1169" s="324" t="s">
        <v>44</v>
      </c>
      <c r="J1169" s="255" t="str">
        <f>IF(ISBLANK(INDEX('Policy Characteristics'!D:D,MATCH($C1169,'Policy Characteristics'!$C:$C,0))),"",INDEX('Policy Characteristics'!D:D,MATCH($C1169,'Policy Characteristics'!$C:$C,0)))</f>
        <v>Industry Energy Efficiency Standards</v>
      </c>
      <c r="K1169" s="254" t="str">
        <f>IF(ISBLANK(INDEX('Policy Characteristics'!E:E,MATCH($C1169,'Policy Characteristics'!$C:$C,0))),"",INDEX('Policy Characteristics'!E:E,MATCH($C1169,'Policy Characteristics'!$C:$C,0)))</f>
        <v>indst efficiency standards</v>
      </c>
      <c r="L1169" s="261">
        <f>IF(ISBLANK(INDEX('Policy Characteristics'!F:F,MATCH($C1169,'Policy Characteristics'!$C:$C,0))),"",INDEX('Policy Characteristics'!F:F,MATCH($C1169,'Policy Characteristics'!$C:$C,0)))</f>
        <v>0</v>
      </c>
      <c r="M1169" s="261">
        <f>IF(ISBLANK(INDEX('Policy Characteristics'!G:G,MATCH($C1169,'Policy Characteristics'!$C:$C,0))),"",INDEX('Policy Characteristics'!G:G,MATCH($C1169,'Policy Characteristics'!$C:$C,0)))</f>
        <v>0.25</v>
      </c>
      <c r="N1169" s="261">
        <f>IF(ISBLANK(INDEX('Policy Characteristics'!H:H,MATCH($C1169,'Policy Characteristics'!$C:$C,0))),"",INDEX('Policy Characteristics'!H:H,MATCH($C1169,'Policy Characteristics'!$C:$C,0)))</f>
        <v>0.01</v>
      </c>
      <c r="O1169" s="254" t="str">
        <f>IF(ISBLANK(INDEX('Policy Characteristics'!I:I,MATCH($C1169,'Policy Characteristics'!$C:$C,0))),"",INDEX('Policy Characteristics'!I:I,MATCH($C1169,'Policy Characteristics'!$C:$C,0)))</f>
        <v>% reduction in energy use</v>
      </c>
      <c r="P1169" s="254"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54" t="str">
        <f>IF(ISBLANK(INDEX('Policy Characteristics'!K:K,MATCH($C1169,'Policy Characteristics'!$C:$C,0))),"",INDEX('Policy Characteristics'!K:K,MATCH($C1169,'Policy Characteristics'!$C:$C,0)))</f>
        <v>industry-ag-main.html#eff-stds</v>
      </c>
      <c r="R1169" s="254" t="str">
        <f>IF(ISBLANK(INDEX('Policy Characteristics'!L:L,MATCH($C1169,'Policy Characteristics'!$C:$C,0))),"",INDEX('Policy Characteristics'!L:L,MATCH($C1169,'Policy Characteristics'!$C:$C,0)))</f>
        <v>industry-energy-efficiency-standards.html</v>
      </c>
    </row>
    <row r="1170" spans="1:18" s="4" customFormat="1">
      <c r="A1170" s="254" t="str">
        <f>IF(ISBLANK(INDEX('Policy Characteristics'!A:A,MATCH($C1170,'Policy Characteristics'!$C:$C,0))),"",INDEX('Policy Characteristics'!A:A,MATCH($C1170,'Policy Characteristics'!$C:$C,0)))</f>
        <v>Industry</v>
      </c>
      <c r="B1170" s="262" t="str">
        <f>IF(ISBLANK(INDEX('Policy Characteristics'!B:B,MATCH($C1170,'Policy Characteristics'!$C:$C,0))),"",INDEX('Policy Characteristics'!B:B,MATCH($C1170,'Policy Characteristics'!$C:$C,0)))</f>
        <v>Industry Energy Efficiency Standards</v>
      </c>
      <c r="C1170" s="254" t="str">
        <f t="shared" si="44"/>
        <v>Percentage Improvement in Eqpt Efficiency Standards above BAU</v>
      </c>
      <c r="D1170" s="6" t="s">
        <v>3085</v>
      </c>
      <c r="E1170" s="45" t="s">
        <v>2708</v>
      </c>
      <c r="F1170" t="s">
        <v>3047</v>
      </c>
      <c r="G1170" s="45" t="s">
        <v>2711</v>
      </c>
      <c r="H1170" s="43">
        <v>1154</v>
      </c>
      <c r="I1170" s="324" t="s">
        <v>44</v>
      </c>
      <c r="J1170" s="255" t="str">
        <f>IF(ISBLANK(INDEX('Policy Characteristics'!D:D,MATCH($C1170,'Policy Characteristics'!$C:$C,0))),"",INDEX('Policy Characteristics'!D:D,MATCH($C1170,'Policy Characteristics'!$C:$C,0)))</f>
        <v>Industry Energy Efficiency Standards</v>
      </c>
      <c r="K1170" s="254" t="str">
        <f>IF(ISBLANK(INDEX('Policy Characteristics'!E:E,MATCH($C1170,'Policy Characteristics'!$C:$C,0))),"",INDEX('Policy Characteristics'!E:E,MATCH($C1170,'Policy Characteristics'!$C:$C,0)))</f>
        <v>indst efficiency standards</v>
      </c>
      <c r="L1170" s="261">
        <f>IF(ISBLANK(INDEX('Policy Characteristics'!F:F,MATCH($C1170,'Policy Characteristics'!$C:$C,0))),"",INDEX('Policy Characteristics'!F:F,MATCH($C1170,'Policy Characteristics'!$C:$C,0)))</f>
        <v>0</v>
      </c>
      <c r="M1170" s="261">
        <f>IF(ISBLANK(INDEX('Policy Characteristics'!G:G,MATCH($C1170,'Policy Characteristics'!$C:$C,0))),"",INDEX('Policy Characteristics'!G:G,MATCH($C1170,'Policy Characteristics'!$C:$C,0)))</f>
        <v>0.25</v>
      </c>
      <c r="N1170" s="261">
        <f>IF(ISBLANK(INDEX('Policy Characteristics'!H:H,MATCH($C1170,'Policy Characteristics'!$C:$C,0))),"",INDEX('Policy Characteristics'!H:H,MATCH($C1170,'Policy Characteristics'!$C:$C,0)))</f>
        <v>0.01</v>
      </c>
      <c r="O1170" s="254" t="str">
        <f>IF(ISBLANK(INDEX('Policy Characteristics'!I:I,MATCH($C1170,'Policy Characteristics'!$C:$C,0))),"",INDEX('Policy Characteristics'!I:I,MATCH($C1170,'Policy Characteristics'!$C:$C,0)))</f>
        <v>% reduction in energy use</v>
      </c>
      <c r="P1170" s="254"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54" t="str">
        <f>IF(ISBLANK(INDEX('Policy Characteristics'!K:K,MATCH($C1170,'Policy Characteristics'!$C:$C,0))),"",INDEX('Policy Characteristics'!K:K,MATCH($C1170,'Policy Characteristics'!$C:$C,0)))</f>
        <v>industry-ag-main.html#eff-stds</v>
      </c>
      <c r="R1170" s="254" t="str">
        <f>IF(ISBLANK(INDEX('Policy Characteristics'!L:L,MATCH($C1170,'Policy Characteristics'!$C:$C,0))),"",INDEX('Policy Characteristics'!L:L,MATCH($C1170,'Policy Characteristics'!$C:$C,0)))</f>
        <v>industry-energy-efficiency-standards.html</v>
      </c>
    </row>
    <row r="1171" spans="1:18" s="4" customFormat="1">
      <c r="A1171" s="254" t="str">
        <f>IF(ISBLANK(INDEX('Policy Characteristics'!A:A,MATCH($C1171,'Policy Characteristics'!$C:$C,0))),"",INDEX('Policy Characteristics'!A:A,MATCH($C1171,'Policy Characteristics'!$C:$C,0)))</f>
        <v>Industry</v>
      </c>
      <c r="B1171" s="262" t="str">
        <f>IF(ISBLANK(INDEX('Policy Characteristics'!B:B,MATCH($C1171,'Policy Characteristics'!$C:$C,0))),"",INDEX('Policy Characteristics'!B:B,MATCH($C1171,'Policy Characteristics'!$C:$C,0)))</f>
        <v>Industry Energy Efficiency Standards</v>
      </c>
      <c r="C1171" s="254" t="str">
        <f t="shared" si="44"/>
        <v>Percentage Improvement in Eqpt Efficiency Standards above BAU</v>
      </c>
      <c r="D1171" s="6" t="s">
        <v>3085</v>
      </c>
      <c r="E1171" s="45" t="s">
        <v>2709</v>
      </c>
      <c r="F1171" t="s">
        <v>3047</v>
      </c>
      <c r="G1171" s="45" t="s">
        <v>2713</v>
      </c>
      <c r="H1171" s="43">
        <v>1155</v>
      </c>
      <c r="I1171" s="324" t="s">
        <v>43</v>
      </c>
      <c r="J1171" s="255" t="str">
        <f>IF(ISBLANK(INDEX('Policy Characteristics'!D:D,MATCH($C1171,'Policy Characteristics'!$C:$C,0))),"",INDEX('Policy Characteristics'!D:D,MATCH($C1171,'Policy Characteristics'!$C:$C,0)))</f>
        <v>Industry Energy Efficiency Standards</v>
      </c>
      <c r="K1171" s="254" t="str">
        <f>IF(ISBLANK(INDEX('Policy Characteristics'!E:E,MATCH($C1171,'Policy Characteristics'!$C:$C,0))),"",INDEX('Policy Characteristics'!E:E,MATCH($C1171,'Policy Characteristics'!$C:$C,0)))</f>
        <v>indst efficiency standards</v>
      </c>
      <c r="L1171" s="261">
        <f>IF(ISBLANK(INDEX('Policy Characteristics'!F:F,MATCH($C1171,'Policy Characteristics'!$C:$C,0))),"",INDEX('Policy Characteristics'!F:F,MATCH($C1171,'Policy Characteristics'!$C:$C,0)))</f>
        <v>0</v>
      </c>
      <c r="M1171" s="261">
        <f>IF(ISBLANK(INDEX('Policy Characteristics'!G:G,MATCH($C1171,'Policy Characteristics'!$C:$C,0))),"",INDEX('Policy Characteristics'!G:G,MATCH($C1171,'Policy Characteristics'!$C:$C,0)))</f>
        <v>0.25</v>
      </c>
      <c r="N1171" s="261">
        <f>IF(ISBLANK(INDEX('Policy Characteristics'!H:H,MATCH($C1171,'Policy Characteristics'!$C:$C,0))),"",INDEX('Policy Characteristics'!H:H,MATCH($C1171,'Policy Characteristics'!$C:$C,0)))</f>
        <v>0.01</v>
      </c>
      <c r="O1171" s="254" t="str">
        <f>IF(ISBLANK(INDEX('Policy Characteristics'!I:I,MATCH($C1171,'Policy Characteristics'!$C:$C,0))),"",INDEX('Policy Characteristics'!I:I,MATCH($C1171,'Policy Characteristics'!$C:$C,0)))</f>
        <v>% reduction in energy use</v>
      </c>
      <c r="P1171" s="254"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54" t="str">
        <f>IF(ISBLANK(INDEX('Policy Characteristics'!K:K,MATCH($C1171,'Policy Characteristics'!$C:$C,0))),"",INDEX('Policy Characteristics'!K:K,MATCH($C1171,'Policy Characteristics'!$C:$C,0)))</f>
        <v>industry-ag-main.html#eff-stds</v>
      </c>
      <c r="R1171" s="254" t="str">
        <f>IF(ISBLANK(INDEX('Policy Characteristics'!L:L,MATCH($C1171,'Policy Characteristics'!$C:$C,0))),"",INDEX('Policy Characteristics'!L:L,MATCH($C1171,'Policy Characteristics'!$C:$C,0)))</f>
        <v>industry-energy-efficiency-standards.html</v>
      </c>
    </row>
    <row r="1172" spans="1:18" s="4" customFormat="1">
      <c r="A1172" s="254" t="str">
        <f>IF(ISBLANK(INDEX('Policy Characteristics'!A:A,MATCH($C1172,'Policy Characteristics'!$C:$C,0))),"",INDEX('Policy Characteristics'!A:A,MATCH($C1172,'Policy Characteristics'!$C:$C,0)))</f>
        <v>Industry</v>
      </c>
      <c r="B1172" s="262" t="str">
        <f>IF(ISBLANK(INDEX('Policy Characteristics'!B:B,MATCH($C1172,'Policy Characteristics'!$C:$C,0))),"",INDEX('Policy Characteristics'!B:B,MATCH($C1172,'Policy Characteristics'!$C:$C,0)))</f>
        <v>Industry Energy Efficiency Standards</v>
      </c>
      <c r="C1172" s="254" t="str">
        <f t="shared" si="44"/>
        <v>Percentage Improvement in Eqpt Efficiency Standards above BAU</v>
      </c>
      <c r="D1172" s="6" t="s">
        <v>3085</v>
      </c>
      <c r="E1172" s="45" t="s">
        <v>2710</v>
      </c>
      <c r="F1172" t="s">
        <v>3047</v>
      </c>
      <c r="G1172" s="45" t="s">
        <v>2714</v>
      </c>
      <c r="H1172" s="43">
        <v>1156</v>
      </c>
      <c r="I1172" s="324" t="s">
        <v>43</v>
      </c>
      <c r="J1172" s="255" t="str">
        <f>IF(ISBLANK(INDEX('Policy Characteristics'!D:D,MATCH($C1172,'Policy Characteristics'!$C:$C,0))),"",INDEX('Policy Characteristics'!D:D,MATCH($C1172,'Policy Characteristics'!$C:$C,0)))</f>
        <v>Industry Energy Efficiency Standards</v>
      </c>
      <c r="K1172" s="254" t="str">
        <f>IF(ISBLANK(INDEX('Policy Characteristics'!E:E,MATCH($C1172,'Policy Characteristics'!$C:$C,0))),"",INDEX('Policy Characteristics'!E:E,MATCH($C1172,'Policy Characteristics'!$C:$C,0)))</f>
        <v>indst efficiency standards</v>
      </c>
      <c r="L1172" s="261">
        <f>IF(ISBLANK(INDEX('Policy Characteristics'!F:F,MATCH($C1172,'Policy Characteristics'!$C:$C,0))),"",INDEX('Policy Characteristics'!F:F,MATCH($C1172,'Policy Characteristics'!$C:$C,0)))</f>
        <v>0</v>
      </c>
      <c r="M1172" s="261">
        <f>IF(ISBLANK(INDEX('Policy Characteristics'!G:G,MATCH($C1172,'Policy Characteristics'!$C:$C,0))),"",INDEX('Policy Characteristics'!G:G,MATCH($C1172,'Policy Characteristics'!$C:$C,0)))</f>
        <v>0.25</v>
      </c>
      <c r="N1172" s="261">
        <f>IF(ISBLANK(INDEX('Policy Characteristics'!H:H,MATCH($C1172,'Policy Characteristics'!$C:$C,0))),"",INDEX('Policy Characteristics'!H:H,MATCH($C1172,'Policy Characteristics'!$C:$C,0)))</f>
        <v>0.01</v>
      </c>
      <c r="O1172" s="254" t="str">
        <f>IF(ISBLANK(INDEX('Policy Characteristics'!I:I,MATCH($C1172,'Policy Characteristics'!$C:$C,0))),"",INDEX('Policy Characteristics'!I:I,MATCH($C1172,'Policy Characteristics'!$C:$C,0)))</f>
        <v>% reduction in energy use</v>
      </c>
      <c r="P1172" s="254"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54" t="str">
        <f>IF(ISBLANK(INDEX('Policy Characteristics'!K:K,MATCH($C1172,'Policy Characteristics'!$C:$C,0))),"",INDEX('Policy Characteristics'!K:K,MATCH($C1172,'Policy Characteristics'!$C:$C,0)))</f>
        <v>industry-ag-main.html#eff-stds</v>
      </c>
      <c r="R1172" s="254" t="str">
        <f>IF(ISBLANK(INDEX('Policy Characteristics'!L:L,MATCH($C1172,'Policy Characteristics'!$C:$C,0))),"",INDEX('Policy Characteristics'!L:L,MATCH($C1172,'Policy Characteristics'!$C:$C,0)))</f>
        <v>industry-energy-efficiency-standards.html</v>
      </c>
    </row>
    <row r="1173" spans="1:18" s="4" customFormat="1">
      <c r="A1173" s="254" t="str">
        <f>IF(ISBLANK(INDEX('Policy Characteristics'!A:A,MATCH($C1173,'Policy Characteristics'!$C:$C,0))),"",INDEX('Policy Characteristics'!A:A,MATCH($C1173,'Policy Characteristics'!$C:$C,0)))</f>
        <v>Industry</v>
      </c>
      <c r="B1173" s="262" t="str">
        <f>IF(ISBLANK(INDEX('Policy Characteristics'!B:B,MATCH($C1173,'Policy Characteristics'!$C:$C,0))),"",INDEX('Policy Characteristics'!B:B,MATCH($C1173,'Policy Characteristics'!$C:$C,0)))</f>
        <v>Industry Energy Efficiency Standards</v>
      </c>
      <c r="C1173" s="254" t="str">
        <f t="shared" si="44"/>
        <v>Percentage Improvement in Eqpt Efficiency Standards above BAU</v>
      </c>
      <c r="D1173" s="6" t="s">
        <v>3085</v>
      </c>
      <c r="E1173" s="45" t="s">
        <v>2707</v>
      </c>
      <c r="F1173" t="s">
        <v>3047</v>
      </c>
      <c r="G1173" s="45" t="s">
        <v>2712</v>
      </c>
      <c r="H1173" s="43">
        <v>1157</v>
      </c>
      <c r="I1173" s="324" t="s">
        <v>44</v>
      </c>
      <c r="J1173" s="255" t="str">
        <f>IF(ISBLANK(INDEX('Policy Characteristics'!D:D,MATCH($C1173,'Policy Characteristics'!$C:$C,0))),"",INDEX('Policy Characteristics'!D:D,MATCH($C1173,'Policy Characteristics'!$C:$C,0)))</f>
        <v>Industry Energy Efficiency Standards</v>
      </c>
      <c r="K1173" s="254" t="str">
        <f>IF(ISBLANK(INDEX('Policy Characteristics'!E:E,MATCH($C1173,'Policy Characteristics'!$C:$C,0))),"",INDEX('Policy Characteristics'!E:E,MATCH($C1173,'Policy Characteristics'!$C:$C,0)))</f>
        <v>indst efficiency standards</v>
      </c>
      <c r="L1173" s="261">
        <f>IF(ISBLANK(INDEX('Policy Characteristics'!F:F,MATCH($C1173,'Policy Characteristics'!$C:$C,0))),"",INDEX('Policy Characteristics'!F:F,MATCH($C1173,'Policy Characteristics'!$C:$C,0)))</f>
        <v>0</v>
      </c>
      <c r="M1173" s="261">
        <f>IF(ISBLANK(INDEX('Policy Characteristics'!G:G,MATCH($C1173,'Policy Characteristics'!$C:$C,0))),"",INDEX('Policy Characteristics'!G:G,MATCH($C1173,'Policy Characteristics'!$C:$C,0)))</f>
        <v>0.25</v>
      </c>
      <c r="N1173" s="261">
        <f>IF(ISBLANK(INDEX('Policy Characteristics'!H:H,MATCH($C1173,'Policy Characteristics'!$C:$C,0))),"",INDEX('Policy Characteristics'!H:H,MATCH($C1173,'Policy Characteristics'!$C:$C,0)))</f>
        <v>0.01</v>
      </c>
      <c r="O1173" s="254" t="str">
        <f>IF(ISBLANK(INDEX('Policy Characteristics'!I:I,MATCH($C1173,'Policy Characteristics'!$C:$C,0))),"",INDEX('Policy Characteristics'!I:I,MATCH($C1173,'Policy Characteristics'!$C:$C,0)))</f>
        <v>% reduction in energy use</v>
      </c>
      <c r="P1173" s="254"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54" t="str">
        <f>IF(ISBLANK(INDEX('Policy Characteristics'!K:K,MATCH($C1173,'Policy Characteristics'!$C:$C,0))),"",INDEX('Policy Characteristics'!K:K,MATCH($C1173,'Policy Characteristics'!$C:$C,0)))</f>
        <v>industry-ag-main.html#eff-stds</v>
      </c>
      <c r="R1173" s="254" t="str">
        <f>IF(ISBLANK(INDEX('Policy Characteristics'!L:L,MATCH($C1173,'Policy Characteristics'!$C:$C,0))),"",INDEX('Policy Characteristics'!L:L,MATCH($C1173,'Policy Characteristics'!$C:$C,0)))</f>
        <v>industry-energy-efficiency-standards.html</v>
      </c>
    </row>
    <row r="1174" spans="1:18" s="4" customFormat="1">
      <c r="A1174" s="254" t="str">
        <f>IF(ISBLANK(INDEX('Policy Characteristics'!A:A,MATCH($C1174,'Policy Characteristics'!$C:$C,0))),"",INDEX('Policy Characteristics'!A:A,MATCH($C1174,'Policy Characteristics'!$C:$C,0)))</f>
        <v>Industry</v>
      </c>
      <c r="B1174" s="262" t="str">
        <f>IF(ISBLANK(INDEX('Policy Characteristics'!B:B,MATCH($C1174,'Policy Characteristics'!$C:$C,0))),"",INDEX('Policy Characteristics'!B:B,MATCH($C1174,'Policy Characteristics'!$C:$C,0)))</f>
        <v>Industry Energy Efficiency Standards</v>
      </c>
      <c r="C1174" s="254" t="str">
        <f t="shared" si="44"/>
        <v>Percentage Improvement in Eqpt Efficiency Standards above BAU</v>
      </c>
      <c r="D1174" s="6" t="s">
        <v>3086</v>
      </c>
      <c r="E1174" s="45" t="s">
        <v>2400</v>
      </c>
      <c r="F1174" t="s">
        <v>3048</v>
      </c>
      <c r="G1174" s="45" t="s">
        <v>2406</v>
      </c>
      <c r="H1174" s="43">
        <v>1158</v>
      </c>
      <c r="I1174" s="324" t="s">
        <v>43</v>
      </c>
      <c r="J1174" s="255" t="str">
        <f>IF(ISBLANK(INDEX('Policy Characteristics'!D:D,MATCH($C1174,'Policy Characteristics'!$C:$C,0))),"",INDEX('Policy Characteristics'!D:D,MATCH($C1174,'Policy Characteristics'!$C:$C,0)))</f>
        <v>Industry Energy Efficiency Standards</v>
      </c>
      <c r="K1174" s="254" t="str">
        <f>IF(ISBLANK(INDEX('Policy Characteristics'!E:E,MATCH($C1174,'Policy Characteristics'!$C:$C,0))),"",INDEX('Policy Characteristics'!E:E,MATCH($C1174,'Policy Characteristics'!$C:$C,0)))</f>
        <v>indst efficiency standards</v>
      </c>
      <c r="L1174" s="261">
        <f>IF(ISBLANK(INDEX('Policy Characteristics'!F:F,MATCH($C1174,'Policy Characteristics'!$C:$C,0))),"",INDEX('Policy Characteristics'!F:F,MATCH($C1174,'Policy Characteristics'!$C:$C,0)))</f>
        <v>0</v>
      </c>
      <c r="M1174" s="261">
        <f>IF(ISBLANK(INDEX('Policy Characteristics'!G:G,MATCH($C1174,'Policy Characteristics'!$C:$C,0))),"",INDEX('Policy Characteristics'!G:G,MATCH($C1174,'Policy Characteristics'!$C:$C,0)))</f>
        <v>0.25</v>
      </c>
      <c r="N1174" s="261">
        <f>IF(ISBLANK(INDEX('Policy Characteristics'!H:H,MATCH($C1174,'Policy Characteristics'!$C:$C,0))),"",INDEX('Policy Characteristics'!H:H,MATCH($C1174,'Policy Characteristics'!$C:$C,0)))</f>
        <v>0.01</v>
      </c>
      <c r="O1174" s="254" t="str">
        <f>IF(ISBLANK(INDEX('Policy Characteristics'!I:I,MATCH($C1174,'Policy Characteristics'!$C:$C,0))),"",INDEX('Policy Characteristics'!I:I,MATCH($C1174,'Policy Characteristics'!$C:$C,0)))</f>
        <v>% reduction in energy use</v>
      </c>
      <c r="P1174" s="254"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54" t="str">
        <f>IF(ISBLANK(INDEX('Policy Characteristics'!K:K,MATCH($C1174,'Policy Characteristics'!$C:$C,0))),"",INDEX('Policy Characteristics'!K:K,MATCH($C1174,'Policy Characteristics'!$C:$C,0)))</f>
        <v>industry-ag-main.html#eff-stds</v>
      </c>
      <c r="R1174" s="254" t="str">
        <f>IF(ISBLANK(INDEX('Policy Characteristics'!L:L,MATCH($C1174,'Policy Characteristics'!$C:$C,0))),"",INDEX('Policy Characteristics'!L:L,MATCH($C1174,'Policy Characteristics'!$C:$C,0)))</f>
        <v>industry-energy-efficiency-standards.html</v>
      </c>
    </row>
    <row r="1175" spans="1:18" s="4" customFormat="1">
      <c r="A1175" s="254" t="str">
        <f>IF(ISBLANK(INDEX('Policy Characteristics'!A:A,MATCH($C1175,'Policy Characteristics'!$C:$C,0))),"",INDEX('Policy Characteristics'!A:A,MATCH($C1175,'Policy Characteristics'!$C:$C,0)))</f>
        <v>Industry</v>
      </c>
      <c r="B1175" s="262" t="str">
        <f>IF(ISBLANK(INDEX('Policy Characteristics'!B:B,MATCH($C1175,'Policy Characteristics'!$C:$C,0))),"",INDEX('Policy Characteristics'!B:B,MATCH($C1175,'Policy Characteristics'!$C:$C,0)))</f>
        <v>Industry Energy Efficiency Standards</v>
      </c>
      <c r="C1175" s="254" t="str">
        <f t="shared" si="44"/>
        <v>Percentage Improvement in Eqpt Efficiency Standards above BAU</v>
      </c>
      <c r="D1175" s="6" t="s">
        <v>3086</v>
      </c>
      <c r="E1175" s="45" t="s">
        <v>2401</v>
      </c>
      <c r="F1175" t="s">
        <v>3048</v>
      </c>
      <c r="G1175" s="45" t="s">
        <v>2409</v>
      </c>
      <c r="H1175" s="43">
        <v>1159</v>
      </c>
      <c r="I1175" s="324" t="s">
        <v>43</v>
      </c>
      <c r="J1175" s="255" t="str">
        <f>IF(ISBLANK(INDEX('Policy Characteristics'!D:D,MATCH($C1175,'Policy Characteristics'!$C:$C,0))),"",INDEX('Policy Characteristics'!D:D,MATCH($C1175,'Policy Characteristics'!$C:$C,0)))</f>
        <v>Industry Energy Efficiency Standards</v>
      </c>
      <c r="K1175" s="254" t="str">
        <f>IF(ISBLANK(INDEX('Policy Characteristics'!E:E,MATCH($C1175,'Policy Characteristics'!$C:$C,0))),"",INDEX('Policy Characteristics'!E:E,MATCH($C1175,'Policy Characteristics'!$C:$C,0)))</f>
        <v>indst efficiency standards</v>
      </c>
      <c r="L1175" s="261">
        <f>IF(ISBLANK(INDEX('Policy Characteristics'!F:F,MATCH($C1175,'Policy Characteristics'!$C:$C,0))),"",INDEX('Policy Characteristics'!F:F,MATCH($C1175,'Policy Characteristics'!$C:$C,0)))</f>
        <v>0</v>
      </c>
      <c r="M1175" s="261">
        <f>IF(ISBLANK(INDEX('Policy Characteristics'!G:G,MATCH($C1175,'Policy Characteristics'!$C:$C,0))),"",INDEX('Policy Characteristics'!G:G,MATCH($C1175,'Policy Characteristics'!$C:$C,0)))</f>
        <v>0.25</v>
      </c>
      <c r="N1175" s="261">
        <f>IF(ISBLANK(INDEX('Policy Characteristics'!H:H,MATCH($C1175,'Policy Characteristics'!$C:$C,0))),"",INDEX('Policy Characteristics'!H:H,MATCH($C1175,'Policy Characteristics'!$C:$C,0)))</f>
        <v>0.01</v>
      </c>
      <c r="O1175" s="254" t="str">
        <f>IF(ISBLANK(INDEX('Policy Characteristics'!I:I,MATCH($C1175,'Policy Characteristics'!$C:$C,0))),"",INDEX('Policy Characteristics'!I:I,MATCH($C1175,'Policy Characteristics'!$C:$C,0)))</f>
        <v>% reduction in energy use</v>
      </c>
      <c r="P1175" s="254"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54" t="str">
        <f>IF(ISBLANK(INDEX('Policy Characteristics'!K:K,MATCH($C1175,'Policy Characteristics'!$C:$C,0))),"",INDEX('Policy Characteristics'!K:K,MATCH($C1175,'Policy Characteristics'!$C:$C,0)))</f>
        <v>industry-ag-main.html#eff-stds</v>
      </c>
      <c r="R1175" s="254" t="str">
        <f>IF(ISBLANK(INDEX('Policy Characteristics'!L:L,MATCH($C1175,'Policy Characteristics'!$C:$C,0))),"",INDEX('Policy Characteristics'!L:L,MATCH($C1175,'Policy Characteristics'!$C:$C,0)))</f>
        <v>industry-energy-efficiency-standards.html</v>
      </c>
    </row>
    <row r="1176" spans="1:18" s="4" customFormat="1">
      <c r="A1176" s="254" t="str">
        <f>IF(ISBLANK(INDEX('Policy Characteristics'!A:A,MATCH($C1176,'Policy Characteristics'!$C:$C,0))),"",INDEX('Policy Characteristics'!A:A,MATCH($C1176,'Policy Characteristics'!$C:$C,0)))</f>
        <v>Industry</v>
      </c>
      <c r="B1176" s="262" t="str">
        <f>IF(ISBLANK(INDEX('Policy Characteristics'!B:B,MATCH($C1176,'Policy Characteristics'!$C:$C,0))),"",INDEX('Policy Characteristics'!B:B,MATCH($C1176,'Policy Characteristics'!$C:$C,0)))</f>
        <v>Industry Energy Efficiency Standards</v>
      </c>
      <c r="C1176" s="254" t="str">
        <f t="shared" si="44"/>
        <v>Percentage Improvement in Eqpt Efficiency Standards above BAU</v>
      </c>
      <c r="D1176" s="6" t="s">
        <v>3086</v>
      </c>
      <c r="E1176" s="45" t="s">
        <v>2402</v>
      </c>
      <c r="F1176" t="s">
        <v>3048</v>
      </c>
      <c r="G1176" s="45" t="s">
        <v>2410</v>
      </c>
      <c r="H1176" s="43">
        <v>1160</v>
      </c>
      <c r="I1176" s="324" t="s">
        <v>43</v>
      </c>
      <c r="J1176" s="255" t="str">
        <f>IF(ISBLANK(INDEX('Policy Characteristics'!D:D,MATCH($C1176,'Policy Characteristics'!$C:$C,0))),"",INDEX('Policy Characteristics'!D:D,MATCH($C1176,'Policy Characteristics'!$C:$C,0)))</f>
        <v>Industry Energy Efficiency Standards</v>
      </c>
      <c r="K1176" s="254" t="str">
        <f>IF(ISBLANK(INDEX('Policy Characteristics'!E:E,MATCH($C1176,'Policy Characteristics'!$C:$C,0))),"",INDEX('Policy Characteristics'!E:E,MATCH($C1176,'Policy Characteristics'!$C:$C,0)))</f>
        <v>indst efficiency standards</v>
      </c>
      <c r="L1176" s="261">
        <f>IF(ISBLANK(INDEX('Policy Characteristics'!F:F,MATCH($C1176,'Policy Characteristics'!$C:$C,0))),"",INDEX('Policy Characteristics'!F:F,MATCH($C1176,'Policy Characteristics'!$C:$C,0)))</f>
        <v>0</v>
      </c>
      <c r="M1176" s="261">
        <f>IF(ISBLANK(INDEX('Policy Characteristics'!G:G,MATCH($C1176,'Policy Characteristics'!$C:$C,0))),"",INDEX('Policy Characteristics'!G:G,MATCH($C1176,'Policy Characteristics'!$C:$C,0)))</f>
        <v>0.25</v>
      </c>
      <c r="N1176" s="261">
        <f>IF(ISBLANK(INDEX('Policy Characteristics'!H:H,MATCH($C1176,'Policy Characteristics'!$C:$C,0))),"",INDEX('Policy Characteristics'!H:H,MATCH($C1176,'Policy Characteristics'!$C:$C,0)))</f>
        <v>0.01</v>
      </c>
      <c r="O1176" s="254" t="str">
        <f>IF(ISBLANK(INDEX('Policy Characteristics'!I:I,MATCH($C1176,'Policy Characteristics'!$C:$C,0))),"",INDEX('Policy Characteristics'!I:I,MATCH($C1176,'Policy Characteristics'!$C:$C,0)))</f>
        <v>% reduction in energy use</v>
      </c>
      <c r="P1176" s="254"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54" t="str">
        <f>IF(ISBLANK(INDEX('Policy Characteristics'!K:K,MATCH($C1176,'Policy Characteristics'!$C:$C,0))),"",INDEX('Policy Characteristics'!K:K,MATCH($C1176,'Policy Characteristics'!$C:$C,0)))</f>
        <v>industry-ag-main.html#eff-stds</v>
      </c>
      <c r="R1176" s="254" t="str">
        <f>IF(ISBLANK(INDEX('Policy Characteristics'!L:L,MATCH($C1176,'Policy Characteristics'!$C:$C,0))),"",INDEX('Policy Characteristics'!L:L,MATCH($C1176,'Policy Characteristics'!$C:$C,0)))</f>
        <v>industry-energy-efficiency-standards.html</v>
      </c>
    </row>
    <row r="1177" spans="1:18" s="4" customFormat="1">
      <c r="A1177" s="254" t="str">
        <f>IF(ISBLANK(INDEX('Policy Characteristics'!A:A,MATCH($C1177,'Policy Characteristics'!$C:$C,0))),"",INDEX('Policy Characteristics'!A:A,MATCH($C1177,'Policy Characteristics'!$C:$C,0)))</f>
        <v>Industry</v>
      </c>
      <c r="B1177" s="262" t="str">
        <f>IF(ISBLANK(INDEX('Policy Characteristics'!B:B,MATCH($C1177,'Policy Characteristics'!$C:$C,0))),"",INDEX('Policy Characteristics'!B:B,MATCH($C1177,'Policy Characteristics'!$C:$C,0)))</f>
        <v>Industry Energy Efficiency Standards</v>
      </c>
      <c r="C1177" s="254" t="str">
        <f t="shared" si="44"/>
        <v>Percentage Improvement in Eqpt Efficiency Standards above BAU</v>
      </c>
      <c r="D1177" s="6" t="s">
        <v>3086</v>
      </c>
      <c r="E1177" s="45" t="s">
        <v>2403</v>
      </c>
      <c r="F1177" t="s">
        <v>3048</v>
      </c>
      <c r="G1177" s="45" t="s">
        <v>2407</v>
      </c>
      <c r="H1177" s="43">
        <v>1161</v>
      </c>
      <c r="I1177" s="324" t="s">
        <v>44</v>
      </c>
      <c r="J1177" s="255" t="str">
        <f>IF(ISBLANK(INDEX('Policy Characteristics'!D:D,MATCH($C1177,'Policy Characteristics'!$C:$C,0))),"",INDEX('Policy Characteristics'!D:D,MATCH($C1177,'Policy Characteristics'!$C:$C,0)))</f>
        <v>Industry Energy Efficiency Standards</v>
      </c>
      <c r="K1177" s="254" t="str">
        <f>IF(ISBLANK(INDEX('Policy Characteristics'!E:E,MATCH($C1177,'Policy Characteristics'!$C:$C,0))),"",INDEX('Policy Characteristics'!E:E,MATCH($C1177,'Policy Characteristics'!$C:$C,0)))</f>
        <v>indst efficiency standards</v>
      </c>
      <c r="L1177" s="261">
        <f>IF(ISBLANK(INDEX('Policy Characteristics'!F:F,MATCH($C1177,'Policy Characteristics'!$C:$C,0))),"",INDEX('Policy Characteristics'!F:F,MATCH($C1177,'Policy Characteristics'!$C:$C,0)))</f>
        <v>0</v>
      </c>
      <c r="M1177" s="261">
        <f>IF(ISBLANK(INDEX('Policy Characteristics'!G:G,MATCH($C1177,'Policy Characteristics'!$C:$C,0))),"",INDEX('Policy Characteristics'!G:G,MATCH($C1177,'Policy Characteristics'!$C:$C,0)))</f>
        <v>0.25</v>
      </c>
      <c r="N1177" s="261">
        <f>IF(ISBLANK(INDEX('Policy Characteristics'!H:H,MATCH($C1177,'Policy Characteristics'!$C:$C,0))),"",INDEX('Policy Characteristics'!H:H,MATCH($C1177,'Policy Characteristics'!$C:$C,0)))</f>
        <v>0.01</v>
      </c>
      <c r="O1177" s="254" t="str">
        <f>IF(ISBLANK(INDEX('Policy Characteristics'!I:I,MATCH($C1177,'Policy Characteristics'!$C:$C,0))),"",INDEX('Policy Characteristics'!I:I,MATCH($C1177,'Policy Characteristics'!$C:$C,0)))</f>
        <v>% reduction in energy use</v>
      </c>
      <c r="P1177" s="254"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54" t="str">
        <f>IF(ISBLANK(INDEX('Policy Characteristics'!K:K,MATCH($C1177,'Policy Characteristics'!$C:$C,0))),"",INDEX('Policy Characteristics'!K:K,MATCH($C1177,'Policy Characteristics'!$C:$C,0)))</f>
        <v>industry-ag-main.html#eff-stds</v>
      </c>
      <c r="R1177" s="254" t="str">
        <f>IF(ISBLANK(INDEX('Policy Characteristics'!L:L,MATCH($C1177,'Policy Characteristics'!$C:$C,0))),"",INDEX('Policy Characteristics'!L:L,MATCH($C1177,'Policy Characteristics'!$C:$C,0)))</f>
        <v>industry-energy-efficiency-standards.html</v>
      </c>
    </row>
    <row r="1178" spans="1:18" s="4" customFormat="1">
      <c r="A1178" s="254" t="str">
        <f>IF(ISBLANK(INDEX('Policy Characteristics'!A:A,MATCH($C1178,'Policy Characteristics'!$C:$C,0))),"",INDEX('Policy Characteristics'!A:A,MATCH($C1178,'Policy Characteristics'!$C:$C,0)))</f>
        <v>Industry</v>
      </c>
      <c r="B1178" s="262" t="str">
        <f>IF(ISBLANK(INDEX('Policy Characteristics'!B:B,MATCH($C1178,'Policy Characteristics'!$C:$C,0))),"",INDEX('Policy Characteristics'!B:B,MATCH($C1178,'Policy Characteristics'!$C:$C,0)))</f>
        <v>Industry Energy Efficiency Standards</v>
      </c>
      <c r="C1178" s="254" t="str">
        <f t="shared" si="44"/>
        <v>Percentage Improvement in Eqpt Efficiency Standards above BAU</v>
      </c>
      <c r="D1178" s="6" t="s">
        <v>3086</v>
      </c>
      <c r="E1178" s="45" t="s">
        <v>2404</v>
      </c>
      <c r="F1178" t="s">
        <v>3048</v>
      </c>
      <c r="G1178" s="45" t="s">
        <v>2408</v>
      </c>
      <c r="H1178" s="43">
        <v>1162</v>
      </c>
      <c r="I1178" s="324" t="s">
        <v>43</v>
      </c>
      <c r="J1178" s="255" t="str">
        <f>IF(ISBLANK(INDEX('Policy Characteristics'!D:D,MATCH($C1178,'Policy Characteristics'!$C:$C,0))),"",INDEX('Policy Characteristics'!D:D,MATCH($C1178,'Policy Characteristics'!$C:$C,0)))</f>
        <v>Industry Energy Efficiency Standards</v>
      </c>
      <c r="K1178" s="254" t="str">
        <f>IF(ISBLANK(INDEX('Policy Characteristics'!E:E,MATCH($C1178,'Policy Characteristics'!$C:$C,0))),"",INDEX('Policy Characteristics'!E:E,MATCH($C1178,'Policy Characteristics'!$C:$C,0)))</f>
        <v>indst efficiency standards</v>
      </c>
      <c r="L1178" s="261">
        <f>IF(ISBLANK(INDEX('Policy Characteristics'!F:F,MATCH($C1178,'Policy Characteristics'!$C:$C,0))),"",INDEX('Policy Characteristics'!F:F,MATCH($C1178,'Policy Characteristics'!$C:$C,0)))</f>
        <v>0</v>
      </c>
      <c r="M1178" s="261">
        <f>IF(ISBLANK(INDEX('Policy Characteristics'!G:G,MATCH($C1178,'Policy Characteristics'!$C:$C,0))),"",INDEX('Policy Characteristics'!G:G,MATCH($C1178,'Policy Characteristics'!$C:$C,0)))</f>
        <v>0.25</v>
      </c>
      <c r="N1178" s="261">
        <f>IF(ISBLANK(INDEX('Policy Characteristics'!H:H,MATCH($C1178,'Policy Characteristics'!$C:$C,0))),"",INDEX('Policy Characteristics'!H:H,MATCH($C1178,'Policy Characteristics'!$C:$C,0)))</f>
        <v>0.01</v>
      </c>
      <c r="O1178" s="254" t="str">
        <f>IF(ISBLANK(INDEX('Policy Characteristics'!I:I,MATCH($C1178,'Policy Characteristics'!$C:$C,0))),"",INDEX('Policy Characteristics'!I:I,MATCH($C1178,'Policy Characteristics'!$C:$C,0)))</f>
        <v>% reduction in energy use</v>
      </c>
      <c r="P1178" s="254"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54" t="str">
        <f>IF(ISBLANK(INDEX('Policy Characteristics'!K:K,MATCH($C1178,'Policy Characteristics'!$C:$C,0))),"",INDEX('Policy Characteristics'!K:K,MATCH($C1178,'Policy Characteristics'!$C:$C,0)))</f>
        <v>industry-ag-main.html#eff-stds</v>
      </c>
      <c r="R1178" s="254" t="str">
        <f>IF(ISBLANK(INDEX('Policy Characteristics'!L:L,MATCH($C1178,'Policy Characteristics'!$C:$C,0))),"",INDEX('Policy Characteristics'!L:L,MATCH($C1178,'Policy Characteristics'!$C:$C,0)))</f>
        <v>industry-energy-efficiency-standards.html</v>
      </c>
    </row>
    <row r="1179" spans="1:18" s="4" customFormat="1">
      <c r="A1179" s="254" t="str">
        <f>IF(ISBLANK(INDEX('Policy Characteristics'!A:A,MATCH($C1179,'Policy Characteristics'!$C:$C,0))),"",INDEX('Policy Characteristics'!A:A,MATCH($C1179,'Policy Characteristics'!$C:$C,0)))</f>
        <v>Industry</v>
      </c>
      <c r="B1179" s="262" t="str">
        <f>IF(ISBLANK(INDEX('Policy Characteristics'!B:B,MATCH($C1179,'Policy Characteristics'!$C:$C,0))),"",INDEX('Policy Characteristics'!B:B,MATCH($C1179,'Policy Characteristics'!$C:$C,0)))</f>
        <v>Industry Energy Efficiency Standards</v>
      </c>
      <c r="C1179" s="254" t="str">
        <f t="shared" si="44"/>
        <v>Percentage Improvement in Eqpt Efficiency Standards above BAU</v>
      </c>
      <c r="D1179" s="6" t="s">
        <v>3086</v>
      </c>
      <c r="E1179" s="45" t="s">
        <v>2405</v>
      </c>
      <c r="F1179" t="s">
        <v>3048</v>
      </c>
      <c r="G1179" s="45" t="s">
        <v>2411</v>
      </c>
      <c r="H1179" s="43">
        <v>1163</v>
      </c>
      <c r="I1179" s="324" t="s">
        <v>44</v>
      </c>
      <c r="J1179" s="255" t="str">
        <f>IF(ISBLANK(INDEX('Policy Characteristics'!D:D,MATCH($C1179,'Policy Characteristics'!$C:$C,0))),"",INDEX('Policy Characteristics'!D:D,MATCH($C1179,'Policy Characteristics'!$C:$C,0)))</f>
        <v>Industry Energy Efficiency Standards</v>
      </c>
      <c r="K1179" s="254" t="str">
        <f>IF(ISBLANK(INDEX('Policy Characteristics'!E:E,MATCH($C1179,'Policy Characteristics'!$C:$C,0))),"",INDEX('Policy Characteristics'!E:E,MATCH($C1179,'Policy Characteristics'!$C:$C,0)))</f>
        <v>indst efficiency standards</v>
      </c>
      <c r="L1179" s="261">
        <f>IF(ISBLANK(INDEX('Policy Characteristics'!F:F,MATCH($C1179,'Policy Characteristics'!$C:$C,0))),"",INDEX('Policy Characteristics'!F:F,MATCH($C1179,'Policy Characteristics'!$C:$C,0)))</f>
        <v>0</v>
      </c>
      <c r="M1179" s="261">
        <f>IF(ISBLANK(INDEX('Policy Characteristics'!G:G,MATCH($C1179,'Policy Characteristics'!$C:$C,0))),"",INDEX('Policy Characteristics'!G:G,MATCH($C1179,'Policy Characteristics'!$C:$C,0)))</f>
        <v>0.25</v>
      </c>
      <c r="N1179" s="261">
        <f>IF(ISBLANK(INDEX('Policy Characteristics'!H:H,MATCH($C1179,'Policy Characteristics'!$C:$C,0))),"",INDEX('Policy Characteristics'!H:H,MATCH($C1179,'Policy Characteristics'!$C:$C,0)))</f>
        <v>0.01</v>
      </c>
      <c r="O1179" s="254" t="str">
        <f>IF(ISBLANK(INDEX('Policy Characteristics'!I:I,MATCH($C1179,'Policy Characteristics'!$C:$C,0))),"",INDEX('Policy Characteristics'!I:I,MATCH($C1179,'Policy Characteristics'!$C:$C,0)))</f>
        <v>% reduction in energy use</v>
      </c>
      <c r="P1179" s="254"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54" t="str">
        <f>IF(ISBLANK(INDEX('Policy Characteristics'!K:K,MATCH($C1179,'Policy Characteristics'!$C:$C,0))),"",INDEX('Policy Characteristics'!K:K,MATCH($C1179,'Policy Characteristics'!$C:$C,0)))</f>
        <v>industry-ag-main.html#eff-stds</v>
      </c>
      <c r="R1179" s="254" t="str">
        <f>IF(ISBLANK(INDEX('Policy Characteristics'!L:L,MATCH($C1179,'Policy Characteristics'!$C:$C,0))),"",INDEX('Policy Characteristics'!L:L,MATCH($C1179,'Policy Characteristics'!$C:$C,0)))</f>
        <v>industry-energy-efficiency-standards.html</v>
      </c>
    </row>
    <row r="1180" spans="1:18" s="4" customFormat="1">
      <c r="A1180" s="254" t="str">
        <f>IF(ISBLANK(INDEX('Policy Characteristics'!A:A,MATCH($C1180,'Policy Characteristics'!$C:$C,0))),"",INDEX('Policy Characteristics'!A:A,MATCH($C1180,'Policy Characteristics'!$C:$C,0)))</f>
        <v>Industry</v>
      </c>
      <c r="B1180" s="262" t="str">
        <f>IF(ISBLANK(INDEX('Policy Characteristics'!B:B,MATCH($C1180,'Policy Characteristics'!$C:$C,0))),"",INDEX('Policy Characteristics'!B:B,MATCH($C1180,'Policy Characteristics'!$C:$C,0)))</f>
        <v>Industry Energy Efficiency Standards</v>
      </c>
      <c r="C1180" s="254" t="str">
        <f t="shared" si="44"/>
        <v>Percentage Improvement in Eqpt Efficiency Standards above BAU</v>
      </c>
      <c r="D1180" s="6" t="s">
        <v>3086</v>
      </c>
      <c r="E1180" s="45" t="s">
        <v>2708</v>
      </c>
      <c r="F1180" t="s">
        <v>3048</v>
      </c>
      <c r="G1180" s="45" t="s">
        <v>2711</v>
      </c>
      <c r="H1180" s="43">
        <v>1164</v>
      </c>
      <c r="I1180" s="324" t="s">
        <v>44</v>
      </c>
      <c r="J1180" s="255" t="str">
        <f>IF(ISBLANK(INDEX('Policy Characteristics'!D:D,MATCH($C1180,'Policy Characteristics'!$C:$C,0))),"",INDEX('Policy Characteristics'!D:D,MATCH($C1180,'Policy Characteristics'!$C:$C,0)))</f>
        <v>Industry Energy Efficiency Standards</v>
      </c>
      <c r="K1180" s="254" t="str">
        <f>IF(ISBLANK(INDEX('Policy Characteristics'!E:E,MATCH($C1180,'Policy Characteristics'!$C:$C,0))),"",INDEX('Policy Characteristics'!E:E,MATCH($C1180,'Policy Characteristics'!$C:$C,0)))</f>
        <v>indst efficiency standards</v>
      </c>
      <c r="L1180" s="261">
        <f>IF(ISBLANK(INDEX('Policy Characteristics'!F:F,MATCH($C1180,'Policy Characteristics'!$C:$C,0))),"",INDEX('Policy Characteristics'!F:F,MATCH($C1180,'Policy Characteristics'!$C:$C,0)))</f>
        <v>0</v>
      </c>
      <c r="M1180" s="261">
        <f>IF(ISBLANK(INDEX('Policy Characteristics'!G:G,MATCH($C1180,'Policy Characteristics'!$C:$C,0))),"",INDEX('Policy Characteristics'!G:G,MATCH($C1180,'Policy Characteristics'!$C:$C,0)))</f>
        <v>0.25</v>
      </c>
      <c r="N1180" s="261">
        <f>IF(ISBLANK(INDEX('Policy Characteristics'!H:H,MATCH($C1180,'Policy Characteristics'!$C:$C,0))),"",INDEX('Policy Characteristics'!H:H,MATCH($C1180,'Policy Characteristics'!$C:$C,0)))</f>
        <v>0.01</v>
      </c>
      <c r="O1180" s="254" t="str">
        <f>IF(ISBLANK(INDEX('Policy Characteristics'!I:I,MATCH($C1180,'Policy Characteristics'!$C:$C,0))),"",INDEX('Policy Characteristics'!I:I,MATCH($C1180,'Policy Characteristics'!$C:$C,0)))</f>
        <v>% reduction in energy use</v>
      </c>
      <c r="P1180" s="254"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54" t="str">
        <f>IF(ISBLANK(INDEX('Policy Characteristics'!K:K,MATCH($C1180,'Policy Characteristics'!$C:$C,0))),"",INDEX('Policy Characteristics'!K:K,MATCH($C1180,'Policy Characteristics'!$C:$C,0)))</f>
        <v>industry-ag-main.html#eff-stds</v>
      </c>
      <c r="R1180" s="254" t="str">
        <f>IF(ISBLANK(INDEX('Policy Characteristics'!L:L,MATCH($C1180,'Policy Characteristics'!$C:$C,0))),"",INDEX('Policy Characteristics'!L:L,MATCH($C1180,'Policy Characteristics'!$C:$C,0)))</f>
        <v>industry-energy-efficiency-standards.html</v>
      </c>
    </row>
    <row r="1181" spans="1:18" s="4" customFormat="1">
      <c r="A1181" s="254" t="str">
        <f>IF(ISBLANK(INDEX('Policy Characteristics'!A:A,MATCH($C1181,'Policy Characteristics'!$C:$C,0))),"",INDEX('Policy Characteristics'!A:A,MATCH($C1181,'Policy Characteristics'!$C:$C,0)))</f>
        <v>Industry</v>
      </c>
      <c r="B1181" s="262" t="str">
        <f>IF(ISBLANK(INDEX('Policy Characteristics'!B:B,MATCH($C1181,'Policy Characteristics'!$C:$C,0))),"",INDEX('Policy Characteristics'!B:B,MATCH($C1181,'Policy Characteristics'!$C:$C,0)))</f>
        <v>Industry Energy Efficiency Standards</v>
      </c>
      <c r="C1181" s="254" t="str">
        <f t="shared" si="44"/>
        <v>Percentage Improvement in Eqpt Efficiency Standards above BAU</v>
      </c>
      <c r="D1181" s="6" t="s">
        <v>3086</v>
      </c>
      <c r="E1181" s="45" t="s">
        <v>2709</v>
      </c>
      <c r="F1181" t="s">
        <v>3048</v>
      </c>
      <c r="G1181" s="45" t="s">
        <v>2713</v>
      </c>
      <c r="H1181" s="43">
        <v>1165</v>
      </c>
      <c r="I1181" s="324" t="s">
        <v>43</v>
      </c>
      <c r="J1181" s="255" t="str">
        <f>IF(ISBLANK(INDEX('Policy Characteristics'!D:D,MATCH($C1181,'Policy Characteristics'!$C:$C,0))),"",INDEX('Policy Characteristics'!D:D,MATCH($C1181,'Policy Characteristics'!$C:$C,0)))</f>
        <v>Industry Energy Efficiency Standards</v>
      </c>
      <c r="K1181" s="254" t="str">
        <f>IF(ISBLANK(INDEX('Policy Characteristics'!E:E,MATCH($C1181,'Policy Characteristics'!$C:$C,0))),"",INDEX('Policy Characteristics'!E:E,MATCH($C1181,'Policy Characteristics'!$C:$C,0)))</f>
        <v>indst efficiency standards</v>
      </c>
      <c r="L1181" s="261">
        <f>IF(ISBLANK(INDEX('Policy Characteristics'!F:F,MATCH($C1181,'Policy Characteristics'!$C:$C,0))),"",INDEX('Policy Characteristics'!F:F,MATCH($C1181,'Policy Characteristics'!$C:$C,0)))</f>
        <v>0</v>
      </c>
      <c r="M1181" s="261">
        <f>IF(ISBLANK(INDEX('Policy Characteristics'!G:G,MATCH($C1181,'Policy Characteristics'!$C:$C,0))),"",INDEX('Policy Characteristics'!G:G,MATCH($C1181,'Policy Characteristics'!$C:$C,0)))</f>
        <v>0.25</v>
      </c>
      <c r="N1181" s="261">
        <f>IF(ISBLANK(INDEX('Policy Characteristics'!H:H,MATCH($C1181,'Policy Characteristics'!$C:$C,0))),"",INDEX('Policy Characteristics'!H:H,MATCH($C1181,'Policy Characteristics'!$C:$C,0)))</f>
        <v>0.01</v>
      </c>
      <c r="O1181" s="254" t="str">
        <f>IF(ISBLANK(INDEX('Policy Characteristics'!I:I,MATCH($C1181,'Policy Characteristics'!$C:$C,0))),"",INDEX('Policy Characteristics'!I:I,MATCH($C1181,'Policy Characteristics'!$C:$C,0)))</f>
        <v>% reduction in energy use</v>
      </c>
      <c r="P1181" s="254"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54" t="str">
        <f>IF(ISBLANK(INDEX('Policy Characteristics'!K:K,MATCH($C1181,'Policy Characteristics'!$C:$C,0))),"",INDEX('Policy Characteristics'!K:K,MATCH($C1181,'Policy Characteristics'!$C:$C,0)))</f>
        <v>industry-ag-main.html#eff-stds</v>
      </c>
      <c r="R1181" s="254" t="str">
        <f>IF(ISBLANK(INDEX('Policy Characteristics'!L:L,MATCH($C1181,'Policy Characteristics'!$C:$C,0))),"",INDEX('Policy Characteristics'!L:L,MATCH($C1181,'Policy Characteristics'!$C:$C,0)))</f>
        <v>industry-energy-efficiency-standards.html</v>
      </c>
    </row>
    <row r="1182" spans="1:18" s="4" customFormat="1">
      <c r="A1182" s="254" t="str">
        <f>IF(ISBLANK(INDEX('Policy Characteristics'!A:A,MATCH($C1182,'Policy Characteristics'!$C:$C,0))),"",INDEX('Policy Characteristics'!A:A,MATCH($C1182,'Policy Characteristics'!$C:$C,0)))</f>
        <v>Industry</v>
      </c>
      <c r="B1182" s="262" t="str">
        <f>IF(ISBLANK(INDEX('Policy Characteristics'!B:B,MATCH($C1182,'Policy Characteristics'!$C:$C,0))),"",INDEX('Policy Characteristics'!B:B,MATCH($C1182,'Policy Characteristics'!$C:$C,0)))</f>
        <v>Industry Energy Efficiency Standards</v>
      </c>
      <c r="C1182" s="254" t="str">
        <f t="shared" si="44"/>
        <v>Percentage Improvement in Eqpt Efficiency Standards above BAU</v>
      </c>
      <c r="D1182" s="6" t="s">
        <v>3086</v>
      </c>
      <c r="E1182" s="45" t="s">
        <v>2710</v>
      </c>
      <c r="F1182" t="s">
        <v>3048</v>
      </c>
      <c r="G1182" s="45" t="s">
        <v>2714</v>
      </c>
      <c r="H1182" s="43">
        <v>1166</v>
      </c>
      <c r="I1182" s="324" t="s">
        <v>43</v>
      </c>
      <c r="J1182" s="255" t="str">
        <f>IF(ISBLANK(INDEX('Policy Characteristics'!D:D,MATCH($C1182,'Policy Characteristics'!$C:$C,0))),"",INDEX('Policy Characteristics'!D:D,MATCH($C1182,'Policy Characteristics'!$C:$C,0)))</f>
        <v>Industry Energy Efficiency Standards</v>
      </c>
      <c r="K1182" s="254" t="str">
        <f>IF(ISBLANK(INDEX('Policy Characteristics'!E:E,MATCH($C1182,'Policy Characteristics'!$C:$C,0))),"",INDEX('Policy Characteristics'!E:E,MATCH($C1182,'Policy Characteristics'!$C:$C,0)))</f>
        <v>indst efficiency standards</v>
      </c>
      <c r="L1182" s="261">
        <f>IF(ISBLANK(INDEX('Policy Characteristics'!F:F,MATCH($C1182,'Policy Characteristics'!$C:$C,0))),"",INDEX('Policy Characteristics'!F:F,MATCH($C1182,'Policy Characteristics'!$C:$C,0)))</f>
        <v>0</v>
      </c>
      <c r="M1182" s="261">
        <f>IF(ISBLANK(INDEX('Policy Characteristics'!G:G,MATCH($C1182,'Policy Characteristics'!$C:$C,0))),"",INDEX('Policy Characteristics'!G:G,MATCH($C1182,'Policy Characteristics'!$C:$C,0)))</f>
        <v>0.25</v>
      </c>
      <c r="N1182" s="261">
        <f>IF(ISBLANK(INDEX('Policy Characteristics'!H:H,MATCH($C1182,'Policy Characteristics'!$C:$C,0))),"",INDEX('Policy Characteristics'!H:H,MATCH($C1182,'Policy Characteristics'!$C:$C,0)))</f>
        <v>0.01</v>
      </c>
      <c r="O1182" s="254" t="str">
        <f>IF(ISBLANK(INDEX('Policy Characteristics'!I:I,MATCH($C1182,'Policy Characteristics'!$C:$C,0))),"",INDEX('Policy Characteristics'!I:I,MATCH($C1182,'Policy Characteristics'!$C:$C,0)))</f>
        <v>% reduction in energy use</v>
      </c>
      <c r="P1182" s="254"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54" t="str">
        <f>IF(ISBLANK(INDEX('Policy Characteristics'!K:K,MATCH($C1182,'Policy Characteristics'!$C:$C,0))),"",INDEX('Policy Characteristics'!K:K,MATCH($C1182,'Policy Characteristics'!$C:$C,0)))</f>
        <v>industry-ag-main.html#eff-stds</v>
      </c>
      <c r="R1182" s="254" t="str">
        <f>IF(ISBLANK(INDEX('Policy Characteristics'!L:L,MATCH($C1182,'Policy Characteristics'!$C:$C,0))),"",INDEX('Policy Characteristics'!L:L,MATCH($C1182,'Policy Characteristics'!$C:$C,0)))</f>
        <v>industry-energy-efficiency-standards.html</v>
      </c>
    </row>
    <row r="1183" spans="1:18" s="4" customFormat="1">
      <c r="A1183" s="254" t="str">
        <f>IF(ISBLANK(INDEX('Policy Characteristics'!A:A,MATCH($C1183,'Policy Characteristics'!$C:$C,0))),"",INDEX('Policy Characteristics'!A:A,MATCH($C1183,'Policy Characteristics'!$C:$C,0)))</f>
        <v>Industry</v>
      </c>
      <c r="B1183" s="262" t="str">
        <f>IF(ISBLANK(INDEX('Policy Characteristics'!B:B,MATCH($C1183,'Policy Characteristics'!$C:$C,0))),"",INDEX('Policy Characteristics'!B:B,MATCH($C1183,'Policy Characteristics'!$C:$C,0)))</f>
        <v>Industry Energy Efficiency Standards</v>
      </c>
      <c r="C1183" s="254" t="str">
        <f t="shared" si="44"/>
        <v>Percentage Improvement in Eqpt Efficiency Standards above BAU</v>
      </c>
      <c r="D1183" s="6" t="s">
        <v>3086</v>
      </c>
      <c r="E1183" s="45" t="s">
        <v>2707</v>
      </c>
      <c r="F1183" t="s">
        <v>3048</v>
      </c>
      <c r="G1183" s="45" t="s">
        <v>2712</v>
      </c>
      <c r="H1183" s="43">
        <v>1167</v>
      </c>
      <c r="I1183" s="324" t="s">
        <v>44</v>
      </c>
      <c r="J1183" s="255" t="str">
        <f>IF(ISBLANK(INDEX('Policy Characteristics'!D:D,MATCH($C1183,'Policy Characteristics'!$C:$C,0))),"",INDEX('Policy Characteristics'!D:D,MATCH($C1183,'Policy Characteristics'!$C:$C,0)))</f>
        <v>Industry Energy Efficiency Standards</v>
      </c>
      <c r="K1183" s="254" t="str">
        <f>IF(ISBLANK(INDEX('Policy Characteristics'!E:E,MATCH($C1183,'Policy Characteristics'!$C:$C,0))),"",INDEX('Policy Characteristics'!E:E,MATCH($C1183,'Policy Characteristics'!$C:$C,0)))</f>
        <v>indst efficiency standards</v>
      </c>
      <c r="L1183" s="261">
        <f>IF(ISBLANK(INDEX('Policy Characteristics'!F:F,MATCH($C1183,'Policy Characteristics'!$C:$C,0))),"",INDEX('Policy Characteristics'!F:F,MATCH($C1183,'Policy Characteristics'!$C:$C,0)))</f>
        <v>0</v>
      </c>
      <c r="M1183" s="261">
        <f>IF(ISBLANK(INDEX('Policy Characteristics'!G:G,MATCH($C1183,'Policy Characteristics'!$C:$C,0))),"",INDEX('Policy Characteristics'!G:G,MATCH($C1183,'Policy Characteristics'!$C:$C,0)))</f>
        <v>0.25</v>
      </c>
      <c r="N1183" s="261">
        <f>IF(ISBLANK(INDEX('Policy Characteristics'!H:H,MATCH($C1183,'Policy Characteristics'!$C:$C,0))),"",INDEX('Policy Characteristics'!H:H,MATCH($C1183,'Policy Characteristics'!$C:$C,0)))</f>
        <v>0.01</v>
      </c>
      <c r="O1183" s="254" t="str">
        <f>IF(ISBLANK(INDEX('Policy Characteristics'!I:I,MATCH($C1183,'Policy Characteristics'!$C:$C,0))),"",INDEX('Policy Characteristics'!I:I,MATCH($C1183,'Policy Characteristics'!$C:$C,0)))</f>
        <v>% reduction in energy use</v>
      </c>
      <c r="P1183" s="254"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54" t="str">
        <f>IF(ISBLANK(INDEX('Policy Characteristics'!K:K,MATCH($C1183,'Policy Characteristics'!$C:$C,0))),"",INDEX('Policy Characteristics'!K:K,MATCH($C1183,'Policy Characteristics'!$C:$C,0)))</f>
        <v>industry-ag-main.html#eff-stds</v>
      </c>
      <c r="R1183" s="254" t="str">
        <f>IF(ISBLANK(INDEX('Policy Characteristics'!L:L,MATCH($C1183,'Policy Characteristics'!$C:$C,0))),"",INDEX('Policy Characteristics'!L:L,MATCH($C1183,'Policy Characteristics'!$C:$C,0)))</f>
        <v>industry-energy-efficiency-standards.html</v>
      </c>
    </row>
    <row r="1184" spans="1:18" s="4" customFormat="1">
      <c r="A1184" s="254" t="str">
        <f>IF(ISBLANK(INDEX('Policy Characteristics'!A:A,MATCH($C1184,'Policy Characteristics'!$C:$C,0))),"",INDEX('Policy Characteristics'!A:A,MATCH($C1184,'Policy Characteristics'!$C:$C,0)))</f>
        <v>Industry</v>
      </c>
      <c r="B1184" s="262" t="str">
        <f>IF(ISBLANK(INDEX('Policy Characteristics'!B:B,MATCH($C1184,'Policy Characteristics'!$C:$C,0))),"",INDEX('Policy Characteristics'!B:B,MATCH($C1184,'Policy Characteristics'!$C:$C,0)))</f>
        <v>Industry Energy Efficiency Standards</v>
      </c>
      <c r="C1184" s="254" t="str">
        <f t="shared" si="44"/>
        <v>Percentage Improvement in Eqpt Efficiency Standards above BAU</v>
      </c>
      <c r="D1184" s="6" t="s">
        <v>3087</v>
      </c>
      <c r="E1184" s="45" t="s">
        <v>2400</v>
      </c>
      <c r="F1184" t="s">
        <v>3049</v>
      </c>
      <c r="G1184" s="45" t="s">
        <v>2406</v>
      </c>
      <c r="H1184" s="43">
        <v>1168</v>
      </c>
      <c r="I1184" s="324" t="s">
        <v>43</v>
      </c>
      <c r="J1184" s="255" t="str">
        <f>IF(ISBLANK(INDEX('Policy Characteristics'!D:D,MATCH($C1184,'Policy Characteristics'!$C:$C,0))),"",INDEX('Policy Characteristics'!D:D,MATCH($C1184,'Policy Characteristics'!$C:$C,0)))</f>
        <v>Industry Energy Efficiency Standards</v>
      </c>
      <c r="K1184" s="254" t="str">
        <f>IF(ISBLANK(INDEX('Policy Characteristics'!E:E,MATCH($C1184,'Policy Characteristics'!$C:$C,0))),"",INDEX('Policy Characteristics'!E:E,MATCH($C1184,'Policy Characteristics'!$C:$C,0)))</f>
        <v>indst efficiency standards</v>
      </c>
      <c r="L1184" s="261">
        <f>IF(ISBLANK(INDEX('Policy Characteristics'!F:F,MATCH($C1184,'Policy Characteristics'!$C:$C,0))),"",INDEX('Policy Characteristics'!F:F,MATCH($C1184,'Policy Characteristics'!$C:$C,0)))</f>
        <v>0</v>
      </c>
      <c r="M1184" s="261">
        <f>IF(ISBLANK(INDEX('Policy Characteristics'!G:G,MATCH($C1184,'Policy Characteristics'!$C:$C,0))),"",INDEX('Policy Characteristics'!G:G,MATCH($C1184,'Policy Characteristics'!$C:$C,0)))</f>
        <v>0.25</v>
      </c>
      <c r="N1184" s="261">
        <f>IF(ISBLANK(INDEX('Policy Characteristics'!H:H,MATCH($C1184,'Policy Characteristics'!$C:$C,0))),"",INDEX('Policy Characteristics'!H:H,MATCH($C1184,'Policy Characteristics'!$C:$C,0)))</f>
        <v>0.01</v>
      </c>
      <c r="O1184" s="254" t="str">
        <f>IF(ISBLANK(INDEX('Policy Characteristics'!I:I,MATCH($C1184,'Policy Characteristics'!$C:$C,0))),"",INDEX('Policy Characteristics'!I:I,MATCH($C1184,'Policy Characteristics'!$C:$C,0)))</f>
        <v>% reduction in energy use</v>
      </c>
      <c r="P1184" s="254"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54" t="str">
        <f>IF(ISBLANK(INDEX('Policy Characteristics'!K:K,MATCH($C1184,'Policy Characteristics'!$C:$C,0))),"",INDEX('Policy Characteristics'!K:K,MATCH($C1184,'Policy Characteristics'!$C:$C,0)))</f>
        <v>industry-ag-main.html#eff-stds</v>
      </c>
      <c r="R1184" s="254" t="str">
        <f>IF(ISBLANK(INDEX('Policy Characteristics'!L:L,MATCH($C1184,'Policy Characteristics'!$C:$C,0))),"",INDEX('Policy Characteristics'!L:L,MATCH($C1184,'Policy Characteristics'!$C:$C,0)))</f>
        <v>industry-energy-efficiency-standards.html</v>
      </c>
    </row>
    <row r="1185" spans="1:18" s="4" customFormat="1">
      <c r="A1185" s="254" t="str">
        <f>IF(ISBLANK(INDEX('Policy Characteristics'!A:A,MATCH($C1185,'Policy Characteristics'!$C:$C,0))),"",INDEX('Policy Characteristics'!A:A,MATCH($C1185,'Policy Characteristics'!$C:$C,0)))</f>
        <v>Industry</v>
      </c>
      <c r="B1185" s="262" t="str">
        <f>IF(ISBLANK(INDEX('Policy Characteristics'!B:B,MATCH($C1185,'Policy Characteristics'!$C:$C,0))),"",INDEX('Policy Characteristics'!B:B,MATCH($C1185,'Policy Characteristics'!$C:$C,0)))</f>
        <v>Industry Energy Efficiency Standards</v>
      </c>
      <c r="C1185" s="254" t="str">
        <f t="shared" si="44"/>
        <v>Percentage Improvement in Eqpt Efficiency Standards above BAU</v>
      </c>
      <c r="D1185" s="6" t="s">
        <v>3087</v>
      </c>
      <c r="E1185" s="45" t="s">
        <v>2401</v>
      </c>
      <c r="F1185" t="s">
        <v>3049</v>
      </c>
      <c r="G1185" s="45" t="s">
        <v>2409</v>
      </c>
      <c r="H1185" s="43">
        <v>1169</v>
      </c>
      <c r="I1185" s="324" t="s">
        <v>43</v>
      </c>
      <c r="J1185" s="255" t="str">
        <f>IF(ISBLANK(INDEX('Policy Characteristics'!D:D,MATCH($C1185,'Policy Characteristics'!$C:$C,0))),"",INDEX('Policy Characteristics'!D:D,MATCH($C1185,'Policy Characteristics'!$C:$C,0)))</f>
        <v>Industry Energy Efficiency Standards</v>
      </c>
      <c r="K1185" s="254" t="str">
        <f>IF(ISBLANK(INDEX('Policy Characteristics'!E:E,MATCH($C1185,'Policy Characteristics'!$C:$C,0))),"",INDEX('Policy Characteristics'!E:E,MATCH($C1185,'Policy Characteristics'!$C:$C,0)))</f>
        <v>indst efficiency standards</v>
      </c>
      <c r="L1185" s="261">
        <f>IF(ISBLANK(INDEX('Policy Characteristics'!F:F,MATCH($C1185,'Policy Characteristics'!$C:$C,0))),"",INDEX('Policy Characteristics'!F:F,MATCH($C1185,'Policy Characteristics'!$C:$C,0)))</f>
        <v>0</v>
      </c>
      <c r="M1185" s="261">
        <f>IF(ISBLANK(INDEX('Policy Characteristics'!G:G,MATCH($C1185,'Policy Characteristics'!$C:$C,0))),"",INDEX('Policy Characteristics'!G:G,MATCH($C1185,'Policy Characteristics'!$C:$C,0)))</f>
        <v>0.25</v>
      </c>
      <c r="N1185" s="261">
        <f>IF(ISBLANK(INDEX('Policy Characteristics'!H:H,MATCH($C1185,'Policy Characteristics'!$C:$C,0))),"",INDEX('Policy Characteristics'!H:H,MATCH($C1185,'Policy Characteristics'!$C:$C,0)))</f>
        <v>0.01</v>
      </c>
      <c r="O1185" s="254" t="str">
        <f>IF(ISBLANK(INDEX('Policy Characteristics'!I:I,MATCH($C1185,'Policy Characteristics'!$C:$C,0))),"",INDEX('Policy Characteristics'!I:I,MATCH($C1185,'Policy Characteristics'!$C:$C,0)))</f>
        <v>% reduction in energy use</v>
      </c>
      <c r="P1185" s="254"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54" t="str">
        <f>IF(ISBLANK(INDEX('Policy Characteristics'!K:K,MATCH($C1185,'Policy Characteristics'!$C:$C,0))),"",INDEX('Policy Characteristics'!K:K,MATCH($C1185,'Policy Characteristics'!$C:$C,0)))</f>
        <v>industry-ag-main.html#eff-stds</v>
      </c>
      <c r="R1185" s="254" t="str">
        <f>IF(ISBLANK(INDEX('Policy Characteristics'!L:L,MATCH($C1185,'Policy Characteristics'!$C:$C,0))),"",INDEX('Policy Characteristics'!L:L,MATCH($C1185,'Policy Characteristics'!$C:$C,0)))</f>
        <v>industry-energy-efficiency-standards.html</v>
      </c>
    </row>
    <row r="1186" spans="1:18" s="4" customFormat="1">
      <c r="A1186" s="254" t="str">
        <f>IF(ISBLANK(INDEX('Policy Characteristics'!A:A,MATCH($C1186,'Policy Characteristics'!$C:$C,0))),"",INDEX('Policy Characteristics'!A:A,MATCH($C1186,'Policy Characteristics'!$C:$C,0)))</f>
        <v>Industry</v>
      </c>
      <c r="B1186" s="262" t="str">
        <f>IF(ISBLANK(INDEX('Policy Characteristics'!B:B,MATCH($C1186,'Policy Characteristics'!$C:$C,0))),"",INDEX('Policy Characteristics'!B:B,MATCH($C1186,'Policy Characteristics'!$C:$C,0)))</f>
        <v>Industry Energy Efficiency Standards</v>
      </c>
      <c r="C1186" s="254" t="str">
        <f t="shared" si="44"/>
        <v>Percentage Improvement in Eqpt Efficiency Standards above BAU</v>
      </c>
      <c r="D1186" s="6" t="s">
        <v>3087</v>
      </c>
      <c r="E1186" s="45" t="s">
        <v>2402</v>
      </c>
      <c r="F1186" t="s">
        <v>3049</v>
      </c>
      <c r="G1186" s="45" t="s">
        <v>2410</v>
      </c>
      <c r="H1186" s="43">
        <v>1170</v>
      </c>
      <c r="I1186" s="324" t="s">
        <v>43</v>
      </c>
      <c r="J1186" s="255" t="str">
        <f>IF(ISBLANK(INDEX('Policy Characteristics'!D:D,MATCH($C1186,'Policy Characteristics'!$C:$C,0))),"",INDEX('Policy Characteristics'!D:D,MATCH($C1186,'Policy Characteristics'!$C:$C,0)))</f>
        <v>Industry Energy Efficiency Standards</v>
      </c>
      <c r="K1186" s="254" t="str">
        <f>IF(ISBLANK(INDEX('Policy Characteristics'!E:E,MATCH($C1186,'Policy Characteristics'!$C:$C,0))),"",INDEX('Policy Characteristics'!E:E,MATCH($C1186,'Policy Characteristics'!$C:$C,0)))</f>
        <v>indst efficiency standards</v>
      </c>
      <c r="L1186" s="261">
        <f>IF(ISBLANK(INDEX('Policy Characteristics'!F:F,MATCH($C1186,'Policy Characteristics'!$C:$C,0))),"",INDEX('Policy Characteristics'!F:F,MATCH($C1186,'Policy Characteristics'!$C:$C,0)))</f>
        <v>0</v>
      </c>
      <c r="M1186" s="261">
        <f>IF(ISBLANK(INDEX('Policy Characteristics'!G:G,MATCH($C1186,'Policy Characteristics'!$C:$C,0))),"",INDEX('Policy Characteristics'!G:G,MATCH($C1186,'Policy Characteristics'!$C:$C,0)))</f>
        <v>0.25</v>
      </c>
      <c r="N1186" s="261">
        <f>IF(ISBLANK(INDEX('Policy Characteristics'!H:H,MATCH($C1186,'Policy Characteristics'!$C:$C,0))),"",INDEX('Policy Characteristics'!H:H,MATCH($C1186,'Policy Characteristics'!$C:$C,0)))</f>
        <v>0.01</v>
      </c>
      <c r="O1186" s="254" t="str">
        <f>IF(ISBLANK(INDEX('Policy Characteristics'!I:I,MATCH($C1186,'Policy Characteristics'!$C:$C,0))),"",INDEX('Policy Characteristics'!I:I,MATCH($C1186,'Policy Characteristics'!$C:$C,0)))</f>
        <v>% reduction in energy use</v>
      </c>
      <c r="P1186" s="254"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54" t="str">
        <f>IF(ISBLANK(INDEX('Policy Characteristics'!K:K,MATCH($C1186,'Policy Characteristics'!$C:$C,0))),"",INDEX('Policy Characteristics'!K:K,MATCH($C1186,'Policy Characteristics'!$C:$C,0)))</f>
        <v>industry-ag-main.html#eff-stds</v>
      </c>
      <c r="R1186" s="254" t="str">
        <f>IF(ISBLANK(INDEX('Policy Characteristics'!L:L,MATCH($C1186,'Policy Characteristics'!$C:$C,0))),"",INDEX('Policy Characteristics'!L:L,MATCH($C1186,'Policy Characteristics'!$C:$C,0)))</f>
        <v>industry-energy-efficiency-standards.html</v>
      </c>
    </row>
    <row r="1187" spans="1:18" s="4" customFormat="1">
      <c r="A1187" s="254" t="str">
        <f>IF(ISBLANK(INDEX('Policy Characteristics'!A:A,MATCH($C1187,'Policy Characteristics'!$C:$C,0))),"",INDEX('Policy Characteristics'!A:A,MATCH($C1187,'Policy Characteristics'!$C:$C,0)))</f>
        <v>Industry</v>
      </c>
      <c r="B1187" s="262" t="str">
        <f>IF(ISBLANK(INDEX('Policy Characteristics'!B:B,MATCH($C1187,'Policy Characteristics'!$C:$C,0))),"",INDEX('Policy Characteristics'!B:B,MATCH($C1187,'Policy Characteristics'!$C:$C,0)))</f>
        <v>Industry Energy Efficiency Standards</v>
      </c>
      <c r="C1187" s="254" t="str">
        <f t="shared" si="44"/>
        <v>Percentage Improvement in Eqpt Efficiency Standards above BAU</v>
      </c>
      <c r="D1187" s="6" t="s">
        <v>3087</v>
      </c>
      <c r="E1187" s="45" t="s">
        <v>2403</v>
      </c>
      <c r="F1187" t="s">
        <v>3049</v>
      </c>
      <c r="G1187" s="45" t="s">
        <v>2407</v>
      </c>
      <c r="H1187" s="43">
        <v>1171</v>
      </c>
      <c r="I1187" s="324" t="s">
        <v>44</v>
      </c>
      <c r="J1187" s="255" t="str">
        <f>IF(ISBLANK(INDEX('Policy Characteristics'!D:D,MATCH($C1187,'Policy Characteristics'!$C:$C,0))),"",INDEX('Policy Characteristics'!D:D,MATCH($C1187,'Policy Characteristics'!$C:$C,0)))</f>
        <v>Industry Energy Efficiency Standards</v>
      </c>
      <c r="K1187" s="254" t="str">
        <f>IF(ISBLANK(INDEX('Policy Characteristics'!E:E,MATCH($C1187,'Policy Characteristics'!$C:$C,0))),"",INDEX('Policy Characteristics'!E:E,MATCH($C1187,'Policy Characteristics'!$C:$C,0)))</f>
        <v>indst efficiency standards</v>
      </c>
      <c r="L1187" s="261">
        <f>IF(ISBLANK(INDEX('Policy Characteristics'!F:F,MATCH($C1187,'Policy Characteristics'!$C:$C,0))),"",INDEX('Policy Characteristics'!F:F,MATCH($C1187,'Policy Characteristics'!$C:$C,0)))</f>
        <v>0</v>
      </c>
      <c r="M1187" s="261">
        <f>IF(ISBLANK(INDEX('Policy Characteristics'!G:G,MATCH($C1187,'Policy Characteristics'!$C:$C,0))),"",INDEX('Policy Characteristics'!G:G,MATCH($C1187,'Policy Characteristics'!$C:$C,0)))</f>
        <v>0.25</v>
      </c>
      <c r="N1187" s="261">
        <f>IF(ISBLANK(INDEX('Policy Characteristics'!H:H,MATCH($C1187,'Policy Characteristics'!$C:$C,0))),"",INDEX('Policy Characteristics'!H:H,MATCH($C1187,'Policy Characteristics'!$C:$C,0)))</f>
        <v>0.01</v>
      </c>
      <c r="O1187" s="254" t="str">
        <f>IF(ISBLANK(INDEX('Policy Characteristics'!I:I,MATCH($C1187,'Policy Characteristics'!$C:$C,0))),"",INDEX('Policy Characteristics'!I:I,MATCH($C1187,'Policy Characteristics'!$C:$C,0)))</f>
        <v>% reduction in energy use</v>
      </c>
      <c r="P1187" s="254"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54" t="str">
        <f>IF(ISBLANK(INDEX('Policy Characteristics'!K:K,MATCH($C1187,'Policy Characteristics'!$C:$C,0))),"",INDEX('Policy Characteristics'!K:K,MATCH($C1187,'Policy Characteristics'!$C:$C,0)))</f>
        <v>industry-ag-main.html#eff-stds</v>
      </c>
      <c r="R1187" s="254" t="str">
        <f>IF(ISBLANK(INDEX('Policy Characteristics'!L:L,MATCH($C1187,'Policy Characteristics'!$C:$C,0))),"",INDEX('Policy Characteristics'!L:L,MATCH($C1187,'Policy Characteristics'!$C:$C,0)))</f>
        <v>industry-energy-efficiency-standards.html</v>
      </c>
    </row>
    <row r="1188" spans="1:18" s="4" customFormat="1">
      <c r="A1188" s="254" t="str">
        <f>IF(ISBLANK(INDEX('Policy Characteristics'!A:A,MATCH($C1188,'Policy Characteristics'!$C:$C,0))),"",INDEX('Policy Characteristics'!A:A,MATCH($C1188,'Policy Characteristics'!$C:$C,0)))</f>
        <v>Industry</v>
      </c>
      <c r="B1188" s="262" t="str">
        <f>IF(ISBLANK(INDEX('Policy Characteristics'!B:B,MATCH($C1188,'Policy Characteristics'!$C:$C,0))),"",INDEX('Policy Characteristics'!B:B,MATCH($C1188,'Policy Characteristics'!$C:$C,0)))</f>
        <v>Industry Energy Efficiency Standards</v>
      </c>
      <c r="C1188" s="254" t="str">
        <f t="shared" si="44"/>
        <v>Percentage Improvement in Eqpt Efficiency Standards above BAU</v>
      </c>
      <c r="D1188" s="6" t="s">
        <v>3087</v>
      </c>
      <c r="E1188" s="45" t="s">
        <v>2404</v>
      </c>
      <c r="F1188" t="s">
        <v>3049</v>
      </c>
      <c r="G1188" s="45" t="s">
        <v>2408</v>
      </c>
      <c r="H1188" s="43">
        <v>1172</v>
      </c>
      <c r="I1188" s="324" t="s">
        <v>43</v>
      </c>
      <c r="J1188" s="255" t="str">
        <f>IF(ISBLANK(INDEX('Policy Characteristics'!D:D,MATCH($C1188,'Policy Characteristics'!$C:$C,0))),"",INDEX('Policy Characteristics'!D:D,MATCH($C1188,'Policy Characteristics'!$C:$C,0)))</f>
        <v>Industry Energy Efficiency Standards</v>
      </c>
      <c r="K1188" s="254" t="str">
        <f>IF(ISBLANK(INDEX('Policy Characteristics'!E:E,MATCH($C1188,'Policy Characteristics'!$C:$C,0))),"",INDEX('Policy Characteristics'!E:E,MATCH($C1188,'Policy Characteristics'!$C:$C,0)))</f>
        <v>indst efficiency standards</v>
      </c>
      <c r="L1188" s="261">
        <f>IF(ISBLANK(INDEX('Policy Characteristics'!F:F,MATCH($C1188,'Policy Characteristics'!$C:$C,0))),"",INDEX('Policy Characteristics'!F:F,MATCH($C1188,'Policy Characteristics'!$C:$C,0)))</f>
        <v>0</v>
      </c>
      <c r="M1188" s="261">
        <f>IF(ISBLANK(INDEX('Policy Characteristics'!G:G,MATCH($C1188,'Policy Characteristics'!$C:$C,0))),"",INDEX('Policy Characteristics'!G:G,MATCH($C1188,'Policy Characteristics'!$C:$C,0)))</f>
        <v>0.25</v>
      </c>
      <c r="N1188" s="261">
        <f>IF(ISBLANK(INDEX('Policy Characteristics'!H:H,MATCH($C1188,'Policy Characteristics'!$C:$C,0))),"",INDEX('Policy Characteristics'!H:H,MATCH($C1188,'Policy Characteristics'!$C:$C,0)))</f>
        <v>0.01</v>
      </c>
      <c r="O1188" s="254" t="str">
        <f>IF(ISBLANK(INDEX('Policy Characteristics'!I:I,MATCH($C1188,'Policy Characteristics'!$C:$C,0))),"",INDEX('Policy Characteristics'!I:I,MATCH($C1188,'Policy Characteristics'!$C:$C,0)))</f>
        <v>% reduction in energy use</v>
      </c>
      <c r="P1188" s="254"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54" t="str">
        <f>IF(ISBLANK(INDEX('Policy Characteristics'!K:K,MATCH($C1188,'Policy Characteristics'!$C:$C,0))),"",INDEX('Policy Characteristics'!K:K,MATCH($C1188,'Policy Characteristics'!$C:$C,0)))</f>
        <v>industry-ag-main.html#eff-stds</v>
      </c>
      <c r="R1188" s="254" t="str">
        <f>IF(ISBLANK(INDEX('Policy Characteristics'!L:L,MATCH($C1188,'Policy Characteristics'!$C:$C,0))),"",INDEX('Policy Characteristics'!L:L,MATCH($C1188,'Policy Characteristics'!$C:$C,0)))</f>
        <v>industry-energy-efficiency-standards.html</v>
      </c>
    </row>
    <row r="1189" spans="1:18" s="4" customFormat="1">
      <c r="A1189" s="254" t="str">
        <f>IF(ISBLANK(INDEX('Policy Characteristics'!A:A,MATCH($C1189,'Policy Characteristics'!$C:$C,0))),"",INDEX('Policy Characteristics'!A:A,MATCH($C1189,'Policy Characteristics'!$C:$C,0)))</f>
        <v>Industry</v>
      </c>
      <c r="B1189" s="262" t="str">
        <f>IF(ISBLANK(INDEX('Policy Characteristics'!B:B,MATCH($C1189,'Policy Characteristics'!$C:$C,0))),"",INDEX('Policy Characteristics'!B:B,MATCH($C1189,'Policy Characteristics'!$C:$C,0)))</f>
        <v>Industry Energy Efficiency Standards</v>
      </c>
      <c r="C1189" s="254" t="str">
        <f t="shared" si="44"/>
        <v>Percentage Improvement in Eqpt Efficiency Standards above BAU</v>
      </c>
      <c r="D1189" s="6" t="s">
        <v>3087</v>
      </c>
      <c r="E1189" s="45" t="s">
        <v>2405</v>
      </c>
      <c r="F1189" t="s">
        <v>3049</v>
      </c>
      <c r="G1189" s="45" t="s">
        <v>2411</v>
      </c>
      <c r="H1189" s="43">
        <v>1173</v>
      </c>
      <c r="I1189" s="324" t="s">
        <v>44</v>
      </c>
      <c r="J1189" s="255" t="str">
        <f>IF(ISBLANK(INDEX('Policy Characteristics'!D:D,MATCH($C1189,'Policy Characteristics'!$C:$C,0))),"",INDEX('Policy Characteristics'!D:D,MATCH($C1189,'Policy Characteristics'!$C:$C,0)))</f>
        <v>Industry Energy Efficiency Standards</v>
      </c>
      <c r="K1189" s="254" t="str">
        <f>IF(ISBLANK(INDEX('Policy Characteristics'!E:E,MATCH($C1189,'Policy Characteristics'!$C:$C,0))),"",INDEX('Policy Characteristics'!E:E,MATCH($C1189,'Policy Characteristics'!$C:$C,0)))</f>
        <v>indst efficiency standards</v>
      </c>
      <c r="L1189" s="261">
        <f>IF(ISBLANK(INDEX('Policy Characteristics'!F:F,MATCH($C1189,'Policy Characteristics'!$C:$C,0))),"",INDEX('Policy Characteristics'!F:F,MATCH($C1189,'Policy Characteristics'!$C:$C,0)))</f>
        <v>0</v>
      </c>
      <c r="M1189" s="261">
        <f>IF(ISBLANK(INDEX('Policy Characteristics'!G:G,MATCH($C1189,'Policy Characteristics'!$C:$C,0))),"",INDEX('Policy Characteristics'!G:G,MATCH($C1189,'Policy Characteristics'!$C:$C,0)))</f>
        <v>0.25</v>
      </c>
      <c r="N1189" s="261">
        <f>IF(ISBLANK(INDEX('Policy Characteristics'!H:H,MATCH($C1189,'Policy Characteristics'!$C:$C,0))),"",INDEX('Policy Characteristics'!H:H,MATCH($C1189,'Policy Characteristics'!$C:$C,0)))</f>
        <v>0.01</v>
      </c>
      <c r="O1189" s="254" t="str">
        <f>IF(ISBLANK(INDEX('Policy Characteristics'!I:I,MATCH($C1189,'Policy Characteristics'!$C:$C,0))),"",INDEX('Policy Characteristics'!I:I,MATCH($C1189,'Policy Characteristics'!$C:$C,0)))</f>
        <v>% reduction in energy use</v>
      </c>
      <c r="P1189" s="254"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54" t="str">
        <f>IF(ISBLANK(INDEX('Policy Characteristics'!K:K,MATCH($C1189,'Policy Characteristics'!$C:$C,0))),"",INDEX('Policy Characteristics'!K:K,MATCH($C1189,'Policy Characteristics'!$C:$C,0)))</f>
        <v>industry-ag-main.html#eff-stds</v>
      </c>
      <c r="R1189" s="254" t="str">
        <f>IF(ISBLANK(INDEX('Policy Characteristics'!L:L,MATCH($C1189,'Policy Characteristics'!$C:$C,0))),"",INDEX('Policy Characteristics'!L:L,MATCH($C1189,'Policy Characteristics'!$C:$C,0)))</f>
        <v>industry-energy-efficiency-standards.html</v>
      </c>
    </row>
    <row r="1190" spans="1:18" s="4" customFormat="1">
      <c r="A1190" s="254" t="str">
        <f>IF(ISBLANK(INDEX('Policy Characteristics'!A:A,MATCH($C1190,'Policy Characteristics'!$C:$C,0))),"",INDEX('Policy Characteristics'!A:A,MATCH($C1190,'Policy Characteristics'!$C:$C,0)))</f>
        <v>Industry</v>
      </c>
      <c r="B1190" s="262" t="str">
        <f>IF(ISBLANK(INDEX('Policy Characteristics'!B:B,MATCH($C1190,'Policy Characteristics'!$C:$C,0))),"",INDEX('Policy Characteristics'!B:B,MATCH($C1190,'Policy Characteristics'!$C:$C,0)))</f>
        <v>Industry Energy Efficiency Standards</v>
      </c>
      <c r="C1190" s="254" t="str">
        <f t="shared" si="44"/>
        <v>Percentage Improvement in Eqpt Efficiency Standards above BAU</v>
      </c>
      <c r="D1190" s="6" t="s">
        <v>3087</v>
      </c>
      <c r="E1190" s="45" t="s">
        <v>2708</v>
      </c>
      <c r="F1190" t="s">
        <v>3049</v>
      </c>
      <c r="G1190" s="45" t="s">
        <v>2711</v>
      </c>
      <c r="H1190" s="43">
        <v>1174</v>
      </c>
      <c r="I1190" s="324" t="s">
        <v>44</v>
      </c>
      <c r="J1190" s="255" t="str">
        <f>IF(ISBLANK(INDEX('Policy Characteristics'!D:D,MATCH($C1190,'Policy Characteristics'!$C:$C,0))),"",INDEX('Policy Characteristics'!D:D,MATCH($C1190,'Policy Characteristics'!$C:$C,0)))</f>
        <v>Industry Energy Efficiency Standards</v>
      </c>
      <c r="K1190" s="254" t="str">
        <f>IF(ISBLANK(INDEX('Policy Characteristics'!E:E,MATCH($C1190,'Policy Characteristics'!$C:$C,0))),"",INDEX('Policy Characteristics'!E:E,MATCH($C1190,'Policy Characteristics'!$C:$C,0)))</f>
        <v>indst efficiency standards</v>
      </c>
      <c r="L1190" s="261">
        <f>IF(ISBLANK(INDEX('Policy Characteristics'!F:F,MATCH($C1190,'Policy Characteristics'!$C:$C,0))),"",INDEX('Policy Characteristics'!F:F,MATCH($C1190,'Policy Characteristics'!$C:$C,0)))</f>
        <v>0</v>
      </c>
      <c r="M1190" s="261">
        <f>IF(ISBLANK(INDEX('Policy Characteristics'!G:G,MATCH($C1190,'Policy Characteristics'!$C:$C,0))),"",INDEX('Policy Characteristics'!G:G,MATCH($C1190,'Policy Characteristics'!$C:$C,0)))</f>
        <v>0.25</v>
      </c>
      <c r="N1190" s="261">
        <f>IF(ISBLANK(INDEX('Policy Characteristics'!H:H,MATCH($C1190,'Policy Characteristics'!$C:$C,0))),"",INDEX('Policy Characteristics'!H:H,MATCH($C1190,'Policy Characteristics'!$C:$C,0)))</f>
        <v>0.01</v>
      </c>
      <c r="O1190" s="254" t="str">
        <f>IF(ISBLANK(INDEX('Policy Characteristics'!I:I,MATCH($C1190,'Policy Characteristics'!$C:$C,0))),"",INDEX('Policy Characteristics'!I:I,MATCH($C1190,'Policy Characteristics'!$C:$C,0)))</f>
        <v>% reduction in energy use</v>
      </c>
      <c r="P1190" s="254"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54" t="str">
        <f>IF(ISBLANK(INDEX('Policy Characteristics'!K:K,MATCH($C1190,'Policy Characteristics'!$C:$C,0))),"",INDEX('Policy Characteristics'!K:K,MATCH($C1190,'Policy Characteristics'!$C:$C,0)))</f>
        <v>industry-ag-main.html#eff-stds</v>
      </c>
      <c r="R1190" s="254" t="str">
        <f>IF(ISBLANK(INDEX('Policy Characteristics'!L:L,MATCH($C1190,'Policy Characteristics'!$C:$C,0))),"",INDEX('Policy Characteristics'!L:L,MATCH($C1190,'Policy Characteristics'!$C:$C,0)))</f>
        <v>industry-energy-efficiency-standards.html</v>
      </c>
    </row>
    <row r="1191" spans="1:18" s="4" customFormat="1">
      <c r="A1191" s="254" t="str">
        <f>IF(ISBLANK(INDEX('Policy Characteristics'!A:A,MATCH($C1191,'Policy Characteristics'!$C:$C,0))),"",INDEX('Policy Characteristics'!A:A,MATCH($C1191,'Policy Characteristics'!$C:$C,0)))</f>
        <v>Industry</v>
      </c>
      <c r="B1191" s="262" t="str">
        <f>IF(ISBLANK(INDEX('Policy Characteristics'!B:B,MATCH($C1191,'Policy Characteristics'!$C:$C,0))),"",INDEX('Policy Characteristics'!B:B,MATCH($C1191,'Policy Characteristics'!$C:$C,0)))</f>
        <v>Industry Energy Efficiency Standards</v>
      </c>
      <c r="C1191" s="254" t="str">
        <f t="shared" si="44"/>
        <v>Percentage Improvement in Eqpt Efficiency Standards above BAU</v>
      </c>
      <c r="D1191" s="6" t="s">
        <v>3087</v>
      </c>
      <c r="E1191" s="45" t="s">
        <v>2709</v>
      </c>
      <c r="F1191" t="s">
        <v>3049</v>
      </c>
      <c r="G1191" s="45" t="s">
        <v>2713</v>
      </c>
      <c r="H1191" s="43">
        <v>1175</v>
      </c>
      <c r="I1191" s="324" t="s">
        <v>43</v>
      </c>
      <c r="J1191" s="255" t="str">
        <f>IF(ISBLANK(INDEX('Policy Characteristics'!D:D,MATCH($C1191,'Policy Characteristics'!$C:$C,0))),"",INDEX('Policy Characteristics'!D:D,MATCH($C1191,'Policy Characteristics'!$C:$C,0)))</f>
        <v>Industry Energy Efficiency Standards</v>
      </c>
      <c r="K1191" s="254" t="str">
        <f>IF(ISBLANK(INDEX('Policy Characteristics'!E:E,MATCH($C1191,'Policy Characteristics'!$C:$C,0))),"",INDEX('Policy Characteristics'!E:E,MATCH($C1191,'Policy Characteristics'!$C:$C,0)))</f>
        <v>indst efficiency standards</v>
      </c>
      <c r="L1191" s="261">
        <f>IF(ISBLANK(INDEX('Policy Characteristics'!F:F,MATCH($C1191,'Policy Characteristics'!$C:$C,0))),"",INDEX('Policy Characteristics'!F:F,MATCH($C1191,'Policy Characteristics'!$C:$C,0)))</f>
        <v>0</v>
      </c>
      <c r="M1191" s="261">
        <f>IF(ISBLANK(INDEX('Policy Characteristics'!G:G,MATCH($C1191,'Policy Characteristics'!$C:$C,0))),"",INDEX('Policy Characteristics'!G:G,MATCH($C1191,'Policy Characteristics'!$C:$C,0)))</f>
        <v>0.25</v>
      </c>
      <c r="N1191" s="261">
        <f>IF(ISBLANK(INDEX('Policy Characteristics'!H:H,MATCH($C1191,'Policy Characteristics'!$C:$C,0))),"",INDEX('Policy Characteristics'!H:H,MATCH($C1191,'Policy Characteristics'!$C:$C,0)))</f>
        <v>0.01</v>
      </c>
      <c r="O1191" s="254" t="str">
        <f>IF(ISBLANK(INDEX('Policy Characteristics'!I:I,MATCH($C1191,'Policy Characteristics'!$C:$C,0))),"",INDEX('Policy Characteristics'!I:I,MATCH($C1191,'Policy Characteristics'!$C:$C,0)))</f>
        <v>% reduction in energy use</v>
      </c>
      <c r="P1191" s="254"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54" t="str">
        <f>IF(ISBLANK(INDEX('Policy Characteristics'!K:K,MATCH($C1191,'Policy Characteristics'!$C:$C,0))),"",INDEX('Policy Characteristics'!K:K,MATCH($C1191,'Policy Characteristics'!$C:$C,0)))</f>
        <v>industry-ag-main.html#eff-stds</v>
      </c>
      <c r="R1191" s="254" t="str">
        <f>IF(ISBLANK(INDEX('Policy Characteristics'!L:L,MATCH($C1191,'Policy Characteristics'!$C:$C,0))),"",INDEX('Policy Characteristics'!L:L,MATCH($C1191,'Policy Characteristics'!$C:$C,0)))</f>
        <v>industry-energy-efficiency-standards.html</v>
      </c>
    </row>
    <row r="1192" spans="1:18" s="4" customFormat="1">
      <c r="A1192" s="254" t="str">
        <f>IF(ISBLANK(INDEX('Policy Characteristics'!A:A,MATCH($C1192,'Policy Characteristics'!$C:$C,0))),"",INDEX('Policy Characteristics'!A:A,MATCH($C1192,'Policy Characteristics'!$C:$C,0)))</f>
        <v>Industry</v>
      </c>
      <c r="B1192" s="262" t="str">
        <f>IF(ISBLANK(INDEX('Policy Characteristics'!B:B,MATCH($C1192,'Policy Characteristics'!$C:$C,0))),"",INDEX('Policy Characteristics'!B:B,MATCH($C1192,'Policy Characteristics'!$C:$C,0)))</f>
        <v>Industry Energy Efficiency Standards</v>
      </c>
      <c r="C1192" s="254" t="str">
        <f t="shared" si="44"/>
        <v>Percentage Improvement in Eqpt Efficiency Standards above BAU</v>
      </c>
      <c r="D1192" s="6" t="s">
        <v>3087</v>
      </c>
      <c r="E1192" s="45" t="s">
        <v>2710</v>
      </c>
      <c r="F1192" t="s">
        <v>3049</v>
      </c>
      <c r="G1192" s="45" t="s">
        <v>2714</v>
      </c>
      <c r="H1192" s="43">
        <v>1176</v>
      </c>
      <c r="I1192" s="324" t="s">
        <v>43</v>
      </c>
      <c r="J1192" s="255" t="str">
        <f>IF(ISBLANK(INDEX('Policy Characteristics'!D:D,MATCH($C1192,'Policy Characteristics'!$C:$C,0))),"",INDEX('Policy Characteristics'!D:D,MATCH($C1192,'Policy Characteristics'!$C:$C,0)))</f>
        <v>Industry Energy Efficiency Standards</v>
      </c>
      <c r="K1192" s="254" t="str">
        <f>IF(ISBLANK(INDEX('Policy Characteristics'!E:E,MATCH($C1192,'Policy Characteristics'!$C:$C,0))),"",INDEX('Policy Characteristics'!E:E,MATCH($C1192,'Policy Characteristics'!$C:$C,0)))</f>
        <v>indst efficiency standards</v>
      </c>
      <c r="L1192" s="261">
        <f>IF(ISBLANK(INDEX('Policy Characteristics'!F:F,MATCH($C1192,'Policy Characteristics'!$C:$C,0))),"",INDEX('Policy Characteristics'!F:F,MATCH($C1192,'Policy Characteristics'!$C:$C,0)))</f>
        <v>0</v>
      </c>
      <c r="M1192" s="261">
        <f>IF(ISBLANK(INDEX('Policy Characteristics'!G:G,MATCH($C1192,'Policy Characteristics'!$C:$C,0))),"",INDEX('Policy Characteristics'!G:G,MATCH($C1192,'Policy Characteristics'!$C:$C,0)))</f>
        <v>0.25</v>
      </c>
      <c r="N1192" s="261">
        <f>IF(ISBLANK(INDEX('Policy Characteristics'!H:H,MATCH($C1192,'Policy Characteristics'!$C:$C,0))),"",INDEX('Policy Characteristics'!H:H,MATCH($C1192,'Policy Characteristics'!$C:$C,0)))</f>
        <v>0.01</v>
      </c>
      <c r="O1192" s="254" t="str">
        <f>IF(ISBLANK(INDEX('Policy Characteristics'!I:I,MATCH($C1192,'Policy Characteristics'!$C:$C,0))),"",INDEX('Policy Characteristics'!I:I,MATCH($C1192,'Policy Characteristics'!$C:$C,0)))</f>
        <v>% reduction in energy use</v>
      </c>
      <c r="P1192" s="254"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54" t="str">
        <f>IF(ISBLANK(INDEX('Policy Characteristics'!K:K,MATCH($C1192,'Policy Characteristics'!$C:$C,0))),"",INDEX('Policy Characteristics'!K:K,MATCH($C1192,'Policy Characteristics'!$C:$C,0)))</f>
        <v>industry-ag-main.html#eff-stds</v>
      </c>
      <c r="R1192" s="254" t="str">
        <f>IF(ISBLANK(INDEX('Policy Characteristics'!L:L,MATCH($C1192,'Policy Characteristics'!$C:$C,0))),"",INDEX('Policy Characteristics'!L:L,MATCH($C1192,'Policy Characteristics'!$C:$C,0)))</f>
        <v>industry-energy-efficiency-standards.html</v>
      </c>
    </row>
    <row r="1193" spans="1:18" s="4" customFormat="1">
      <c r="A1193" s="254" t="str">
        <f>IF(ISBLANK(INDEX('Policy Characteristics'!A:A,MATCH($C1193,'Policy Characteristics'!$C:$C,0))),"",INDEX('Policy Characteristics'!A:A,MATCH($C1193,'Policy Characteristics'!$C:$C,0)))</f>
        <v>Industry</v>
      </c>
      <c r="B1193" s="262" t="str">
        <f>IF(ISBLANK(INDEX('Policy Characteristics'!B:B,MATCH($C1193,'Policy Characteristics'!$C:$C,0))),"",INDEX('Policy Characteristics'!B:B,MATCH($C1193,'Policy Characteristics'!$C:$C,0)))</f>
        <v>Industry Energy Efficiency Standards</v>
      </c>
      <c r="C1193" s="254" t="str">
        <f t="shared" si="44"/>
        <v>Percentage Improvement in Eqpt Efficiency Standards above BAU</v>
      </c>
      <c r="D1193" s="6" t="s">
        <v>3087</v>
      </c>
      <c r="E1193" s="45" t="s">
        <v>2707</v>
      </c>
      <c r="F1193" t="s">
        <v>3049</v>
      </c>
      <c r="G1193" s="45" t="s">
        <v>2712</v>
      </c>
      <c r="H1193" s="43">
        <v>1177</v>
      </c>
      <c r="I1193" s="324" t="s">
        <v>44</v>
      </c>
      <c r="J1193" s="255" t="str">
        <f>IF(ISBLANK(INDEX('Policy Characteristics'!D:D,MATCH($C1193,'Policy Characteristics'!$C:$C,0))),"",INDEX('Policy Characteristics'!D:D,MATCH($C1193,'Policy Characteristics'!$C:$C,0)))</f>
        <v>Industry Energy Efficiency Standards</v>
      </c>
      <c r="K1193" s="254" t="str">
        <f>IF(ISBLANK(INDEX('Policy Characteristics'!E:E,MATCH($C1193,'Policy Characteristics'!$C:$C,0))),"",INDEX('Policy Characteristics'!E:E,MATCH($C1193,'Policy Characteristics'!$C:$C,0)))</f>
        <v>indst efficiency standards</v>
      </c>
      <c r="L1193" s="261">
        <f>IF(ISBLANK(INDEX('Policy Characteristics'!F:F,MATCH($C1193,'Policy Characteristics'!$C:$C,0))),"",INDEX('Policy Characteristics'!F:F,MATCH($C1193,'Policy Characteristics'!$C:$C,0)))</f>
        <v>0</v>
      </c>
      <c r="M1193" s="261">
        <f>IF(ISBLANK(INDEX('Policy Characteristics'!G:G,MATCH($C1193,'Policy Characteristics'!$C:$C,0))),"",INDEX('Policy Characteristics'!G:G,MATCH($C1193,'Policy Characteristics'!$C:$C,0)))</f>
        <v>0.25</v>
      </c>
      <c r="N1193" s="261">
        <f>IF(ISBLANK(INDEX('Policy Characteristics'!H:H,MATCH($C1193,'Policy Characteristics'!$C:$C,0))),"",INDEX('Policy Characteristics'!H:H,MATCH($C1193,'Policy Characteristics'!$C:$C,0)))</f>
        <v>0.01</v>
      </c>
      <c r="O1193" s="254" t="str">
        <f>IF(ISBLANK(INDEX('Policy Characteristics'!I:I,MATCH($C1193,'Policy Characteristics'!$C:$C,0))),"",INDEX('Policy Characteristics'!I:I,MATCH($C1193,'Policy Characteristics'!$C:$C,0)))</f>
        <v>% reduction in energy use</v>
      </c>
      <c r="P1193" s="254"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54" t="str">
        <f>IF(ISBLANK(INDEX('Policy Characteristics'!K:K,MATCH($C1193,'Policy Characteristics'!$C:$C,0))),"",INDEX('Policy Characteristics'!K:K,MATCH($C1193,'Policy Characteristics'!$C:$C,0)))</f>
        <v>industry-ag-main.html#eff-stds</v>
      </c>
      <c r="R1193" s="254" t="str">
        <f>IF(ISBLANK(INDEX('Policy Characteristics'!L:L,MATCH($C1193,'Policy Characteristics'!$C:$C,0))),"",INDEX('Policy Characteristics'!L:L,MATCH($C1193,'Policy Characteristics'!$C:$C,0)))</f>
        <v>industry-energy-efficiency-standards.html</v>
      </c>
    </row>
    <row r="1194" spans="1:18" s="4" customFormat="1">
      <c r="A1194" s="254" t="str">
        <f>IF(ISBLANK(INDEX('Policy Characteristics'!A:A,MATCH($C1194,'Policy Characteristics'!$C:$C,0))),"",INDEX('Policy Characteristics'!A:A,MATCH($C1194,'Policy Characteristics'!$C:$C,0)))</f>
        <v>Industry</v>
      </c>
      <c r="B1194" s="262" t="str">
        <f>IF(ISBLANK(INDEX('Policy Characteristics'!B:B,MATCH($C1194,'Policy Characteristics'!$C:$C,0))),"",INDEX('Policy Characteristics'!B:B,MATCH($C1194,'Policy Characteristics'!$C:$C,0)))</f>
        <v>Industry Energy Efficiency Standards</v>
      </c>
      <c r="C1194" s="254" t="str">
        <f t="shared" si="44"/>
        <v>Percentage Improvement in Eqpt Efficiency Standards above BAU</v>
      </c>
      <c r="D1194" s="6" t="s">
        <v>3088</v>
      </c>
      <c r="E1194" s="45" t="s">
        <v>2400</v>
      </c>
      <c r="F1194" t="s">
        <v>3050</v>
      </c>
      <c r="G1194" s="45" t="s">
        <v>2406</v>
      </c>
      <c r="H1194" s="43">
        <v>1178</v>
      </c>
      <c r="I1194" s="325" t="s">
        <v>44</v>
      </c>
      <c r="J1194" s="255" t="str">
        <f>IF(ISBLANK(INDEX('Policy Characteristics'!D:D,MATCH($C1194,'Policy Characteristics'!$C:$C,0))),"",INDEX('Policy Characteristics'!D:D,MATCH($C1194,'Policy Characteristics'!$C:$C,0)))</f>
        <v>Industry Energy Efficiency Standards</v>
      </c>
      <c r="K1194" s="254" t="str">
        <f>IF(ISBLANK(INDEX('Policy Characteristics'!E:E,MATCH($C1194,'Policy Characteristics'!$C:$C,0))),"",INDEX('Policy Characteristics'!E:E,MATCH($C1194,'Policy Characteristics'!$C:$C,0)))</f>
        <v>indst efficiency standards</v>
      </c>
      <c r="L1194" s="261">
        <f>IF(ISBLANK(INDEX('Policy Characteristics'!F:F,MATCH($C1194,'Policy Characteristics'!$C:$C,0))),"",INDEX('Policy Characteristics'!F:F,MATCH($C1194,'Policy Characteristics'!$C:$C,0)))</f>
        <v>0</v>
      </c>
      <c r="M1194" s="261">
        <f>IF(ISBLANK(INDEX('Policy Characteristics'!G:G,MATCH($C1194,'Policy Characteristics'!$C:$C,0))),"",INDEX('Policy Characteristics'!G:G,MATCH($C1194,'Policy Characteristics'!$C:$C,0)))</f>
        <v>0.25</v>
      </c>
      <c r="N1194" s="261">
        <f>IF(ISBLANK(INDEX('Policy Characteristics'!H:H,MATCH($C1194,'Policy Characteristics'!$C:$C,0))),"",INDEX('Policy Characteristics'!H:H,MATCH($C1194,'Policy Characteristics'!$C:$C,0)))</f>
        <v>0.01</v>
      </c>
      <c r="O1194" s="254" t="str">
        <f>IF(ISBLANK(INDEX('Policy Characteristics'!I:I,MATCH($C1194,'Policy Characteristics'!$C:$C,0))),"",INDEX('Policy Characteristics'!I:I,MATCH($C1194,'Policy Characteristics'!$C:$C,0)))</f>
        <v>% reduction in energy use</v>
      </c>
      <c r="P1194" s="254"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54" t="str">
        <f>IF(ISBLANK(INDEX('Policy Characteristics'!K:K,MATCH($C1194,'Policy Characteristics'!$C:$C,0))),"",INDEX('Policy Characteristics'!K:K,MATCH($C1194,'Policy Characteristics'!$C:$C,0)))</f>
        <v>industry-ag-main.html#eff-stds</v>
      </c>
      <c r="R1194" s="254" t="str">
        <f>IF(ISBLANK(INDEX('Policy Characteristics'!L:L,MATCH($C1194,'Policy Characteristics'!$C:$C,0))),"",INDEX('Policy Characteristics'!L:L,MATCH($C1194,'Policy Characteristics'!$C:$C,0)))</f>
        <v>industry-energy-efficiency-standards.html</v>
      </c>
    </row>
    <row r="1195" spans="1:18" s="4" customFormat="1">
      <c r="A1195" s="254" t="str">
        <f>IF(ISBLANK(INDEX('Policy Characteristics'!A:A,MATCH($C1195,'Policy Characteristics'!$C:$C,0))),"",INDEX('Policy Characteristics'!A:A,MATCH($C1195,'Policy Characteristics'!$C:$C,0)))</f>
        <v>Industry</v>
      </c>
      <c r="B1195" s="262" t="str">
        <f>IF(ISBLANK(INDEX('Policy Characteristics'!B:B,MATCH($C1195,'Policy Characteristics'!$C:$C,0))),"",INDEX('Policy Characteristics'!B:B,MATCH($C1195,'Policy Characteristics'!$C:$C,0)))</f>
        <v>Industry Energy Efficiency Standards</v>
      </c>
      <c r="C1195" s="254" t="str">
        <f t="shared" si="44"/>
        <v>Percentage Improvement in Eqpt Efficiency Standards above BAU</v>
      </c>
      <c r="D1195" s="6" t="s">
        <v>3088</v>
      </c>
      <c r="E1195" s="45" t="s">
        <v>2401</v>
      </c>
      <c r="F1195" t="s">
        <v>3050</v>
      </c>
      <c r="G1195" s="45" t="s">
        <v>2409</v>
      </c>
      <c r="H1195" s="43">
        <v>1179</v>
      </c>
      <c r="I1195" s="324" t="s">
        <v>44</v>
      </c>
      <c r="J1195" s="255" t="str">
        <f>IF(ISBLANK(INDEX('Policy Characteristics'!D:D,MATCH($C1195,'Policy Characteristics'!$C:$C,0))),"",INDEX('Policy Characteristics'!D:D,MATCH($C1195,'Policy Characteristics'!$C:$C,0)))</f>
        <v>Industry Energy Efficiency Standards</v>
      </c>
      <c r="K1195" s="254" t="str">
        <f>IF(ISBLANK(INDEX('Policy Characteristics'!E:E,MATCH($C1195,'Policy Characteristics'!$C:$C,0))),"",INDEX('Policy Characteristics'!E:E,MATCH($C1195,'Policy Characteristics'!$C:$C,0)))</f>
        <v>indst efficiency standards</v>
      </c>
      <c r="L1195" s="261">
        <f>IF(ISBLANK(INDEX('Policy Characteristics'!F:F,MATCH($C1195,'Policy Characteristics'!$C:$C,0))),"",INDEX('Policy Characteristics'!F:F,MATCH($C1195,'Policy Characteristics'!$C:$C,0)))</f>
        <v>0</v>
      </c>
      <c r="M1195" s="261">
        <f>IF(ISBLANK(INDEX('Policy Characteristics'!G:G,MATCH($C1195,'Policy Characteristics'!$C:$C,0))),"",INDEX('Policy Characteristics'!G:G,MATCH($C1195,'Policy Characteristics'!$C:$C,0)))</f>
        <v>0.25</v>
      </c>
      <c r="N1195" s="261">
        <f>IF(ISBLANK(INDEX('Policy Characteristics'!H:H,MATCH($C1195,'Policy Characteristics'!$C:$C,0))),"",INDEX('Policy Characteristics'!H:H,MATCH($C1195,'Policy Characteristics'!$C:$C,0)))</f>
        <v>0.01</v>
      </c>
      <c r="O1195" s="254" t="str">
        <f>IF(ISBLANK(INDEX('Policy Characteristics'!I:I,MATCH($C1195,'Policy Characteristics'!$C:$C,0))),"",INDEX('Policy Characteristics'!I:I,MATCH($C1195,'Policy Characteristics'!$C:$C,0)))</f>
        <v>% reduction in energy use</v>
      </c>
      <c r="P1195" s="254"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54" t="str">
        <f>IF(ISBLANK(INDEX('Policy Characteristics'!K:K,MATCH($C1195,'Policy Characteristics'!$C:$C,0))),"",INDEX('Policy Characteristics'!K:K,MATCH($C1195,'Policy Characteristics'!$C:$C,0)))</f>
        <v>industry-ag-main.html#eff-stds</v>
      </c>
      <c r="R1195" s="254" t="str">
        <f>IF(ISBLANK(INDEX('Policy Characteristics'!L:L,MATCH($C1195,'Policy Characteristics'!$C:$C,0))),"",INDEX('Policy Characteristics'!L:L,MATCH($C1195,'Policy Characteristics'!$C:$C,0)))</f>
        <v>industry-energy-efficiency-standards.html</v>
      </c>
    </row>
    <row r="1196" spans="1:18" s="4" customFormat="1">
      <c r="A1196" s="254" t="str">
        <f>IF(ISBLANK(INDEX('Policy Characteristics'!A:A,MATCH($C1196,'Policy Characteristics'!$C:$C,0))),"",INDEX('Policy Characteristics'!A:A,MATCH($C1196,'Policy Characteristics'!$C:$C,0)))</f>
        <v>Industry</v>
      </c>
      <c r="B1196" s="262" t="str">
        <f>IF(ISBLANK(INDEX('Policy Characteristics'!B:B,MATCH($C1196,'Policy Characteristics'!$C:$C,0))),"",INDEX('Policy Characteristics'!B:B,MATCH($C1196,'Policy Characteristics'!$C:$C,0)))</f>
        <v>Industry Energy Efficiency Standards</v>
      </c>
      <c r="C1196" s="254" t="str">
        <f t="shared" si="44"/>
        <v>Percentage Improvement in Eqpt Efficiency Standards above BAU</v>
      </c>
      <c r="D1196" s="6" t="s">
        <v>3088</v>
      </c>
      <c r="E1196" s="45" t="s">
        <v>2402</v>
      </c>
      <c r="F1196" t="s">
        <v>3050</v>
      </c>
      <c r="G1196" s="45" t="s">
        <v>2410</v>
      </c>
      <c r="H1196" s="43">
        <v>1180</v>
      </c>
      <c r="I1196" s="324" t="s">
        <v>43</v>
      </c>
      <c r="J1196" s="255" t="str">
        <f>IF(ISBLANK(INDEX('Policy Characteristics'!D:D,MATCH($C1196,'Policy Characteristics'!$C:$C,0))),"",INDEX('Policy Characteristics'!D:D,MATCH($C1196,'Policy Characteristics'!$C:$C,0)))</f>
        <v>Industry Energy Efficiency Standards</v>
      </c>
      <c r="K1196" s="254" t="str">
        <f>IF(ISBLANK(INDEX('Policy Characteristics'!E:E,MATCH($C1196,'Policy Characteristics'!$C:$C,0))),"",INDEX('Policy Characteristics'!E:E,MATCH($C1196,'Policy Characteristics'!$C:$C,0)))</f>
        <v>indst efficiency standards</v>
      </c>
      <c r="L1196" s="261">
        <f>IF(ISBLANK(INDEX('Policy Characteristics'!F:F,MATCH($C1196,'Policy Characteristics'!$C:$C,0))),"",INDEX('Policy Characteristics'!F:F,MATCH($C1196,'Policy Characteristics'!$C:$C,0)))</f>
        <v>0</v>
      </c>
      <c r="M1196" s="261">
        <f>IF(ISBLANK(INDEX('Policy Characteristics'!G:G,MATCH($C1196,'Policy Characteristics'!$C:$C,0))),"",INDEX('Policy Characteristics'!G:G,MATCH($C1196,'Policy Characteristics'!$C:$C,0)))</f>
        <v>0.25</v>
      </c>
      <c r="N1196" s="261">
        <f>IF(ISBLANK(INDEX('Policy Characteristics'!H:H,MATCH($C1196,'Policy Characteristics'!$C:$C,0))),"",INDEX('Policy Characteristics'!H:H,MATCH($C1196,'Policy Characteristics'!$C:$C,0)))</f>
        <v>0.01</v>
      </c>
      <c r="O1196" s="254" t="str">
        <f>IF(ISBLANK(INDEX('Policy Characteristics'!I:I,MATCH($C1196,'Policy Characteristics'!$C:$C,0))),"",INDEX('Policy Characteristics'!I:I,MATCH($C1196,'Policy Characteristics'!$C:$C,0)))</f>
        <v>% reduction in energy use</v>
      </c>
      <c r="P1196" s="254"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54" t="str">
        <f>IF(ISBLANK(INDEX('Policy Characteristics'!K:K,MATCH($C1196,'Policy Characteristics'!$C:$C,0))),"",INDEX('Policy Characteristics'!K:K,MATCH($C1196,'Policy Characteristics'!$C:$C,0)))</f>
        <v>industry-ag-main.html#eff-stds</v>
      </c>
      <c r="R1196" s="254" t="str">
        <f>IF(ISBLANK(INDEX('Policy Characteristics'!L:L,MATCH($C1196,'Policy Characteristics'!$C:$C,0))),"",INDEX('Policy Characteristics'!L:L,MATCH($C1196,'Policy Characteristics'!$C:$C,0)))</f>
        <v>industry-energy-efficiency-standards.html</v>
      </c>
    </row>
    <row r="1197" spans="1:18" s="4" customFormat="1">
      <c r="A1197" s="254" t="str">
        <f>IF(ISBLANK(INDEX('Policy Characteristics'!A:A,MATCH($C1197,'Policy Characteristics'!$C:$C,0))),"",INDEX('Policy Characteristics'!A:A,MATCH($C1197,'Policy Characteristics'!$C:$C,0)))</f>
        <v>Industry</v>
      </c>
      <c r="B1197" s="262" t="str">
        <f>IF(ISBLANK(INDEX('Policy Characteristics'!B:B,MATCH($C1197,'Policy Characteristics'!$C:$C,0))),"",INDEX('Policy Characteristics'!B:B,MATCH($C1197,'Policy Characteristics'!$C:$C,0)))</f>
        <v>Industry Energy Efficiency Standards</v>
      </c>
      <c r="C1197" s="254" t="str">
        <f t="shared" si="44"/>
        <v>Percentage Improvement in Eqpt Efficiency Standards above BAU</v>
      </c>
      <c r="D1197" s="6" t="s">
        <v>3088</v>
      </c>
      <c r="E1197" s="45" t="s">
        <v>2403</v>
      </c>
      <c r="F1197" t="s">
        <v>3050</v>
      </c>
      <c r="G1197" s="45" t="s">
        <v>2407</v>
      </c>
      <c r="H1197" s="43">
        <v>1181</v>
      </c>
      <c r="I1197" s="324" t="s">
        <v>44</v>
      </c>
      <c r="J1197" s="255" t="str">
        <f>IF(ISBLANK(INDEX('Policy Characteristics'!D:D,MATCH($C1197,'Policy Characteristics'!$C:$C,0))),"",INDEX('Policy Characteristics'!D:D,MATCH($C1197,'Policy Characteristics'!$C:$C,0)))</f>
        <v>Industry Energy Efficiency Standards</v>
      </c>
      <c r="K1197" s="254" t="str">
        <f>IF(ISBLANK(INDEX('Policy Characteristics'!E:E,MATCH($C1197,'Policy Characteristics'!$C:$C,0))),"",INDEX('Policy Characteristics'!E:E,MATCH($C1197,'Policy Characteristics'!$C:$C,0)))</f>
        <v>indst efficiency standards</v>
      </c>
      <c r="L1197" s="261">
        <f>IF(ISBLANK(INDEX('Policy Characteristics'!F:F,MATCH($C1197,'Policy Characteristics'!$C:$C,0))),"",INDEX('Policy Characteristics'!F:F,MATCH($C1197,'Policy Characteristics'!$C:$C,0)))</f>
        <v>0</v>
      </c>
      <c r="M1197" s="261">
        <f>IF(ISBLANK(INDEX('Policy Characteristics'!G:G,MATCH($C1197,'Policy Characteristics'!$C:$C,0))),"",INDEX('Policy Characteristics'!G:G,MATCH($C1197,'Policy Characteristics'!$C:$C,0)))</f>
        <v>0.25</v>
      </c>
      <c r="N1197" s="261">
        <f>IF(ISBLANK(INDEX('Policy Characteristics'!H:H,MATCH($C1197,'Policy Characteristics'!$C:$C,0))),"",INDEX('Policy Characteristics'!H:H,MATCH($C1197,'Policy Characteristics'!$C:$C,0)))</f>
        <v>0.01</v>
      </c>
      <c r="O1197" s="254" t="str">
        <f>IF(ISBLANK(INDEX('Policy Characteristics'!I:I,MATCH($C1197,'Policy Characteristics'!$C:$C,0))),"",INDEX('Policy Characteristics'!I:I,MATCH($C1197,'Policy Characteristics'!$C:$C,0)))</f>
        <v>% reduction in energy use</v>
      </c>
      <c r="P1197" s="254"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54" t="str">
        <f>IF(ISBLANK(INDEX('Policy Characteristics'!K:K,MATCH($C1197,'Policy Characteristics'!$C:$C,0))),"",INDEX('Policy Characteristics'!K:K,MATCH($C1197,'Policy Characteristics'!$C:$C,0)))</f>
        <v>industry-ag-main.html#eff-stds</v>
      </c>
      <c r="R1197" s="254" t="str">
        <f>IF(ISBLANK(INDEX('Policy Characteristics'!L:L,MATCH($C1197,'Policy Characteristics'!$C:$C,0))),"",INDEX('Policy Characteristics'!L:L,MATCH($C1197,'Policy Characteristics'!$C:$C,0)))</f>
        <v>industry-energy-efficiency-standards.html</v>
      </c>
    </row>
    <row r="1198" spans="1:18" s="4" customFormat="1">
      <c r="A1198" s="254" t="str">
        <f>IF(ISBLANK(INDEX('Policy Characteristics'!A:A,MATCH($C1198,'Policy Characteristics'!$C:$C,0))),"",INDEX('Policy Characteristics'!A:A,MATCH($C1198,'Policy Characteristics'!$C:$C,0)))</f>
        <v>Industry</v>
      </c>
      <c r="B1198" s="262" t="str">
        <f>IF(ISBLANK(INDEX('Policy Characteristics'!B:B,MATCH($C1198,'Policy Characteristics'!$C:$C,0))),"",INDEX('Policy Characteristics'!B:B,MATCH($C1198,'Policy Characteristics'!$C:$C,0)))</f>
        <v>Industry Energy Efficiency Standards</v>
      </c>
      <c r="C1198" s="254" t="str">
        <f t="shared" si="44"/>
        <v>Percentage Improvement in Eqpt Efficiency Standards above BAU</v>
      </c>
      <c r="D1198" s="6" t="s">
        <v>3088</v>
      </c>
      <c r="E1198" s="45" t="s">
        <v>2404</v>
      </c>
      <c r="F1198" t="s">
        <v>3050</v>
      </c>
      <c r="G1198" s="45" t="s">
        <v>2408</v>
      </c>
      <c r="H1198" s="43">
        <v>1182</v>
      </c>
      <c r="I1198" s="324" t="s">
        <v>44</v>
      </c>
      <c r="J1198" s="255" t="str">
        <f>IF(ISBLANK(INDEX('Policy Characteristics'!D:D,MATCH($C1198,'Policy Characteristics'!$C:$C,0))),"",INDEX('Policy Characteristics'!D:D,MATCH($C1198,'Policy Characteristics'!$C:$C,0)))</f>
        <v>Industry Energy Efficiency Standards</v>
      </c>
      <c r="K1198" s="254" t="str">
        <f>IF(ISBLANK(INDEX('Policy Characteristics'!E:E,MATCH($C1198,'Policy Characteristics'!$C:$C,0))),"",INDEX('Policy Characteristics'!E:E,MATCH($C1198,'Policy Characteristics'!$C:$C,0)))</f>
        <v>indst efficiency standards</v>
      </c>
      <c r="L1198" s="261">
        <f>IF(ISBLANK(INDEX('Policy Characteristics'!F:F,MATCH($C1198,'Policy Characteristics'!$C:$C,0))),"",INDEX('Policy Characteristics'!F:F,MATCH($C1198,'Policy Characteristics'!$C:$C,0)))</f>
        <v>0</v>
      </c>
      <c r="M1198" s="261">
        <f>IF(ISBLANK(INDEX('Policy Characteristics'!G:G,MATCH($C1198,'Policy Characteristics'!$C:$C,0))),"",INDEX('Policy Characteristics'!G:G,MATCH($C1198,'Policy Characteristics'!$C:$C,0)))</f>
        <v>0.25</v>
      </c>
      <c r="N1198" s="261">
        <f>IF(ISBLANK(INDEX('Policy Characteristics'!H:H,MATCH($C1198,'Policy Characteristics'!$C:$C,0))),"",INDEX('Policy Characteristics'!H:H,MATCH($C1198,'Policy Characteristics'!$C:$C,0)))</f>
        <v>0.01</v>
      </c>
      <c r="O1198" s="254" t="str">
        <f>IF(ISBLANK(INDEX('Policy Characteristics'!I:I,MATCH($C1198,'Policy Characteristics'!$C:$C,0))),"",INDEX('Policy Characteristics'!I:I,MATCH($C1198,'Policy Characteristics'!$C:$C,0)))</f>
        <v>% reduction in energy use</v>
      </c>
      <c r="P1198" s="254"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54" t="str">
        <f>IF(ISBLANK(INDEX('Policy Characteristics'!K:K,MATCH($C1198,'Policy Characteristics'!$C:$C,0))),"",INDEX('Policy Characteristics'!K:K,MATCH($C1198,'Policy Characteristics'!$C:$C,0)))</f>
        <v>industry-ag-main.html#eff-stds</v>
      </c>
      <c r="R1198" s="254" t="str">
        <f>IF(ISBLANK(INDEX('Policy Characteristics'!L:L,MATCH($C1198,'Policy Characteristics'!$C:$C,0))),"",INDEX('Policy Characteristics'!L:L,MATCH($C1198,'Policy Characteristics'!$C:$C,0)))</f>
        <v>industry-energy-efficiency-standards.html</v>
      </c>
    </row>
    <row r="1199" spans="1:18" s="4" customFormat="1">
      <c r="A1199" s="254" t="str">
        <f>IF(ISBLANK(INDEX('Policy Characteristics'!A:A,MATCH($C1199,'Policy Characteristics'!$C:$C,0))),"",INDEX('Policy Characteristics'!A:A,MATCH($C1199,'Policy Characteristics'!$C:$C,0)))</f>
        <v>Industry</v>
      </c>
      <c r="B1199" s="262" t="str">
        <f>IF(ISBLANK(INDEX('Policy Characteristics'!B:B,MATCH($C1199,'Policy Characteristics'!$C:$C,0))),"",INDEX('Policy Characteristics'!B:B,MATCH($C1199,'Policy Characteristics'!$C:$C,0)))</f>
        <v>Industry Energy Efficiency Standards</v>
      </c>
      <c r="C1199" s="254" t="str">
        <f t="shared" si="44"/>
        <v>Percentage Improvement in Eqpt Efficiency Standards above BAU</v>
      </c>
      <c r="D1199" s="6" t="s">
        <v>3088</v>
      </c>
      <c r="E1199" s="45" t="s">
        <v>2405</v>
      </c>
      <c r="F1199" t="s">
        <v>3050</v>
      </c>
      <c r="G1199" s="45" t="s">
        <v>2411</v>
      </c>
      <c r="H1199" s="43">
        <v>1183</v>
      </c>
      <c r="I1199" s="324" t="s">
        <v>44</v>
      </c>
      <c r="J1199" s="255" t="str">
        <f>IF(ISBLANK(INDEX('Policy Characteristics'!D:D,MATCH($C1199,'Policy Characteristics'!$C:$C,0))),"",INDEX('Policy Characteristics'!D:D,MATCH($C1199,'Policy Characteristics'!$C:$C,0)))</f>
        <v>Industry Energy Efficiency Standards</v>
      </c>
      <c r="K1199" s="254" t="str">
        <f>IF(ISBLANK(INDEX('Policy Characteristics'!E:E,MATCH($C1199,'Policy Characteristics'!$C:$C,0))),"",INDEX('Policy Characteristics'!E:E,MATCH($C1199,'Policy Characteristics'!$C:$C,0)))</f>
        <v>indst efficiency standards</v>
      </c>
      <c r="L1199" s="261">
        <f>IF(ISBLANK(INDEX('Policy Characteristics'!F:F,MATCH($C1199,'Policy Characteristics'!$C:$C,0))),"",INDEX('Policy Characteristics'!F:F,MATCH($C1199,'Policy Characteristics'!$C:$C,0)))</f>
        <v>0</v>
      </c>
      <c r="M1199" s="261">
        <f>IF(ISBLANK(INDEX('Policy Characteristics'!G:G,MATCH($C1199,'Policy Characteristics'!$C:$C,0))),"",INDEX('Policy Characteristics'!G:G,MATCH($C1199,'Policy Characteristics'!$C:$C,0)))</f>
        <v>0.25</v>
      </c>
      <c r="N1199" s="261">
        <f>IF(ISBLANK(INDEX('Policy Characteristics'!H:H,MATCH($C1199,'Policy Characteristics'!$C:$C,0))),"",INDEX('Policy Characteristics'!H:H,MATCH($C1199,'Policy Characteristics'!$C:$C,0)))</f>
        <v>0.01</v>
      </c>
      <c r="O1199" s="254" t="str">
        <f>IF(ISBLANK(INDEX('Policy Characteristics'!I:I,MATCH($C1199,'Policy Characteristics'!$C:$C,0))),"",INDEX('Policy Characteristics'!I:I,MATCH($C1199,'Policy Characteristics'!$C:$C,0)))</f>
        <v>% reduction in energy use</v>
      </c>
      <c r="P1199" s="254" t="str">
        <f>IF(ISBLANK(INDEX('Policy Characteristics'!J:J,MATCH($C1199,'Policy Characteristics'!$C:$C,0))),"",INDEX('Policy Characteristics'!J:J,MATCH($C1199,'Policy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9" s="254" t="str">
        <f>IF(ISBLANK(INDEX('Policy Characteristics'!K:K,MATCH($C1199,'Policy Characteristics'!$C:$C,0))),"",INDEX('Policy Characteristics'!K:K,MATCH($C1199,'Policy Characteristics'!$C:$C,0)))</f>
        <v>industry-ag-main.html#eff-stds</v>
      </c>
      <c r="R1199" s="254" t="str">
        <f>IF(ISBLANK(INDEX('Policy Characteristics'!L:L,MATCH($C1199,'Policy Characteristics'!$C:$C,0))),"",INDEX('Policy Characteristics'!L:L,MATCH($C1199,'Policy Characteristics'!$C:$C,0)))</f>
        <v>industry-energy-efficiency-standards.html</v>
      </c>
    </row>
    <row r="1200" spans="1:18" s="4" customFormat="1">
      <c r="A1200" s="254" t="str">
        <f>IF(ISBLANK(INDEX('Policy Characteristics'!A:A,MATCH($C1200,'Policy Characteristics'!$C:$C,0))),"",INDEX('Policy Characteristics'!A:A,MATCH($C1200,'Policy Characteristics'!$C:$C,0)))</f>
        <v>Industry</v>
      </c>
      <c r="B1200" s="262" t="str">
        <f>IF(ISBLANK(INDEX('Policy Characteristics'!B:B,MATCH($C1200,'Policy Characteristics'!$C:$C,0))),"",INDEX('Policy Characteristics'!B:B,MATCH($C1200,'Policy Characteristics'!$C:$C,0)))</f>
        <v>Industry Energy Efficiency Standards</v>
      </c>
      <c r="C1200" s="254" t="str">
        <f t="shared" si="44"/>
        <v>Percentage Improvement in Eqpt Efficiency Standards above BAU</v>
      </c>
      <c r="D1200" s="6" t="s">
        <v>3088</v>
      </c>
      <c r="E1200" s="45" t="s">
        <v>2708</v>
      </c>
      <c r="F1200" t="s">
        <v>3050</v>
      </c>
      <c r="G1200" s="45" t="s">
        <v>2711</v>
      </c>
      <c r="H1200" s="43">
        <v>1184</v>
      </c>
      <c r="I1200" s="324" t="s">
        <v>44</v>
      </c>
      <c r="J1200" s="255" t="str">
        <f>IF(ISBLANK(INDEX('Policy Characteristics'!D:D,MATCH($C1200,'Policy Characteristics'!$C:$C,0))),"",INDEX('Policy Characteristics'!D:D,MATCH($C1200,'Policy Characteristics'!$C:$C,0)))</f>
        <v>Industry Energy Efficiency Standards</v>
      </c>
      <c r="K1200" s="254" t="str">
        <f>IF(ISBLANK(INDEX('Policy Characteristics'!E:E,MATCH($C1200,'Policy Characteristics'!$C:$C,0))),"",INDEX('Policy Characteristics'!E:E,MATCH($C1200,'Policy Characteristics'!$C:$C,0)))</f>
        <v>indst efficiency standards</v>
      </c>
      <c r="L1200" s="261">
        <f>IF(ISBLANK(INDEX('Policy Characteristics'!F:F,MATCH($C1200,'Policy Characteristics'!$C:$C,0))),"",INDEX('Policy Characteristics'!F:F,MATCH($C1200,'Policy Characteristics'!$C:$C,0)))</f>
        <v>0</v>
      </c>
      <c r="M1200" s="261">
        <f>IF(ISBLANK(INDEX('Policy Characteristics'!G:G,MATCH($C1200,'Policy Characteristics'!$C:$C,0))),"",INDEX('Policy Characteristics'!G:G,MATCH($C1200,'Policy Characteristics'!$C:$C,0)))</f>
        <v>0.25</v>
      </c>
      <c r="N1200" s="261">
        <f>IF(ISBLANK(INDEX('Policy Characteristics'!H:H,MATCH($C1200,'Policy Characteristics'!$C:$C,0))),"",INDEX('Policy Characteristics'!H:H,MATCH($C1200,'Policy Characteristics'!$C:$C,0)))</f>
        <v>0.01</v>
      </c>
      <c r="O1200" s="254" t="str">
        <f>IF(ISBLANK(INDEX('Policy Characteristics'!I:I,MATCH($C1200,'Policy Characteristics'!$C:$C,0))),"",INDEX('Policy Characteristics'!I:I,MATCH($C1200,'Policy Characteristics'!$C:$C,0)))</f>
        <v>% reduction in energy use</v>
      </c>
      <c r="P1200" s="254" t="str">
        <f>IF(ISBLANK(INDEX('Policy Characteristics'!J:J,MATCH($C1200,'Policy Characteristics'!$C:$C,0))),"",INDEX('Policy Characteristics'!J:J,MATCH($C1200,'Policy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0" s="254" t="str">
        <f>IF(ISBLANK(INDEX('Policy Characteristics'!K:K,MATCH($C1200,'Policy Characteristics'!$C:$C,0))),"",INDEX('Policy Characteristics'!K:K,MATCH($C1200,'Policy Characteristics'!$C:$C,0)))</f>
        <v>industry-ag-main.html#eff-stds</v>
      </c>
      <c r="R1200" s="254" t="str">
        <f>IF(ISBLANK(INDEX('Policy Characteristics'!L:L,MATCH($C1200,'Policy Characteristics'!$C:$C,0))),"",INDEX('Policy Characteristics'!L:L,MATCH($C1200,'Policy Characteristics'!$C:$C,0)))</f>
        <v>industry-energy-efficiency-standards.html</v>
      </c>
    </row>
    <row r="1201" spans="1:18" s="4" customFormat="1">
      <c r="A1201" s="254" t="str">
        <f>IF(ISBLANK(INDEX('Policy Characteristics'!A:A,MATCH($C1201,'Policy Characteristics'!$C:$C,0))),"",INDEX('Policy Characteristics'!A:A,MATCH($C1201,'Policy Characteristics'!$C:$C,0)))</f>
        <v>Industry</v>
      </c>
      <c r="B1201" s="262" t="str">
        <f>IF(ISBLANK(INDEX('Policy Characteristics'!B:B,MATCH($C1201,'Policy Characteristics'!$C:$C,0))),"",INDEX('Policy Characteristics'!B:B,MATCH($C1201,'Policy Characteristics'!$C:$C,0)))</f>
        <v>Industry Energy Efficiency Standards</v>
      </c>
      <c r="C1201" s="254" t="str">
        <f t="shared" si="44"/>
        <v>Percentage Improvement in Eqpt Efficiency Standards above BAU</v>
      </c>
      <c r="D1201" s="6" t="s">
        <v>3088</v>
      </c>
      <c r="E1201" s="45" t="s">
        <v>2709</v>
      </c>
      <c r="F1201" t="s">
        <v>3050</v>
      </c>
      <c r="G1201" s="45" t="s">
        <v>2713</v>
      </c>
      <c r="H1201" s="43">
        <v>1185</v>
      </c>
      <c r="I1201" s="324" t="s">
        <v>44</v>
      </c>
      <c r="J1201" s="255" t="str">
        <f>IF(ISBLANK(INDEX('Policy Characteristics'!D:D,MATCH($C1201,'Policy Characteristics'!$C:$C,0))),"",INDEX('Policy Characteristics'!D:D,MATCH($C1201,'Policy Characteristics'!$C:$C,0)))</f>
        <v>Industry Energy Efficiency Standards</v>
      </c>
      <c r="K1201" s="254" t="str">
        <f>IF(ISBLANK(INDEX('Policy Characteristics'!E:E,MATCH($C1201,'Policy Characteristics'!$C:$C,0))),"",INDEX('Policy Characteristics'!E:E,MATCH($C1201,'Policy Characteristics'!$C:$C,0)))</f>
        <v>indst efficiency standards</v>
      </c>
      <c r="L1201" s="261">
        <f>IF(ISBLANK(INDEX('Policy Characteristics'!F:F,MATCH($C1201,'Policy Characteristics'!$C:$C,0))),"",INDEX('Policy Characteristics'!F:F,MATCH($C1201,'Policy Characteristics'!$C:$C,0)))</f>
        <v>0</v>
      </c>
      <c r="M1201" s="261">
        <f>IF(ISBLANK(INDEX('Policy Characteristics'!G:G,MATCH($C1201,'Policy Characteristics'!$C:$C,0))),"",INDEX('Policy Characteristics'!G:G,MATCH($C1201,'Policy Characteristics'!$C:$C,0)))</f>
        <v>0.25</v>
      </c>
      <c r="N1201" s="261">
        <f>IF(ISBLANK(INDEX('Policy Characteristics'!H:H,MATCH($C1201,'Policy Characteristics'!$C:$C,0))),"",INDEX('Policy Characteristics'!H:H,MATCH($C1201,'Policy Characteristics'!$C:$C,0)))</f>
        <v>0.01</v>
      </c>
      <c r="O1201" s="254" t="str">
        <f>IF(ISBLANK(INDEX('Policy Characteristics'!I:I,MATCH($C1201,'Policy Characteristics'!$C:$C,0))),"",INDEX('Policy Characteristics'!I:I,MATCH($C1201,'Policy Characteristics'!$C:$C,0)))</f>
        <v>% reduction in energy use</v>
      </c>
      <c r="P1201" s="254" t="str">
        <f>IF(ISBLANK(INDEX('Policy Characteristics'!J:J,MATCH($C1201,'Policy Characteristics'!$C:$C,0))),"",INDEX('Policy Characteristics'!J:J,MATCH($C1201,'Policy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1" s="254" t="str">
        <f>IF(ISBLANK(INDEX('Policy Characteristics'!K:K,MATCH($C1201,'Policy Characteristics'!$C:$C,0))),"",INDEX('Policy Characteristics'!K:K,MATCH($C1201,'Policy Characteristics'!$C:$C,0)))</f>
        <v>industry-ag-main.html#eff-stds</v>
      </c>
      <c r="R1201" s="254" t="str">
        <f>IF(ISBLANK(INDEX('Policy Characteristics'!L:L,MATCH($C1201,'Policy Characteristics'!$C:$C,0))),"",INDEX('Policy Characteristics'!L:L,MATCH($C1201,'Policy Characteristics'!$C:$C,0)))</f>
        <v>industry-energy-efficiency-standards.html</v>
      </c>
    </row>
    <row r="1202" spans="1:18" s="4" customFormat="1">
      <c r="A1202" s="254" t="str">
        <f>IF(ISBLANK(INDEX('Policy Characteristics'!A:A,MATCH($C1202,'Policy Characteristics'!$C:$C,0))),"",INDEX('Policy Characteristics'!A:A,MATCH($C1202,'Policy Characteristics'!$C:$C,0)))</f>
        <v>Industry</v>
      </c>
      <c r="B1202" s="262" t="str">
        <f>IF(ISBLANK(INDEX('Policy Characteristics'!B:B,MATCH($C1202,'Policy Characteristics'!$C:$C,0))),"",INDEX('Policy Characteristics'!B:B,MATCH($C1202,'Policy Characteristics'!$C:$C,0)))</f>
        <v>Industry Energy Efficiency Standards</v>
      </c>
      <c r="C1202" s="254" t="str">
        <f t="shared" si="44"/>
        <v>Percentage Improvement in Eqpt Efficiency Standards above BAU</v>
      </c>
      <c r="D1202" s="6" t="s">
        <v>3088</v>
      </c>
      <c r="E1202" s="45" t="s">
        <v>2710</v>
      </c>
      <c r="F1202" t="s">
        <v>3050</v>
      </c>
      <c r="G1202" s="45" t="s">
        <v>2714</v>
      </c>
      <c r="H1202" s="43">
        <v>1186</v>
      </c>
      <c r="I1202" s="324" t="s">
        <v>44</v>
      </c>
      <c r="J1202" s="255" t="str">
        <f>IF(ISBLANK(INDEX('Policy Characteristics'!D:D,MATCH($C1202,'Policy Characteristics'!$C:$C,0))),"",INDEX('Policy Characteristics'!D:D,MATCH($C1202,'Policy Characteristics'!$C:$C,0)))</f>
        <v>Industry Energy Efficiency Standards</v>
      </c>
      <c r="K1202" s="254" t="str">
        <f>IF(ISBLANK(INDEX('Policy Characteristics'!E:E,MATCH($C1202,'Policy Characteristics'!$C:$C,0))),"",INDEX('Policy Characteristics'!E:E,MATCH($C1202,'Policy Characteristics'!$C:$C,0)))</f>
        <v>indst efficiency standards</v>
      </c>
      <c r="L1202" s="261">
        <f>IF(ISBLANK(INDEX('Policy Characteristics'!F:F,MATCH($C1202,'Policy Characteristics'!$C:$C,0))),"",INDEX('Policy Characteristics'!F:F,MATCH($C1202,'Policy Characteristics'!$C:$C,0)))</f>
        <v>0</v>
      </c>
      <c r="M1202" s="261">
        <f>IF(ISBLANK(INDEX('Policy Characteristics'!G:G,MATCH($C1202,'Policy Characteristics'!$C:$C,0))),"",INDEX('Policy Characteristics'!G:G,MATCH($C1202,'Policy Characteristics'!$C:$C,0)))</f>
        <v>0.25</v>
      </c>
      <c r="N1202" s="261">
        <f>IF(ISBLANK(INDEX('Policy Characteristics'!H:H,MATCH($C1202,'Policy Characteristics'!$C:$C,0))),"",INDEX('Policy Characteristics'!H:H,MATCH($C1202,'Policy Characteristics'!$C:$C,0)))</f>
        <v>0.01</v>
      </c>
      <c r="O1202" s="254" t="str">
        <f>IF(ISBLANK(INDEX('Policy Characteristics'!I:I,MATCH($C1202,'Policy Characteristics'!$C:$C,0))),"",INDEX('Policy Characteristics'!I:I,MATCH($C1202,'Policy Characteristics'!$C:$C,0)))</f>
        <v>% reduction in energy use</v>
      </c>
      <c r="P1202" s="254" t="str">
        <f>IF(ISBLANK(INDEX('Policy Characteristics'!J:J,MATCH($C1202,'Policy Characteristics'!$C:$C,0))),"",INDEX('Policy Characteristics'!J:J,MATCH($C1202,'Policy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2" s="254" t="str">
        <f>IF(ISBLANK(INDEX('Policy Characteristics'!K:K,MATCH($C1202,'Policy Characteristics'!$C:$C,0))),"",INDEX('Policy Characteristics'!K:K,MATCH($C1202,'Policy Characteristics'!$C:$C,0)))</f>
        <v>industry-ag-main.html#eff-stds</v>
      </c>
      <c r="R1202" s="254" t="str">
        <f>IF(ISBLANK(INDEX('Policy Characteristics'!L:L,MATCH($C1202,'Policy Characteristics'!$C:$C,0))),"",INDEX('Policy Characteristics'!L:L,MATCH($C1202,'Policy Characteristics'!$C:$C,0)))</f>
        <v>industry-energy-efficiency-standards.html</v>
      </c>
    </row>
    <row r="1203" spans="1:18" s="4" customFormat="1">
      <c r="A1203" s="254" t="str">
        <f>IF(ISBLANK(INDEX('Policy Characteristics'!A:A,MATCH($C1203,'Policy Characteristics'!$C:$C,0))),"",INDEX('Policy Characteristics'!A:A,MATCH($C1203,'Policy Characteristics'!$C:$C,0)))</f>
        <v>Industry</v>
      </c>
      <c r="B1203" s="262" t="str">
        <f>IF(ISBLANK(INDEX('Policy Characteristics'!B:B,MATCH($C1203,'Policy Characteristics'!$C:$C,0))),"",INDEX('Policy Characteristics'!B:B,MATCH($C1203,'Policy Characteristics'!$C:$C,0)))</f>
        <v>Industry Energy Efficiency Standards</v>
      </c>
      <c r="C1203" s="254" t="str">
        <f t="shared" si="44"/>
        <v>Percentage Improvement in Eqpt Efficiency Standards above BAU</v>
      </c>
      <c r="D1203" s="6" t="s">
        <v>3088</v>
      </c>
      <c r="E1203" s="45" t="s">
        <v>2707</v>
      </c>
      <c r="F1203" t="s">
        <v>3050</v>
      </c>
      <c r="G1203" s="45" t="s">
        <v>2712</v>
      </c>
      <c r="H1203" s="43">
        <v>1187</v>
      </c>
      <c r="I1203" s="324" t="s">
        <v>44</v>
      </c>
      <c r="J1203" s="255" t="str">
        <f>IF(ISBLANK(INDEX('Policy Characteristics'!D:D,MATCH($C1203,'Policy Characteristics'!$C:$C,0))),"",INDEX('Policy Characteristics'!D:D,MATCH($C1203,'Policy Characteristics'!$C:$C,0)))</f>
        <v>Industry Energy Efficiency Standards</v>
      </c>
      <c r="K1203" s="254" t="str">
        <f>IF(ISBLANK(INDEX('Policy Characteristics'!E:E,MATCH($C1203,'Policy Characteristics'!$C:$C,0))),"",INDEX('Policy Characteristics'!E:E,MATCH($C1203,'Policy Characteristics'!$C:$C,0)))</f>
        <v>indst efficiency standards</v>
      </c>
      <c r="L1203" s="261">
        <f>IF(ISBLANK(INDEX('Policy Characteristics'!F:F,MATCH($C1203,'Policy Characteristics'!$C:$C,0))),"",INDEX('Policy Characteristics'!F:F,MATCH($C1203,'Policy Characteristics'!$C:$C,0)))</f>
        <v>0</v>
      </c>
      <c r="M1203" s="261">
        <f>IF(ISBLANK(INDEX('Policy Characteristics'!G:G,MATCH($C1203,'Policy Characteristics'!$C:$C,0))),"",INDEX('Policy Characteristics'!G:G,MATCH($C1203,'Policy Characteristics'!$C:$C,0)))</f>
        <v>0.25</v>
      </c>
      <c r="N1203" s="261">
        <f>IF(ISBLANK(INDEX('Policy Characteristics'!H:H,MATCH($C1203,'Policy Characteristics'!$C:$C,0))),"",INDEX('Policy Characteristics'!H:H,MATCH($C1203,'Policy Characteristics'!$C:$C,0)))</f>
        <v>0.01</v>
      </c>
      <c r="O1203" s="254" t="str">
        <f>IF(ISBLANK(INDEX('Policy Characteristics'!I:I,MATCH($C1203,'Policy Characteristics'!$C:$C,0))),"",INDEX('Policy Characteristics'!I:I,MATCH($C1203,'Policy Characteristics'!$C:$C,0)))</f>
        <v>% reduction in energy use</v>
      </c>
      <c r="P1203" s="254" t="str">
        <f>IF(ISBLANK(INDEX('Policy Characteristics'!J:J,MATCH($C1203,'Policy Characteristics'!$C:$C,0))),"",INDEX('Policy Characteristics'!J:J,MATCH($C1203,'Policy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3" s="254" t="str">
        <f>IF(ISBLANK(INDEX('Policy Characteristics'!K:K,MATCH($C1203,'Policy Characteristics'!$C:$C,0))),"",INDEX('Policy Characteristics'!K:K,MATCH($C1203,'Policy Characteristics'!$C:$C,0)))</f>
        <v>industry-ag-main.html#eff-stds</v>
      </c>
      <c r="R1203" s="254" t="str">
        <f>IF(ISBLANK(INDEX('Policy Characteristics'!L:L,MATCH($C1203,'Policy Characteristics'!$C:$C,0))),"",INDEX('Policy Characteristics'!L:L,MATCH($C1203,'Policy Characteristics'!$C:$C,0)))</f>
        <v>industry-energy-efficiency-standards.html</v>
      </c>
    </row>
    <row r="1204" spans="1:18" s="4" customFormat="1">
      <c r="A1204" s="254" t="str">
        <f>IF(ISBLANK(INDEX('Policy Characteristics'!A:A,MATCH($C1204,'Policy Characteristics'!$C:$C,0))),"",INDEX('Policy Characteristics'!A:A,MATCH($C1204,'Policy Characteristics'!$C:$C,0)))</f>
        <v>Industry</v>
      </c>
      <c r="B1204" s="262" t="str">
        <f>IF(ISBLANK(INDEX('Policy Characteristics'!B:B,MATCH($C1204,'Policy Characteristics'!$C:$C,0))),"",INDEX('Policy Characteristics'!B:B,MATCH($C1204,'Policy Characteristics'!$C:$C,0)))</f>
        <v>Industry Energy Efficiency Standards</v>
      </c>
      <c r="C1204" s="254" t="str">
        <f t="shared" si="44"/>
        <v>Percentage Improvement in Eqpt Efficiency Standards above BAU</v>
      </c>
      <c r="D1204" s="6" t="s">
        <v>3089</v>
      </c>
      <c r="E1204" s="45" t="s">
        <v>2400</v>
      </c>
      <c r="F1204" t="s">
        <v>3092</v>
      </c>
      <c r="G1204" s="45" t="s">
        <v>2406</v>
      </c>
      <c r="H1204" s="43">
        <v>1188</v>
      </c>
      <c r="I1204" s="324" t="s">
        <v>43</v>
      </c>
      <c r="J1204" s="255" t="str">
        <f>IF(ISBLANK(INDEX('Policy Characteristics'!D:D,MATCH($C1204,'Policy Characteristics'!$C:$C,0))),"",INDEX('Policy Characteristics'!D:D,MATCH($C1204,'Policy Characteristics'!$C:$C,0)))</f>
        <v>Industry Energy Efficiency Standards</v>
      </c>
      <c r="K1204" s="254" t="str">
        <f>IF(ISBLANK(INDEX('Policy Characteristics'!E:E,MATCH($C1204,'Policy Characteristics'!$C:$C,0))),"",INDEX('Policy Characteristics'!E:E,MATCH($C1204,'Policy Characteristics'!$C:$C,0)))</f>
        <v>indst efficiency standards</v>
      </c>
      <c r="L1204" s="261">
        <f>IF(ISBLANK(INDEX('Policy Characteristics'!F:F,MATCH($C1204,'Policy Characteristics'!$C:$C,0))),"",INDEX('Policy Characteristics'!F:F,MATCH($C1204,'Policy Characteristics'!$C:$C,0)))</f>
        <v>0</v>
      </c>
      <c r="M1204" s="261">
        <f>IF(ISBLANK(INDEX('Policy Characteristics'!G:G,MATCH($C1204,'Policy Characteristics'!$C:$C,0))),"",INDEX('Policy Characteristics'!G:G,MATCH($C1204,'Policy Characteristics'!$C:$C,0)))</f>
        <v>0.25</v>
      </c>
      <c r="N1204" s="261">
        <f>IF(ISBLANK(INDEX('Policy Characteristics'!H:H,MATCH($C1204,'Policy Characteristics'!$C:$C,0))),"",INDEX('Policy Characteristics'!H:H,MATCH($C1204,'Policy Characteristics'!$C:$C,0)))</f>
        <v>0.01</v>
      </c>
      <c r="O1204" s="254" t="str">
        <f>IF(ISBLANK(INDEX('Policy Characteristics'!I:I,MATCH($C1204,'Policy Characteristics'!$C:$C,0))),"",INDEX('Policy Characteristics'!I:I,MATCH($C1204,'Policy Characteristics'!$C:$C,0)))</f>
        <v>% reduction in energy use</v>
      </c>
      <c r="P1204" s="254" t="str">
        <f>IF(ISBLANK(INDEX('Policy Characteristics'!J:J,MATCH($C1204,'Policy Characteristics'!$C:$C,0))),"",INDEX('Policy Characteristics'!J:J,MATCH($C1204,'Policy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4" s="254" t="str">
        <f>IF(ISBLANK(INDEX('Policy Characteristics'!K:K,MATCH($C1204,'Policy Characteristics'!$C:$C,0))),"",INDEX('Policy Characteristics'!K:K,MATCH($C1204,'Policy Characteristics'!$C:$C,0)))</f>
        <v>industry-ag-main.html#eff-stds</v>
      </c>
      <c r="R1204" s="254" t="str">
        <f>IF(ISBLANK(INDEX('Policy Characteristics'!L:L,MATCH($C1204,'Policy Characteristics'!$C:$C,0))),"",INDEX('Policy Characteristics'!L:L,MATCH($C1204,'Policy Characteristics'!$C:$C,0)))</f>
        <v>industry-energy-efficiency-standards.html</v>
      </c>
    </row>
    <row r="1205" spans="1:18" s="4" customFormat="1">
      <c r="A1205" s="254" t="str">
        <f>IF(ISBLANK(INDEX('Policy Characteristics'!A:A,MATCH($C1205,'Policy Characteristics'!$C:$C,0))),"",INDEX('Policy Characteristics'!A:A,MATCH($C1205,'Policy Characteristics'!$C:$C,0)))</f>
        <v>Industry</v>
      </c>
      <c r="B1205" s="262" t="str">
        <f>IF(ISBLANK(INDEX('Policy Characteristics'!B:B,MATCH($C1205,'Policy Characteristics'!$C:$C,0))),"",INDEX('Policy Characteristics'!B:B,MATCH($C1205,'Policy Characteristics'!$C:$C,0)))</f>
        <v>Industry Energy Efficiency Standards</v>
      </c>
      <c r="C1205" s="254" t="str">
        <f t="shared" si="44"/>
        <v>Percentage Improvement in Eqpt Efficiency Standards above BAU</v>
      </c>
      <c r="D1205" s="6" t="s">
        <v>3089</v>
      </c>
      <c r="E1205" s="45" t="s">
        <v>2401</v>
      </c>
      <c r="F1205" t="s">
        <v>3092</v>
      </c>
      <c r="G1205" s="45" t="s">
        <v>2409</v>
      </c>
      <c r="H1205" s="43">
        <v>1189</v>
      </c>
      <c r="I1205" s="324" t="s">
        <v>44</v>
      </c>
      <c r="J1205" s="255" t="str">
        <f>IF(ISBLANK(INDEX('Policy Characteristics'!D:D,MATCH($C1205,'Policy Characteristics'!$C:$C,0))),"",INDEX('Policy Characteristics'!D:D,MATCH($C1205,'Policy Characteristics'!$C:$C,0)))</f>
        <v>Industry Energy Efficiency Standards</v>
      </c>
      <c r="K1205" s="254" t="str">
        <f>IF(ISBLANK(INDEX('Policy Characteristics'!E:E,MATCH($C1205,'Policy Characteristics'!$C:$C,0))),"",INDEX('Policy Characteristics'!E:E,MATCH($C1205,'Policy Characteristics'!$C:$C,0)))</f>
        <v>indst efficiency standards</v>
      </c>
      <c r="L1205" s="261">
        <f>IF(ISBLANK(INDEX('Policy Characteristics'!F:F,MATCH($C1205,'Policy Characteristics'!$C:$C,0))),"",INDEX('Policy Characteristics'!F:F,MATCH($C1205,'Policy Characteristics'!$C:$C,0)))</f>
        <v>0</v>
      </c>
      <c r="M1205" s="261">
        <f>IF(ISBLANK(INDEX('Policy Characteristics'!G:G,MATCH($C1205,'Policy Characteristics'!$C:$C,0))),"",INDEX('Policy Characteristics'!G:G,MATCH($C1205,'Policy Characteristics'!$C:$C,0)))</f>
        <v>0.25</v>
      </c>
      <c r="N1205" s="261">
        <f>IF(ISBLANK(INDEX('Policy Characteristics'!H:H,MATCH($C1205,'Policy Characteristics'!$C:$C,0))),"",INDEX('Policy Characteristics'!H:H,MATCH($C1205,'Policy Characteristics'!$C:$C,0)))</f>
        <v>0.01</v>
      </c>
      <c r="O1205" s="254" t="str">
        <f>IF(ISBLANK(INDEX('Policy Characteristics'!I:I,MATCH($C1205,'Policy Characteristics'!$C:$C,0))),"",INDEX('Policy Characteristics'!I:I,MATCH($C1205,'Policy Characteristics'!$C:$C,0)))</f>
        <v>% reduction in energy use</v>
      </c>
      <c r="P1205" s="254" t="str">
        <f>IF(ISBLANK(INDEX('Policy Characteristics'!J:J,MATCH($C1205,'Policy Characteristics'!$C:$C,0))),"",INDEX('Policy Characteristics'!J:J,MATCH($C1205,'Policy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5" s="254" t="str">
        <f>IF(ISBLANK(INDEX('Policy Characteristics'!K:K,MATCH($C1205,'Policy Characteristics'!$C:$C,0))),"",INDEX('Policy Characteristics'!K:K,MATCH($C1205,'Policy Characteristics'!$C:$C,0)))</f>
        <v>industry-ag-main.html#eff-stds</v>
      </c>
      <c r="R1205" s="254" t="str">
        <f>IF(ISBLANK(INDEX('Policy Characteristics'!L:L,MATCH($C1205,'Policy Characteristics'!$C:$C,0))),"",INDEX('Policy Characteristics'!L:L,MATCH($C1205,'Policy Characteristics'!$C:$C,0)))</f>
        <v>industry-energy-efficiency-standards.html</v>
      </c>
    </row>
    <row r="1206" spans="1:18" s="4" customFormat="1">
      <c r="A1206" s="254" t="str">
        <f>IF(ISBLANK(INDEX('Policy Characteristics'!A:A,MATCH($C1206,'Policy Characteristics'!$C:$C,0))),"",INDEX('Policy Characteristics'!A:A,MATCH($C1206,'Policy Characteristics'!$C:$C,0)))</f>
        <v>Industry</v>
      </c>
      <c r="B1206" s="262" t="str">
        <f>IF(ISBLANK(INDEX('Policy Characteristics'!B:B,MATCH($C1206,'Policy Characteristics'!$C:$C,0))),"",INDEX('Policy Characteristics'!B:B,MATCH($C1206,'Policy Characteristics'!$C:$C,0)))</f>
        <v>Industry Energy Efficiency Standards</v>
      </c>
      <c r="C1206" s="254" t="str">
        <f t="shared" si="44"/>
        <v>Percentage Improvement in Eqpt Efficiency Standards above BAU</v>
      </c>
      <c r="D1206" s="6" t="s">
        <v>3089</v>
      </c>
      <c r="E1206" s="45" t="s">
        <v>2402</v>
      </c>
      <c r="F1206" t="s">
        <v>3092</v>
      </c>
      <c r="G1206" s="45" t="s">
        <v>2410</v>
      </c>
      <c r="H1206" s="43">
        <v>1190</v>
      </c>
      <c r="I1206" s="324" t="s">
        <v>44</v>
      </c>
      <c r="J1206" s="255" t="str">
        <f>IF(ISBLANK(INDEX('Policy Characteristics'!D:D,MATCH($C1206,'Policy Characteristics'!$C:$C,0))),"",INDEX('Policy Characteristics'!D:D,MATCH($C1206,'Policy Characteristics'!$C:$C,0)))</f>
        <v>Industry Energy Efficiency Standards</v>
      </c>
      <c r="K1206" s="254" t="str">
        <f>IF(ISBLANK(INDEX('Policy Characteristics'!E:E,MATCH($C1206,'Policy Characteristics'!$C:$C,0))),"",INDEX('Policy Characteristics'!E:E,MATCH($C1206,'Policy Characteristics'!$C:$C,0)))</f>
        <v>indst efficiency standards</v>
      </c>
      <c r="L1206" s="261">
        <f>IF(ISBLANK(INDEX('Policy Characteristics'!F:F,MATCH($C1206,'Policy Characteristics'!$C:$C,0))),"",INDEX('Policy Characteristics'!F:F,MATCH($C1206,'Policy Characteristics'!$C:$C,0)))</f>
        <v>0</v>
      </c>
      <c r="M1206" s="261">
        <f>IF(ISBLANK(INDEX('Policy Characteristics'!G:G,MATCH($C1206,'Policy Characteristics'!$C:$C,0))),"",INDEX('Policy Characteristics'!G:G,MATCH($C1206,'Policy Characteristics'!$C:$C,0)))</f>
        <v>0.25</v>
      </c>
      <c r="N1206" s="261">
        <f>IF(ISBLANK(INDEX('Policy Characteristics'!H:H,MATCH($C1206,'Policy Characteristics'!$C:$C,0))),"",INDEX('Policy Characteristics'!H:H,MATCH($C1206,'Policy Characteristics'!$C:$C,0)))</f>
        <v>0.01</v>
      </c>
      <c r="O1206" s="254" t="str">
        <f>IF(ISBLANK(INDEX('Policy Characteristics'!I:I,MATCH($C1206,'Policy Characteristics'!$C:$C,0))),"",INDEX('Policy Characteristics'!I:I,MATCH($C1206,'Policy Characteristics'!$C:$C,0)))</f>
        <v>% reduction in energy use</v>
      </c>
      <c r="P1206" s="254" t="str">
        <f>IF(ISBLANK(INDEX('Policy Characteristics'!J:J,MATCH($C1206,'Policy Characteristics'!$C:$C,0))),"",INDEX('Policy Characteristics'!J:J,MATCH($C1206,'Policy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6" s="254" t="str">
        <f>IF(ISBLANK(INDEX('Policy Characteristics'!K:K,MATCH($C1206,'Policy Characteristics'!$C:$C,0))),"",INDEX('Policy Characteristics'!K:K,MATCH($C1206,'Policy Characteristics'!$C:$C,0)))</f>
        <v>industry-ag-main.html#eff-stds</v>
      </c>
      <c r="R1206" s="254" t="str">
        <f>IF(ISBLANK(INDEX('Policy Characteristics'!L:L,MATCH($C1206,'Policy Characteristics'!$C:$C,0))),"",INDEX('Policy Characteristics'!L:L,MATCH($C1206,'Policy Characteristics'!$C:$C,0)))</f>
        <v>industry-energy-efficiency-standards.html</v>
      </c>
    </row>
    <row r="1207" spans="1:18" s="4" customFormat="1">
      <c r="A1207" s="254" t="str">
        <f>IF(ISBLANK(INDEX('Policy Characteristics'!A:A,MATCH($C1207,'Policy Characteristics'!$C:$C,0))),"",INDEX('Policy Characteristics'!A:A,MATCH($C1207,'Policy Characteristics'!$C:$C,0)))</f>
        <v>Industry</v>
      </c>
      <c r="B1207" s="262" t="str">
        <f>IF(ISBLANK(INDEX('Policy Characteristics'!B:B,MATCH($C1207,'Policy Characteristics'!$C:$C,0))),"",INDEX('Policy Characteristics'!B:B,MATCH($C1207,'Policy Characteristics'!$C:$C,0)))</f>
        <v>Industry Energy Efficiency Standards</v>
      </c>
      <c r="C1207" s="254" t="str">
        <f t="shared" si="44"/>
        <v>Percentage Improvement in Eqpt Efficiency Standards above BAU</v>
      </c>
      <c r="D1207" s="6" t="s">
        <v>3089</v>
      </c>
      <c r="E1207" s="45" t="s">
        <v>2403</v>
      </c>
      <c r="F1207" t="s">
        <v>3092</v>
      </c>
      <c r="G1207" s="45" t="s">
        <v>2407</v>
      </c>
      <c r="H1207" s="43">
        <v>1191</v>
      </c>
      <c r="I1207" s="324" t="s">
        <v>44</v>
      </c>
      <c r="J1207" s="255" t="str">
        <f>IF(ISBLANK(INDEX('Policy Characteristics'!D:D,MATCH($C1207,'Policy Characteristics'!$C:$C,0))),"",INDEX('Policy Characteristics'!D:D,MATCH($C1207,'Policy Characteristics'!$C:$C,0)))</f>
        <v>Industry Energy Efficiency Standards</v>
      </c>
      <c r="K1207" s="254" t="str">
        <f>IF(ISBLANK(INDEX('Policy Characteristics'!E:E,MATCH($C1207,'Policy Characteristics'!$C:$C,0))),"",INDEX('Policy Characteristics'!E:E,MATCH($C1207,'Policy Characteristics'!$C:$C,0)))</f>
        <v>indst efficiency standards</v>
      </c>
      <c r="L1207" s="261">
        <f>IF(ISBLANK(INDEX('Policy Characteristics'!F:F,MATCH($C1207,'Policy Characteristics'!$C:$C,0))),"",INDEX('Policy Characteristics'!F:F,MATCH($C1207,'Policy Characteristics'!$C:$C,0)))</f>
        <v>0</v>
      </c>
      <c r="M1207" s="261">
        <f>IF(ISBLANK(INDEX('Policy Characteristics'!G:G,MATCH($C1207,'Policy Characteristics'!$C:$C,0))),"",INDEX('Policy Characteristics'!G:G,MATCH($C1207,'Policy Characteristics'!$C:$C,0)))</f>
        <v>0.25</v>
      </c>
      <c r="N1207" s="261">
        <f>IF(ISBLANK(INDEX('Policy Characteristics'!H:H,MATCH($C1207,'Policy Characteristics'!$C:$C,0))),"",INDEX('Policy Characteristics'!H:H,MATCH($C1207,'Policy Characteristics'!$C:$C,0)))</f>
        <v>0.01</v>
      </c>
      <c r="O1207" s="254" t="str">
        <f>IF(ISBLANK(INDEX('Policy Characteristics'!I:I,MATCH($C1207,'Policy Characteristics'!$C:$C,0))),"",INDEX('Policy Characteristics'!I:I,MATCH($C1207,'Policy Characteristics'!$C:$C,0)))</f>
        <v>% reduction in energy use</v>
      </c>
      <c r="P1207" s="254" t="str">
        <f>IF(ISBLANK(INDEX('Policy Characteristics'!J:J,MATCH($C1207,'Policy Characteristics'!$C:$C,0))),"",INDEX('Policy Characteristics'!J:J,MATCH($C1207,'Policy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7" s="254" t="str">
        <f>IF(ISBLANK(INDEX('Policy Characteristics'!K:K,MATCH($C1207,'Policy Characteristics'!$C:$C,0))),"",INDEX('Policy Characteristics'!K:K,MATCH($C1207,'Policy Characteristics'!$C:$C,0)))</f>
        <v>industry-ag-main.html#eff-stds</v>
      </c>
      <c r="R1207" s="254" t="str">
        <f>IF(ISBLANK(INDEX('Policy Characteristics'!L:L,MATCH($C1207,'Policy Characteristics'!$C:$C,0))),"",INDEX('Policy Characteristics'!L:L,MATCH($C1207,'Policy Characteristics'!$C:$C,0)))</f>
        <v>industry-energy-efficiency-standards.html</v>
      </c>
    </row>
    <row r="1208" spans="1:18" s="4" customFormat="1">
      <c r="A1208" s="254" t="str">
        <f>IF(ISBLANK(INDEX('Policy Characteristics'!A:A,MATCH($C1208,'Policy Characteristics'!$C:$C,0))),"",INDEX('Policy Characteristics'!A:A,MATCH($C1208,'Policy Characteristics'!$C:$C,0)))</f>
        <v>Industry</v>
      </c>
      <c r="B1208" s="262" t="str">
        <f>IF(ISBLANK(INDEX('Policy Characteristics'!B:B,MATCH($C1208,'Policy Characteristics'!$C:$C,0))),"",INDEX('Policy Characteristics'!B:B,MATCH($C1208,'Policy Characteristics'!$C:$C,0)))</f>
        <v>Industry Energy Efficiency Standards</v>
      </c>
      <c r="C1208" s="254" t="str">
        <f t="shared" si="44"/>
        <v>Percentage Improvement in Eqpt Efficiency Standards above BAU</v>
      </c>
      <c r="D1208" s="6" t="s">
        <v>3089</v>
      </c>
      <c r="E1208" s="45" t="s">
        <v>2404</v>
      </c>
      <c r="F1208" t="s">
        <v>3092</v>
      </c>
      <c r="G1208" s="45" t="s">
        <v>2408</v>
      </c>
      <c r="H1208" s="43">
        <v>1192</v>
      </c>
      <c r="I1208" s="324" t="s">
        <v>44</v>
      </c>
      <c r="J1208" s="255" t="str">
        <f>IF(ISBLANK(INDEX('Policy Characteristics'!D:D,MATCH($C1208,'Policy Characteristics'!$C:$C,0))),"",INDEX('Policy Characteristics'!D:D,MATCH($C1208,'Policy Characteristics'!$C:$C,0)))</f>
        <v>Industry Energy Efficiency Standards</v>
      </c>
      <c r="K1208" s="254" t="str">
        <f>IF(ISBLANK(INDEX('Policy Characteristics'!E:E,MATCH($C1208,'Policy Characteristics'!$C:$C,0))),"",INDEX('Policy Characteristics'!E:E,MATCH($C1208,'Policy Characteristics'!$C:$C,0)))</f>
        <v>indst efficiency standards</v>
      </c>
      <c r="L1208" s="261">
        <f>IF(ISBLANK(INDEX('Policy Characteristics'!F:F,MATCH($C1208,'Policy Characteristics'!$C:$C,0))),"",INDEX('Policy Characteristics'!F:F,MATCH($C1208,'Policy Characteristics'!$C:$C,0)))</f>
        <v>0</v>
      </c>
      <c r="M1208" s="261">
        <f>IF(ISBLANK(INDEX('Policy Characteristics'!G:G,MATCH($C1208,'Policy Characteristics'!$C:$C,0))),"",INDEX('Policy Characteristics'!G:G,MATCH($C1208,'Policy Characteristics'!$C:$C,0)))</f>
        <v>0.25</v>
      </c>
      <c r="N1208" s="261">
        <f>IF(ISBLANK(INDEX('Policy Characteristics'!H:H,MATCH($C1208,'Policy Characteristics'!$C:$C,0))),"",INDEX('Policy Characteristics'!H:H,MATCH($C1208,'Policy Characteristics'!$C:$C,0)))</f>
        <v>0.01</v>
      </c>
      <c r="O1208" s="254" t="str">
        <f>IF(ISBLANK(INDEX('Policy Characteristics'!I:I,MATCH($C1208,'Policy Characteristics'!$C:$C,0))),"",INDEX('Policy Characteristics'!I:I,MATCH($C1208,'Policy Characteristics'!$C:$C,0)))</f>
        <v>% reduction in energy use</v>
      </c>
      <c r="P1208" s="254" t="str">
        <f>IF(ISBLANK(INDEX('Policy Characteristics'!J:J,MATCH($C1208,'Policy Characteristics'!$C:$C,0))),"",INDEX('Policy Characteristics'!J:J,MATCH($C1208,'Policy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8" s="254" t="str">
        <f>IF(ISBLANK(INDEX('Policy Characteristics'!K:K,MATCH($C1208,'Policy Characteristics'!$C:$C,0))),"",INDEX('Policy Characteristics'!K:K,MATCH($C1208,'Policy Characteristics'!$C:$C,0)))</f>
        <v>industry-ag-main.html#eff-stds</v>
      </c>
      <c r="R1208" s="254" t="str">
        <f>IF(ISBLANK(INDEX('Policy Characteristics'!L:L,MATCH($C1208,'Policy Characteristics'!$C:$C,0))),"",INDEX('Policy Characteristics'!L:L,MATCH($C1208,'Policy Characteristics'!$C:$C,0)))</f>
        <v>industry-energy-efficiency-standards.html</v>
      </c>
    </row>
    <row r="1209" spans="1:18" s="4" customFormat="1">
      <c r="A1209" s="254" t="str">
        <f>IF(ISBLANK(INDEX('Policy Characteristics'!A:A,MATCH($C1209,'Policy Characteristics'!$C:$C,0))),"",INDEX('Policy Characteristics'!A:A,MATCH($C1209,'Policy Characteristics'!$C:$C,0)))</f>
        <v>Industry</v>
      </c>
      <c r="B1209" s="262" t="str">
        <f>IF(ISBLANK(INDEX('Policy Characteristics'!B:B,MATCH($C1209,'Policy Characteristics'!$C:$C,0))),"",INDEX('Policy Characteristics'!B:B,MATCH($C1209,'Policy Characteristics'!$C:$C,0)))</f>
        <v>Industry Energy Efficiency Standards</v>
      </c>
      <c r="C1209" s="254" t="str">
        <f t="shared" si="44"/>
        <v>Percentage Improvement in Eqpt Efficiency Standards above BAU</v>
      </c>
      <c r="D1209" s="6" t="s">
        <v>3089</v>
      </c>
      <c r="E1209" s="45" t="s">
        <v>2405</v>
      </c>
      <c r="F1209" t="s">
        <v>3092</v>
      </c>
      <c r="G1209" s="45" t="s">
        <v>2411</v>
      </c>
      <c r="H1209" s="43">
        <v>1193</v>
      </c>
      <c r="I1209" s="324" t="s">
        <v>44</v>
      </c>
      <c r="J1209" s="255" t="str">
        <f>IF(ISBLANK(INDEX('Policy Characteristics'!D:D,MATCH($C1209,'Policy Characteristics'!$C:$C,0))),"",INDEX('Policy Characteristics'!D:D,MATCH($C1209,'Policy Characteristics'!$C:$C,0)))</f>
        <v>Industry Energy Efficiency Standards</v>
      </c>
      <c r="K1209" s="254" t="str">
        <f>IF(ISBLANK(INDEX('Policy Characteristics'!E:E,MATCH($C1209,'Policy Characteristics'!$C:$C,0))),"",INDEX('Policy Characteristics'!E:E,MATCH($C1209,'Policy Characteristics'!$C:$C,0)))</f>
        <v>indst efficiency standards</v>
      </c>
      <c r="L1209" s="261">
        <f>IF(ISBLANK(INDEX('Policy Characteristics'!F:F,MATCH($C1209,'Policy Characteristics'!$C:$C,0))),"",INDEX('Policy Characteristics'!F:F,MATCH($C1209,'Policy Characteristics'!$C:$C,0)))</f>
        <v>0</v>
      </c>
      <c r="M1209" s="261">
        <f>IF(ISBLANK(INDEX('Policy Characteristics'!G:G,MATCH($C1209,'Policy Characteristics'!$C:$C,0))),"",INDEX('Policy Characteristics'!G:G,MATCH($C1209,'Policy Characteristics'!$C:$C,0)))</f>
        <v>0.25</v>
      </c>
      <c r="N1209" s="261">
        <f>IF(ISBLANK(INDEX('Policy Characteristics'!H:H,MATCH($C1209,'Policy Characteristics'!$C:$C,0))),"",INDEX('Policy Characteristics'!H:H,MATCH($C1209,'Policy Characteristics'!$C:$C,0)))</f>
        <v>0.01</v>
      </c>
      <c r="O1209" s="254" t="str">
        <f>IF(ISBLANK(INDEX('Policy Characteristics'!I:I,MATCH($C1209,'Policy Characteristics'!$C:$C,0))),"",INDEX('Policy Characteristics'!I:I,MATCH($C1209,'Policy Characteristics'!$C:$C,0)))</f>
        <v>% reduction in energy use</v>
      </c>
      <c r="P1209" s="254" t="str">
        <f>IF(ISBLANK(INDEX('Policy Characteristics'!J:J,MATCH($C1209,'Policy Characteristics'!$C:$C,0))),"",INDEX('Policy Characteristics'!J:J,MATCH($C1209,'Policy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09" s="254" t="str">
        <f>IF(ISBLANK(INDEX('Policy Characteristics'!K:K,MATCH($C1209,'Policy Characteristics'!$C:$C,0))),"",INDEX('Policy Characteristics'!K:K,MATCH($C1209,'Policy Characteristics'!$C:$C,0)))</f>
        <v>industry-ag-main.html#eff-stds</v>
      </c>
      <c r="R1209" s="254" t="str">
        <f>IF(ISBLANK(INDEX('Policy Characteristics'!L:L,MATCH($C1209,'Policy Characteristics'!$C:$C,0))),"",INDEX('Policy Characteristics'!L:L,MATCH($C1209,'Policy Characteristics'!$C:$C,0)))</f>
        <v>industry-energy-efficiency-standards.html</v>
      </c>
    </row>
    <row r="1210" spans="1:18" s="4" customFormat="1">
      <c r="A1210" s="254" t="str">
        <f>IF(ISBLANK(INDEX('Policy Characteristics'!A:A,MATCH($C1210,'Policy Characteristics'!$C:$C,0))),"",INDEX('Policy Characteristics'!A:A,MATCH($C1210,'Policy Characteristics'!$C:$C,0)))</f>
        <v>Industry</v>
      </c>
      <c r="B1210" s="262" t="str">
        <f>IF(ISBLANK(INDEX('Policy Characteristics'!B:B,MATCH($C1210,'Policy Characteristics'!$C:$C,0))),"",INDEX('Policy Characteristics'!B:B,MATCH($C1210,'Policy Characteristics'!$C:$C,0)))</f>
        <v>Industry Energy Efficiency Standards</v>
      </c>
      <c r="C1210" s="254" t="str">
        <f t="shared" si="44"/>
        <v>Percentage Improvement in Eqpt Efficiency Standards above BAU</v>
      </c>
      <c r="D1210" s="6" t="s">
        <v>3089</v>
      </c>
      <c r="E1210" s="45" t="s">
        <v>2708</v>
      </c>
      <c r="F1210" t="s">
        <v>3092</v>
      </c>
      <c r="G1210" s="45" t="s">
        <v>2711</v>
      </c>
      <c r="H1210" s="43">
        <v>1194</v>
      </c>
      <c r="I1210" s="324" t="s">
        <v>44</v>
      </c>
      <c r="J1210" s="255" t="str">
        <f>IF(ISBLANK(INDEX('Policy Characteristics'!D:D,MATCH($C1210,'Policy Characteristics'!$C:$C,0))),"",INDEX('Policy Characteristics'!D:D,MATCH($C1210,'Policy Characteristics'!$C:$C,0)))</f>
        <v>Industry Energy Efficiency Standards</v>
      </c>
      <c r="K1210" s="254" t="str">
        <f>IF(ISBLANK(INDEX('Policy Characteristics'!E:E,MATCH($C1210,'Policy Characteristics'!$C:$C,0))),"",INDEX('Policy Characteristics'!E:E,MATCH($C1210,'Policy Characteristics'!$C:$C,0)))</f>
        <v>indst efficiency standards</v>
      </c>
      <c r="L1210" s="261">
        <f>IF(ISBLANK(INDEX('Policy Characteristics'!F:F,MATCH($C1210,'Policy Characteristics'!$C:$C,0))),"",INDEX('Policy Characteristics'!F:F,MATCH($C1210,'Policy Characteristics'!$C:$C,0)))</f>
        <v>0</v>
      </c>
      <c r="M1210" s="261">
        <f>IF(ISBLANK(INDEX('Policy Characteristics'!G:G,MATCH($C1210,'Policy Characteristics'!$C:$C,0))),"",INDEX('Policy Characteristics'!G:G,MATCH($C1210,'Policy Characteristics'!$C:$C,0)))</f>
        <v>0.25</v>
      </c>
      <c r="N1210" s="261">
        <f>IF(ISBLANK(INDEX('Policy Characteristics'!H:H,MATCH($C1210,'Policy Characteristics'!$C:$C,0))),"",INDEX('Policy Characteristics'!H:H,MATCH($C1210,'Policy Characteristics'!$C:$C,0)))</f>
        <v>0.01</v>
      </c>
      <c r="O1210" s="254" t="str">
        <f>IF(ISBLANK(INDEX('Policy Characteristics'!I:I,MATCH($C1210,'Policy Characteristics'!$C:$C,0))),"",INDEX('Policy Characteristics'!I:I,MATCH($C1210,'Policy Characteristics'!$C:$C,0)))</f>
        <v>% reduction in energy use</v>
      </c>
      <c r="P1210" s="254" t="str">
        <f>IF(ISBLANK(INDEX('Policy Characteristics'!J:J,MATCH($C1210,'Policy Characteristics'!$C:$C,0))),"",INDEX('Policy Characteristics'!J:J,MATCH($C1210,'Policy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0" s="254" t="str">
        <f>IF(ISBLANK(INDEX('Policy Characteristics'!K:K,MATCH($C1210,'Policy Characteristics'!$C:$C,0))),"",INDEX('Policy Characteristics'!K:K,MATCH($C1210,'Policy Characteristics'!$C:$C,0)))</f>
        <v>industry-ag-main.html#eff-stds</v>
      </c>
      <c r="R1210" s="254" t="str">
        <f>IF(ISBLANK(INDEX('Policy Characteristics'!L:L,MATCH($C1210,'Policy Characteristics'!$C:$C,0))),"",INDEX('Policy Characteristics'!L:L,MATCH($C1210,'Policy Characteristics'!$C:$C,0)))</f>
        <v>industry-energy-efficiency-standards.html</v>
      </c>
    </row>
    <row r="1211" spans="1:18" s="4" customFormat="1">
      <c r="A1211" s="254" t="str">
        <f>IF(ISBLANK(INDEX('Policy Characteristics'!A:A,MATCH($C1211,'Policy Characteristics'!$C:$C,0))),"",INDEX('Policy Characteristics'!A:A,MATCH($C1211,'Policy Characteristics'!$C:$C,0)))</f>
        <v>Industry</v>
      </c>
      <c r="B1211" s="262" t="str">
        <f>IF(ISBLANK(INDEX('Policy Characteristics'!B:B,MATCH($C1211,'Policy Characteristics'!$C:$C,0))),"",INDEX('Policy Characteristics'!B:B,MATCH($C1211,'Policy Characteristics'!$C:$C,0)))</f>
        <v>Industry Energy Efficiency Standards</v>
      </c>
      <c r="C1211" s="254" t="str">
        <f t="shared" si="44"/>
        <v>Percentage Improvement in Eqpt Efficiency Standards above BAU</v>
      </c>
      <c r="D1211" s="6" t="s">
        <v>3089</v>
      </c>
      <c r="E1211" s="45" t="s">
        <v>2709</v>
      </c>
      <c r="F1211" t="s">
        <v>3092</v>
      </c>
      <c r="G1211" s="45" t="s">
        <v>2713</v>
      </c>
      <c r="H1211" s="43">
        <v>1195</v>
      </c>
      <c r="I1211" s="324" t="s">
        <v>44</v>
      </c>
      <c r="J1211" s="255" t="str">
        <f>IF(ISBLANK(INDEX('Policy Characteristics'!D:D,MATCH($C1211,'Policy Characteristics'!$C:$C,0))),"",INDEX('Policy Characteristics'!D:D,MATCH($C1211,'Policy Characteristics'!$C:$C,0)))</f>
        <v>Industry Energy Efficiency Standards</v>
      </c>
      <c r="K1211" s="254" t="str">
        <f>IF(ISBLANK(INDEX('Policy Characteristics'!E:E,MATCH($C1211,'Policy Characteristics'!$C:$C,0))),"",INDEX('Policy Characteristics'!E:E,MATCH($C1211,'Policy Characteristics'!$C:$C,0)))</f>
        <v>indst efficiency standards</v>
      </c>
      <c r="L1211" s="261">
        <f>IF(ISBLANK(INDEX('Policy Characteristics'!F:F,MATCH($C1211,'Policy Characteristics'!$C:$C,0))),"",INDEX('Policy Characteristics'!F:F,MATCH($C1211,'Policy Characteristics'!$C:$C,0)))</f>
        <v>0</v>
      </c>
      <c r="M1211" s="261">
        <f>IF(ISBLANK(INDEX('Policy Characteristics'!G:G,MATCH($C1211,'Policy Characteristics'!$C:$C,0))),"",INDEX('Policy Characteristics'!G:G,MATCH($C1211,'Policy Characteristics'!$C:$C,0)))</f>
        <v>0.25</v>
      </c>
      <c r="N1211" s="261">
        <f>IF(ISBLANK(INDEX('Policy Characteristics'!H:H,MATCH($C1211,'Policy Characteristics'!$C:$C,0))),"",INDEX('Policy Characteristics'!H:H,MATCH($C1211,'Policy Characteristics'!$C:$C,0)))</f>
        <v>0.01</v>
      </c>
      <c r="O1211" s="254" t="str">
        <f>IF(ISBLANK(INDEX('Policy Characteristics'!I:I,MATCH($C1211,'Policy Characteristics'!$C:$C,0))),"",INDEX('Policy Characteristics'!I:I,MATCH($C1211,'Policy Characteristics'!$C:$C,0)))</f>
        <v>% reduction in energy use</v>
      </c>
      <c r="P1211" s="254" t="str">
        <f>IF(ISBLANK(INDEX('Policy Characteristics'!J:J,MATCH($C1211,'Policy Characteristics'!$C:$C,0))),"",INDEX('Policy Characteristics'!J:J,MATCH($C1211,'Policy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1" s="254" t="str">
        <f>IF(ISBLANK(INDEX('Policy Characteristics'!K:K,MATCH($C1211,'Policy Characteristics'!$C:$C,0))),"",INDEX('Policy Characteristics'!K:K,MATCH($C1211,'Policy Characteristics'!$C:$C,0)))</f>
        <v>industry-ag-main.html#eff-stds</v>
      </c>
      <c r="R1211" s="254" t="str">
        <f>IF(ISBLANK(INDEX('Policy Characteristics'!L:L,MATCH($C1211,'Policy Characteristics'!$C:$C,0))),"",INDEX('Policy Characteristics'!L:L,MATCH($C1211,'Policy Characteristics'!$C:$C,0)))</f>
        <v>industry-energy-efficiency-standards.html</v>
      </c>
    </row>
    <row r="1212" spans="1:18" s="4" customFormat="1">
      <c r="A1212" s="254" t="str">
        <f>IF(ISBLANK(INDEX('Policy Characteristics'!A:A,MATCH($C1212,'Policy Characteristics'!$C:$C,0))),"",INDEX('Policy Characteristics'!A:A,MATCH($C1212,'Policy Characteristics'!$C:$C,0)))</f>
        <v>Industry</v>
      </c>
      <c r="B1212" s="262" t="str">
        <f>IF(ISBLANK(INDEX('Policy Characteristics'!B:B,MATCH($C1212,'Policy Characteristics'!$C:$C,0))),"",INDEX('Policy Characteristics'!B:B,MATCH($C1212,'Policy Characteristics'!$C:$C,0)))</f>
        <v>Industry Energy Efficiency Standards</v>
      </c>
      <c r="C1212" s="254" t="str">
        <f t="shared" si="44"/>
        <v>Percentage Improvement in Eqpt Efficiency Standards above BAU</v>
      </c>
      <c r="D1212" s="6" t="s">
        <v>3089</v>
      </c>
      <c r="E1212" s="45" t="s">
        <v>2710</v>
      </c>
      <c r="F1212" t="s">
        <v>3092</v>
      </c>
      <c r="G1212" s="45" t="s">
        <v>2714</v>
      </c>
      <c r="H1212" s="43">
        <v>1196</v>
      </c>
      <c r="I1212" s="324" t="s">
        <v>44</v>
      </c>
      <c r="J1212" s="255" t="str">
        <f>IF(ISBLANK(INDEX('Policy Characteristics'!D:D,MATCH($C1212,'Policy Characteristics'!$C:$C,0))),"",INDEX('Policy Characteristics'!D:D,MATCH($C1212,'Policy Characteristics'!$C:$C,0)))</f>
        <v>Industry Energy Efficiency Standards</v>
      </c>
      <c r="K1212" s="254" t="str">
        <f>IF(ISBLANK(INDEX('Policy Characteristics'!E:E,MATCH($C1212,'Policy Characteristics'!$C:$C,0))),"",INDEX('Policy Characteristics'!E:E,MATCH($C1212,'Policy Characteristics'!$C:$C,0)))</f>
        <v>indst efficiency standards</v>
      </c>
      <c r="L1212" s="261">
        <f>IF(ISBLANK(INDEX('Policy Characteristics'!F:F,MATCH($C1212,'Policy Characteristics'!$C:$C,0))),"",INDEX('Policy Characteristics'!F:F,MATCH($C1212,'Policy Characteristics'!$C:$C,0)))</f>
        <v>0</v>
      </c>
      <c r="M1212" s="261">
        <f>IF(ISBLANK(INDEX('Policy Characteristics'!G:G,MATCH($C1212,'Policy Characteristics'!$C:$C,0))),"",INDEX('Policy Characteristics'!G:G,MATCH($C1212,'Policy Characteristics'!$C:$C,0)))</f>
        <v>0.25</v>
      </c>
      <c r="N1212" s="261">
        <f>IF(ISBLANK(INDEX('Policy Characteristics'!H:H,MATCH($C1212,'Policy Characteristics'!$C:$C,0))),"",INDEX('Policy Characteristics'!H:H,MATCH($C1212,'Policy Characteristics'!$C:$C,0)))</f>
        <v>0.01</v>
      </c>
      <c r="O1212" s="254" t="str">
        <f>IF(ISBLANK(INDEX('Policy Characteristics'!I:I,MATCH($C1212,'Policy Characteristics'!$C:$C,0))),"",INDEX('Policy Characteristics'!I:I,MATCH($C1212,'Policy Characteristics'!$C:$C,0)))</f>
        <v>% reduction in energy use</v>
      </c>
      <c r="P1212" s="254" t="str">
        <f>IF(ISBLANK(INDEX('Policy Characteristics'!J:J,MATCH($C1212,'Policy Characteristics'!$C:$C,0))),"",INDEX('Policy Characteristics'!J:J,MATCH($C1212,'Policy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2" s="254" t="str">
        <f>IF(ISBLANK(INDEX('Policy Characteristics'!K:K,MATCH($C1212,'Policy Characteristics'!$C:$C,0))),"",INDEX('Policy Characteristics'!K:K,MATCH($C1212,'Policy Characteristics'!$C:$C,0)))</f>
        <v>industry-ag-main.html#eff-stds</v>
      </c>
      <c r="R1212" s="254" t="str">
        <f>IF(ISBLANK(INDEX('Policy Characteristics'!L:L,MATCH($C1212,'Policy Characteristics'!$C:$C,0))),"",INDEX('Policy Characteristics'!L:L,MATCH($C1212,'Policy Characteristics'!$C:$C,0)))</f>
        <v>industry-energy-efficiency-standards.html</v>
      </c>
    </row>
    <row r="1213" spans="1:18" s="4" customFormat="1">
      <c r="A1213" s="254" t="str">
        <f>IF(ISBLANK(INDEX('Policy Characteristics'!A:A,MATCH($C1213,'Policy Characteristics'!$C:$C,0))),"",INDEX('Policy Characteristics'!A:A,MATCH($C1213,'Policy Characteristics'!$C:$C,0)))</f>
        <v>Industry</v>
      </c>
      <c r="B1213" s="262" t="str">
        <f>IF(ISBLANK(INDEX('Policy Characteristics'!B:B,MATCH($C1213,'Policy Characteristics'!$C:$C,0))),"",INDEX('Policy Characteristics'!B:B,MATCH($C1213,'Policy Characteristics'!$C:$C,0)))</f>
        <v>Industry Energy Efficiency Standards</v>
      </c>
      <c r="C1213" s="254" t="str">
        <f t="shared" si="44"/>
        <v>Percentage Improvement in Eqpt Efficiency Standards above BAU</v>
      </c>
      <c r="D1213" s="6" t="s">
        <v>3089</v>
      </c>
      <c r="E1213" s="45" t="s">
        <v>2707</v>
      </c>
      <c r="F1213" t="s">
        <v>3092</v>
      </c>
      <c r="G1213" s="45" t="s">
        <v>2712</v>
      </c>
      <c r="H1213" s="43">
        <v>1197</v>
      </c>
      <c r="I1213" s="324" t="s">
        <v>44</v>
      </c>
      <c r="J1213" s="255" t="str">
        <f>IF(ISBLANK(INDEX('Policy Characteristics'!D:D,MATCH($C1213,'Policy Characteristics'!$C:$C,0))),"",INDEX('Policy Characteristics'!D:D,MATCH($C1213,'Policy Characteristics'!$C:$C,0)))</f>
        <v>Industry Energy Efficiency Standards</v>
      </c>
      <c r="K1213" s="254" t="str">
        <f>IF(ISBLANK(INDEX('Policy Characteristics'!E:E,MATCH($C1213,'Policy Characteristics'!$C:$C,0))),"",INDEX('Policy Characteristics'!E:E,MATCH($C1213,'Policy Characteristics'!$C:$C,0)))</f>
        <v>indst efficiency standards</v>
      </c>
      <c r="L1213" s="261">
        <f>IF(ISBLANK(INDEX('Policy Characteristics'!F:F,MATCH($C1213,'Policy Characteristics'!$C:$C,0))),"",INDEX('Policy Characteristics'!F:F,MATCH($C1213,'Policy Characteristics'!$C:$C,0)))</f>
        <v>0</v>
      </c>
      <c r="M1213" s="261">
        <f>IF(ISBLANK(INDEX('Policy Characteristics'!G:G,MATCH($C1213,'Policy Characteristics'!$C:$C,0))),"",INDEX('Policy Characteristics'!G:G,MATCH($C1213,'Policy Characteristics'!$C:$C,0)))</f>
        <v>0.25</v>
      </c>
      <c r="N1213" s="261">
        <f>IF(ISBLANK(INDEX('Policy Characteristics'!H:H,MATCH($C1213,'Policy Characteristics'!$C:$C,0))),"",INDEX('Policy Characteristics'!H:H,MATCH($C1213,'Policy Characteristics'!$C:$C,0)))</f>
        <v>0.01</v>
      </c>
      <c r="O1213" s="254" t="str">
        <f>IF(ISBLANK(INDEX('Policy Characteristics'!I:I,MATCH($C1213,'Policy Characteristics'!$C:$C,0))),"",INDEX('Policy Characteristics'!I:I,MATCH($C1213,'Policy Characteristics'!$C:$C,0)))</f>
        <v>% reduction in energy use</v>
      </c>
      <c r="P1213" s="254" t="str">
        <f>IF(ISBLANK(INDEX('Policy Characteristics'!J:J,MATCH($C1213,'Policy Characteristics'!$C:$C,0))),"",INDEX('Policy Characteristics'!J:J,MATCH($C1213,'Policy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3" s="254" t="str">
        <f>IF(ISBLANK(INDEX('Policy Characteristics'!K:K,MATCH($C1213,'Policy Characteristics'!$C:$C,0))),"",INDEX('Policy Characteristics'!K:K,MATCH($C1213,'Policy Characteristics'!$C:$C,0)))</f>
        <v>industry-ag-main.html#eff-stds</v>
      </c>
      <c r="R1213" s="254" t="str">
        <f>IF(ISBLANK(INDEX('Policy Characteristics'!L:L,MATCH($C1213,'Policy Characteristics'!$C:$C,0))),"",INDEX('Policy Characteristics'!L:L,MATCH($C1213,'Policy Characteristics'!$C:$C,0)))</f>
        <v>industry-energy-efficiency-standards.html</v>
      </c>
    </row>
    <row r="1214" spans="1:18" s="4" customFormat="1">
      <c r="A1214" s="254" t="str">
        <f>IF(ISBLANK(INDEX('Policy Characteristics'!A:A,MATCH($C1214,'Policy Characteristics'!$C:$C,0))),"",INDEX('Policy Characteristics'!A:A,MATCH($C1214,'Policy Characteristics'!$C:$C,0)))</f>
        <v>Industry</v>
      </c>
      <c r="B1214" s="262" t="str">
        <f>IF(ISBLANK(INDEX('Policy Characteristics'!B:B,MATCH($C1214,'Policy Characteristics'!$C:$C,0))),"",INDEX('Policy Characteristics'!B:B,MATCH($C1214,'Policy Characteristics'!$C:$C,0)))</f>
        <v>Industry Energy Efficiency Standards</v>
      </c>
      <c r="C1214" s="254" t="str">
        <f t="shared" si="44"/>
        <v>Percentage Improvement in Eqpt Efficiency Standards above BAU</v>
      </c>
      <c r="D1214" s="6" t="s">
        <v>3090</v>
      </c>
      <c r="E1214" s="45" t="s">
        <v>2400</v>
      </c>
      <c r="F1214" t="s">
        <v>3051</v>
      </c>
      <c r="G1214" s="45" t="s">
        <v>2406</v>
      </c>
      <c r="H1214" s="43">
        <v>1198</v>
      </c>
      <c r="I1214" s="324" t="s">
        <v>43</v>
      </c>
      <c r="J1214" s="255" t="str">
        <f>IF(ISBLANK(INDEX('Policy Characteristics'!D:D,MATCH($C1214,'Policy Characteristics'!$C:$C,0))),"",INDEX('Policy Characteristics'!D:D,MATCH($C1214,'Policy Characteristics'!$C:$C,0)))</f>
        <v>Industry Energy Efficiency Standards</v>
      </c>
      <c r="K1214" s="254" t="str">
        <f>IF(ISBLANK(INDEX('Policy Characteristics'!E:E,MATCH($C1214,'Policy Characteristics'!$C:$C,0))),"",INDEX('Policy Characteristics'!E:E,MATCH($C1214,'Policy Characteristics'!$C:$C,0)))</f>
        <v>indst efficiency standards</v>
      </c>
      <c r="L1214" s="261">
        <f>IF(ISBLANK(INDEX('Policy Characteristics'!F:F,MATCH($C1214,'Policy Characteristics'!$C:$C,0))),"",INDEX('Policy Characteristics'!F:F,MATCH($C1214,'Policy Characteristics'!$C:$C,0)))</f>
        <v>0</v>
      </c>
      <c r="M1214" s="261">
        <f>IF(ISBLANK(INDEX('Policy Characteristics'!G:G,MATCH($C1214,'Policy Characteristics'!$C:$C,0))),"",INDEX('Policy Characteristics'!G:G,MATCH($C1214,'Policy Characteristics'!$C:$C,0)))</f>
        <v>0.25</v>
      </c>
      <c r="N1214" s="261">
        <f>IF(ISBLANK(INDEX('Policy Characteristics'!H:H,MATCH($C1214,'Policy Characteristics'!$C:$C,0))),"",INDEX('Policy Characteristics'!H:H,MATCH($C1214,'Policy Characteristics'!$C:$C,0)))</f>
        <v>0.01</v>
      </c>
      <c r="O1214" s="254" t="str">
        <f>IF(ISBLANK(INDEX('Policy Characteristics'!I:I,MATCH($C1214,'Policy Characteristics'!$C:$C,0))),"",INDEX('Policy Characteristics'!I:I,MATCH($C1214,'Policy Characteristics'!$C:$C,0)))</f>
        <v>% reduction in energy use</v>
      </c>
      <c r="P1214" s="254" t="str">
        <f>IF(ISBLANK(INDEX('Policy Characteristics'!J:J,MATCH($C1214,'Policy Characteristics'!$C:$C,0))),"",INDEX('Policy Characteristics'!J:J,MATCH($C1214,'Policy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4" s="254" t="str">
        <f>IF(ISBLANK(INDEX('Policy Characteristics'!K:K,MATCH($C1214,'Policy Characteristics'!$C:$C,0))),"",INDEX('Policy Characteristics'!K:K,MATCH($C1214,'Policy Characteristics'!$C:$C,0)))</f>
        <v>industry-ag-main.html#eff-stds</v>
      </c>
      <c r="R1214" s="254" t="str">
        <f>IF(ISBLANK(INDEX('Policy Characteristics'!L:L,MATCH($C1214,'Policy Characteristics'!$C:$C,0))),"",INDEX('Policy Characteristics'!L:L,MATCH($C1214,'Policy Characteristics'!$C:$C,0)))</f>
        <v>industry-energy-efficiency-standards.html</v>
      </c>
    </row>
    <row r="1215" spans="1:18" s="4" customFormat="1">
      <c r="A1215" s="254" t="str">
        <f>IF(ISBLANK(INDEX('Policy Characteristics'!A:A,MATCH($C1215,'Policy Characteristics'!$C:$C,0))),"",INDEX('Policy Characteristics'!A:A,MATCH($C1215,'Policy Characteristics'!$C:$C,0)))</f>
        <v>Industry</v>
      </c>
      <c r="B1215" s="262" t="str">
        <f>IF(ISBLANK(INDEX('Policy Characteristics'!B:B,MATCH($C1215,'Policy Characteristics'!$C:$C,0))),"",INDEX('Policy Characteristics'!B:B,MATCH($C1215,'Policy Characteristics'!$C:$C,0)))</f>
        <v>Industry Energy Efficiency Standards</v>
      </c>
      <c r="C1215" s="254" t="str">
        <f t="shared" si="44"/>
        <v>Percentage Improvement in Eqpt Efficiency Standards above BAU</v>
      </c>
      <c r="D1215" s="6" t="s">
        <v>3090</v>
      </c>
      <c r="E1215" s="45" t="s">
        <v>2401</v>
      </c>
      <c r="F1215" t="s">
        <v>3051</v>
      </c>
      <c r="G1215" s="45" t="s">
        <v>2409</v>
      </c>
      <c r="H1215" s="43">
        <v>1199</v>
      </c>
      <c r="I1215" s="324" t="s">
        <v>44</v>
      </c>
      <c r="J1215" s="255" t="str">
        <f>IF(ISBLANK(INDEX('Policy Characteristics'!D:D,MATCH($C1215,'Policy Characteristics'!$C:$C,0))),"",INDEX('Policy Characteristics'!D:D,MATCH($C1215,'Policy Characteristics'!$C:$C,0)))</f>
        <v>Industry Energy Efficiency Standards</v>
      </c>
      <c r="K1215" s="254" t="str">
        <f>IF(ISBLANK(INDEX('Policy Characteristics'!E:E,MATCH($C1215,'Policy Characteristics'!$C:$C,0))),"",INDEX('Policy Characteristics'!E:E,MATCH($C1215,'Policy Characteristics'!$C:$C,0)))</f>
        <v>indst efficiency standards</v>
      </c>
      <c r="L1215" s="261">
        <f>IF(ISBLANK(INDEX('Policy Characteristics'!F:F,MATCH($C1215,'Policy Characteristics'!$C:$C,0))),"",INDEX('Policy Characteristics'!F:F,MATCH($C1215,'Policy Characteristics'!$C:$C,0)))</f>
        <v>0</v>
      </c>
      <c r="M1215" s="261">
        <f>IF(ISBLANK(INDEX('Policy Characteristics'!G:G,MATCH($C1215,'Policy Characteristics'!$C:$C,0))),"",INDEX('Policy Characteristics'!G:G,MATCH($C1215,'Policy Characteristics'!$C:$C,0)))</f>
        <v>0.25</v>
      </c>
      <c r="N1215" s="261">
        <f>IF(ISBLANK(INDEX('Policy Characteristics'!H:H,MATCH($C1215,'Policy Characteristics'!$C:$C,0))),"",INDEX('Policy Characteristics'!H:H,MATCH($C1215,'Policy Characteristics'!$C:$C,0)))</f>
        <v>0.01</v>
      </c>
      <c r="O1215" s="254" t="str">
        <f>IF(ISBLANK(INDEX('Policy Characteristics'!I:I,MATCH($C1215,'Policy Characteristics'!$C:$C,0))),"",INDEX('Policy Characteristics'!I:I,MATCH($C1215,'Policy Characteristics'!$C:$C,0)))</f>
        <v>% reduction in energy use</v>
      </c>
      <c r="P1215" s="254" t="str">
        <f>IF(ISBLANK(INDEX('Policy Characteristics'!J:J,MATCH($C1215,'Policy Characteristics'!$C:$C,0))),"",INDEX('Policy Characteristics'!J:J,MATCH($C1215,'Policy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5" s="254" t="str">
        <f>IF(ISBLANK(INDEX('Policy Characteristics'!K:K,MATCH($C1215,'Policy Characteristics'!$C:$C,0))),"",INDEX('Policy Characteristics'!K:K,MATCH($C1215,'Policy Characteristics'!$C:$C,0)))</f>
        <v>industry-ag-main.html#eff-stds</v>
      </c>
      <c r="R1215" s="254" t="str">
        <f>IF(ISBLANK(INDEX('Policy Characteristics'!L:L,MATCH($C1215,'Policy Characteristics'!$C:$C,0))),"",INDEX('Policy Characteristics'!L:L,MATCH($C1215,'Policy Characteristics'!$C:$C,0)))</f>
        <v>industry-energy-efficiency-standards.html</v>
      </c>
    </row>
    <row r="1216" spans="1:18" s="4" customFormat="1">
      <c r="A1216" s="254" t="str">
        <f>IF(ISBLANK(INDEX('Policy Characteristics'!A:A,MATCH($C1216,'Policy Characteristics'!$C:$C,0))),"",INDEX('Policy Characteristics'!A:A,MATCH($C1216,'Policy Characteristics'!$C:$C,0)))</f>
        <v>Industry</v>
      </c>
      <c r="B1216" s="262" t="str">
        <f>IF(ISBLANK(INDEX('Policy Characteristics'!B:B,MATCH($C1216,'Policy Characteristics'!$C:$C,0))),"",INDEX('Policy Characteristics'!B:B,MATCH($C1216,'Policy Characteristics'!$C:$C,0)))</f>
        <v>Industry Energy Efficiency Standards</v>
      </c>
      <c r="C1216" s="254" t="str">
        <f t="shared" si="44"/>
        <v>Percentage Improvement in Eqpt Efficiency Standards above BAU</v>
      </c>
      <c r="D1216" s="6" t="s">
        <v>3090</v>
      </c>
      <c r="E1216" s="45" t="s">
        <v>2402</v>
      </c>
      <c r="F1216" t="s">
        <v>3051</v>
      </c>
      <c r="G1216" s="45" t="s">
        <v>2410</v>
      </c>
      <c r="H1216" s="43">
        <v>1200</v>
      </c>
      <c r="I1216" s="324" t="s">
        <v>43</v>
      </c>
      <c r="J1216" s="255" t="str">
        <f>IF(ISBLANK(INDEX('Policy Characteristics'!D:D,MATCH($C1216,'Policy Characteristics'!$C:$C,0))),"",INDEX('Policy Characteristics'!D:D,MATCH($C1216,'Policy Characteristics'!$C:$C,0)))</f>
        <v>Industry Energy Efficiency Standards</v>
      </c>
      <c r="K1216" s="254" t="str">
        <f>IF(ISBLANK(INDEX('Policy Characteristics'!E:E,MATCH($C1216,'Policy Characteristics'!$C:$C,0))),"",INDEX('Policy Characteristics'!E:E,MATCH($C1216,'Policy Characteristics'!$C:$C,0)))</f>
        <v>indst efficiency standards</v>
      </c>
      <c r="L1216" s="261">
        <f>IF(ISBLANK(INDEX('Policy Characteristics'!F:F,MATCH($C1216,'Policy Characteristics'!$C:$C,0))),"",INDEX('Policy Characteristics'!F:F,MATCH($C1216,'Policy Characteristics'!$C:$C,0)))</f>
        <v>0</v>
      </c>
      <c r="M1216" s="261">
        <f>IF(ISBLANK(INDEX('Policy Characteristics'!G:G,MATCH($C1216,'Policy Characteristics'!$C:$C,0))),"",INDEX('Policy Characteristics'!G:G,MATCH($C1216,'Policy Characteristics'!$C:$C,0)))</f>
        <v>0.25</v>
      </c>
      <c r="N1216" s="261">
        <f>IF(ISBLANK(INDEX('Policy Characteristics'!H:H,MATCH($C1216,'Policy Characteristics'!$C:$C,0))),"",INDEX('Policy Characteristics'!H:H,MATCH($C1216,'Policy Characteristics'!$C:$C,0)))</f>
        <v>0.01</v>
      </c>
      <c r="O1216" s="254" t="str">
        <f>IF(ISBLANK(INDEX('Policy Characteristics'!I:I,MATCH($C1216,'Policy Characteristics'!$C:$C,0))),"",INDEX('Policy Characteristics'!I:I,MATCH($C1216,'Policy Characteristics'!$C:$C,0)))</f>
        <v>% reduction in energy use</v>
      </c>
      <c r="P1216" s="254" t="str">
        <f>IF(ISBLANK(INDEX('Policy Characteristics'!J:J,MATCH($C1216,'Policy Characteristics'!$C:$C,0))),"",INDEX('Policy Characteristics'!J:J,MATCH($C1216,'Policy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6" s="254" t="str">
        <f>IF(ISBLANK(INDEX('Policy Characteristics'!K:K,MATCH($C1216,'Policy Characteristics'!$C:$C,0))),"",INDEX('Policy Characteristics'!K:K,MATCH($C1216,'Policy Characteristics'!$C:$C,0)))</f>
        <v>industry-ag-main.html#eff-stds</v>
      </c>
      <c r="R1216" s="254" t="str">
        <f>IF(ISBLANK(INDEX('Policy Characteristics'!L:L,MATCH($C1216,'Policy Characteristics'!$C:$C,0))),"",INDEX('Policy Characteristics'!L:L,MATCH($C1216,'Policy Characteristics'!$C:$C,0)))</f>
        <v>industry-energy-efficiency-standards.html</v>
      </c>
    </row>
    <row r="1217" spans="1:18" s="4" customFormat="1">
      <c r="A1217" s="254" t="str">
        <f>IF(ISBLANK(INDEX('Policy Characteristics'!A:A,MATCH($C1217,'Policy Characteristics'!$C:$C,0))),"",INDEX('Policy Characteristics'!A:A,MATCH($C1217,'Policy Characteristics'!$C:$C,0)))</f>
        <v>Industry</v>
      </c>
      <c r="B1217" s="262" t="str">
        <f>IF(ISBLANK(INDEX('Policy Characteristics'!B:B,MATCH($C1217,'Policy Characteristics'!$C:$C,0))),"",INDEX('Policy Characteristics'!B:B,MATCH($C1217,'Policy Characteristics'!$C:$C,0)))</f>
        <v>Industry Energy Efficiency Standards</v>
      </c>
      <c r="C1217" s="254" t="str">
        <f t="shared" si="44"/>
        <v>Percentage Improvement in Eqpt Efficiency Standards above BAU</v>
      </c>
      <c r="D1217" s="6" t="s">
        <v>3090</v>
      </c>
      <c r="E1217" s="45" t="s">
        <v>2403</v>
      </c>
      <c r="F1217" t="s">
        <v>3051</v>
      </c>
      <c r="G1217" s="45" t="s">
        <v>2407</v>
      </c>
      <c r="H1217" s="43">
        <v>1201</v>
      </c>
      <c r="I1217" s="324" t="s">
        <v>44</v>
      </c>
      <c r="J1217" s="255" t="str">
        <f>IF(ISBLANK(INDEX('Policy Characteristics'!D:D,MATCH($C1217,'Policy Characteristics'!$C:$C,0))),"",INDEX('Policy Characteristics'!D:D,MATCH($C1217,'Policy Characteristics'!$C:$C,0)))</f>
        <v>Industry Energy Efficiency Standards</v>
      </c>
      <c r="K1217" s="254" t="str">
        <f>IF(ISBLANK(INDEX('Policy Characteristics'!E:E,MATCH($C1217,'Policy Characteristics'!$C:$C,0))),"",INDEX('Policy Characteristics'!E:E,MATCH($C1217,'Policy Characteristics'!$C:$C,0)))</f>
        <v>indst efficiency standards</v>
      </c>
      <c r="L1217" s="261">
        <f>IF(ISBLANK(INDEX('Policy Characteristics'!F:F,MATCH($C1217,'Policy Characteristics'!$C:$C,0))),"",INDEX('Policy Characteristics'!F:F,MATCH($C1217,'Policy Characteristics'!$C:$C,0)))</f>
        <v>0</v>
      </c>
      <c r="M1217" s="261">
        <f>IF(ISBLANK(INDEX('Policy Characteristics'!G:G,MATCH($C1217,'Policy Characteristics'!$C:$C,0))),"",INDEX('Policy Characteristics'!G:G,MATCH($C1217,'Policy Characteristics'!$C:$C,0)))</f>
        <v>0.25</v>
      </c>
      <c r="N1217" s="261">
        <f>IF(ISBLANK(INDEX('Policy Characteristics'!H:H,MATCH($C1217,'Policy Characteristics'!$C:$C,0))),"",INDEX('Policy Characteristics'!H:H,MATCH($C1217,'Policy Characteristics'!$C:$C,0)))</f>
        <v>0.01</v>
      </c>
      <c r="O1217" s="254" t="str">
        <f>IF(ISBLANK(INDEX('Policy Characteristics'!I:I,MATCH($C1217,'Policy Characteristics'!$C:$C,0))),"",INDEX('Policy Characteristics'!I:I,MATCH($C1217,'Policy Characteristics'!$C:$C,0)))</f>
        <v>% reduction in energy use</v>
      </c>
      <c r="P1217" s="254" t="str">
        <f>IF(ISBLANK(INDEX('Policy Characteristics'!J:J,MATCH($C1217,'Policy Characteristics'!$C:$C,0))),"",INDEX('Policy Characteristics'!J:J,MATCH($C1217,'Policy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7" s="254" t="str">
        <f>IF(ISBLANK(INDEX('Policy Characteristics'!K:K,MATCH($C1217,'Policy Characteristics'!$C:$C,0))),"",INDEX('Policy Characteristics'!K:K,MATCH($C1217,'Policy Characteristics'!$C:$C,0)))</f>
        <v>industry-ag-main.html#eff-stds</v>
      </c>
      <c r="R1217" s="254" t="str">
        <f>IF(ISBLANK(INDEX('Policy Characteristics'!L:L,MATCH($C1217,'Policy Characteristics'!$C:$C,0))),"",INDEX('Policy Characteristics'!L:L,MATCH($C1217,'Policy Characteristics'!$C:$C,0)))</f>
        <v>industry-energy-efficiency-standards.html</v>
      </c>
    </row>
    <row r="1218" spans="1:18" s="4" customFormat="1">
      <c r="A1218" s="254" t="str">
        <f>IF(ISBLANK(INDEX('Policy Characteristics'!A:A,MATCH($C1218,'Policy Characteristics'!$C:$C,0))),"",INDEX('Policy Characteristics'!A:A,MATCH($C1218,'Policy Characteristics'!$C:$C,0)))</f>
        <v>Industry</v>
      </c>
      <c r="B1218" s="262" t="str">
        <f>IF(ISBLANK(INDEX('Policy Characteristics'!B:B,MATCH($C1218,'Policy Characteristics'!$C:$C,0))),"",INDEX('Policy Characteristics'!B:B,MATCH($C1218,'Policy Characteristics'!$C:$C,0)))</f>
        <v>Industry Energy Efficiency Standards</v>
      </c>
      <c r="C1218" s="254" t="str">
        <f t="shared" si="44"/>
        <v>Percentage Improvement in Eqpt Efficiency Standards above BAU</v>
      </c>
      <c r="D1218" s="6" t="s">
        <v>3090</v>
      </c>
      <c r="E1218" s="45" t="s">
        <v>2404</v>
      </c>
      <c r="F1218" t="s">
        <v>3051</v>
      </c>
      <c r="G1218" s="45" t="s">
        <v>2408</v>
      </c>
      <c r="H1218" s="43">
        <v>1202</v>
      </c>
      <c r="I1218" s="324" t="s">
        <v>43</v>
      </c>
      <c r="J1218" s="255" t="str">
        <f>IF(ISBLANK(INDEX('Policy Characteristics'!D:D,MATCH($C1218,'Policy Characteristics'!$C:$C,0))),"",INDEX('Policy Characteristics'!D:D,MATCH($C1218,'Policy Characteristics'!$C:$C,0)))</f>
        <v>Industry Energy Efficiency Standards</v>
      </c>
      <c r="K1218" s="254" t="str">
        <f>IF(ISBLANK(INDEX('Policy Characteristics'!E:E,MATCH($C1218,'Policy Characteristics'!$C:$C,0))),"",INDEX('Policy Characteristics'!E:E,MATCH($C1218,'Policy Characteristics'!$C:$C,0)))</f>
        <v>indst efficiency standards</v>
      </c>
      <c r="L1218" s="261">
        <f>IF(ISBLANK(INDEX('Policy Characteristics'!F:F,MATCH($C1218,'Policy Characteristics'!$C:$C,0))),"",INDEX('Policy Characteristics'!F:F,MATCH($C1218,'Policy Characteristics'!$C:$C,0)))</f>
        <v>0</v>
      </c>
      <c r="M1218" s="261">
        <f>IF(ISBLANK(INDEX('Policy Characteristics'!G:G,MATCH($C1218,'Policy Characteristics'!$C:$C,0))),"",INDEX('Policy Characteristics'!G:G,MATCH($C1218,'Policy Characteristics'!$C:$C,0)))</f>
        <v>0.25</v>
      </c>
      <c r="N1218" s="261">
        <f>IF(ISBLANK(INDEX('Policy Characteristics'!H:H,MATCH($C1218,'Policy Characteristics'!$C:$C,0))),"",INDEX('Policy Characteristics'!H:H,MATCH($C1218,'Policy Characteristics'!$C:$C,0)))</f>
        <v>0.01</v>
      </c>
      <c r="O1218" s="254" t="str">
        <f>IF(ISBLANK(INDEX('Policy Characteristics'!I:I,MATCH($C1218,'Policy Characteristics'!$C:$C,0))),"",INDEX('Policy Characteristics'!I:I,MATCH($C1218,'Policy Characteristics'!$C:$C,0)))</f>
        <v>% reduction in energy use</v>
      </c>
      <c r="P1218" s="254" t="str">
        <f>IF(ISBLANK(INDEX('Policy Characteristics'!J:J,MATCH($C1218,'Policy Characteristics'!$C:$C,0))),"",INDEX('Policy Characteristics'!J:J,MATCH($C1218,'Policy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8" s="254" t="str">
        <f>IF(ISBLANK(INDEX('Policy Characteristics'!K:K,MATCH($C1218,'Policy Characteristics'!$C:$C,0))),"",INDEX('Policy Characteristics'!K:K,MATCH($C1218,'Policy Characteristics'!$C:$C,0)))</f>
        <v>industry-ag-main.html#eff-stds</v>
      </c>
      <c r="R1218" s="254" t="str">
        <f>IF(ISBLANK(INDEX('Policy Characteristics'!L:L,MATCH($C1218,'Policy Characteristics'!$C:$C,0))),"",INDEX('Policy Characteristics'!L:L,MATCH($C1218,'Policy Characteristics'!$C:$C,0)))</f>
        <v>industry-energy-efficiency-standards.html</v>
      </c>
    </row>
    <row r="1219" spans="1:18" s="4" customFormat="1">
      <c r="A1219" s="254" t="str">
        <f>IF(ISBLANK(INDEX('Policy Characteristics'!A:A,MATCH($C1219,'Policy Characteristics'!$C:$C,0))),"",INDEX('Policy Characteristics'!A:A,MATCH($C1219,'Policy Characteristics'!$C:$C,0)))</f>
        <v>Industry</v>
      </c>
      <c r="B1219" s="262" t="str">
        <f>IF(ISBLANK(INDEX('Policy Characteristics'!B:B,MATCH($C1219,'Policy Characteristics'!$C:$C,0))),"",INDEX('Policy Characteristics'!B:B,MATCH($C1219,'Policy Characteristics'!$C:$C,0)))</f>
        <v>Industry Energy Efficiency Standards</v>
      </c>
      <c r="C1219" s="254" t="str">
        <f t="shared" si="44"/>
        <v>Percentage Improvement in Eqpt Efficiency Standards above BAU</v>
      </c>
      <c r="D1219" s="6" t="s">
        <v>3090</v>
      </c>
      <c r="E1219" s="45" t="s">
        <v>2405</v>
      </c>
      <c r="F1219" t="s">
        <v>3051</v>
      </c>
      <c r="G1219" s="45" t="s">
        <v>2411</v>
      </c>
      <c r="H1219" s="43">
        <v>1203</v>
      </c>
      <c r="I1219" s="324" t="s">
        <v>44</v>
      </c>
      <c r="J1219" s="255" t="str">
        <f>IF(ISBLANK(INDEX('Policy Characteristics'!D:D,MATCH($C1219,'Policy Characteristics'!$C:$C,0))),"",INDEX('Policy Characteristics'!D:D,MATCH($C1219,'Policy Characteristics'!$C:$C,0)))</f>
        <v>Industry Energy Efficiency Standards</v>
      </c>
      <c r="K1219" s="254" t="str">
        <f>IF(ISBLANK(INDEX('Policy Characteristics'!E:E,MATCH($C1219,'Policy Characteristics'!$C:$C,0))),"",INDEX('Policy Characteristics'!E:E,MATCH($C1219,'Policy Characteristics'!$C:$C,0)))</f>
        <v>indst efficiency standards</v>
      </c>
      <c r="L1219" s="261">
        <f>IF(ISBLANK(INDEX('Policy Characteristics'!F:F,MATCH($C1219,'Policy Characteristics'!$C:$C,0))),"",INDEX('Policy Characteristics'!F:F,MATCH($C1219,'Policy Characteristics'!$C:$C,0)))</f>
        <v>0</v>
      </c>
      <c r="M1219" s="261">
        <f>IF(ISBLANK(INDEX('Policy Characteristics'!G:G,MATCH($C1219,'Policy Characteristics'!$C:$C,0))),"",INDEX('Policy Characteristics'!G:G,MATCH($C1219,'Policy Characteristics'!$C:$C,0)))</f>
        <v>0.25</v>
      </c>
      <c r="N1219" s="261">
        <f>IF(ISBLANK(INDEX('Policy Characteristics'!H:H,MATCH($C1219,'Policy Characteristics'!$C:$C,0))),"",INDEX('Policy Characteristics'!H:H,MATCH($C1219,'Policy Characteristics'!$C:$C,0)))</f>
        <v>0.01</v>
      </c>
      <c r="O1219" s="254" t="str">
        <f>IF(ISBLANK(INDEX('Policy Characteristics'!I:I,MATCH($C1219,'Policy Characteristics'!$C:$C,0))),"",INDEX('Policy Characteristics'!I:I,MATCH($C1219,'Policy Characteristics'!$C:$C,0)))</f>
        <v>% reduction in energy use</v>
      </c>
      <c r="P1219" s="254" t="str">
        <f>IF(ISBLANK(INDEX('Policy Characteristics'!J:J,MATCH($C1219,'Policy Characteristics'!$C:$C,0))),"",INDEX('Policy Characteristics'!J:J,MATCH($C1219,'Policy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19" s="254" t="str">
        <f>IF(ISBLANK(INDEX('Policy Characteristics'!K:K,MATCH($C1219,'Policy Characteristics'!$C:$C,0))),"",INDEX('Policy Characteristics'!K:K,MATCH($C1219,'Policy Characteristics'!$C:$C,0)))</f>
        <v>industry-ag-main.html#eff-stds</v>
      </c>
      <c r="R1219" s="254" t="str">
        <f>IF(ISBLANK(INDEX('Policy Characteristics'!L:L,MATCH($C1219,'Policy Characteristics'!$C:$C,0))),"",INDEX('Policy Characteristics'!L:L,MATCH($C1219,'Policy Characteristics'!$C:$C,0)))</f>
        <v>industry-energy-efficiency-standards.html</v>
      </c>
    </row>
    <row r="1220" spans="1:18" s="4" customFormat="1">
      <c r="A1220" s="254" t="str">
        <f>IF(ISBLANK(INDEX('Policy Characteristics'!A:A,MATCH($C1220,'Policy Characteristics'!$C:$C,0))),"",INDEX('Policy Characteristics'!A:A,MATCH($C1220,'Policy Characteristics'!$C:$C,0)))</f>
        <v>Industry</v>
      </c>
      <c r="B1220" s="262" t="str">
        <f>IF(ISBLANK(INDEX('Policy Characteristics'!B:B,MATCH($C1220,'Policy Characteristics'!$C:$C,0))),"",INDEX('Policy Characteristics'!B:B,MATCH($C1220,'Policy Characteristics'!$C:$C,0)))</f>
        <v>Industry Energy Efficiency Standards</v>
      </c>
      <c r="C1220" s="254" t="str">
        <f t="shared" si="44"/>
        <v>Percentage Improvement in Eqpt Efficiency Standards above BAU</v>
      </c>
      <c r="D1220" s="6" t="s">
        <v>3090</v>
      </c>
      <c r="E1220" s="45" t="s">
        <v>2708</v>
      </c>
      <c r="F1220" t="s">
        <v>3051</v>
      </c>
      <c r="G1220" s="45" t="s">
        <v>2711</v>
      </c>
      <c r="H1220" s="43">
        <v>1204</v>
      </c>
      <c r="I1220" s="324" t="s">
        <v>44</v>
      </c>
      <c r="J1220" s="255" t="str">
        <f>IF(ISBLANK(INDEX('Policy Characteristics'!D:D,MATCH($C1220,'Policy Characteristics'!$C:$C,0))),"",INDEX('Policy Characteristics'!D:D,MATCH($C1220,'Policy Characteristics'!$C:$C,0)))</f>
        <v>Industry Energy Efficiency Standards</v>
      </c>
      <c r="K1220" s="254" t="str">
        <f>IF(ISBLANK(INDEX('Policy Characteristics'!E:E,MATCH($C1220,'Policy Characteristics'!$C:$C,0))),"",INDEX('Policy Characteristics'!E:E,MATCH($C1220,'Policy Characteristics'!$C:$C,0)))</f>
        <v>indst efficiency standards</v>
      </c>
      <c r="L1220" s="261">
        <f>IF(ISBLANK(INDEX('Policy Characteristics'!F:F,MATCH($C1220,'Policy Characteristics'!$C:$C,0))),"",INDEX('Policy Characteristics'!F:F,MATCH($C1220,'Policy Characteristics'!$C:$C,0)))</f>
        <v>0</v>
      </c>
      <c r="M1220" s="261">
        <f>IF(ISBLANK(INDEX('Policy Characteristics'!G:G,MATCH($C1220,'Policy Characteristics'!$C:$C,0))),"",INDEX('Policy Characteristics'!G:G,MATCH($C1220,'Policy Characteristics'!$C:$C,0)))</f>
        <v>0.25</v>
      </c>
      <c r="N1220" s="261">
        <f>IF(ISBLANK(INDEX('Policy Characteristics'!H:H,MATCH($C1220,'Policy Characteristics'!$C:$C,0))),"",INDEX('Policy Characteristics'!H:H,MATCH($C1220,'Policy Characteristics'!$C:$C,0)))</f>
        <v>0.01</v>
      </c>
      <c r="O1220" s="254" t="str">
        <f>IF(ISBLANK(INDEX('Policy Characteristics'!I:I,MATCH($C1220,'Policy Characteristics'!$C:$C,0))),"",INDEX('Policy Characteristics'!I:I,MATCH($C1220,'Policy Characteristics'!$C:$C,0)))</f>
        <v>% reduction in energy use</v>
      </c>
      <c r="P1220" s="254" t="str">
        <f>IF(ISBLANK(INDEX('Policy Characteristics'!J:J,MATCH($C1220,'Policy Characteristics'!$C:$C,0))),"",INDEX('Policy Characteristics'!J:J,MATCH($C1220,'Policy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0" s="254" t="str">
        <f>IF(ISBLANK(INDEX('Policy Characteristics'!K:K,MATCH($C1220,'Policy Characteristics'!$C:$C,0))),"",INDEX('Policy Characteristics'!K:K,MATCH($C1220,'Policy Characteristics'!$C:$C,0)))</f>
        <v>industry-ag-main.html#eff-stds</v>
      </c>
      <c r="R1220" s="254" t="str">
        <f>IF(ISBLANK(INDEX('Policy Characteristics'!L:L,MATCH($C1220,'Policy Characteristics'!$C:$C,0))),"",INDEX('Policy Characteristics'!L:L,MATCH($C1220,'Policy Characteristics'!$C:$C,0)))</f>
        <v>industry-energy-efficiency-standards.html</v>
      </c>
    </row>
    <row r="1221" spans="1:18" s="4" customFormat="1">
      <c r="A1221" s="254" t="str">
        <f>IF(ISBLANK(INDEX('Policy Characteristics'!A:A,MATCH($C1221,'Policy Characteristics'!$C:$C,0))),"",INDEX('Policy Characteristics'!A:A,MATCH($C1221,'Policy Characteristics'!$C:$C,0)))</f>
        <v>Industry</v>
      </c>
      <c r="B1221" s="262" t="str">
        <f>IF(ISBLANK(INDEX('Policy Characteristics'!B:B,MATCH($C1221,'Policy Characteristics'!$C:$C,0))),"",INDEX('Policy Characteristics'!B:B,MATCH($C1221,'Policy Characteristics'!$C:$C,0)))</f>
        <v>Industry Energy Efficiency Standards</v>
      </c>
      <c r="C1221" s="254" t="str">
        <f t="shared" si="44"/>
        <v>Percentage Improvement in Eqpt Efficiency Standards above BAU</v>
      </c>
      <c r="D1221" s="6" t="s">
        <v>3090</v>
      </c>
      <c r="E1221" s="45" t="s">
        <v>2709</v>
      </c>
      <c r="F1221" t="s">
        <v>3051</v>
      </c>
      <c r="G1221" s="45" t="s">
        <v>2713</v>
      </c>
      <c r="H1221" s="43">
        <v>1205</v>
      </c>
      <c r="I1221" s="324" t="s">
        <v>43</v>
      </c>
      <c r="J1221" s="255" t="str">
        <f>IF(ISBLANK(INDEX('Policy Characteristics'!D:D,MATCH($C1221,'Policy Characteristics'!$C:$C,0))),"",INDEX('Policy Characteristics'!D:D,MATCH($C1221,'Policy Characteristics'!$C:$C,0)))</f>
        <v>Industry Energy Efficiency Standards</v>
      </c>
      <c r="K1221" s="254" t="str">
        <f>IF(ISBLANK(INDEX('Policy Characteristics'!E:E,MATCH($C1221,'Policy Characteristics'!$C:$C,0))),"",INDEX('Policy Characteristics'!E:E,MATCH($C1221,'Policy Characteristics'!$C:$C,0)))</f>
        <v>indst efficiency standards</v>
      </c>
      <c r="L1221" s="261">
        <f>IF(ISBLANK(INDEX('Policy Characteristics'!F:F,MATCH($C1221,'Policy Characteristics'!$C:$C,0))),"",INDEX('Policy Characteristics'!F:F,MATCH($C1221,'Policy Characteristics'!$C:$C,0)))</f>
        <v>0</v>
      </c>
      <c r="M1221" s="261">
        <f>IF(ISBLANK(INDEX('Policy Characteristics'!G:G,MATCH($C1221,'Policy Characteristics'!$C:$C,0))),"",INDEX('Policy Characteristics'!G:G,MATCH($C1221,'Policy Characteristics'!$C:$C,0)))</f>
        <v>0.25</v>
      </c>
      <c r="N1221" s="261">
        <f>IF(ISBLANK(INDEX('Policy Characteristics'!H:H,MATCH($C1221,'Policy Characteristics'!$C:$C,0))),"",INDEX('Policy Characteristics'!H:H,MATCH($C1221,'Policy Characteristics'!$C:$C,0)))</f>
        <v>0.01</v>
      </c>
      <c r="O1221" s="254" t="str">
        <f>IF(ISBLANK(INDEX('Policy Characteristics'!I:I,MATCH($C1221,'Policy Characteristics'!$C:$C,0))),"",INDEX('Policy Characteristics'!I:I,MATCH($C1221,'Policy Characteristics'!$C:$C,0)))</f>
        <v>% reduction in energy use</v>
      </c>
      <c r="P1221" s="254" t="str">
        <f>IF(ISBLANK(INDEX('Policy Characteristics'!J:J,MATCH($C1221,'Policy Characteristics'!$C:$C,0))),"",INDEX('Policy Characteristics'!J:J,MATCH($C1221,'Policy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1" s="254" t="str">
        <f>IF(ISBLANK(INDEX('Policy Characteristics'!K:K,MATCH($C1221,'Policy Characteristics'!$C:$C,0))),"",INDEX('Policy Characteristics'!K:K,MATCH($C1221,'Policy Characteristics'!$C:$C,0)))</f>
        <v>industry-ag-main.html#eff-stds</v>
      </c>
      <c r="R1221" s="254" t="str">
        <f>IF(ISBLANK(INDEX('Policy Characteristics'!L:L,MATCH($C1221,'Policy Characteristics'!$C:$C,0))),"",INDEX('Policy Characteristics'!L:L,MATCH($C1221,'Policy Characteristics'!$C:$C,0)))</f>
        <v>industry-energy-efficiency-standards.html</v>
      </c>
    </row>
    <row r="1222" spans="1:18" s="4" customFormat="1">
      <c r="A1222" s="254" t="str">
        <f>IF(ISBLANK(INDEX('Policy Characteristics'!A:A,MATCH($C1222,'Policy Characteristics'!$C:$C,0))),"",INDEX('Policy Characteristics'!A:A,MATCH($C1222,'Policy Characteristics'!$C:$C,0)))</f>
        <v>Industry</v>
      </c>
      <c r="B1222" s="262" t="str">
        <f>IF(ISBLANK(INDEX('Policy Characteristics'!B:B,MATCH($C1222,'Policy Characteristics'!$C:$C,0))),"",INDEX('Policy Characteristics'!B:B,MATCH($C1222,'Policy Characteristics'!$C:$C,0)))</f>
        <v>Industry Energy Efficiency Standards</v>
      </c>
      <c r="C1222" s="254" t="str">
        <f t="shared" si="44"/>
        <v>Percentage Improvement in Eqpt Efficiency Standards above BAU</v>
      </c>
      <c r="D1222" s="6" t="s">
        <v>3090</v>
      </c>
      <c r="E1222" s="45" t="s">
        <v>2710</v>
      </c>
      <c r="F1222" t="s">
        <v>3051</v>
      </c>
      <c r="G1222" s="45" t="s">
        <v>2714</v>
      </c>
      <c r="H1222" s="43">
        <v>1206</v>
      </c>
      <c r="I1222" s="324" t="s">
        <v>43</v>
      </c>
      <c r="J1222" s="255" t="str">
        <f>IF(ISBLANK(INDEX('Policy Characteristics'!D:D,MATCH($C1222,'Policy Characteristics'!$C:$C,0))),"",INDEX('Policy Characteristics'!D:D,MATCH($C1222,'Policy Characteristics'!$C:$C,0)))</f>
        <v>Industry Energy Efficiency Standards</v>
      </c>
      <c r="K1222" s="254" t="str">
        <f>IF(ISBLANK(INDEX('Policy Characteristics'!E:E,MATCH($C1222,'Policy Characteristics'!$C:$C,0))),"",INDEX('Policy Characteristics'!E:E,MATCH($C1222,'Policy Characteristics'!$C:$C,0)))</f>
        <v>indst efficiency standards</v>
      </c>
      <c r="L1222" s="261">
        <f>IF(ISBLANK(INDEX('Policy Characteristics'!F:F,MATCH($C1222,'Policy Characteristics'!$C:$C,0))),"",INDEX('Policy Characteristics'!F:F,MATCH($C1222,'Policy Characteristics'!$C:$C,0)))</f>
        <v>0</v>
      </c>
      <c r="M1222" s="261">
        <f>IF(ISBLANK(INDEX('Policy Characteristics'!G:G,MATCH($C1222,'Policy Characteristics'!$C:$C,0))),"",INDEX('Policy Characteristics'!G:G,MATCH($C1222,'Policy Characteristics'!$C:$C,0)))</f>
        <v>0.25</v>
      </c>
      <c r="N1222" s="261">
        <f>IF(ISBLANK(INDEX('Policy Characteristics'!H:H,MATCH($C1222,'Policy Characteristics'!$C:$C,0))),"",INDEX('Policy Characteristics'!H:H,MATCH($C1222,'Policy Characteristics'!$C:$C,0)))</f>
        <v>0.01</v>
      </c>
      <c r="O1222" s="254" t="str">
        <f>IF(ISBLANK(INDEX('Policy Characteristics'!I:I,MATCH($C1222,'Policy Characteristics'!$C:$C,0))),"",INDEX('Policy Characteristics'!I:I,MATCH($C1222,'Policy Characteristics'!$C:$C,0)))</f>
        <v>% reduction in energy use</v>
      </c>
      <c r="P1222" s="254" t="str">
        <f>IF(ISBLANK(INDEX('Policy Characteristics'!J:J,MATCH($C1222,'Policy Characteristics'!$C:$C,0))),"",INDEX('Policy Characteristics'!J:J,MATCH($C1222,'Policy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2" s="254" t="str">
        <f>IF(ISBLANK(INDEX('Policy Characteristics'!K:K,MATCH($C1222,'Policy Characteristics'!$C:$C,0))),"",INDEX('Policy Characteristics'!K:K,MATCH($C1222,'Policy Characteristics'!$C:$C,0)))</f>
        <v>industry-ag-main.html#eff-stds</v>
      </c>
      <c r="R1222" s="254" t="str">
        <f>IF(ISBLANK(INDEX('Policy Characteristics'!L:L,MATCH($C1222,'Policy Characteristics'!$C:$C,0))),"",INDEX('Policy Characteristics'!L:L,MATCH($C1222,'Policy Characteristics'!$C:$C,0)))</f>
        <v>industry-energy-efficiency-standards.html</v>
      </c>
    </row>
    <row r="1223" spans="1:18" s="4" customFormat="1">
      <c r="A1223" s="254" t="str">
        <f>IF(ISBLANK(INDEX('Policy Characteristics'!A:A,MATCH($C1223,'Policy Characteristics'!$C:$C,0))),"",INDEX('Policy Characteristics'!A:A,MATCH($C1223,'Policy Characteristics'!$C:$C,0)))</f>
        <v>Industry</v>
      </c>
      <c r="B1223" s="262" t="str">
        <f>IF(ISBLANK(INDEX('Policy Characteristics'!B:B,MATCH($C1223,'Policy Characteristics'!$C:$C,0))),"",INDEX('Policy Characteristics'!B:B,MATCH($C1223,'Policy Characteristics'!$C:$C,0)))</f>
        <v>Industry Energy Efficiency Standards</v>
      </c>
      <c r="C1223" s="254" t="str">
        <f t="shared" si="44"/>
        <v>Percentage Improvement in Eqpt Efficiency Standards above BAU</v>
      </c>
      <c r="D1223" s="6" t="s">
        <v>3090</v>
      </c>
      <c r="E1223" s="45" t="s">
        <v>2707</v>
      </c>
      <c r="F1223" t="s">
        <v>3051</v>
      </c>
      <c r="G1223" s="45" t="s">
        <v>2712</v>
      </c>
      <c r="H1223" s="43">
        <v>1207</v>
      </c>
      <c r="I1223" s="324" t="s">
        <v>44</v>
      </c>
      <c r="J1223" s="255" t="str">
        <f>IF(ISBLANK(INDEX('Policy Characteristics'!D:D,MATCH($C1223,'Policy Characteristics'!$C:$C,0))),"",INDEX('Policy Characteristics'!D:D,MATCH($C1223,'Policy Characteristics'!$C:$C,0)))</f>
        <v>Industry Energy Efficiency Standards</v>
      </c>
      <c r="K1223" s="254" t="str">
        <f>IF(ISBLANK(INDEX('Policy Characteristics'!E:E,MATCH($C1223,'Policy Characteristics'!$C:$C,0))),"",INDEX('Policy Characteristics'!E:E,MATCH($C1223,'Policy Characteristics'!$C:$C,0)))</f>
        <v>indst efficiency standards</v>
      </c>
      <c r="L1223" s="261">
        <f>IF(ISBLANK(INDEX('Policy Characteristics'!F:F,MATCH($C1223,'Policy Characteristics'!$C:$C,0))),"",INDEX('Policy Characteristics'!F:F,MATCH($C1223,'Policy Characteristics'!$C:$C,0)))</f>
        <v>0</v>
      </c>
      <c r="M1223" s="261">
        <f>IF(ISBLANK(INDEX('Policy Characteristics'!G:G,MATCH($C1223,'Policy Characteristics'!$C:$C,0))),"",INDEX('Policy Characteristics'!G:G,MATCH($C1223,'Policy Characteristics'!$C:$C,0)))</f>
        <v>0.25</v>
      </c>
      <c r="N1223" s="261">
        <f>IF(ISBLANK(INDEX('Policy Characteristics'!H:H,MATCH($C1223,'Policy Characteristics'!$C:$C,0))),"",INDEX('Policy Characteristics'!H:H,MATCH($C1223,'Policy Characteristics'!$C:$C,0)))</f>
        <v>0.01</v>
      </c>
      <c r="O1223" s="254" t="str">
        <f>IF(ISBLANK(INDEX('Policy Characteristics'!I:I,MATCH($C1223,'Policy Characteristics'!$C:$C,0))),"",INDEX('Policy Characteristics'!I:I,MATCH($C1223,'Policy Characteristics'!$C:$C,0)))</f>
        <v>% reduction in energy use</v>
      </c>
      <c r="P1223" s="254" t="str">
        <f>IF(ISBLANK(INDEX('Policy Characteristics'!J:J,MATCH($C1223,'Policy Characteristics'!$C:$C,0))),"",INDEX('Policy Characteristics'!J:J,MATCH($C1223,'Policy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223" s="254" t="str">
        <f>IF(ISBLANK(INDEX('Policy Characteristics'!K:K,MATCH($C1223,'Policy Characteristics'!$C:$C,0))),"",INDEX('Policy Characteristics'!K:K,MATCH($C1223,'Policy Characteristics'!$C:$C,0)))</f>
        <v>industry-ag-main.html#eff-stds</v>
      </c>
      <c r="R1223" s="254" t="str">
        <f>IF(ISBLANK(INDEX('Policy Characteristics'!L:L,MATCH($C1223,'Policy Characteristics'!$C:$C,0))),"",INDEX('Policy Characteristics'!L:L,MATCH($C1223,'Policy Characteristics'!$C:$C,0)))</f>
        <v>industry-energy-efficiency-standards.html</v>
      </c>
    </row>
    <row r="1224" spans="1:18" s="4" customFormat="1">
      <c r="A1224" s="254" t="str">
        <f>IF(ISBLANK(INDEX('Policy Characteristics'!A:A,MATCH($C1224,'Policy Characteristics'!$C:$C,0))),"",INDEX('Policy Characteristics'!A:A,MATCH($C1224,'Policy Characteristics'!$C:$C,0)))</f>
        <v>Industry</v>
      </c>
      <c r="B1224" s="262" t="str">
        <f>IF(ISBLANK(INDEX('Policy Characteristics'!B:B,MATCH($C1224,'Policy Characteristics'!$C:$C,0))),"",INDEX('Policy Characteristics'!B:B,MATCH($C1224,'Policy Characteristics'!$C:$C,0)))</f>
        <v>Material Efficiency, Longevity, &amp; Re-Use</v>
      </c>
      <c r="C1224" t="s">
        <v>2436</v>
      </c>
      <c r="D1224" s="45" t="s">
        <v>3078</v>
      </c>
      <c r="E1224" s="45"/>
      <c r="F1224" s="6" t="s">
        <v>3041</v>
      </c>
      <c r="G1224" s="45"/>
      <c r="H1224" s="43">
        <v>429</v>
      </c>
      <c r="I1224" s="324" t="s">
        <v>43</v>
      </c>
      <c r="J1224" s="255" t="str">
        <f>IF(ISBLANK(INDEX('Policy Characteristics'!D:D,MATCH($C1224,'Policy Characteristics'!$C:$C,0))),"",INDEX('Policy Characteristics'!D:D,MATCH($C1224,'Policy Characteristics'!$C:$C,0)))</f>
        <v>Material Efficiency, Longevity, &amp; Re-Use</v>
      </c>
      <c r="K1224" s="254" t="str">
        <f>IF(ISBLANK(INDEX('Policy Characteristics'!E:E,MATCH($C1224,'Policy Characteristics'!$C:$C,0))),"",INDEX('Policy Characteristics'!E:E,MATCH($C1224,'Policy Characteristics'!$C:$C,0)))</f>
        <v>indst reduce nonenergy product demand</v>
      </c>
      <c r="L1224" s="261">
        <f>IF(ISBLANK(INDEX('Policy Characteristics'!F:F,MATCH($C1224,'Policy Characteristics'!$C:$C,0))),"",INDEX('Policy Characteristics'!F:F,MATCH($C1224,'Policy Characteristics'!$C:$C,0)))</f>
        <v>0</v>
      </c>
      <c r="M1224" s="261">
        <f>IF(ISBLANK(INDEX('Policy Characteristics'!G:G,MATCH($C1224,'Policy Characteristics'!$C:$C,0))),"",INDEX('Policy Characteristics'!G:G,MATCH($C1224,'Policy Characteristics'!$C:$C,0)))</f>
        <v>1</v>
      </c>
      <c r="N1224" s="261">
        <f>IF(ISBLANK(INDEX('Policy Characteristics'!H:H,MATCH($C1224,'Policy Characteristics'!$C:$C,0))),"",INDEX('Policy Characteristics'!H:H,MATCH($C1224,'Policy Characteristics'!$C:$C,0)))</f>
        <v>0.01</v>
      </c>
      <c r="O1224" s="254" t="str">
        <f>IF(ISBLANK(INDEX('Policy Characteristics'!I:I,MATCH($C1224,'Policy Characteristics'!$C:$C,0))),"",INDEX('Policy Characteristics'!I:I,MATCH($C1224,'Policy Characteristics'!$C:$C,0)))</f>
        <v>% demand reduction</v>
      </c>
      <c r="P1224" s="254" t="str">
        <f>IF(ISBLANK(INDEX('Policy Characteristics'!J:J,MATCH($C1224,'Policy Characteristics'!$C:$C,0))),"",INDEX('Policy Characteristics'!J:J,MATCH($C1224,'Policy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4" s="254" t="str">
        <f>IF(ISBLANK(INDEX('Policy Characteristics'!K:K,MATCH($C1224,'Policy Characteristics'!$C:$C,0))),"",INDEX('Policy Characteristics'!K:K,MATCH($C1224,'Policy Characteristics'!$C:$C,0)))</f>
        <v/>
      </c>
      <c r="R1224" s="254" t="str">
        <f>IF(ISBLANK(INDEX('Policy Characteristics'!L:L,MATCH($C1224,'Policy Characteristics'!$C:$C,0))),"",INDEX('Policy Characteristics'!L:L,MATCH($C1224,'Policy Characteristics'!$C:$C,0)))</f>
        <v>material-efficiency-longevity-reuse.html</v>
      </c>
    </row>
    <row r="1225" spans="1:18" s="4" customFormat="1">
      <c r="A1225" s="254" t="str">
        <f>IF(ISBLANK(INDEX('Policy Characteristics'!A:A,MATCH($C1225,'Policy Characteristics'!$C:$C,0))),"",INDEX('Policy Characteristics'!A:A,MATCH($C1225,'Policy Characteristics'!$C:$C,0)))</f>
        <v>Industry</v>
      </c>
      <c r="B1225" s="262" t="str">
        <f>IF(ISBLANK(INDEX('Policy Characteristics'!B:B,MATCH($C1225,'Policy Characteristics'!$C:$C,0))),"",INDEX('Policy Characteristics'!B:B,MATCH($C1225,'Policy Characteristics'!$C:$C,0)))</f>
        <v>Material Efficiency, Longevity, &amp; Re-Use</v>
      </c>
      <c r="C1225" s="254" t="str">
        <f t="shared" ref="C1225" si="45">C$1224</f>
        <v>Percent Reduction in Nonenergy Nonagriculture Industry Product Demand</v>
      </c>
      <c r="D1225" s="6" t="s">
        <v>3079</v>
      </c>
      <c r="E1225" s="45"/>
      <c r="F1225" s="6" t="s">
        <v>2582</v>
      </c>
      <c r="G1225" s="45"/>
      <c r="H1225" s="43">
        <v>430</v>
      </c>
      <c r="I1225" s="324" t="s">
        <v>43</v>
      </c>
      <c r="J1225" s="255" t="str">
        <f>IF(ISBLANK(INDEX('Policy Characteristics'!D:D,MATCH($C1225,'Policy Characteristics'!$C:$C,0))),"",INDEX('Policy Characteristics'!D:D,MATCH($C1225,'Policy Characteristics'!$C:$C,0)))</f>
        <v>Material Efficiency, Longevity, &amp; Re-Use</v>
      </c>
      <c r="K1225" s="254" t="str">
        <f>IF(ISBLANK(INDEX('Policy Characteristics'!E:E,MATCH($C1225,'Policy Characteristics'!$C:$C,0))),"",INDEX('Policy Characteristics'!E:E,MATCH($C1225,'Policy Characteristics'!$C:$C,0)))</f>
        <v>indst reduce nonenergy product demand</v>
      </c>
      <c r="L1225" s="261">
        <f>IF(ISBLANK(INDEX('Policy Characteristics'!F:F,MATCH($C1225,'Policy Characteristics'!$C:$C,0))),"",INDEX('Policy Characteristics'!F:F,MATCH($C1225,'Policy Characteristics'!$C:$C,0)))</f>
        <v>0</v>
      </c>
      <c r="M1225" s="261">
        <f>IF(ISBLANK(INDEX('Policy Characteristics'!G:G,MATCH($C1225,'Policy Characteristics'!$C:$C,0))),"",INDEX('Policy Characteristics'!G:G,MATCH($C1225,'Policy Characteristics'!$C:$C,0)))</f>
        <v>1</v>
      </c>
      <c r="N1225" s="261">
        <f>IF(ISBLANK(INDEX('Policy Characteristics'!H:H,MATCH($C1225,'Policy Characteristics'!$C:$C,0))),"",INDEX('Policy Characteristics'!H:H,MATCH($C1225,'Policy Characteristics'!$C:$C,0)))</f>
        <v>0.01</v>
      </c>
      <c r="O1225" s="254" t="str">
        <f>IF(ISBLANK(INDEX('Policy Characteristics'!I:I,MATCH($C1225,'Policy Characteristics'!$C:$C,0))),"",INDEX('Policy Characteristics'!I:I,MATCH($C1225,'Policy Characteristics'!$C:$C,0)))</f>
        <v>% demand reduction</v>
      </c>
      <c r="P1225" s="254" t="str">
        <f>IF(ISBLANK(INDEX('Policy Characteristics'!J:J,MATCH($C1225,'Policy Characteristics'!$C:$C,0))),"",INDEX('Policy Characteristics'!J:J,MATCH($C1225,'Policy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5" s="254" t="str">
        <f>IF(ISBLANK(INDEX('Policy Characteristics'!K:K,MATCH($C1225,'Policy Characteristics'!$C:$C,0))),"",INDEX('Policy Characteristics'!K:K,MATCH($C1225,'Policy Characteristics'!$C:$C,0)))</f>
        <v/>
      </c>
      <c r="R1225" s="254" t="str">
        <f>IF(ISBLANK(INDEX('Policy Characteristics'!L:L,MATCH($C1225,'Policy Characteristics'!$C:$C,0))),"",INDEX('Policy Characteristics'!L:L,MATCH($C1225,'Policy Characteristics'!$C:$C,0)))</f>
        <v>material-efficiency-longevity-reuse.html</v>
      </c>
    </row>
    <row r="1226" spans="1:18" s="4" customFormat="1">
      <c r="A1226" s="254" t="str">
        <f>IF(ISBLANK(INDEX('Policy Characteristics'!A:A,MATCH($C1226,'Policy Characteristics'!$C:$C,0))),"",INDEX('Policy Characteristics'!A:A,MATCH($C1226,'Policy Characteristics'!$C:$C,0)))</f>
        <v>Industry</v>
      </c>
      <c r="B1226" s="262" t="str">
        <f>IF(ISBLANK(INDEX('Policy Characteristics'!B:B,MATCH($C1226,'Policy Characteristics'!$C:$C,0))),"",INDEX('Policy Characteristics'!B:B,MATCH($C1226,'Policy Characteristics'!$C:$C,0)))</f>
        <v>Material Efficiency, Longevity, &amp; Re-Use</v>
      </c>
      <c r="C1226" s="254" t="str">
        <f t="shared" ref="C1226" si="46">C$1224</f>
        <v>Percent Reduction in Nonenergy Nonagriculture Industry Product Demand</v>
      </c>
      <c r="D1226" s="6" t="s">
        <v>3089</v>
      </c>
      <c r="E1226" s="45"/>
      <c r="F1226" s="6" t="s">
        <v>3092</v>
      </c>
      <c r="G1226" s="45"/>
      <c r="H1226" s="43">
        <v>432</v>
      </c>
      <c r="I1226" s="324" t="s">
        <v>43</v>
      </c>
      <c r="J1226" s="255" t="str">
        <f>IF(ISBLANK(INDEX('Policy Characteristics'!D:D,MATCH($C1226,'Policy Characteristics'!$C:$C,0))),"",INDEX('Policy Characteristics'!D:D,MATCH($C1226,'Policy Characteristics'!$C:$C,0)))</f>
        <v>Material Efficiency, Longevity, &amp; Re-Use</v>
      </c>
      <c r="K1226" s="254" t="str">
        <f>IF(ISBLANK(INDEX('Policy Characteristics'!E:E,MATCH($C1226,'Policy Characteristics'!$C:$C,0))),"",INDEX('Policy Characteristics'!E:E,MATCH($C1226,'Policy Characteristics'!$C:$C,0)))</f>
        <v>indst reduce nonenergy product demand</v>
      </c>
      <c r="L1226" s="261">
        <f>IF(ISBLANK(INDEX('Policy Characteristics'!F:F,MATCH($C1226,'Policy Characteristics'!$C:$C,0))),"",INDEX('Policy Characteristics'!F:F,MATCH($C1226,'Policy Characteristics'!$C:$C,0)))</f>
        <v>0</v>
      </c>
      <c r="M1226" s="261">
        <f>IF(ISBLANK(INDEX('Policy Characteristics'!G:G,MATCH($C1226,'Policy Characteristics'!$C:$C,0))),"",INDEX('Policy Characteristics'!G:G,MATCH($C1226,'Policy Characteristics'!$C:$C,0)))</f>
        <v>1</v>
      </c>
      <c r="N1226" s="261">
        <f>IF(ISBLANK(INDEX('Policy Characteristics'!H:H,MATCH($C1226,'Policy Characteristics'!$C:$C,0))),"",INDEX('Policy Characteristics'!H:H,MATCH($C1226,'Policy Characteristics'!$C:$C,0)))</f>
        <v>0.01</v>
      </c>
      <c r="O1226" s="254" t="str">
        <f>IF(ISBLANK(INDEX('Policy Characteristics'!I:I,MATCH($C1226,'Policy Characteristics'!$C:$C,0))),"",INDEX('Policy Characteristics'!I:I,MATCH($C1226,'Policy Characteristics'!$C:$C,0)))</f>
        <v>% demand reduction</v>
      </c>
      <c r="P1226" s="254" t="str">
        <f>IF(ISBLANK(INDEX('Policy Characteristics'!J:J,MATCH($C1226,'Policy Characteristics'!$C:$C,0))),"",INDEX('Policy Characteristics'!J:J,MATCH($C1226,'Policy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26" s="254" t="str">
        <f>IF(ISBLANK(INDEX('Policy Characteristics'!K:K,MATCH($C1226,'Policy Characteristics'!$C:$C,0))),"",INDEX('Policy Characteristics'!K:K,MATCH($C1226,'Policy Characteristics'!$C:$C,0)))</f>
        <v/>
      </c>
      <c r="R1226" s="254" t="str">
        <f>IF(ISBLANK(INDEX('Policy Characteristics'!L:L,MATCH($C1226,'Policy Characteristics'!$C:$C,0))),"",INDEX('Policy Characteristics'!L:L,MATCH($C1226,'Policy Characteristics'!$C:$C,0)))</f>
        <v>material-efficiency-longevity-reuse.html</v>
      </c>
    </row>
    <row r="1227" spans="1:18">
      <c r="A1227" s="254" t="str">
        <f>IF(ISBLANK(INDEX('Policy Characteristics'!A:A,MATCH($C1227,'Policy Characteristics'!$C:$C,0))),"",INDEX('Policy Characteristics'!A:A,MATCH($C1227,'Policy Characteristics'!$C:$C,0)))</f>
        <v>Industry</v>
      </c>
      <c r="B1227" s="262" t="str">
        <f>IF(ISBLANK(INDEX('Policy Characteristics'!B:B,MATCH($C1227,'Policy Characteristics'!$C:$C,0))),"",INDEX('Policy Characteristics'!B:B,MATCH($C1227,'Policy Characteristics'!$C:$C,0)))</f>
        <v>Methane Capture</v>
      </c>
      <c r="C1227" t="s">
        <v>286</v>
      </c>
      <c r="D1227" s="45" t="s">
        <v>3068</v>
      </c>
      <c r="E1227" s="45"/>
      <c r="F1227" t="s">
        <v>3032</v>
      </c>
      <c r="G1227" s="45"/>
      <c r="H1227" s="43">
        <v>1458</v>
      </c>
      <c r="I1227" s="324" t="s">
        <v>43</v>
      </c>
      <c r="J1227" s="255" t="str">
        <f>IF(ISBLANK(INDEX('Policy Characteristics'!D:D,MATCH($C1227,'Policy Characteristics'!$C:$C,0))),"",INDEX('Policy Characteristics'!D:D,MATCH($C1227,'Policy Characteristics'!$C:$C,0)))</f>
        <v>Methane Capture and Destruction</v>
      </c>
      <c r="K1227" s="254" t="str">
        <f>IF(ISBLANK(INDEX('Policy Characteristics'!E:E,MATCH($C1227,'Policy Characteristics'!$C:$C,0))),"",INDEX('Policy Characteristics'!E:E,MATCH($C1227,'Policy Characteristics'!$C:$C,0)))</f>
        <v>indst methane capture</v>
      </c>
      <c r="L1227" s="261">
        <f>IF(ISBLANK(INDEX('Policy Characteristics'!F:F,MATCH($C1227,'Policy Characteristics'!$C:$C,0))),"",INDEX('Policy Characteristics'!F:F,MATCH($C1227,'Policy Characteristics'!$C:$C,0)))</f>
        <v>0</v>
      </c>
      <c r="M1227" s="261">
        <f>IF(ISBLANK(INDEX('Policy Characteristics'!G:G,MATCH($C1227,'Policy Characteristics'!$C:$C,0))),"",INDEX('Policy Characteristics'!G:G,MATCH($C1227,'Policy Characteristics'!$C:$C,0)))</f>
        <v>1</v>
      </c>
      <c r="N1227" s="261">
        <f>IF(ISBLANK(INDEX('Policy Characteristics'!H:H,MATCH($C1227,'Policy Characteristics'!$C:$C,0))),"",INDEX('Policy Characteristics'!H:H,MATCH($C1227,'Policy Characteristics'!$C:$C,0)))</f>
        <v>0.01</v>
      </c>
      <c r="O1227" s="254" t="str">
        <f>IF(ISBLANK(INDEX('Policy Characteristics'!I:I,MATCH($C1227,'Policy Characteristics'!$C:$C,0))),"",INDEX('Policy Characteristics'!I:I,MATCH($C1227,'Policy Characteristics'!$C:$C,0)))</f>
        <v>% of potential achieved</v>
      </c>
      <c r="P1227" s="254" t="str">
        <f>IF(ISBLANK(INDEX('Policy Characteristics'!J:J,MATCH($C1227,'Policy Characteristics'!$C:$C,0))),"",INDEX('Policy Characteristics'!J:J,MATCH($C1227,'Policy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27" s="254" t="str">
        <f>IF(ISBLANK(INDEX('Policy Characteristics'!K:K,MATCH($C1227,'Policy Characteristics'!$C:$C,0))),"",INDEX('Policy Characteristics'!K:K,MATCH($C1227,'Policy Characteristics'!$C:$C,0)))</f>
        <v>industry-ag-main.html#methane-capture</v>
      </c>
      <c r="R1227" s="254" t="str">
        <f>IF(ISBLANK(INDEX('Policy Characteristics'!L:L,MATCH($C1227,'Policy Characteristics'!$C:$C,0))),"",INDEX('Policy Characteristics'!L:L,MATCH($C1227,'Policy Characteristics'!$C:$C,0)))</f>
        <v>methane-capture.html</v>
      </c>
    </row>
    <row r="1228" spans="1:18">
      <c r="A1228" s="254" t="str">
        <f>IF(ISBLANK(INDEX('Policy Characteristics'!A:A,MATCH($C1228,'Policy Characteristics'!$C:$C,0))),"",INDEX('Policy Characteristics'!A:A,MATCH($C1228,'Policy Characteristics'!$C:$C,0)))</f>
        <v>Industry</v>
      </c>
      <c r="B1228" s="262" t="str">
        <f>IF(ISBLANK(INDEX('Policy Characteristics'!B:B,MATCH($C1228,'Policy Characteristics'!$C:$C,0))),"",INDEX('Policy Characteristics'!B:B,MATCH($C1228,'Policy Characteristics'!$C:$C,0)))</f>
        <v>Methane Capture</v>
      </c>
      <c r="C1228" s="254" t="str">
        <f t="shared" ref="C1228:C1230" si="47">C$1227</f>
        <v>Fraction of Methane Capture Opportunities Achieved</v>
      </c>
      <c r="D1228" s="45" t="s">
        <v>3088</v>
      </c>
      <c r="E1228" s="45"/>
      <c r="F1228" t="s">
        <v>3050</v>
      </c>
      <c r="G1228" s="45"/>
      <c r="H1228" s="43">
        <v>1459</v>
      </c>
      <c r="I1228" s="324" t="s">
        <v>43</v>
      </c>
      <c r="J1228" s="255" t="str">
        <f>IF(ISBLANK(INDEX('Policy Characteristics'!D:D,MATCH($C1228,'Policy Characteristics'!$C:$C,0))),"",INDEX('Policy Characteristics'!D:D,MATCH($C1228,'Policy Characteristics'!$C:$C,0)))</f>
        <v>Methane Capture and Destruction</v>
      </c>
      <c r="K1228" s="254" t="str">
        <f>IF(ISBLANK(INDEX('Policy Characteristics'!E:E,MATCH($C1228,'Policy Characteristics'!$C:$C,0))),"",INDEX('Policy Characteristics'!E:E,MATCH($C1228,'Policy Characteristics'!$C:$C,0)))</f>
        <v>indst methane capture</v>
      </c>
      <c r="L1228" s="261">
        <f>IF(ISBLANK(INDEX('Policy Characteristics'!F:F,MATCH($C1228,'Policy Characteristics'!$C:$C,0))),"",INDEX('Policy Characteristics'!F:F,MATCH($C1228,'Policy Characteristics'!$C:$C,0)))</f>
        <v>0</v>
      </c>
      <c r="M1228" s="261">
        <f>IF(ISBLANK(INDEX('Policy Characteristics'!G:G,MATCH($C1228,'Policy Characteristics'!$C:$C,0))),"",INDEX('Policy Characteristics'!G:G,MATCH($C1228,'Policy Characteristics'!$C:$C,0)))</f>
        <v>1</v>
      </c>
      <c r="N1228" s="261">
        <f>IF(ISBLANK(INDEX('Policy Characteristics'!H:H,MATCH($C1228,'Policy Characteristics'!$C:$C,0))),"",INDEX('Policy Characteristics'!H:H,MATCH($C1228,'Policy Characteristics'!$C:$C,0)))</f>
        <v>0.01</v>
      </c>
      <c r="O1228" s="254" t="str">
        <f>IF(ISBLANK(INDEX('Policy Characteristics'!I:I,MATCH($C1228,'Policy Characteristics'!$C:$C,0))),"",INDEX('Policy Characteristics'!I:I,MATCH($C1228,'Policy Characteristics'!$C:$C,0)))</f>
        <v>% of potential achieved</v>
      </c>
      <c r="P1228" s="254" t="str">
        <f>IF(ISBLANK(INDEX('Policy Characteristics'!J:J,MATCH($C1228,'Policy Characteristics'!$C:$C,0))),"",INDEX('Policy Characteristics'!J:J,MATCH($C1228,'Policy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28" s="254" t="str">
        <f>IF(ISBLANK(INDEX('Policy Characteristics'!K:K,MATCH($C1228,'Policy Characteristics'!$C:$C,0))),"",INDEX('Policy Characteristics'!K:K,MATCH($C1228,'Policy Characteristics'!$C:$C,0)))</f>
        <v>industry-ag-main.html#methane-capture</v>
      </c>
      <c r="R1228" s="254" t="str">
        <f>IF(ISBLANK(INDEX('Policy Characteristics'!L:L,MATCH($C1228,'Policy Characteristics'!$C:$C,0))),"",INDEX('Policy Characteristics'!L:L,MATCH($C1228,'Policy Characteristics'!$C:$C,0)))</f>
        <v>methane-capture.html</v>
      </c>
    </row>
    <row r="1229" spans="1:18">
      <c r="A1229" s="254" t="str">
        <f>IF(ISBLANK(INDEX('Policy Characteristics'!A:A,MATCH($C1229,'Policy Characteristics'!$C:$C,0))),"",INDEX('Policy Characteristics'!A:A,MATCH($C1229,'Policy Characteristics'!$C:$C,0)))</f>
        <v>Industry</v>
      </c>
      <c r="B1229" s="262" t="str">
        <f>IF(ISBLANK(INDEX('Policy Characteristics'!B:B,MATCH($C1229,'Policy Characteristics'!$C:$C,0))),"",INDEX('Policy Characteristics'!B:B,MATCH($C1229,'Policy Characteristics'!$C:$C,0)))</f>
        <v>Methane Capture</v>
      </c>
      <c r="C1229" s="254" t="str">
        <f t="shared" si="47"/>
        <v>Fraction of Methane Capture Opportunities Achieved</v>
      </c>
      <c r="D1229" s="45" t="s">
        <v>3067</v>
      </c>
      <c r="E1229" s="45"/>
      <c r="F1229" t="s">
        <v>2762</v>
      </c>
      <c r="G1229" s="45"/>
      <c r="H1229" s="43">
        <v>513</v>
      </c>
      <c r="I1229" s="324" t="s">
        <v>43</v>
      </c>
      <c r="J1229" s="255" t="str">
        <f>IF(ISBLANK(INDEX('Policy Characteristics'!D:D,MATCH($C1229,'Policy Characteristics'!$C:$C,0))),"",INDEX('Policy Characteristics'!D:D,MATCH($C1229,'Policy Characteristics'!$C:$C,0)))</f>
        <v>Methane Capture and Destruction</v>
      </c>
      <c r="K1229" s="254" t="str">
        <f>IF(ISBLANK(INDEX('Policy Characteristics'!E:E,MATCH($C1229,'Policy Characteristics'!$C:$C,0))),"",INDEX('Policy Characteristics'!E:E,MATCH($C1229,'Policy Characteristics'!$C:$C,0)))</f>
        <v>indst methane capture</v>
      </c>
      <c r="L1229" s="261">
        <f>IF(ISBLANK(INDEX('Policy Characteristics'!F:F,MATCH($C1229,'Policy Characteristics'!$C:$C,0))),"",INDEX('Policy Characteristics'!F:F,MATCH($C1229,'Policy Characteristics'!$C:$C,0)))</f>
        <v>0</v>
      </c>
      <c r="M1229" s="261">
        <f>IF(ISBLANK(INDEX('Policy Characteristics'!G:G,MATCH($C1229,'Policy Characteristics'!$C:$C,0))),"",INDEX('Policy Characteristics'!G:G,MATCH($C1229,'Policy Characteristics'!$C:$C,0)))</f>
        <v>1</v>
      </c>
      <c r="N1229" s="261">
        <f>IF(ISBLANK(INDEX('Policy Characteristics'!H:H,MATCH($C1229,'Policy Characteristics'!$C:$C,0))),"",INDEX('Policy Characteristics'!H:H,MATCH($C1229,'Policy Characteristics'!$C:$C,0)))</f>
        <v>0.01</v>
      </c>
      <c r="O1229" s="254" t="str">
        <f>IF(ISBLANK(INDEX('Policy Characteristics'!I:I,MATCH($C1229,'Policy Characteristics'!$C:$C,0))),"",INDEX('Policy Characteristics'!I:I,MATCH($C1229,'Policy Characteristics'!$C:$C,0)))</f>
        <v>% of potential achieved</v>
      </c>
      <c r="P1229" s="254" t="str">
        <f>IF(ISBLANK(INDEX('Policy Characteristics'!J:J,MATCH($C1229,'Policy Characteristics'!$C:$C,0))),"",INDEX('Policy Characteristics'!J:J,MATCH($C1229,'Policy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29" s="254" t="str">
        <f>IF(ISBLANK(INDEX('Policy Characteristics'!K:K,MATCH($C1229,'Policy Characteristics'!$C:$C,0))),"",INDEX('Policy Characteristics'!K:K,MATCH($C1229,'Policy Characteristics'!$C:$C,0)))</f>
        <v>industry-ag-main.html#methane-capture</v>
      </c>
      <c r="R1229" s="254" t="str">
        <f>IF(ISBLANK(INDEX('Policy Characteristics'!L:L,MATCH($C1229,'Policy Characteristics'!$C:$C,0))),"",INDEX('Policy Characteristics'!L:L,MATCH($C1229,'Policy Characteristics'!$C:$C,0)))</f>
        <v>methane-capture.html</v>
      </c>
    </row>
    <row r="1230" spans="1:18">
      <c r="A1230" s="254" t="str">
        <f>IF(ISBLANK(INDEX('Policy Characteristics'!A:A,MATCH($C1230,'Policy Characteristics'!$C:$C,0))),"",INDEX('Policy Characteristics'!A:A,MATCH($C1230,'Policy Characteristics'!$C:$C,0)))</f>
        <v>Industry</v>
      </c>
      <c r="B1230" s="262" t="str">
        <f>IF(ISBLANK(INDEX('Policy Characteristics'!B:B,MATCH($C1230,'Policy Characteristics'!$C:$C,0))),"",INDEX('Policy Characteristics'!B:B,MATCH($C1230,'Policy Characteristics'!$C:$C,0)))</f>
        <v>Methane Capture</v>
      </c>
      <c r="C1230" s="254" t="str">
        <f t="shared" si="47"/>
        <v>Fraction of Methane Capture Opportunities Achieved</v>
      </c>
      <c r="D1230" s="45" t="s">
        <v>3089</v>
      </c>
      <c r="E1230" s="45"/>
      <c r="F1230" t="s">
        <v>3092</v>
      </c>
      <c r="G1230" s="45"/>
      <c r="H1230" s="43">
        <v>514</v>
      </c>
      <c r="I1230" s="324" t="s">
        <v>43</v>
      </c>
      <c r="J1230" s="255" t="str">
        <f>IF(ISBLANK(INDEX('Policy Characteristics'!D:D,MATCH($C1230,'Policy Characteristics'!$C:$C,0))),"",INDEX('Policy Characteristics'!D:D,MATCH($C1230,'Policy Characteristics'!$C:$C,0)))</f>
        <v>Methane Capture and Destruction</v>
      </c>
      <c r="K1230" s="254" t="str">
        <f>IF(ISBLANK(INDEX('Policy Characteristics'!E:E,MATCH($C1230,'Policy Characteristics'!$C:$C,0))),"",INDEX('Policy Characteristics'!E:E,MATCH($C1230,'Policy Characteristics'!$C:$C,0)))</f>
        <v>indst methane capture</v>
      </c>
      <c r="L1230" s="261">
        <f>IF(ISBLANK(INDEX('Policy Characteristics'!F:F,MATCH($C1230,'Policy Characteristics'!$C:$C,0))),"",INDEX('Policy Characteristics'!F:F,MATCH($C1230,'Policy Characteristics'!$C:$C,0)))</f>
        <v>0</v>
      </c>
      <c r="M1230" s="261">
        <f>IF(ISBLANK(INDEX('Policy Characteristics'!G:G,MATCH($C1230,'Policy Characteristics'!$C:$C,0))),"",INDEX('Policy Characteristics'!G:G,MATCH($C1230,'Policy Characteristics'!$C:$C,0)))</f>
        <v>1</v>
      </c>
      <c r="N1230" s="261">
        <f>IF(ISBLANK(INDEX('Policy Characteristics'!H:H,MATCH($C1230,'Policy Characteristics'!$C:$C,0))),"",INDEX('Policy Characteristics'!H:H,MATCH($C1230,'Policy Characteristics'!$C:$C,0)))</f>
        <v>0.01</v>
      </c>
      <c r="O1230" s="254" t="str">
        <f>IF(ISBLANK(INDEX('Policy Characteristics'!I:I,MATCH($C1230,'Policy Characteristics'!$C:$C,0))),"",INDEX('Policy Characteristics'!I:I,MATCH($C1230,'Policy Characteristics'!$C:$C,0)))</f>
        <v>% of potential achieved</v>
      </c>
      <c r="P1230" s="254" t="str">
        <f>IF(ISBLANK(INDEX('Policy Characteristics'!J:J,MATCH($C1230,'Policy Characteristics'!$C:$C,0))),"",INDEX('Policy Characteristics'!J:J,MATCH($C1230,'Policy Characteristics'!$C:$C,0)))</f>
        <v>**Description:** This policy reduces methane emissions from the selected industry by increasing the capture of methane that is currently being released into the atmosphere (for example, stopping leaks from wellheads, pipes, coal mines, landfills, etc.).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30" s="254" t="str">
        <f>IF(ISBLANK(INDEX('Policy Characteristics'!K:K,MATCH($C1230,'Policy Characteristics'!$C:$C,0))),"",INDEX('Policy Characteristics'!K:K,MATCH($C1230,'Policy Characteristics'!$C:$C,0)))</f>
        <v>industry-ag-main.html#methane-capture</v>
      </c>
      <c r="R1230" s="254" t="str">
        <f>IF(ISBLANK(INDEX('Policy Characteristics'!L:L,MATCH($C1230,'Policy Characteristics'!$C:$C,0))),"",INDEX('Policy Characteristics'!L:L,MATCH($C1230,'Policy Characteristics'!$C:$C,0)))</f>
        <v>methane-capture.html</v>
      </c>
    </row>
    <row r="1231" spans="1:18">
      <c r="A1231" s="254" t="str">
        <f>IF(ISBLANK(INDEX('Policy Characteristics'!A:A,MATCH($C1231,'Policy Characteristics'!$C:$C,0))),"",INDEX('Policy Characteristics'!A:A,MATCH($C1231,'Policy Characteristics'!$C:$C,0)))</f>
        <v>Industry</v>
      </c>
      <c r="B1231" s="262" t="str">
        <f>IF(ISBLANK(INDEX('Policy Characteristics'!B:B,MATCH($C1231,'Policy Characteristics'!$C:$C,0))),"",INDEX('Policy Characteristics'!B:B,MATCH($C1231,'Policy Characteristics'!$C:$C,0)))</f>
        <v>Methane Destruction</v>
      </c>
      <c r="C1231" t="s">
        <v>287</v>
      </c>
      <c r="D1231" s="45" t="s">
        <v>3068</v>
      </c>
      <c r="E1231" s="45"/>
      <c r="F1231" t="s">
        <v>3032</v>
      </c>
      <c r="G1231" s="45"/>
      <c r="H1231" s="43">
        <v>1460</v>
      </c>
      <c r="I1231" s="324" t="s">
        <v>43</v>
      </c>
      <c r="J1231" s="255" t="str">
        <f>IF(ISBLANK(INDEX('Policy Characteristics'!D:D,MATCH($C1231,'Policy Characteristics'!$C:$C,0))),"",INDEX('Policy Characteristics'!D:D,MATCH($C1231,'Policy Characteristics'!$C:$C,0)))</f>
        <v>Methane Capture and Destruction</v>
      </c>
      <c r="K1231" s="254" t="str">
        <f>IF(ISBLANK(INDEX('Policy Characteristics'!E:E,MATCH($C1231,'Policy Characteristics'!$C:$C,0))),"",INDEX('Policy Characteristics'!E:E,MATCH($C1231,'Policy Characteristics'!$C:$C,0)))</f>
        <v>indst methane destruction</v>
      </c>
      <c r="L1231" s="261">
        <f>IF(ISBLANK(INDEX('Policy Characteristics'!F:F,MATCH($C1231,'Policy Characteristics'!$C:$C,0))),"",INDEX('Policy Characteristics'!F:F,MATCH($C1231,'Policy Characteristics'!$C:$C,0)))</f>
        <v>0</v>
      </c>
      <c r="M1231" s="261">
        <f>IF(ISBLANK(INDEX('Policy Characteristics'!G:G,MATCH($C1231,'Policy Characteristics'!$C:$C,0))),"",INDEX('Policy Characteristics'!G:G,MATCH($C1231,'Policy Characteristics'!$C:$C,0)))</f>
        <v>1</v>
      </c>
      <c r="N1231" s="261">
        <f>IF(ISBLANK(INDEX('Policy Characteristics'!H:H,MATCH($C1231,'Policy Characteristics'!$C:$C,0))),"",INDEX('Policy Characteristics'!H:H,MATCH($C1231,'Policy Characteristics'!$C:$C,0)))</f>
        <v>0.01</v>
      </c>
      <c r="O1231" s="254" t="str">
        <f>IF(ISBLANK(INDEX('Policy Characteristics'!I:I,MATCH($C1231,'Policy Characteristics'!$C:$C,0))),"",INDEX('Policy Characteristics'!I:I,MATCH($C1231,'Policy Characteristics'!$C:$C,0)))</f>
        <v>% of potential achieved</v>
      </c>
      <c r="P1231" s="254" t="str">
        <f>IF(ISBLANK(INDEX('Policy Characteristics'!J:J,MATCH($C1231,'Policy Characteristics'!$C:$C,0))),"",INDEX('Policy Characteristics'!J:J,MATCH($C1231,'Policy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31" s="254" t="str">
        <f>IF(ISBLANK(INDEX('Policy Characteristics'!K:K,MATCH($C1231,'Policy Characteristics'!$C:$C,0))),"",INDEX('Policy Characteristics'!K:K,MATCH($C1231,'Policy Characteristics'!$C:$C,0)))</f>
        <v>industry-ag-main.html#methane-destr</v>
      </c>
      <c r="R1231" s="254" t="str">
        <f>IF(ISBLANK(INDEX('Policy Characteristics'!L:L,MATCH($C1231,'Policy Characteristics'!$C:$C,0))),"",INDEX('Policy Characteristics'!L:L,MATCH($C1231,'Policy Characteristics'!$C:$C,0)))</f>
        <v>methane-destruction.html</v>
      </c>
    </row>
    <row r="1232" spans="1:18">
      <c r="A1232" s="254" t="str">
        <f>IF(ISBLANK(INDEX('Policy Characteristics'!A:A,MATCH($C1232,'Policy Characteristics'!$C:$C,0))),"",INDEX('Policy Characteristics'!A:A,MATCH($C1232,'Policy Characteristics'!$C:$C,0)))</f>
        <v>Industry</v>
      </c>
      <c r="B1232" s="262" t="str">
        <f>IF(ISBLANK(INDEX('Policy Characteristics'!B:B,MATCH($C1232,'Policy Characteristics'!$C:$C,0))),"",INDEX('Policy Characteristics'!B:B,MATCH($C1232,'Policy Characteristics'!$C:$C,0)))</f>
        <v>Methane Destruction</v>
      </c>
      <c r="C1232" s="254" t="str">
        <f t="shared" ref="C1232:C1234" si="48">C$1231</f>
        <v>Fraction of Methane Destruction Opportunities Achieved</v>
      </c>
      <c r="D1232" s="45" t="s">
        <v>3088</v>
      </c>
      <c r="E1232" s="45"/>
      <c r="F1232" t="s">
        <v>3050</v>
      </c>
      <c r="G1232" s="45"/>
      <c r="H1232" s="43">
        <v>1461</v>
      </c>
      <c r="I1232" s="324" t="s">
        <v>43</v>
      </c>
      <c r="J1232" s="255" t="str">
        <f>IF(ISBLANK(INDEX('Policy Characteristics'!D:D,MATCH($C1232,'Policy Characteristics'!$C:$C,0))),"",INDEX('Policy Characteristics'!D:D,MATCH($C1232,'Policy Characteristics'!$C:$C,0)))</f>
        <v>Methane Capture and Destruction</v>
      </c>
      <c r="K1232" s="254" t="str">
        <f>IF(ISBLANK(INDEX('Policy Characteristics'!E:E,MATCH($C1232,'Policy Characteristics'!$C:$C,0))),"",INDEX('Policy Characteristics'!E:E,MATCH($C1232,'Policy Characteristics'!$C:$C,0)))</f>
        <v>indst methane destruction</v>
      </c>
      <c r="L1232" s="261">
        <f>IF(ISBLANK(INDEX('Policy Characteristics'!F:F,MATCH($C1232,'Policy Characteristics'!$C:$C,0))),"",INDEX('Policy Characteristics'!F:F,MATCH($C1232,'Policy Characteristics'!$C:$C,0)))</f>
        <v>0</v>
      </c>
      <c r="M1232" s="261">
        <f>IF(ISBLANK(INDEX('Policy Characteristics'!G:G,MATCH($C1232,'Policy Characteristics'!$C:$C,0))),"",INDEX('Policy Characteristics'!G:G,MATCH($C1232,'Policy Characteristics'!$C:$C,0)))</f>
        <v>1</v>
      </c>
      <c r="N1232" s="261">
        <f>IF(ISBLANK(INDEX('Policy Characteristics'!H:H,MATCH($C1232,'Policy Characteristics'!$C:$C,0))),"",INDEX('Policy Characteristics'!H:H,MATCH($C1232,'Policy Characteristics'!$C:$C,0)))</f>
        <v>0.01</v>
      </c>
      <c r="O1232" s="254" t="str">
        <f>IF(ISBLANK(INDEX('Policy Characteristics'!I:I,MATCH($C1232,'Policy Characteristics'!$C:$C,0))),"",INDEX('Policy Characteristics'!I:I,MATCH($C1232,'Policy Characteristics'!$C:$C,0)))</f>
        <v>% of potential achieved</v>
      </c>
      <c r="P1232" s="254" t="str">
        <f>IF(ISBLANK(INDEX('Policy Characteristics'!J:J,MATCH($C1232,'Policy Characteristics'!$C:$C,0))),"",INDEX('Policy Characteristics'!J:J,MATCH($C1232,'Policy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32" s="254" t="str">
        <f>IF(ISBLANK(INDEX('Policy Characteristics'!K:K,MATCH($C1232,'Policy Characteristics'!$C:$C,0))),"",INDEX('Policy Characteristics'!K:K,MATCH($C1232,'Policy Characteristics'!$C:$C,0)))</f>
        <v>industry-ag-main.html#methane-destr</v>
      </c>
      <c r="R1232" s="254" t="str">
        <f>IF(ISBLANK(INDEX('Policy Characteristics'!L:L,MATCH($C1232,'Policy Characteristics'!$C:$C,0))),"",INDEX('Policy Characteristics'!L:L,MATCH($C1232,'Policy Characteristics'!$C:$C,0)))</f>
        <v>methane-destruction.html</v>
      </c>
    </row>
    <row r="1233" spans="1:18">
      <c r="A1233" s="254" t="str">
        <f>IF(ISBLANK(INDEX('Policy Characteristics'!A:A,MATCH($C1233,'Policy Characteristics'!$C:$C,0))),"",INDEX('Policy Characteristics'!A:A,MATCH($C1233,'Policy Characteristics'!$C:$C,0)))</f>
        <v>Industry</v>
      </c>
      <c r="B1233" s="262" t="str">
        <f>IF(ISBLANK(INDEX('Policy Characteristics'!B:B,MATCH($C1233,'Policy Characteristics'!$C:$C,0))),"",INDEX('Policy Characteristics'!B:B,MATCH($C1233,'Policy Characteristics'!$C:$C,0)))</f>
        <v>Methane Destruction</v>
      </c>
      <c r="C1233" s="254" t="str">
        <f t="shared" si="48"/>
        <v>Fraction of Methane Destruction Opportunities Achieved</v>
      </c>
      <c r="D1233" s="45" t="s">
        <v>3067</v>
      </c>
      <c r="E1233" s="45"/>
      <c r="F1233" t="s">
        <v>2762</v>
      </c>
      <c r="G1233" s="45"/>
      <c r="H1233" s="43">
        <v>515</v>
      </c>
      <c r="I1233" s="324" t="s">
        <v>43</v>
      </c>
      <c r="J1233" s="255" t="str">
        <f>IF(ISBLANK(INDEX('Policy Characteristics'!D:D,MATCH($C1233,'Policy Characteristics'!$C:$C,0))),"",INDEX('Policy Characteristics'!D:D,MATCH($C1233,'Policy Characteristics'!$C:$C,0)))</f>
        <v>Methane Capture and Destruction</v>
      </c>
      <c r="K1233" s="254" t="str">
        <f>IF(ISBLANK(INDEX('Policy Characteristics'!E:E,MATCH($C1233,'Policy Characteristics'!$C:$C,0))),"",INDEX('Policy Characteristics'!E:E,MATCH($C1233,'Policy Characteristics'!$C:$C,0)))</f>
        <v>indst methane destruction</v>
      </c>
      <c r="L1233" s="261">
        <f>IF(ISBLANK(INDEX('Policy Characteristics'!F:F,MATCH($C1233,'Policy Characteristics'!$C:$C,0))),"",INDEX('Policy Characteristics'!F:F,MATCH($C1233,'Policy Characteristics'!$C:$C,0)))</f>
        <v>0</v>
      </c>
      <c r="M1233" s="261">
        <f>IF(ISBLANK(INDEX('Policy Characteristics'!G:G,MATCH($C1233,'Policy Characteristics'!$C:$C,0))),"",INDEX('Policy Characteristics'!G:G,MATCH($C1233,'Policy Characteristics'!$C:$C,0)))</f>
        <v>1</v>
      </c>
      <c r="N1233" s="261">
        <f>IF(ISBLANK(INDEX('Policy Characteristics'!H:H,MATCH($C1233,'Policy Characteristics'!$C:$C,0))),"",INDEX('Policy Characteristics'!H:H,MATCH($C1233,'Policy Characteristics'!$C:$C,0)))</f>
        <v>0.01</v>
      </c>
      <c r="O1233" s="254" t="str">
        <f>IF(ISBLANK(INDEX('Policy Characteristics'!I:I,MATCH($C1233,'Policy Characteristics'!$C:$C,0))),"",INDEX('Policy Characteristics'!I:I,MATCH($C1233,'Policy Characteristics'!$C:$C,0)))</f>
        <v>% of potential achieved</v>
      </c>
      <c r="P1233" s="254" t="str">
        <f>IF(ISBLANK(INDEX('Policy Characteristics'!J:J,MATCH($C1233,'Policy Characteristics'!$C:$C,0))),"",INDEX('Policy Characteristics'!J:J,MATCH($C1233,'Policy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33" s="254" t="str">
        <f>IF(ISBLANK(INDEX('Policy Characteristics'!K:K,MATCH($C1233,'Policy Characteristics'!$C:$C,0))),"",INDEX('Policy Characteristics'!K:K,MATCH($C1233,'Policy Characteristics'!$C:$C,0)))</f>
        <v>industry-ag-main.html#methane-destr</v>
      </c>
      <c r="R1233" s="254" t="str">
        <f>IF(ISBLANK(INDEX('Policy Characteristics'!L:L,MATCH($C1233,'Policy Characteristics'!$C:$C,0))),"",INDEX('Policy Characteristics'!L:L,MATCH($C1233,'Policy Characteristics'!$C:$C,0)))</f>
        <v>methane-destruction.html</v>
      </c>
    </row>
    <row r="1234" spans="1:18">
      <c r="A1234" s="254" t="str">
        <f>IF(ISBLANK(INDEX('Policy Characteristics'!A:A,MATCH($C1234,'Policy Characteristics'!$C:$C,0))),"",INDEX('Policy Characteristics'!A:A,MATCH($C1234,'Policy Characteristics'!$C:$C,0)))</f>
        <v>Industry</v>
      </c>
      <c r="B1234" s="262" t="str">
        <f>IF(ISBLANK(INDEX('Policy Characteristics'!B:B,MATCH($C1234,'Policy Characteristics'!$C:$C,0))),"",INDEX('Policy Characteristics'!B:B,MATCH($C1234,'Policy Characteristics'!$C:$C,0)))</f>
        <v>Methane Destruction</v>
      </c>
      <c r="C1234" s="254" t="str">
        <f t="shared" si="48"/>
        <v>Fraction of Methane Destruction Opportunities Achieved</v>
      </c>
      <c r="D1234" s="45" t="s">
        <v>3089</v>
      </c>
      <c r="E1234" s="45"/>
      <c r="F1234" t="s">
        <v>3092</v>
      </c>
      <c r="G1234" s="45"/>
      <c r="H1234" s="43">
        <v>516</v>
      </c>
      <c r="I1234" s="324" t="s">
        <v>43</v>
      </c>
      <c r="J1234" s="255" t="str">
        <f>IF(ISBLANK(INDEX('Policy Characteristics'!D:D,MATCH($C1234,'Policy Characteristics'!$C:$C,0))),"",INDEX('Policy Characteristics'!D:D,MATCH($C1234,'Policy Characteristics'!$C:$C,0)))</f>
        <v>Methane Capture and Destruction</v>
      </c>
      <c r="K1234" s="254" t="str">
        <f>IF(ISBLANK(INDEX('Policy Characteristics'!E:E,MATCH($C1234,'Policy Characteristics'!$C:$C,0))),"",INDEX('Policy Characteristics'!E:E,MATCH($C1234,'Policy Characteristics'!$C:$C,0)))</f>
        <v>indst methane destruction</v>
      </c>
      <c r="L1234" s="261">
        <f>IF(ISBLANK(INDEX('Policy Characteristics'!F:F,MATCH($C1234,'Policy Characteristics'!$C:$C,0))),"",INDEX('Policy Characteristics'!F:F,MATCH($C1234,'Policy Characteristics'!$C:$C,0)))</f>
        <v>0</v>
      </c>
      <c r="M1234" s="261">
        <f>IF(ISBLANK(INDEX('Policy Characteristics'!G:G,MATCH($C1234,'Policy Characteristics'!$C:$C,0))),"",INDEX('Policy Characteristics'!G:G,MATCH($C1234,'Policy Characteristics'!$C:$C,0)))</f>
        <v>1</v>
      </c>
      <c r="N1234" s="261">
        <f>IF(ISBLANK(INDEX('Policy Characteristics'!H:H,MATCH($C1234,'Policy Characteristics'!$C:$C,0))),"",INDEX('Policy Characteristics'!H:H,MATCH($C1234,'Policy Characteristics'!$C:$C,0)))</f>
        <v>0.01</v>
      </c>
      <c r="O1234" s="254" t="str">
        <f>IF(ISBLANK(INDEX('Policy Characteristics'!I:I,MATCH($C1234,'Policy Characteristics'!$C:$C,0))),"",INDEX('Policy Characteristics'!I:I,MATCH($C1234,'Policy Characteristics'!$C:$C,0)))</f>
        <v>% of potential achieved</v>
      </c>
      <c r="P1234" s="254" t="str">
        <f>IF(ISBLANK(INDEX('Policy Characteristics'!J:J,MATCH($C1234,'Policy Characteristics'!$C:$C,0))),"",INDEX('Policy Characteristics'!J:J,MATCH($C1234,'Policy Characteristics'!$C:$C,0)))</f>
        <v>**Description:** This policy reduces methane emissions from the selected industry by increasing the burning of methane that is currently being released into the atmosphere (i.e. flaring instead of venting/leaking). **Guidance for setting values:** The U.S. has standards for new and existing equipment covering the oil and gas production and energy pipelines and gas processing industries in the EPS, which are reflected in the BAU. The rules for existing equipment are together expected to reduce emissions by 119 MMT CO2e by the year 2039.</v>
      </c>
      <c r="Q1234" s="254" t="str">
        <f>IF(ISBLANK(INDEX('Policy Characteristics'!K:K,MATCH($C1234,'Policy Characteristics'!$C:$C,0))),"",INDEX('Policy Characteristics'!K:K,MATCH($C1234,'Policy Characteristics'!$C:$C,0)))</f>
        <v>industry-ag-main.html#methane-destr</v>
      </c>
      <c r="R1234" s="254" t="str">
        <f>IF(ISBLANK(INDEX('Policy Characteristics'!L:L,MATCH($C1234,'Policy Characteristics'!$C:$C,0))),"",INDEX('Policy Characteristics'!L:L,MATCH($C1234,'Policy Characteristics'!$C:$C,0)))</f>
        <v>methane-destruction.html</v>
      </c>
    </row>
    <row r="1235" spans="1:18">
      <c r="A1235" s="254" t="str">
        <f>IF(ISBLANK(INDEX('Policy Characteristics'!A:A,MATCH($C1235,'Policy Characteristics'!$C:$C,0))),"",INDEX('Policy Characteristics'!A:A,MATCH($C1235,'Policy Characteristics'!$C:$C,0)))</f>
        <v>Industry</v>
      </c>
      <c r="B1235" s="262" t="str">
        <f>IF(ISBLANK(INDEX('Policy Characteristics'!B:B,MATCH($C1235,'Policy Characteristics'!$C:$C,0))),"",INDEX('Policy Characteristics'!B:B,MATCH($C1235,'Policy Characteristics'!$C:$C,0)))</f>
        <v>N2O Abatement</v>
      </c>
      <c r="C1235" s="1" t="s">
        <v>3237</v>
      </c>
      <c r="D1235" s="45"/>
      <c r="E1235" s="45"/>
      <c r="F1235"/>
      <c r="G1235" s="45"/>
      <c r="H1235" s="43">
        <v>1562</v>
      </c>
      <c r="I1235" s="324" t="s">
        <v>43</v>
      </c>
      <c r="J1235" s="255" t="str">
        <f>IF(ISBLANK(INDEX('Policy Characteristics'!D:D,MATCH($C1235,'Policy Characteristics'!$C:$C,0))),"",INDEX('Policy Characteristics'!D:D,MATCH($C1235,'Policy Characteristics'!$C:$C,0)))</f>
        <v>N2O Abatement</v>
      </c>
      <c r="K1235" s="254" t="str">
        <f>IF(ISBLANK(INDEX('Policy Characteristics'!E:E,MATCH($C1235,'Policy Characteristics'!$C:$C,0))),"",INDEX('Policy Characteristics'!E:E,MATCH($C1235,'Policy Characteristics'!$C:$C,0)))</f>
        <v>indst N2O abatement</v>
      </c>
      <c r="L1235" s="261">
        <f>IF(ISBLANK(INDEX('Policy Characteristics'!F:F,MATCH($C1235,'Policy Characteristics'!$C:$C,0))),"",INDEX('Policy Characteristics'!F:F,MATCH($C1235,'Policy Characteristics'!$C:$C,0)))</f>
        <v>0</v>
      </c>
      <c r="M1235" s="261">
        <f>IF(ISBLANK(INDEX('Policy Characteristics'!G:G,MATCH($C1235,'Policy Characteristics'!$C:$C,0))),"",INDEX('Policy Characteristics'!G:G,MATCH($C1235,'Policy Characteristics'!$C:$C,0)))</f>
        <v>1</v>
      </c>
      <c r="N1235" s="261">
        <f>IF(ISBLANK(INDEX('Policy Characteristics'!H:H,MATCH($C1235,'Policy Characteristics'!$C:$C,0))),"",INDEX('Policy Characteristics'!H:H,MATCH($C1235,'Policy Characteristics'!$C:$C,0)))</f>
        <v>0.01</v>
      </c>
      <c r="O1235" s="254" t="str">
        <f>IF(ISBLANK(INDEX('Policy Characteristics'!I:I,MATCH($C1235,'Policy Characteristics'!$C:$C,0))),"",INDEX('Policy Characteristics'!I:I,MATCH($C1235,'Policy Characteristics'!$C:$C,0)))</f>
        <v>% of potential achieved</v>
      </c>
      <c r="P1235" s="254" t="str">
        <f>IF(ISBLANK(INDEX('Policy Characteristics'!J:J,MATCH($C1235,'Policy Characteristics'!$C:$C,0))),"",INDEX('Policy Characteristics'!J:J,MATCH($C1235,'Policy Characteristics'!$C:$C,0)))</f>
        <v>**Description:** This policy reduces nitrous oxide (N2O) process emissions from the chemicals industry (primarily from the production of nitric acid and adipic acid) by destroying the N2O rather than venting it to the atmosphere. //</v>
      </c>
      <c r="Q1235" s="254" t="str">
        <f>IF(ISBLANK(INDEX('Policy Characteristics'!K:K,MATCH($C1235,'Policy Characteristics'!$C:$C,0))),"",INDEX('Policy Characteristics'!K:K,MATCH($C1235,'Policy Characteristics'!$C:$C,0)))</f>
        <v/>
      </c>
      <c r="R1235" s="254" t="str">
        <f>IF(ISBLANK(INDEX('Policy Characteristics'!L:L,MATCH($C1235,'Policy Characteristics'!$C:$C,0))),"",INDEX('Policy Characteristics'!L:L,MATCH($C1235,'Policy Characteristics'!$C:$C,0)))</f>
        <v/>
      </c>
    </row>
    <row r="1236" spans="1:18">
      <c r="A1236" s="254" t="str">
        <f>IF(ISBLANK(INDEX('Policy Characteristics'!A:A,MATCH($C1236,'Policy Characteristics'!$C:$C,0))),"",INDEX('Policy Characteristics'!A:A,MATCH($C1236,'Policy Characteristics'!$C:$C,0)))</f>
        <v>Industry</v>
      </c>
      <c r="B1236" s="262" t="str">
        <f>IF(ISBLANK(INDEX('Policy Characteristics'!B:B,MATCH($C1236,'Policy Characteristics'!$C:$C,0))),"",INDEX('Policy Characteristics'!B:B,MATCH($C1236,'Policy Characteristics'!$C:$C,0)))</f>
        <v>Reduce Fossil Fuel Exports</v>
      </c>
      <c r="C1236" t="s">
        <v>2493</v>
      </c>
      <c r="D1236" s="6" t="s">
        <v>450</v>
      </c>
      <c r="E1236" s="45"/>
      <c r="F1236" s="6" t="s">
        <v>447</v>
      </c>
      <c r="G1236" s="45"/>
      <c r="H1236" s="43">
        <v>451</v>
      </c>
      <c r="I1236" s="324" t="s">
        <v>43</v>
      </c>
      <c r="J1236" s="255" t="str">
        <f>IF(ISBLANK(INDEX('Policy Characteristics'!D:D,MATCH($C1236,'Policy Characteristics'!$C:$C,0))),"",INDEX('Policy Characteristics'!D:D,MATCH($C1236,'Policy Characteristics'!$C:$C,0)))</f>
        <v>Percent Reduction in Fossil Fuel Exports</v>
      </c>
      <c r="K1236" s="254" t="str">
        <f>IF(ISBLANK(INDEX('Policy Characteristics'!E:E,MATCH($C1236,'Policy Characteristics'!$C:$C,0))),"",INDEX('Policy Characteristics'!E:E,MATCH($C1236,'Policy Characteristics'!$C:$C,0)))</f>
        <v>indst reduce fossil fuel exports</v>
      </c>
      <c r="L1236" s="261">
        <f>IF(ISBLANK(INDEX('Policy Characteristics'!F:F,MATCH($C1236,'Policy Characteristics'!$C:$C,0))),"",INDEX('Policy Characteristics'!F:F,MATCH($C1236,'Policy Characteristics'!$C:$C,0)))</f>
        <v>0</v>
      </c>
      <c r="M1236" s="261">
        <f>IF(ISBLANK(INDEX('Policy Characteristics'!G:G,MATCH($C1236,'Policy Characteristics'!$C:$C,0))),"",INDEX('Policy Characteristics'!G:G,MATCH($C1236,'Policy Characteristics'!$C:$C,0)))</f>
        <v>1</v>
      </c>
      <c r="N1236" s="261">
        <f>IF(ISBLANK(INDEX('Policy Characteristics'!H:H,MATCH($C1236,'Policy Characteristics'!$C:$C,0))),"",INDEX('Policy Characteristics'!H:H,MATCH($C1236,'Policy Characteristics'!$C:$C,0)))</f>
        <v>0.01</v>
      </c>
      <c r="O1236" s="254" t="str">
        <f>IF(ISBLANK(INDEX('Policy Characteristics'!I:I,MATCH($C1236,'Policy Characteristics'!$C:$C,0))),"",INDEX('Policy Characteristics'!I:I,MATCH($C1236,'Policy Characteristics'!$C:$C,0)))</f>
        <v>% reduction in exports</v>
      </c>
      <c r="P1236" s="254" t="str">
        <f>IF(ISBLANK(INDEX('Policy Characteristics'!J:J,MATCH($C1236,'Policy Characteristics'!$C:$C,0))),"",INDEX('Policy Characteristics'!J:J,MATCH($C1236,'Policy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36" s="254" t="str">
        <f>IF(ISBLANK(INDEX('Policy Characteristics'!K:K,MATCH($C1236,'Policy Characteristics'!$C:$C,0))),"",INDEX('Policy Characteristics'!K:K,MATCH($C1236,'Policy Characteristics'!$C:$C,0)))</f>
        <v/>
      </c>
      <c r="R1236" s="254" t="str">
        <f>IF(ISBLANK(INDEX('Policy Characteristics'!L:L,MATCH($C1236,'Policy Characteristics'!$C:$C,0))),"",INDEX('Policy Characteristics'!L:L,MATCH($C1236,'Policy Characteristics'!$C:$C,0)))</f>
        <v>reduce-fuel-exports.html</v>
      </c>
    </row>
    <row r="1237" spans="1:18">
      <c r="A1237" s="254" t="str">
        <f>IF(ISBLANK(INDEX('Policy Characteristics'!A:A,MATCH($C1237,'Policy Characteristics'!$C:$C,0))),"",INDEX('Policy Characteristics'!A:A,MATCH($C1237,'Policy Characteristics'!$C:$C,0)))</f>
        <v>Industry</v>
      </c>
      <c r="B1237" s="262" t="str">
        <f>IF(ISBLANK(INDEX('Policy Characteristics'!B:B,MATCH($C1237,'Policy Characteristics'!$C:$C,0))),"",INDEX('Policy Characteristics'!B:B,MATCH($C1237,'Policy Characteristics'!$C:$C,0)))</f>
        <v>Reduce Fossil Fuel Exports</v>
      </c>
      <c r="C1237" s="254" t="str">
        <f t="shared" ref="C1237:C1244" si="49">C$1236</f>
        <v>Percent Reduction in Fossil Fuel Exports</v>
      </c>
      <c r="D1237" s="6" t="s">
        <v>46</v>
      </c>
      <c r="E1237" s="45"/>
      <c r="F1237" s="6" t="s">
        <v>87</v>
      </c>
      <c r="G1237" s="45"/>
      <c r="H1237" s="43">
        <v>452</v>
      </c>
      <c r="I1237" s="324" t="s">
        <v>43</v>
      </c>
      <c r="J1237" s="255" t="str">
        <f>IF(ISBLANK(INDEX('Policy Characteristics'!D:D,MATCH($C1237,'Policy Characteristics'!$C:$C,0))),"",INDEX('Policy Characteristics'!D:D,MATCH($C1237,'Policy Characteristics'!$C:$C,0)))</f>
        <v>Percent Reduction in Fossil Fuel Exports</v>
      </c>
      <c r="K1237" s="254" t="str">
        <f>IF(ISBLANK(INDEX('Policy Characteristics'!E:E,MATCH($C1237,'Policy Characteristics'!$C:$C,0))),"",INDEX('Policy Characteristics'!E:E,MATCH($C1237,'Policy Characteristics'!$C:$C,0)))</f>
        <v>indst reduce fossil fuel exports</v>
      </c>
      <c r="L1237" s="261">
        <f>IF(ISBLANK(INDEX('Policy Characteristics'!F:F,MATCH($C1237,'Policy Characteristics'!$C:$C,0))),"",INDEX('Policy Characteristics'!F:F,MATCH($C1237,'Policy Characteristics'!$C:$C,0)))</f>
        <v>0</v>
      </c>
      <c r="M1237" s="261">
        <f>IF(ISBLANK(INDEX('Policy Characteristics'!G:G,MATCH($C1237,'Policy Characteristics'!$C:$C,0))),"",INDEX('Policy Characteristics'!G:G,MATCH($C1237,'Policy Characteristics'!$C:$C,0)))</f>
        <v>1</v>
      </c>
      <c r="N1237" s="261">
        <f>IF(ISBLANK(INDEX('Policy Characteristics'!H:H,MATCH($C1237,'Policy Characteristics'!$C:$C,0))),"",INDEX('Policy Characteristics'!H:H,MATCH($C1237,'Policy Characteristics'!$C:$C,0)))</f>
        <v>0.01</v>
      </c>
      <c r="O1237" s="254" t="str">
        <f>IF(ISBLANK(INDEX('Policy Characteristics'!I:I,MATCH($C1237,'Policy Characteristics'!$C:$C,0))),"",INDEX('Policy Characteristics'!I:I,MATCH($C1237,'Policy Characteristics'!$C:$C,0)))</f>
        <v>% reduction in exports</v>
      </c>
      <c r="P1237" s="254" t="str">
        <f>IF(ISBLANK(INDEX('Policy Characteristics'!J:J,MATCH($C1237,'Policy Characteristics'!$C:$C,0))),"",INDEX('Policy Characteristics'!J:J,MATCH($C1237,'Policy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37" s="254" t="str">
        <f>IF(ISBLANK(INDEX('Policy Characteristics'!K:K,MATCH($C1237,'Policy Characteristics'!$C:$C,0))),"",INDEX('Policy Characteristics'!K:K,MATCH($C1237,'Policy Characteristics'!$C:$C,0)))</f>
        <v/>
      </c>
      <c r="R1237" s="254" t="str">
        <f>IF(ISBLANK(INDEX('Policy Characteristics'!L:L,MATCH($C1237,'Policy Characteristics'!$C:$C,0))),"",INDEX('Policy Characteristics'!L:L,MATCH($C1237,'Policy Characteristics'!$C:$C,0)))</f>
        <v>reduce-fuel-exports.html</v>
      </c>
    </row>
    <row r="1238" spans="1:18">
      <c r="A1238" s="254" t="str">
        <f>IF(ISBLANK(INDEX('Policy Characteristics'!A:A,MATCH($C1238,'Policy Characteristics'!$C:$C,0))),"",INDEX('Policy Characteristics'!A:A,MATCH($C1238,'Policy Characteristics'!$C:$C,0)))</f>
        <v>Industry</v>
      </c>
      <c r="B1238" s="262" t="str">
        <f>IF(ISBLANK(INDEX('Policy Characteristics'!B:B,MATCH($C1238,'Policy Characteristics'!$C:$C,0))),"",INDEX('Policy Characteristics'!B:B,MATCH($C1238,'Policy Characteristics'!$C:$C,0)))</f>
        <v>Reduce Fossil Fuel Exports</v>
      </c>
      <c r="C1238" s="254" t="str">
        <f t="shared" si="49"/>
        <v>Percent Reduction in Fossil Fuel Exports</v>
      </c>
      <c r="D1238" s="6" t="s">
        <v>53</v>
      </c>
      <c r="E1238" s="45"/>
      <c r="F1238" s="6" t="s">
        <v>95</v>
      </c>
      <c r="G1238" s="45"/>
      <c r="H1238" s="43">
        <v>453</v>
      </c>
      <c r="I1238" s="324" t="s">
        <v>43</v>
      </c>
      <c r="J1238" s="255" t="str">
        <f>IF(ISBLANK(INDEX('Policy Characteristics'!D:D,MATCH($C1238,'Policy Characteristics'!$C:$C,0))),"",INDEX('Policy Characteristics'!D:D,MATCH($C1238,'Policy Characteristics'!$C:$C,0)))</f>
        <v>Percent Reduction in Fossil Fuel Exports</v>
      </c>
      <c r="K1238" s="254" t="str">
        <f>IF(ISBLANK(INDEX('Policy Characteristics'!E:E,MATCH($C1238,'Policy Characteristics'!$C:$C,0))),"",INDEX('Policy Characteristics'!E:E,MATCH($C1238,'Policy Characteristics'!$C:$C,0)))</f>
        <v>indst reduce fossil fuel exports</v>
      </c>
      <c r="L1238" s="261">
        <f>IF(ISBLANK(INDEX('Policy Characteristics'!F:F,MATCH($C1238,'Policy Characteristics'!$C:$C,0))),"",INDEX('Policy Characteristics'!F:F,MATCH($C1238,'Policy Characteristics'!$C:$C,0)))</f>
        <v>0</v>
      </c>
      <c r="M1238" s="261">
        <f>IF(ISBLANK(INDEX('Policy Characteristics'!G:G,MATCH($C1238,'Policy Characteristics'!$C:$C,0))),"",INDEX('Policy Characteristics'!G:G,MATCH($C1238,'Policy Characteristics'!$C:$C,0)))</f>
        <v>1</v>
      </c>
      <c r="N1238" s="261">
        <f>IF(ISBLANK(INDEX('Policy Characteristics'!H:H,MATCH($C1238,'Policy Characteristics'!$C:$C,0))),"",INDEX('Policy Characteristics'!H:H,MATCH($C1238,'Policy Characteristics'!$C:$C,0)))</f>
        <v>0.01</v>
      </c>
      <c r="O1238" s="254" t="str">
        <f>IF(ISBLANK(INDEX('Policy Characteristics'!I:I,MATCH($C1238,'Policy Characteristics'!$C:$C,0))),"",INDEX('Policy Characteristics'!I:I,MATCH($C1238,'Policy Characteristics'!$C:$C,0)))</f>
        <v>% reduction in exports</v>
      </c>
      <c r="P1238" s="254" t="str">
        <f>IF(ISBLANK(INDEX('Policy Characteristics'!J:J,MATCH($C1238,'Policy Characteristics'!$C:$C,0))),"",INDEX('Policy Characteristics'!J:J,MATCH($C1238,'Policy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38" s="254" t="str">
        <f>IF(ISBLANK(INDEX('Policy Characteristics'!K:K,MATCH($C1238,'Policy Characteristics'!$C:$C,0))),"",INDEX('Policy Characteristics'!K:K,MATCH($C1238,'Policy Characteristics'!$C:$C,0)))</f>
        <v/>
      </c>
      <c r="R1238" s="254" t="str">
        <f>IF(ISBLANK(INDEX('Policy Characteristics'!L:L,MATCH($C1238,'Policy Characteristics'!$C:$C,0))),"",INDEX('Policy Characteristics'!L:L,MATCH($C1238,'Policy Characteristics'!$C:$C,0)))</f>
        <v>reduce-fuel-exports.html</v>
      </c>
    </row>
    <row r="1239" spans="1:18">
      <c r="A1239" s="254" t="str">
        <f>IF(ISBLANK(INDEX('Policy Characteristics'!A:A,MATCH($C1239,'Policy Characteristics'!$C:$C,0))),"",INDEX('Policy Characteristics'!A:A,MATCH($C1239,'Policy Characteristics'!$C:$C,0)))</f>
        <v>Industry</v>
      </c>
      <c r="B1239" s="262" t="str">
        <f>IF(ISBLANK(INDEX('Policy Characteristics'!B:B,MATCH($C1239,'Policy Characteristics'!$C:$C,0))),"",INDEX('Policy Characteristics'!B:B,MATCH($C1239,'Policy Characteristics'!$C:$C,0)))</f>
        <v>Reduce Fossil Fuel Exports</v>
      </c>
      <c r="C1239" s="254" t="str">
        <f t="shared" si="49"/>
        <v>Percent Reduction in Fossil Fuel Exports</v>
      </c>
      <c r="D1239" s="6" t="s">
        <v>54</v>
      </c>
      <c r="E1239" s="45"/>
      <c r="F1239" s="6" t="s">
        <v>96</v>
      </c>
      <c r="G1239" s="45"/>
      <c r="H1239" s="43">
        <v>454</v>
      </c>
      <c r="I1239" s="324" t="s">
        <v>43</v>
      </c>
      <c r="J1239" s="255" t="str">
        <f>IF(ISBLANK(INDEX('Policy Characteristics'!D:D,MATCH($C1239,'Policy Characteristics'!$C:$C,0))),"",INDEX('Policy Characteristics'!D:D,MATCH($C1239,'Policy Characteristics'!$C:$C,0)))</f>
        <v>Percent Reduction in Fossil Fuel Exports</v>
      </c>
      <c r="K1239" s="254" t="str">
        <f>IF(ISBLANK(INDEX('Policy Characteristics'!E:E,MATCH($C1239,'Policy Characteristics'!$C:$C,0))),"",INDEX('Policy Characteristics'!E:E,MATCH($C1239,'Policy Characteristics'!$C:$C,0)))</f>
        <v>indst reduce fossil fuel exports</v>
      </c>
      <c r="L1239" s="261">
        <f>IF(ISBLANK(INDEX('Policy Characteristics'!F:F,MATCH($C1239,'Policy Characteristics'!$C:$C,0))),"",INDEX('Policy Characteristics'!F:F,MATCH($C1239,'Policy Characteristics'!$C:$C,0)))</f>
        <v>0</v>
      </c>
      <c r="M1239" s="261">
        <f>IF(ISBLANK(INDEX('Policy Characteristics'!G:G,MATCH($C1239,'Policy Characteristics'!$C:$C,0))),"",INDEX('Policy Characteristics'!G:G,MATCH($C1239,'Policy Characteristics'!$C:$C,0)))</f>
        <v>1</v>
      </c>
      <c r="N1239" s="261">
        <f>IF(ISBLANK(INDEX('Policy Characteristics'!H:H,MATCH($C1239,'Policy Characteristics'!$C:$C,0))),"",INDEX('Policy Characteristics'!H:H,MATCH($C1239,'Policy Characteristics'!$C:$C,0)))</f>
        <v>0.01</v>
      </c>
      <c r="O1239" s="254" t="str">
        <f>IF(ISBLANK(INDEX('Policy Characteristics'!I:I,MATCH($C1239,'Policy Characteristics'!$C:$C,0))),"",INDEX('Policy Characteristics'!I:I,MATCH($C1239,'Policy Characteristics'!$C:$C,0)))</f>
        <v>% reduction in exports</v>
      </c>
      <c r="P1239" s="254" t="str">
        <f>IF(ISBLANK(INDEX('Policy Characteristics'!J:J,MATCH($C1239,'Policy Characteristics'!$C:$C,0))),"",INDEX('Policy Characteristics'!J:J,MATCH($C1239,'Policy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39" s="254" t="str">
        <f>IF(ISBLANK(INDEX('Policy Characteristics'!K:K,MATCH($C1239,'Policy Characteristics'!$C:$C,0))),"",INDEX('Policy Characteristics'!K:K,MATCH($C1239,'Policy Characteristics'!$C:$C,0)))</f>
        <v/>
      </c>
      <c r="R1239" s="254" t="str">
        <f>IF(ISBLANK(INDEX('Policy Characteristics'!L:L,MATCH($C1239,'Policy Characteristics'!$C:$C,0))),"",INDEX('Policy Characteristics'!L:L,MATCH($C1239,'Policy Characteristics'!$C:$C,0)))</f>
        <v>reduce-fuel-exports.html</v>
      </c>
    </row>
    <row r="1240" spans="1:18">
      <c r="A1240" s="254" t="str">
        <f>IF(ISBLANK(INDEX('Policy Characteristics'!A:A,MATCH($C1240,'Policy Characteristics'!$C:$C,0))),"",INDEX('Policy Characteristics'!A:A,MATCH($C1240,'Policy Characteristics'!$C:$C,0)))</f>
        <v>Industry</v>
      </c>
      <c r="B1240" s="262" t="str">
        <f>IF(ISBLANK(INDEX('Policy Characteristics'!B:B,MATCH($C1240,'Policy Characteristics'!$C:$C,0))),"",INDEX('Policy Characteristics'!B:B,MATCH($C1240,'Policy Characteristics'!$C:$C,0)))</f>
        <v>Reduce Fossil Fuel Exports</v>
      </c>
      <c r="C1240" s="254" t="str">
        <f t="shared" si="49"/>
        <v>Percent Reduction in Fossil Fuel Exports</v>
      </c>
      <c r="D1240" s="6" t="s">
        <v>2474</v>
      </c>
      <c r="E1240" s="45"/>
      <c r="F1240" s="6" t="s">
        <v>2475</v>
      </c>
      <c r="G1240" s="45"/>
      <c r="H1240" s="43">
        <v>455</v>
      </c>
      <c r="I1240" s="324" t="s">
        <v>43</v>
      </c>
      <c r="J1240" s="255" t="str">
        <f>IF(ISBLANK(INDEX('Policy Characteristics'!D:D,MATCH($C1240,'Policy Characteristics'!$C:$C,0))),"",INDEX('Policy Characteristics'!D:D,MATCH($C1240,'Policy Characteristics'!$C:$C,0)))</f>
        <v>Percent Reduction in Fossil Fuel Exports</v>
      </c>
      <c r="K1240" s="254" t="str">
        <f>IF(ISBLANK(INDEX('Policy Characteristics'!E:E,MATCH($C1240,'Policy Characteristics'!$C:$C,0))),"",INDEX('Policy Characteristics'!E:E,MATCH($C1240,'Policy Characteristics'!$C:$C,0)))</f>
        <v>indst reduce fossil fuel exports</v>
      </c>
      <c r="L1240" s="261">
        <f>IF(ISBLANK(INDEX('Policy Characteristics'!F:F,MATCH($C1240,'Policy Characteristics'!$C:$C,0))),"",INDEX('Policy Characteristics'!F:F,MATCH($C1240,'Policy Characteristics'!$C:$C,0)))</f>
        <v>0</v>
      </c>
      <c r="M1240" s="261">
        <f>IF(ISBLANK(INDEX('Policy Characteristics'!G:G,MATCH($C1240,'Policy Characteristics'!$C:$C,0))),"",INDEX('Policy Characteristics'!G:G,MATCH($C1240,'Policy Characteristics'!$C:$C,0)))</f>
        <v>1</v>
      </c>
      <c r="N1240" s="261">
        <f>IF(ISBLANK(INDEX('Policy Characteristics'!H:H,MATCH($C1240,'Policy Characteristics'!$C:$C,0))),"",INDEX('Policy Characteristics'!H:H,MATCH($C1240,'Policy Characteristics'!$C:$C,0)))</f>
        <v>0.01</v>
      </c>
      <c r="O1240" s="254" t="str">
        <f>IF(ISBLANK(INDEX('Policy Characteristics'!I:I,MATCH($C1240,'Policy Characteristics'!$C:$C,0))),"",INDEX('Policy Characteristics'!I:I,MATCH($C1240,'Policy Characteristics'!$C:$C,0)))</f>
        <v>% reduction in exports</v>
      </c>
      <c r="P1240" s="254" t="str">
        <f>IF(ISBLANK(INDEX('Policy Characteristics'!J:J,MATCH($C1240,'Policy Characteristics'!$C:$C,0))),"",INDEX('Policy Characteristics'!J:J,MATCH($C1240,'Policy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40" s="254" t="str">
        <f>IF(ISBLANK(INDEX('Policy Characteristics'!K:K,MATCH($C1240,'Policy Characteristics'!$C:$C,0))),"",INDEX('Policy Characteristics'!K:K,MATCH($C1240,'Policy Characteristics'!$C:$C,0)))</f>
        <v/>
      </c>
      <c r="R1240" s="254" t="str">
        <f>IF(ISBLANK(INDEX('Policy Characteristics'!L:L,MATCH($C1240,'Policy Characteristics'!$C:$C,0))),"",INDEX('Policy Characteristics'!L:L,MATCH($C1240,'Policy Characteristics'!$C:$C,0)))</f>
        <v>reduce-fuel-exports.html</v>
      </c>
    </row>
    <row r="1241" spans="1:18">
      <c r="A1241" s="254" t="str">
        <f>IF(ISBLANK(INDEX('Policy Characteristics'!A:A,MATCH($C1241,'Policy Characteristics'!$C:$C,0))),"",INDEX('Policy Characteristics'!A:A,MATCH($C1241,'Policy Characteristics'!$C:$C,0)))</f>
        <v>Industry</v>
      </c>
      <c r="B1241" s="262" t="str">
        <f>IF(ISBLANK(INDEX('Policy Characteristics'!B:B,MATCH($C1241,'Policy Characteristics'!$C:$C,0))),"",INDEX('Policy Characteristics'!B:B,MATCH($C1241,'Policy Characteristics'!$C:$C,0)))</f>
        <v>Reduce Fossil Fuel Exports</v>
      </c>
      <c r="C1241" s="254" t="str">
        <f t="shared" si="49"/>
        <v>Percent Reduction in Fossil Fuel Exports</v>
      </c>
      <c r="D1241" s="6" t="s">
        <v>443</v>
      </c>
      <c r="E1241" s="45"/>
      <c r="F1241" s="6" t="s">
        <v>444</v>
      </c>
      <c r="G1241" s="45"/>
      <c r="H1241" s="43">
        <v>456</v>
      </c>
      <c r="I1241" s="325" t="s">
        <v>44</v>
      </c>
      <c r="J1241" s="255" t="str">
        <f>IF(ISBLANK(INDEX('Policy Characteristics'!D:D,MATCH($C1241,'Policy Characteristics'!$C:$C,0))),"",INDEX('Policy Characteristics'!D:D,MATCH($C1241,'Policy Characteristics'!$C:$C,0)))</f>
        <v>Percent Reduction in Fossil Fuel Exports</v>
      </c>
      <c r="K1241" s="254" t="str">
        <f>IF(ISBLANK(INDEX('Policy Characteristics'!E:E,MATCH($C1241,'Policy Characteristics'!$C:$C,0))),"",INDEX('Policy Characteristics'!E:E,MATCH($C1241,'Policy Characteristics'!$C:$C,0)))</f>
        <v>indst reduce fossil fuel exports</v>
      </c>
      <c r="L1241" s="261">
        <f>IF(ISBLANK(INDEX('Policy Characteristics'!F:F,MATCH($C1241,'Policy Characteristics'!$C:$C,0))),"",INDEX('Policy Characteristics'!F:F,MATCH($C1241,'Policy Characteristics'!$C:$C,0)))</f>
        <v>0</v>
      </c>
      <c r="M1241" s="261">
        <f>IF(ISBLANK(INDEX('Policy Characteristics'!G:G,MATCH($C1241,'Policy Characteristics'!$C:$C,0))),"",INDEX('Policy Characteristics'!G:G,MATCH($C1241,'Policy Characteristics'!$C:$C,0)))</f>
        <v>1</v>
      </c>
      <c r="N1241" s="261">
        <f>IF(ISBLANK(INDEX('Policy Characteristics'!H:H,MATCH($C1241,'Policy Characteristics'!$C:$C,0))),"",INDEX('Policy Characteristics'!H:H,MATCH($C1241,'Policy Characteristics'!$C:$C,0)))</f>
        <v>0.01</v>
      </c>
      <c r="O1241" s="254" t="str">
        <f>IF(ISBLANK(INDEX('Policy Characteristics'!I:I,MATCH($C1241,'Policy Characteristics'!$C:$C,0))),"",INDEX('Policy Characteristics'!I:I,MATCH($C1241,'Policy Characteristics'!$C:$C,0)))</f>
        <v>% reduction in exports</v>
      </c>
      <c r="P1241" s="254" t="str">
        <f>IF(ISBLANK(INDEX('Policy Characteristics'!J:J,MATCH($C1241,'Policy Characteristics'!$C:$C,0))),"",INDEX('Policy Characteristics'!J:J,MATCH($C1241,'Policy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41" s="254" t="str">
        <f>IF(ISBLANK(INDEX('Policy Characteristics'!K:K,MATCH($C1241,'Policy Characteristics'!$C:$C,0))),"",INDEX('Policy Characteristics'!K:K,MATCH($C1241,'Policy Characteristics'!$C:$C,0)))</f>
        <v/>
      </c>
      <c r="R1241" s="254" t="str">
        <f>IF(ISBLANK(INDEX('Policy Characteristics'!L:L,MATCH($C1241,'Policy Characteristics'!$C:$C,0))),"",INDEX('Policy Characteristics'!L:L,MATCH($C1241,'Policy Characteristics'!$C:$C,0)))</f>
        <v>reduce-fuel-exports.html</v>
      </c>
    </row>
    <row r="1242" spans="1:18">
      <c r="A1242" s="254" t="str">
        <f>IF(ISBLANK(INDEX('Policy Characteristics'!A:A,MATCH($C1242,'Policy Characteristics'!$C:$C,0))),"",INDEX('Policy Characteristics'!A:A,MATCH($C1242,'Policy Characteristics'!$C:$C,0)))</f>
        <v>Industry</v>
      </c>
      <c r="B1242" s="262" t="str">
        <f>IF(ISBLANK(INDEX('Policy Characteristics'!B:B,MATCH($C1242,'Policy Characteristics'!$C:$C,0))),"",INDEX('Policy Characteristics'!B:B,MATCH($C1242,'Policy Characteristics'!$C:$C,0)))</f>
        <v>Reduce Fossil Fuel Exports</v>
      </c>
      <c r="C1242" s="254" t="str">
        <f t="shared" si="49"/>
        <v>Percent Reduction in Fossil Fuel Exports</v>
      </c>
      <c r="D1242" s="6" t="s">
        <v>2466</v>
      </c>
      <c r="E1242" s="45"/>
      <c r="F1242" s="6" t="s">
        <v>2470</v>
      </c>
      <c r="G1242" s="45"/>
      <c r="H1242" s="43">
        <v>457</v>
      </c>
      <c r="I1242" s="324" t="s">
        <v>43</v>
      </c>
      <c r="J1242" s="255" t="str">
        <f>IF(ISBLANK(INDEX('Policy Characteristics'!D:D,MATCH($C1242,'Policy Characteristics'!$C:$C,0))),"",INDEX('Policy Characteristics'!D:D,MATCH($C1242,'Policy Characteristics'!$C:$C,0)))</f>
        <v>Percent Reduction in Fossil Fuel Exports</v>
      </c>
      <c r="K1242" s="254" t="str">
        <f>IF(ISBLANK(INDEX('Policy Characteristics'!E:E,MATCH($C1242,'Policy Characteristics'!$C:$C,0))),"",INDEX('Policy Characteristics'!E:E,MATCH($C1242,'Policy Characteristics'!$C:$C,0)))</f>
        <v>indst reduce fossil fuel exports</v>
      </c>
      <c r="L1242" s="261">
        <f>IF(ISBLANK(INDEX('Policy Characteristics'!F:F,MATCH($C1242,'Policy Characteristics'!$C:$C,0))),"",INDEX('Policy Characteristics'!F:F,MATCH($C1242,'Policy Characteristics'!$C:$C,0)))</f>
        <v>0</v>
      </c>
      <c r="M1242" s="261">
        <f>IF(ISBLANK(INDEX('Policy Characteristics'!G:G,MATCH($C1242,'Policy Characteristics'!$C:$C,0))),"",INDEX('Policy Characteristics'!G:G,MATCH($C1242,'Policy Characteristics'!$C:$C,0)))</f>
        <v>1</v>
      </c>
      <c r="N1242" s="261">
        <f>IF(ISBLANK(INDEX('Policy Characteristics'!H:H,MATCH($C1242,'Policy Characteristics'!$C:$C,0))),"",INDEX('Policy Characteristics'!H:H,MATCH($C1242,'Policy Characteristics'!$C:$C,0)))</f>
        <v>0.01</v>
      </c>
      <c r="O1242" s="254" t="str">
        <f>IF(ISBLANK(INDEX('Policy Characteristics'!I:I,MATCH($C1242,'Policy Characteristics'!$C:$C,0))),"",INDEX('Policy Characteristics'!I:I,MATCH($C1242,'Policy Characteristics'!$C:$C,0)))</f>
        <v>% reduction in exports</v>
      </c>
      <c r="P1242" s="254" t="str">
        <f>IF(ISBLANK(INDEX('Policy Characteristics'!J:J,MATCH($C1242,'Policy Characteristics'!$C:$C,0))),"",INDEX('Policy Characteristics'!J:J,MATCH($C1242,'Policy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42" s="254" t="str">
        <f>IF(ISBLANK(INDEX('Policy Characteristics'!K:K,MATCH($C1242,'Policy Characteristics'!$C:$C,0))),"",INDEX('Policy Characteristics'!K:K,MATCH($C1242,'Policy Characteristics'!$C:$C,0)))</f>
        <v/>
      </c>
      <c r="R1242" s="254" t="str">
        <f>IF(ISBLANK(INDEX('Policy Characteristics'!L:L,MATCH($C1242,'Policy Characteristics'!$C:$C,0))),"",INDEX('Policy Characteristics'!L:L,MATCH($C1242,'Policy Characteristics'!$C:$C,0)))</f>
        <v>reduce-fuel-exports.html</v>
      </c>
    </row>
    <row r="1243" spans="1:18">
      <c r="A1243" s="254" t="str">
        <f>IF(ISBLANK(INDEX('Policy Characteristics'!A:A,MATCH($C1243,'Policy Characteristics'!$C:$C,0))),"",INDEX('Policy Characteristics'!A:A,MATCH($C1243,'Policy Characteristics'!$C:$C,0)))</f>
        <v>Industry</v>
      </c>
      <c r="B1243" s="262" t="str">
        <f>IF(ISBLANK(INDEX('Policy Characteristics'!B:B,MATCH($C1243,'Policy Characteristics'!$C:$C,0))),"",INDEX('Policy Characteristics'!B:B,MATCH($C1243,'Policy Characteristics'!$C:$C,0)))</f>
        <v>Reduce Fossil Fuel Exports</v>
      </c>
      <c r="C1243" s="254" t="str">
        <f t="shared" si="49"/>
        <v>Percent Reduction in Fossil Fuel Exports</v>
      </c>
      <c r="D1243" s="6" t="s">
        <v>2476</v>
      </c>
      <c r="E1243" s="45"/>
      <c r="F1243" s="6" t="s">
        <v>2477</v>
      </c>
      <c r="G1243" s="45"/>
      <c r="H1243" s="43">
        <v>458</v>
      </c>
      <c r="I1243" s="324" t="s">
        <v>43</v>
      </c>
      <c r="J1243" s="255" t="str">
        <f>IF(ISBLANK(INDEX('Policy Characteristics'!D:D,MATCH($C1243,'Policy Characteristics'!$C:$C,0))),"",INDEX('Policy Characteristics'!D:D,MATCH($C1243,'Policy Characteristics'!$C:$C,0)))</f>
        <v>Percent Reduction in Fossil Fuel Exports</v>
      </c>
      <c r="K1243" s="254" t="str">
        <f>IF(ISBLANK(INDEX('Policy Characteristics'!E:E,MATCH($C1243,'Policy Characteristics'!$C:$C,0))),"",INDEX('Policy Characteristics'!E:E,MATCH($C1243,'Policy Characteristics'!$C:$C,0)))</f>
        <v>indst reduce fossil fuel exports</v>
      </c>
      <c r="L1243" s="261">
        <f>IF(ISBLANK(INDEX('Policy Characteristics'!F:F,MATCH($C1243,'Policy Characteristics'!$C:$C,0))),"",INDEX('Policy Characteristics'!F:F,MATCH($C1243,'Policy Characteristics'!$C:$C,0)))</f>
        <v>0</v>
      </c>
      <c r="M1243" s="261">
        <f>IF(ISBLANK(INDEX('Policy Characteristics'!G:G,MATCH($C1243,'Policy Characteristics'!$C:$C,0))),"",INDEX('Policy Characteristics'!G:G,MATCH($C1243,'Policy Characteristics'!$C:$C,0)))</f>
        <v>1</v>
      </c>
      <c r="N1243" s="261">
        <f>IF(ISBLANK(INDEX('Policy Characteristics'!H:H,MATCH($C1243,'Policy Characteristics'!$C:$C,0))),"",INDEX('Policy Characteristics'!H:H,MATCH($C1243,'Policy Characteristics'!$C:$C,0)))</f>
        <v>0.01</v>
      </c>
      <c r="O1243" s="254" t="str">
        <f>IF(ISBLANK(INDEX('Policy Characteristics'!I:I,MATCH($C1243,'Policy Characteristics'!$C:$C,0))),"",INDEX('Policy Characteristics'!I:I,MATCH($C1243,'Policy Characteristics'!$C:$C,0)))</f>
        <v>% reduction in exports</v>
      </c>
      <c r="P1243" s="254" t="str">
        <f>IF(ISBLANK(INDEX('Policy Characteristics'!J:J,MATCH($C1243,'Policy Characteristics'!$C:$C,0))),"",INDEX('Policy Characteristics'!J:J,MATCH($C1243,'Policy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43" s="254" t="str">
        <f>IF(ISBLANK(INDEX('Policy Characteristics'!K:K,MATCH($C1243,'Policy Characteristics'!$C:$C,0))),"",INDEX('Policy Characteristics'!K:K,MATCH($C1243,'Policy Characteristics'!$C:$C,0)))</f>
        <v/>
      </c>
      <c r="R1243" s="254" t="str">
        <f>IF(ISBLANK(INDEX('Policy Characteristics'!L:L,MATCH($C1243,'Policy Characteristics'!$C:$C,0))),"",INDEX('Policy Characteristics'!L:L,MATCH($C1243,'Policy Characteristics'!$C:$C,0)))</f>
        <v>reduce-fuel-exports.html</v>
      </c>
    </row>
    <row r="1244" spans="1:18">
      <c r="A1244" s="254" t="str">
        <f>IF(ISBLANK(INDEX('Policy Characteristics'!A:A,MATCH($C1244,'Policy Characteristics'!$C:$C,0))),"",INDEX('Policy Characteristics'!A:A,MATCH($C1244,'Policy Characteristics'!$C:$C,0)))</f>
        <v>Industry</v>
      </c>
      <c r="B1244" s="262" t="str">
        <f>IF(ISBLANK(INDEX('Policy Characteristics'!B:B,MATCH($C1244,'Policy Characteristics'!$C:$C,0))),"",INDEX('Policy Characteristics'!B:B,MATCH($C1244,'Policy Characteristics'!$C:$C,0)))</f>
        <v>Reduce Fossil Fuel Exports</v>
      </c>
      <c r="C1244" s="254" t="str">
        <f t="shared" si="49"/>
        <v>Percent Reduction in Fossil Fuel Exports</v>
      </c>
      <c r="D1244" s="6" t="s">
        <v>2467</v>
      </c>
      <c r="E1244" s="45"/>
      <c r="F1244" s="6" t="s">
        <v>2471</v>
      </c>
      <c r="G1244" s="45"/>
      <c r="H1244" s="43">
        <v>459</v>
      </c>
      <c r="I1244" s="324" t="s">
        <v>43</v>
      </c>
      <c r="J1244" s="255" t="str">
        <f>IF(ISBLANK(INDEX('Policy Characteristics'!D:D,MATCH($C1244,'Policy Characteristics'!$C:$C,0))),"",INDEX('Policy Characteristics'!D:D,MATCH($C1244,'Policy Characteristics'!$C:$C,0)))</f>
        <v>Percent Reduction in Fossil Fuel Exports</v>
      </c>
      <c r="K1244" s="254" t="str">
        <f>IF(ISBLANK(INDEX('Policy Characteristics'!E:E,MATCH($C1244,'Policy Characteristics'!$C:$C,0))),"",INDEX('Policy Characteristics'!E:E,MATCH($C1244,'Policy Characteristics'!$C:$C,0)))</f>
        <v>indst reduce fossil fuel exports</v>
      </c>
      <c r="L1244" s="261">
        <f>IF(ISBLANK(INDEX('Policy Characteristics'!F:F,MATCH($C1244,'Policy Characteristics'!$C:$C,0))),"",INDEX('Policy Characteristics'!F:F,MATCH($C1244,'Policy Characteristics'!$C:$C,0)))</f>
        <v>0</v>
      </c>
      <c r="M1244" s="261">
        <f>IF(ISBLANK(INDEX('Policy Characteristics'!G:G,MATCH($C1244,'Policy Characteristics'!$C:$C,0))),"",INDEX('Policy Characteristics'!G:G,MATCH($C1244,'Policy Characteristics'!$C:$C,0)))</f>
        <v>1</v>
      </c>
      <c r="N1244" s="261">
        <f>IF(ISBLANK(INDEX('Policy Characteristics'!H:H,MATCH($C1244,'Policy Characteristics'!$C:$C,0))),"",INDEX('Policy Characteristics'!H:H,MATCH($C1244,'Policy Characteristics'!$C:$C,0)))</f>
        <v>0.01</v>
      </c>
      <c r="O1244" s="254" t="str">
        <f>IF(ISBLANK(INDEX('Policy Characteristics'!I:I,MATCH($C1244,'Policy Characteristics'!$C:$C,0))),"",INDEX('Policy Characteristics'!I:I,MATCH($C1244,'Policy Characteristics'!$C:$C,0)))</f>
        <v>% reduction in exports</v>
      </c>
      <c r="P1244" s="254" t="str">
        <f>IF(ISBLANK(INDEX('Policy Characteristics'!J:J,MATCH($C1244,'Policy Characteristics'!$C:$C,0))),"",INDEX('Policy Characteristics'!J:J,MATCH($C1244,'Policy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22% of natural gas production, 8% of petroleum gasoline production, 28% of petroleum diesel production, 11% of jet fuel and kerosene production, 29% of crude oil production, 74% of heavy and residual fuel oil production, and 56% of LPG, propane, and butane production.</v>
      </c>
      <c r="Q1244" s="254" t="str">
        <f>IF(ISBLANK(INDEX('Policy Characteristics'!K:K,MATCH($C1244,'Policy Characteristics'!$C:$C,0))),"",INDEX('Policy Characteristics'!K:K,MATCH($C1244,'Policy Characteristics'!$C:$C,0)))</f>
        <v/>
      </c>
      <c r="R1244" s="254" t="str">
        <f>IF(ISBLANK(INDEX('Policy Characteristics'!L:L,MATCH($C1244,'Policy Characteristics'!$C:$C,0))),"",INDEX('Policy Characteristics'!L:L,MATCH($C1244,'Policy Characteristics'!$C:$C,0)))</f>
        <v>reduce-fuel-exports.html</v>
      </c>
    </row>
    <row r="1245" spans="1:18">
      <c r="A1245" s="254" t="str">
        <f>IF(ISBLANK(INDEX('Policy Characteristics'!A:A,MATCH($C1245,'Policy Characteristics'!$C:$C,0))),"",INDEX('Policy Characteristics'!A:A,MATCH($C1245,'Policy Characteristics'!$C:$C,0)))</f>
        <v>Agriculture, Land Use, and Forestry</v>
      </c>
      <c r="B1245" s="262" t="str">
        <f>IF(ISBLANK(INDEX('Policy Characteristics'!B:B,MATCH($C1245,'Policy Characteristics'!$C:$C,0))),"",INDEX('Policy Characteristics'!B:B,MATCH($C1245,'Policy Characteristics'!$C:$C,0)))</f>
        <v>Afforestation and Reforestation</v>
      </c>
      <c r="C1245" t="s">
        <v>431</v>
      </c>
      <c r="D1245" s="45"/>
      <c r="E1245" s="45"/>
      <c r="F1245" s="45"/>
      <c r="G1245" s="45"/>
      <c r="H1245" s="43">
        <v>60</v>
      </c>
      <c r="I1245" s="324" t="s">
        <v>43</v>
      </c>
      <c r="J1245" s="255" t="str">
        <f>IF(ISBLANK(INDEX('Policy Characteristics'!D:D,MATCH($C1245,'Policy Characteristics'!$C:$C,0))),"",INDEX('Policy Characteristics'!D:D,MATCH($C1245,'Policy Characteristics'!$C:$C,0)))</f>
        <v>Afforestation and Reforestation</v>
      </c>
      <c r="K1245" s="254" t="str">
        <f>IF(ISBLANK(INDEX('Policy Characteristics'!E:E,MATCH($C1245,'Policy Characteristics'!$C:$C,0))),"",INDEX('Policy Characteristics'!E:E,MATCH($C1245,'Policy Characteristics'!$C:$C,0)))</f>
        <v>land afforestation and reforestation</v>
      </c>
      <c r="L1245" s="261">
        <f>IF(ISBLANK(INDEX('Policy Characteristics'!F:F,MATCH($C1245,'Policy Characteristics'!$C:$C,0))),"",INDEX('Policy Characteristics'!F:F,MATCH($C1245,'Policy Characteristics'!$C:$C,0)))</f>
        <v>0</v>
      </c>
      <c r="M1245" s="261">
        <f>IF(ISBLANK(INDEX('Policy Characteristics'!G:G,MATCH($C1245,'Policy Characteristics'!$C:$C,0))),"",INDEX('Policy Characteristics'!G:G,MATCH($C1245,'Policy Characteristics'!$C:$C,0)))</f>
        <v>1</v>
      </c>
      <c r="N1245" s="261">
        <f>IF(ISBLANK(INDEX('Policy Characteristics'!H:H,MATCH($C1245,'Policy Characteristics'!$C:$C,0))),"",INDEX('Policy Characteristics'!H:H,MATCH($C1245,'Policy Characteristics'!$C:$C,0)))</f>
        <v>0.01</v>
      </c>
      <c r="O1245" s="254" t="str">
        <f>IF(ISBLANK(INDEX('Policy Characteristics'!I:I,MATCH($C1245,'Policy Characteristics'!$C:$C,0))),"",INDEX('Policy Characteristics'!I:I,MATCH($C1245,'Policy Characteristics'!$C:$C,0)))</f>
        <v>% of potential achieved</v>
      </c>
      <c r="P1245" s="254" t="str">
        <f>IF(ISBLANK(INDEX('Policy Characteristics'!J:J,MATCH($C1245,'Policy Characteristics'!$C:$C,0))),"",INDEX('Policy Characteristics'!J:J,MATCH($C1245,'Policy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45" s="254" t="str">
        <f>IF(ISBLANK(INDEX('Policy Characteristics'!K:K,MATCH($C1245,'Policy Characteristics'!$C:$C,0))),"",INDEX('Policy Characteristics'!K:K,MATCH($C1245,'Policy Characteristics'!$C:$C,0)))</f>
        <v>lulucf.html#aff-ref</v>
      </c>
      <c r="R1245" s="254" t="str">
        <f>IF(ISBLANK(INDEX('Policy Characteristics'!L:L,MATCH($C1245,'Policy Characteristics'!$C:$C,0))),"",INDEX('Policy Characteristics'!L:L,MATCH($C1245,'Policy Characteristics'!$C:$C,0)))</f>
        <v>afforestation-and-reforestation.html</v>
      </c>
    </row>
    <row r="1246" spans="1:18">
      <c r="A1246" s="254" t="str">
        <f>IF(ISBLANK(INDEX('Policy Characteristics'!A:A,MATCH($C1246,'Policy Characteristics'!$C:$C,0))),"",INDEX('Policy Characteristics'!A:A,MATCH($C1246,'Policy Characteristics'!$C:$C,0)))</f>
        <v>Agriculture, Land Use, and Forestry</v>
      </c>
      <c r="B1246" s="262" t="str">
        <f>IF(ISBLANK(INDEX('Policy Characteristics'!B:B,MATCH($C1246,'Policy Characteristics'!$C:$C,0))),"",INDEX('Policy Characteristics'!B:B,MATCH($C1246,'Policy Characteristics'!$C:$C,0)))</f>
        <v>Avoid Deforestation</v>
      </c>
      <c r="C1246" t="s">
        <v>438</v>
      </c>
      <c r="D1246" s="45"/>
      <c r="E1246" s="45"/>
      <c r="F1246" s="45"/>
      <c r="G1246" s="45"/>
      <c r="H1246" s="43">
        <v>705</v>
      </c>
      <c r="I1246" s="325" t="s">
        <v>43</v>
      </c>
      <c r="J1246" s="255" t="str">
        <f>IF(ISBLANK(INDEX('Policy Characteristics'!D:D,MATCH($C1246,'Policy Characteristics'!$C:$C,0))),"",INDEX('Policy Characteristics'!D:D,MATCH($C1246,'Policy Characteristics'!$C:$C,0)))</f>
        <v>Avoid Deforestation</v>
      </c>
      <c r="K1246" s="254" t="str">
        <f>IF(ISBLANK(INDEX('Policy Characteristics'!E:E,MATCH($C1246,'Policy Characteristics'!$C:$C,0))),"",INDEX('Policy Characteristics'!E:E,MATCH($C1246,'Policy Characteristics'!$C:$C,0)))</f>
        <v>land avoid deforestation</v>
      </c>
      <c r="L1246" s="261">
        <f>IF(ISBLANK(INDEX('Policy Characteristics'!F:F,MATCH($C1246,'Policy Characteristics'!$C:$C,0))),"",INDEX('Policy Characteristics'!F:F,MATCH($C1246,'Policy Characteristics'!$C:$C,0)))</f>
        <v>0</v>
      </c>
      <c r="M1246" s="261">
        <f>IF(ISBLANK(INDEX('Policy Characteristics'!G:G,MATCH($C1246,'Policy Characteristics'!$C:$C,0))),"",INDEX('Policy Characteristics'!G:G,MATCH($C1246,'Policy Characteristics'!$C:$C,0)))</f>
        <v>1</v>
      </c>
      <c r="N1246" s="261">
        <f>IF(ISBLANK(INDEX('Policy Characteristics'!H:H,MATCH($C1246,'Policy Characteristics'!$C:$C,0))),"",INDEX('Policy Characteristics'!H:H,MATCH($C1246,'Policy Characteristics'!$C:$C,0)))</f>
        <v>0.01</v>
      </c>
      <c r="O1246" s="254" t="str">
        <f>IF(ISBLANK(INDEX('Policy Characteristics'!I:I,MATCH($C1246,'Policy Characteristics'!$C:$C,0))),"",INDEX('Policy Characteristics'!I:I,MATCH($C1246,'Policy Characteristics'!$C:$C,0)))</f>
        <v>% of potential achieved</v>
      </c>
      <c r="P1246" s="254" t="str">
        <f>IF(ISBLANK(INDEX('Policy Characteristics'!J:J,MATCH($C1246,'Policy Characteristics'!$C:$C,0))),"",INDEX('Policy Characteristics'!J:J,MATCH($C1246,'Policy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46" s="254" t="str">
        <f>IF(ISBLANK(INDEX('Policy Characteristics'!K:K,MATCH($C1246,'Policy Characteristics'!$C:$C,0))),"",INDEX('Policy Characteristics'!K:K,MATCH($C1246,'Policy Characteristics'!$C:$C,0)))</f>
        <v>lulucf.html#avoid-def</v>
      </c>
      <c r="R1246" s="254" t="str">
        <f>IF(ISBLANK(INDEX('Policy Characteristics'!L:L,MATCH($C1246,'Policy Characteristics'!$C:$C,0))),"",INDEX('Policy Characteristics'!L:L,MATCH($C1246,'Policy Characteristics'!$C:$C,0)))</f>
        <v>avoid-deforestation.html</v>
      </c>
    </row>
    <row r="1247" spans="1:18">
      <c r="A1247" s="254" t="str">
        <f>IF(ISBLANK(INDEX('Policy Characteristics'!A:A,MATCH($C1247,'Policy Characteristics'!$C:$C,0))),"",INDEX('Policy Characteristics'!A:A,MATCH($C1247,'Policy Characteristics'!$C:$C,0)))</f>
        <v>Agriculture, Land Use, and Forestry</v>
      </c>
      <c r="B1247" s="262" t="str">
        <f>IF(ISBLANK(INDEX('Policy Characteristics'!B:B,MATCH($C1247,'Policy Characteristics'!$C:$C,0))),"",INDEX('Policy Characteristics'!B:B,MATCH($C1247,'Policy Characteristics'!$C:$C,0)))</f>
        <v>Grassland Restoration and Avoided Conversion</v>
      </c>
      <c r="C1247" t="s">
        <v>435</v>
      </c>
      <c r="D1247" s="45"/>
      <c r="E1247" s="45"/>
      <c r="F1247" s="45"/>
      <c r="G1247" s="45"/>
      <c r="H1247" s="43">
        <v>177</v>
      </c>
      <c r="I1247" s="325" t="s">
        <v>43</v>
      </c>
      <c r="J1247" s="255" t="str">
        <f>IF(ISBLANK(INDEX('Policy Characteristics'!D:D,MATCH($C1247,'Policy Characteristics'!$C:$C,0))),"",INDEX('Policy Characteristics'!D:D,MATCH($C1247,'Policy Characteristics'!$C:$C,0)))</f>
        <v>Grassland Restoration and Avoided Conversion</v>
      </c>
      <c r="K1247" s="254" t="str">
        <f>IF(ISBLANK(INDEX('Policy Characteristics'!E:E,MATCH($C1247,'Policy Characteristics'!$C:$C,0))),"",INDEX('Policy Characteristics'!E:E,MATCH($C1247,'Policy Characteristics'!$C:$C,0)))</f>
        <v>land forest restoration</v>
      </c>
      <c r="L1247" s="261">
        <f>IF(ISBLANK(INDEX('Policy Characteristics'!F:F,MATCH($C1247,'Policy Characteristics'!$C:$C,0))),"",INDEX('Policy Characteristics'!F:F,MATCH($C1247,'Policy Characteristics'!$C:$C,0)))</f>
        <v>0</v>
      </c>
      <c r="M1247" s="261">
        <f>IF(ISBLANK(INDEX('Policy Characteristics'!G:G,MATCH($C1247,'Policy Characteristics'!$C:$C,0))),"",INDEX('Policy Characteristics'!G:G,MATCH($C1247,'Policy Characteristics'!$C:$C,0)))</f>
        <v>1</v>
      </c>
      <c r="N1247" s="261">
        <f>IF(ISBLANK(INDEX('Policy Characteristics'!H:H,MATCH($C1247,'Policy Characteristics'!$C:$C,0))),"",INDEX('Policy Characteristics'!H:H,MATCH($C1247,'Policy Characteristics'!$C:$C,0)))</f>
        <v>0.01</v>
      </c>
      <c r="O1247" s="254" t="str">
        <f>IF(ISBLANK(INDEX('Policy Characteristics'!I:I,MATCH($C1247,'Policy Characteristics'!$C:$C,0))),"",INDEX('Policy Characteristics'!I:I,MATCH($C1247,'Policy Characteristics'!$C:$C,0)))</f>
        <v>% of potential achieved</v>
      </c>
      <c r="P1247" s="254" t="str">
        <f>IF(ISBLANK(INDEX('Policy Characteristics'!J:J,MATCH($C1247,'Policy Characteristics'!$C:$C,0))),"",INDEX('Policy Characteristics'!J:J,MATCH($C1247,'Policy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47" s="254" t="str">
        <f>IF(ISBLANK(INDEX('Policy Characteristics'!K:K,MATCH($C1247,'Policy Characteristics'!$C:$C,0))),"",INDEX('Policy Characteristics'!K:K,MATCH($C1247,'Policy Characteristics'!$C:$C,0)))</f>
        <v/>
      </c>
      <c r="R1247" s="254" t="str">
        <f>IF(ISBLANK(INDEX('Policy Characteristics'!L:L,MATCH($C1247,'Policy Characteristics'!$C:$C,0))),"",INDEX('Policy Characteristics'!L:L,MATCH($C1247,'Policy Characteristics'!$C:$C,0)))</f>
        <v>forest-restoration.html</v>
      </c>
    </row>
    <row r="1248" spans="1:18">
      <c r="A1248" s="254" t="str">
        <f>IF(ISBLANK(INDEX('Policy Characteristics'!A:A,MATCH($C1248,'Policy Characteristics'!$C:$C,0))),"",INDEX('Policy Characteristics'!A:A,MATCH($C1248,'Policy Characteristics'!$C:$C,0)))</f>
        <v>Agriculture, Land Use, and Forestry</v>
      </c>
      <c r="B1248" s="262" t="str">
        <f>IF(ISBLANK(INDEX('Policy Characteristics'!B:B,MATCH($C1248,'Policy Characteristics'!$C:$C,0))),"",INDEX('Policy Characteristics'!B:B,MATCH($C1248,'Policy Characteristics'!$C:$C,0)))</f>
        <v>Forest Set-Asides</v>
      </c>
      <c r="C1248" t="s">
        <v>432</v>
      </c>
      <c r="D1248" s="45"/>
      <c r="E1248" s="45"/>
      <c r="F1248" s="45"/>
      <c r="G1248" s="45"/>
      <c r="H1248" s="43">
        <v>61</v>
      </c>
      <c r="I1248" s="324" t="s">
        <v>43</v>
      </c>
      <c r="J1248" s="255" t="str">
        <f>IF(ISBLANK(INDEX('Policy Characteristics'!D:D,MATCH($C1248,'Policy Characteristics'!$C:$C,0))),"",INDEX('Policy Characteristics'!D:D,MATCH($C1248,'Policy Characteristics'!$C:$C,0)))</f>
        <v>Forest Set-Asides</v>
      </c>
      <c r="K1248" s="254" t="str">
        <f>IF(ISBLANK(INDEX('Policy Characteristics'!E:E,MATCH($C1248,'Policy Characteristics'!$C:$C,0))),"",INDEX('Policy Characteristics'!E:E,MATCH($C1248,'Policy Characteristics'!$C:$C,0)))</f>
        <v>land forest set asides</v>
      </c>
      <c r="L1248" s="261">
        <f>IF(ISBLANK(INDEX('Policy Characteristics'!F:F,MATCH($C1248,'Policy Characteristics'!$C:$C,0))),"",INDEX('Policy Characteristics'!F:F,MATCH($C1248,'Policy Characteristics'!$C:$C,0)))</f>
        <v>0</v>
      </c>
      <c r="M1248" s="261">
        <f>IF(ISBLANK(INDEX('Policy Characteristics'!G:G,MATCH($C1248,'Policy Characteristics'!$C:$C,0))),"",INDEX('Policy Characteristics'!G:G,MATCH($C1248,'Policy Characteristics'!$C:$C,0)))</f>
        <v>1</v>
      </c>
      <c r="N1248" s="261">
        <f>IF(ISBLANK(INDEX('Policy Characteristics'!H:H,MATCH($C1248,'Policy Characteristics'!$C:$C,0))),"",INDEX('Policy Characteristics'!H:H,MATCH($C1248,'Policy Characteristics'!$C:$C,0)))</f>
        <v>0.01</v>
      </c>
      <c r="O1248" s="254" t="str">
        <f>IF(ISBLANK(INDEX('Policy Characteristics'!I:I,MATCH($C1248,'Policy Characteristics'!$C:$C,0))),"",INDEX('Policy Characteristics'!I:I,MATCH($C1248,'Policy Characteristics'!$C:$C,0)))</f>
        <v>% of potential achieved</v>
      </c>
      <c r="P1248" s="254" t="str">
        <f>IF(ISBLANK(INDEX('Policy Characteristics'!J:J,MATCH($C1248,'Policy Characteristics'!$C:$C,0))),"",INDEX('Policy Characteristics'!J:J,MATCH($C1248,'Policy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48" s="254" t="str">
        <f>IF(ISBLANK(INDEX('Policy Characteristics'!K:K,MATCH($C1248,'Policy Characteristics'!$C:$C,0))),"",INDEX('Policy Characteristics'!K:K,MATCH($C1248,'Policy Characteristics'!$C:$C,0)))</f>
        <v>lulucf.html#set-asides</v>
      </c>
      <c r="R1248" s="254" t="str">
        <f>IF(ISBLANK(INDEX('Policy Characteristics'!L:L,MATCH($C1248,'Policy Characteristics'!$C:$C,0))),"",INDEX('Policy Characteristics'!L:L,MATCH($C1248,'Policy Characteristics'!$C:$C,0)))</f>
        <v>forest-set-asides.html</v>
      </c>
    </row>
    <row r="1249" spans="1:18">
      <c r="A1249" s="254" t="str">
        <f>IF(ISBLANK(INDEX('Policy Characteristics'!A:A,MATCH($C1249,'Policy Characteristics'!$C:$C,0))),"",INDEX('Policy Characteristics'!A:A,MATCH($C1249,'Policy Characteristics'!$C:$C,0)))</f>
        <v>Agriculture, Land Use, and Forestry</v>
      </c>
      <c r="B1249" s="262" t="str">
        <f>IF(ISBLANK(INDEX('Policy Characteristics'!B:B,MATCH($C1249,'Policy Characteristics'!$C:$C,0))),"",INDEX('Policy Characteristics'!B:B,MATCH($C1249,'Policy Characteristics'!$C:$C,0)))</f>
        <v>Cropland and Rice Measures</v>
      </c>
      <c r="C1249" t="s">
        <v>2774</v>
      </c>
      <c r="D1249" s="45"/>
      <c r="E1249" s="45"/>
      <c r="F1249" s="45"/>
      <c r="G1249" s="45"/>
      <c r="H1249" s="43">
        <v>62</v>
      </c>
      <c r="I1249" s="324" t="s">
        <v>43</v>
      </c>
      <c r="J1249" s="255" t="str">
        <f>IF(ISBLANK(INDEX('Policy Characteristics'!D:D,MATCH($C1249,'Policy Characteristics'!$C:$C,0))),"",INDEX('Policy Characteristics'!D:D,MATCH($C1249,'Policy Characteristics'!$C:$C,0)))</f>
        <v>Cropland and Rice Measures</v>
      </c>
      <c r="K1249" s="254" t="str">
        <f>IF(ISBLANK(INDEX('Policy Characteristics'!E:E,MATCH($C1249,'Policy Characteristics'!$C:$C,0))),"",INDEX('Policy Characteristics'!E:E,MATCH($C1249,'Policy Characteristics'!$C:$C,0)))</f>
        <v>indst cropland and rice measures</v>
      </c>
      <c r="L1249" s="261">
        <f>IF(ISBLANK(INDEX('Policy Characteristics'!F:F,MATCH($C1249,'Policy Characteristics'!$C:$C,0))),"",INDEX('Policy Characteristics'!F:F,MATCH($C1249,'Policy Characteristics'!$C:$C,0)))</f>
        <v>0</v>
      </c>
      <c r="M1249" s="261">
        <f>IF(ISBLANK(INDEX('Policy Characteristics'!G:G,MATCH($C1249,'Policy Characteristics'!$C:$C,0))),"",INDEX('Policy Characteristics'!G:G,MATCH($C1249,'Policy Characteristics'!$C:$C,0)))</f>
        <v>1</v>
      </c>
      <c r="N1249" s="261">
        <f>IF(ISBLANK(INDEX('Policy Characteristics'!H:H,MATCH($C1249,'Policy Characteristics'!$C:$C,0))),"",INDEX('Policy Characteristics'!H:H,MATCH($C1249,'Policy Characteristics'!$C:$C,0)))</f>
        <v>0.01</v>
      </c>
      <c r="O1249" s="254" t="str">
        <f>IF(ISBLANK(INDEX('Policy Characteristics'!I:I,MATCH($C1249,'Policy Characteristics'!$C:$C,0))),"",INDEX('Policy Characteristics'!I:I,MATCH($C1249,'Policy Characteristics'!$C:$C,0)))</f>
        <v>% of potential achieved</v>
      </c>
      <c r="P1249" s="254" t="str">
        <f>IF(ISBLANK(INDEX('Policy Characteristics'!J:J,MATCH($C1249,'Policy Characteristics'!$C:$C,0))),"",INDEX('Policy Characteristics'!J:J,MATCH($C1249,'Policy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The BAU reflects increased uptake of cropland and rice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three years after funds expire in 2032.</v>
      </c>
      <c r="Q1249" s="254" t="str">
        <f>IF(ISBLANK(INDEX('Policy Characteristics'!K:K,MATCH($C1249,'Policy Characteristics'!$C:$C,0))),"",INDEX('Policy Characteristics'!K:K,MATCH($C1249,'Policy Characteristics'!$C:$C,0)))</f>
        <v>industry-ag-main.html#cropland</v>
      </c>
      <c r="R1249" s="254" t="str">
        <f>IF(ISBLANK(INDEX('Policy Characteristics'!L:L,MATCH($C1249,'Policy Characteristics'!$C:$C,0))),"",INDEX('Policy Characteristics'!L:L,MATCH($C1249,'Policy Characteristics'!$C:$C,0)))</f>
        <v>cropland-management.html</v>
      </c>
    </row>
    <row r="1250" spans="1:18">
      <c r="A1250" s="254" t="str">
        <f>IF(ISBLANK(INDEX('Policy Characteristics'!A:A,MATCH($C1250,'Policy Characteristics'!$C:$C,0))),"",INDEX('Policy Characteristics'!A:A,MATCH($C1250,'Policy Characteristics'!$C:$C,0)))</f>
        <v>Agriculture, Land Use, and Forestry</v>
      </c>
      <c r="B1250" s="262" t="str">
        <f>IF(ISBLANK(INDEX('Policy Characteristics'!B:B,MATCH($C1250,'Policy Characteristics'!$C:$C,0))),"",INDEX('Policy Characteristics'!B:B,MATCH($C1250,'Policy Characteristics'!$C:$C,0)))</f>
        <v>Improved Soil Measures</v>
      </c>
      <c r="C1250" t="s">
        <v>3349</v>
      </c>
      <c r="D1250" s="45"/>
      <c r="E1250" s="45"/>
      <c r="F1250" s="45"/>
      <c r="G1250" s="45"/>
      <c r="H1250" s="43">
        <v>1654</v>
      </c>
      <c r="I1250" s="324" t="s">
        <v>43</v>
      </c>
      <c r="J1250" s="255" t="str">
        <f>IF(ISBLANK(INDEX('Policy Characteristics'!D:D,MATCH($C1250,'Policy Characteristics'!$C:$C,0))),"",INDEX('Policy Characteristics'!D:D,MATCH($C1250,'Policy Characteristics'!$C:$C,0)))</f>
        <v>Improved Soil Measures</v>
      </c>
      <c r="K1250" s="254" t="str">
        <f>IF(ISBLANK(INDEX('Policy Characteristics'!E:E,MATCH($C1250,'Policy Characteristics'!$C:$C,0))),"",INDEX('Policy Characteristics'!E:E,MATCH($C1250,'Policy Characteristics'!$C:$C,0)))</f>
        <v>indst tillage</v>
      </c>
      <c r="L1250" s="261">
        <f>IF(ISBLANK(INDEX('Policy Characteristics'!F:F,MATCH($C1250,'Policy Characteristics'!$C:$C,0))),"",INDEX('Policy Characteristics'!F:F,MATCH($C1250,'Policy Characteristics'!$C:$C,0)))</f>
        <v>0</v>
      </c>
      <c r="M1250" s="261">
        <f>IF(ISBLANK(INDEX('Policy Characteristics'!G:G,MATCH($C1250,'Policy Characteristics'!$C:$C,0))),"",INDEX('Policy Characteristics'!G:G,MATCH($C1250,'Policy Characteristics'!$C:$C,0)))</f>
        <v>1</v>
      </c>
      <c r="N1250" s="261">
        <f>IF(ISBLANK(INDEX('Policy Characteristics'!H:H,MATCH($C1250,'Policy Characteristics'!$C:$C,0))),"",INDEX('Policy Characteristics'!H:H,MATCH($C1250,'Policy Characteristics'!$C:$C,0)))</f>
        <v>0.01</v>
      </c>
      <c r="O1250" s="254" t="str">
        <f>IF(ISBLANK(INDEX('Policy Characteristics'!I:I,MATCH($C1250,'Policy Characteristics'!$C:$C,0))),"",INDEX('Policy Characteristics'!I:I,MATCH($C1250,'Policy Characteristics'!$C:$C,0)))</f>
        <v>% of potential achieved</v>
      </c>
      <c r="P1250" s="254" t="str">
        <f>IF(ISBLANK(INDEX('Policy Characteristics'!J:J,MATCH($C1250,'Policy Characteristics'!$C:$C,0))),"",INDEX('Policy Characteristics'!J:J,MATCH($C1250,'Policy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50" s="254" t="str">
        <f>IF(ISBLANK(INDEX('Policy Characteristics'!K:K,MATCH($C1250,'Policy Characteristics'!$C:$C,0))),"",INDEX('Policy Characteristics'!K:K,MATCH($C1250,'Policy Characteristics'!$C:$C,0)))</f>
        <v/>
      </c>
      <c r="R1250" s="254" t="str">
        <f>IF(ISBLANK(INDEX('Policy Characteristics'!L:L,MATCH($C1250,'Policy Characteristics'!$C:$C,0))),"",INDEX('Policy Characteristics'!L:L,MATCH($C1250,'Policy Characteristics'!$C:$C,0)))</f>
        <v/>
      </c>
    </row>
    <row r="1251" spans="1:18">
      <c r="A1251" s="254" t="str">
        <f>IF(ISBLANK(INDEX('Policy Characteristics'!A:A,MATCH($C1251,'Policy Characteristics'!$C:$C,0))),"",INDEX('Policy Characteristics'!A:A,MATCH($C1251,'Policy Characteristics'!$C:$C,0)))</f>
        <v>Agriculture, Land Use, and Forestry</v>
      </c>
      <c r="B1251" s="262" t="str">
        <f>IF(ISBLANK(INDEX('Policy Characteristics'!B:B,MATCH($C1251,'Policy Characteristics'!$C:$C,0))),"",INDEX('Policy Characteristics'!B:B,MATCH($C1251,'Policy Characteristics'!$C:$C,0)))</f>
        <v>Improved Forest Management</v>
      </c>
      <c r="C1251" t="s">
        <v>433</v>
      </c>
      <c r="D1251" s="45"/>
      <c r="E1251" s="45"/>
      <c r="F1251" s="45"/>
      <c r="G1251" s="45"/>
      <c r="H1251" s="43">
        <v>63</v>
      </c>
      <c r="I1251" s="324" t="s">
        <v>43</v>
      </c>
      <c r="J1251" s="255" t="str">
        <f>IF(ISBLANK(INDEX('Policy Characteristics'!D:D,MATCH($C1251,'Policy Characteristics'!$C:$C,0))),"",INDEX('Policy Characteristics'!D:D,MATCH($C1251,'Policy Characteristics'!$C:$C,0)))</f>
        <v>Improved Forest Management</v>
      </c>
      <c r="K1251" s="254" t="str">
        <f>IF(ISBLANK(INDEX('Policy Characteristics'!E:E,MATCH($C1251,'Policy Characteristics'!$C:$C,0))),"",INDEX('Policy Characteristics'!E:E,MATCH($C1251,'Policy Characteristics'!$C:$C,0)))</f>
        <v>land forest management</v>
      </c>
      <c r="L1251" s="261">
        <f>IF(ISBLANK(INDEX('Policy Characteristics'!F:F,MATCH($C1251,'Policy Characteristics'!$C:$C,0))),"",INDEX('Policy Characteristics'!F:F,MATCH($C1251,'Policy Characteristics'!$C:$C,0)))</f>
        <v>0</v>
      </c>
      <c r="M1251" s="261">
        <f>IF(ISBLANK(INDEX('Policy Characteristics'!G:G,MATCH($C1251,'Policy Characteristics'!$C:$C,0))),"",INDEX('Policy Characteristics'!G:G,MATCH($C1251,'Policy Characteristics'!$C:$C,0)))</f>
        <v>1</v>
      </c>
      <c r="N1251" s="261">
        <f>IF(ISBLANK(INDEX('Policy Characteristics'!H:H,MATCH($C1251,'Policy Characteristics'!$C:$C,0))),"",INDEX('Policy Characteristics'!H:H,MATCH($C1251,'Policy Characteristics'!$C:$C,0)))</f>
        <v>0.01</v>
      </c>
      <c r="O1251" s="254" t="str">
        <f>IF(ISBLANK(INDEX('Policy Characteristics'!I:I,MATCH($C1251,'Policy Characteristics'!$C:$C,0))),"",INDEX('Policy Characteristics'!I:I,MATCH($C1251,'Policy Characteristics'!$C:$C,0)))</f>
        <v>% of potential achieved</v>
      </c>
      <c r="P1251" s="254" t="str">
        <f>IF(ISBLANK(INDEX('Policy Characteristics'!J:J,MATCH($C1251,'Policy Characteristics'!$C:$C,0))),"",INDEX('Policy Characteristics'!J:J,MATCH($C1251,'Policy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51" s="254" t="str">
        <f>IF(ISBLANK(INDEX('Policy Characteristics'!K:K,MATCH($C1251,'Policy Characteristics'!$C:$C,0))),"",INDEX('Policy Characteristics'!K:K,MATCH($C1251,'Policy Characteristics'!$C:$C,0)))</f>
        <v>lulucf.html#forest-mgmt</v>
      </c>
      <c r="R1251" s="254" t="str">
        <f>IF(ISBLANK(INDEX('Policy Characteristics'!L:L,MATCH($C1251,'Policy Characteristics'!$C:$C,0))),"",INDEX('Policy Characteristics'!L:L,MATCH($C1251,'Policy Characteristics'!$C:$C,0)))</f>
        <v>improved-forest-management.html</v>
      </c>
    </row>
    <row r="1252" spans="1:18">
      <c r="A1252" s="254" t="str">
        <f>IF(ISBLANK(INDEX('Policy Characteristics'!A:A,MATCH($C1252,'Policy Characteristics'!$C:$C,0))),"",INDEX('Policy Characteristics'!A:A,MATCH($C1252,'Policy Characteristics'!$C:$C,0)))</f>
        <v>Agriculture, Land Use, and Forestry</v>
      </c>
      <c r="B1252" s="262" t="str">
        <f>IF(ISBLANK(INDEX('Policy Characteristics'!B:B,MATCH($C1252,'Policy Characteristics'!$C:$C,0))),"",INDEX('Policy Characteristics'!B:B,MATCH($C1252,'Policy Characteristics'!$C:$C,0)))</f>
        <v>Livestock Measures</v>
      </c>
      <c r="C1252" t="s">
        <v>2806</v>
      </c>
      <c r="D1252" s="45"/>
      <c r="E1252" s="45"/>
      <c r="F1252" s="45"/>
      <c r="G1252" s="45"/>
      <c r="H1252" s="43">
        <v>64</v>
      </c>
      <c r="I1252" s="324" t="s">
        <v>43</v>
      </c>
      <c r="J1252" s="255" t="str">
        <f>IF(ISBLANK(INDEX('Policy Characteristics'!D:D,MATCH($C1252,'Policy Characteristics'!$C:$C,0))),"",INDEX('Policy Characteristics'!D:D,MATCH($C1252,'Policy Characteristics'!$C:$C,0)))</f>
        <v>Livestock Measures</v>
      </c>
      <c r="K1252" s="254" t="str">
        <f>IF(ISBLANK(INDEX('Policy Characteristics'!E:E,MATCH($C1252,'Policy Characteristics'!$C:$C,0))),"",INDEX('Policy Characteristics'!E:E,MATCH($C1252,'Policy Characteristics'!$C:$C,0)))</f>
        <v>indst livestock measures</v>
      </c>
      <c r="L1252" s="261">
        <f>IF(ISBLANK(INDEX('Policy Characteristics'!F:F,MATCH($C1252,'Policy Characteristics'!$C:$C,0))),"",INDEX('Policy Characteristics'!F:F,MATCH($C1252,'Policy Characteristics'!$C:$C,0)))</f>
        <v>0</v>
      </c>
      <c r="M1252" s="261">
        <f>IF(ISBLANK(INDEX('Policy Characteristics'!G:G,MATCH($C1252,'Policy Characteristics'!$C:$C,0))),"",INDEX('Policy Characteristics'!G:G,MATCH($C1252,'Policy Characteristics'!$C:$C,0)))</f>
        <v>1</v>
      </c>
      <c r="N1252" s="261">
        <f>IF(ISBLANK(INDEX('Policy Characteristics'!H:H,MATCH($C1252,'Policy Characteristics'!$C:$C,0))),"",INDEX('Policy Characteristics'!H:H,MATCH($C1252,'Policy Characteristics'!$C:$C,0)))</f>
        <v>0.01</v>
      </c>
      <c r="O1252" s="254" t="str">
        <f>IF(ISBLANK(INDEX('Policy Characteristics'!I:I,MATCH($C1252,'Policy Characteristics'!$C:$C,0))),"",INDEX('Policy Characteristics'!I:I,MATCH($C1252,'Policy Characteristics'!$C:$C,0)))</f>
        <v>% of potential achieved</v>
      </c>
      <c r="P1252" s="254" t="str">
        <f>IF(ISBLANK(INDEX('Policy Characteristics'!J:J,MATCH($C1252,'Policy Characteristics'!$C:$C,0))),"",INDEX('Policy Characteristics'!J:J,MATCH($C1252,'Policy Characteristics'!$C:$C,0)))</f>
        <v>**Description:** This policy reduces greenhouse gas emissions from agriculture through livestock-related measures, such as feed supplements or drugs to prevent enteric methane formation. // **Guidance for setting values:** The BAU reflects increased uptake of livestock measures due to incentives provided in the Inflation Reduction Act. This lever represents additional potential on top of BAU emissions reductions. To be conservative, we do not assume permanent emissions reductions after IRA funds expire, so therefore phase out the IRA impact over the course of three years after funds expire in 2032.</v>
      </c>
      <c r="Q1252" s="254" t="str">
        <f>IF(ISBLANK(INDEX('Policy Characteristics'!K:K,MATCH($C1252,'Policy Characteristics'!$C:$C,0))),"",INDEX('Policy Characteristics'!K:K,MATCH($C1252,'Policy Characteristics'!$C:$C,0)))</f>
        <v>industry-ag-main.html#livestock</v>
      </c>
      <c r="R1252" s="254" t="str">
        <f>IF(ISBLANK(INDEX('Policy Characteristics'!L:L,MATCH($C1252,'Policy Characteristics'!$C:$C,0))),"",INDEX('Policy Characteristics'!L:L,MATCH($C1252,'Policy Characteristics'!$C:$C,0)))</f>
        <v>livestock-measures.html</v>
      </c>
    </row>
    <row r="1253" spans="1:18">
      <c r="A1253" s="254" t="str">
        <f>IF(ISBLANK(INDEX('Policy Characteristics'!A:A,MATCH($C1253,'Policy Characteristics'!$C:$C,0))),"",INDEX('Policy Characteristics'!A:A,MATCH($C1253,'Policy Characteristics'!$C:$C,0)))</f>
        <v>Agriculture, Land Use, and Forestry</v>
      </c>
      <c r="B1253" s="262" t="str">
        <f>IF(ISBLANK(INDEX('Policy Characteristics'!B:B,MATCH($C1253,'Policy Characteristics'!$C:$C,0))),"",INDEX('Policy Characteristics'!B:B,MATCH($C1253,'Policy Characteristics'!$C:$C,0)))</f>
        <v>Wetland Restoration</v>
      </c>
      <c r="C1253" t="s">
        <v>434</v>
      </c>
      <c r="D1253" s="45"/>
      <c r="E1253" s="45"/>
      <c r="F1253" s="45"/>
      <c r="G1253" s="45"/>
      <c r="H1253" s="43">
        <v>178</v>
      </c>
      <c r="I1253" s="324" t="s">
        <v>43</v>
      </c>
      <c r="J1253" s="255" t="str">
        <f>IF(ISBLANK(INDEX('Policy Characteristics'!D:D,MATCH($C1253,'Policy Characteristics'!$C:$C,0))),"",INDEX('Policy Characteristics'!D:D,MATCH($C1253,'Policy Characteristics'!$C:$C,0)))</f>
        <v>Wetland Restoration</v>
      </c>
      <c r="K1253" s="254" t="str">
        <f>IF(ISBLANK(INDEX('Policy Characteristics'!E:E,MATCH($C1253,'Policy Characteristics'!$C:$C,0))),"",INDEX('Policy Characteristics'!E:E,MATCH($C1253,'Policy Characteristics'!$C:$C,0)))</f>
        <v>land peatland restoration</v>
      </c>
      <c r="L1253" s="261">
        <f>IF(ISBLANK(INDEX('Policy Characteristics'!F:F,MATCH($C1253,'Policy Characteristics'!$C:$C,0))),"",INDEX('Policy Characteristics'!F:F,MATCH($C1253,'Policy Characteristics'!$C:$C,0)))</f>
        <v>0</v>
      </c>
      <c r="M1253" s="261">
        <f>IF(ISBLANK(INDEX('Policy Characteristics'!G:G,MATCH($C1253,'Policy Characteristics'!$C:$C,0))),"",INDEX('Policy Characteristics'!G:G,MATCH($C1253,'Policy Characteristics'!$C:$C,0)))</f>
        <v>1</v>
      </c>
      <c r="N1253" s="261">
        <f>IF(ISBLANK(INDEX('Policy Characteristics'!H:H,MATCH($C1253,'Policy Characteristics'!$C:$C,0))),"",INDEX('Policy Characteristics'!H:H,MATCH($C1253,'Policy Characteristics'!$C:$C,0)))</f>
        <v>0.01</v>
      </c>
      <c r="O1253" s="254" t="str">
        <f>IF(ISBLANK(INDEX('Policy Characteristics'!I:I,MATCH($C1253,'Policy Characteristics'!$C:$C,0))),"",INDEX('Policy Characteristics'!I:I,MATCH($C1253,'Policy Characteristics'!$C:$C,0)))</f>
        <v>% of potential achieved</v>
      </c>
      <c r="P1253" s="254" t="str">
        <f>IF(ISBLANK(INDEX('Policy Characteristics'!J:J,MATCH($C1253,'Policy Characteristics'!$C:$C,0))),"",INDEX('Policy Characteristics'!J:J,MATCH($C1253,'Policy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53" s="254" t="str">
        <f>IF(ISBLANK(INDEX('Policy Characteristics'!K:K,MATCH($C1253,'Policy Characteristics'!$C:$C,0))),"",INDEX('Policy Characteristics'!K:K,MATCH($C1253,'Policy Characteristics'!$C:$C,0)))</f>
        <v/>
      </c>
      <c r="R1253" s="254" t="str">
        <f>IF(ISBLANK(INDEX('Policy Characteristics'!L:L,MATCH($C1253,'Policy Characteristics'!$C:$C,0))),"",INDEX('Policy Characteristics'!L:L,MATCH($C1253,'Policy Characteristics'!$C:$C,0)))</f>
        <v>peatland-restoration.html</v>
      </c>
    </row>
    <row r="1254" spans="1:18">
      <c r="A1254" s="254" t="str">
        <f>IF(ISBLANK(INDEX('Policy Characteristics'!A:A,MATCH($C1254,'Policy Characteristics'!$C:$C,0))),"",INDEX('Policy Characteristics'!A:A,MATCH($C1254,'Policy Characteristics'!$C:$C,0)))</f>
        <v>Agriculture, Land Use, and Forestry</v>
      </c>
      <c r="B1254" s="262" t="str">
        <f>IF(ISBLANK(INDEX('Policy Characteristics'!B:B,MATCH($C1254,'Policy Characteristics'!$C:$C,0))),"",INDEX('Policy Characteristics'!B:B,MATCH($C1254,'Policy Characteristics'!$C:$C,0)))</f>
        <v>Shift to Non-Animal Products</v>
      </c>
      <c r="C1254" t="s">
        <v>2442</v>
      </c>
      <c r="D1254" s="45"/>
      <c r="E1254" s="45"/>
      <c r="F1254" s="45"/>
      <c r="G1254" s="45"/>
      <c r="H1254" s="43">
        <v>434</v>
      </c>
      <c r="I1254" s="324" t="s">
        <v>43</v>
      </c>
      <c r="J1254" s="255" t="str">
        <f>IF(ISBLANK(INDEX('Policy Characteristics'!D:D,MATCH($C1254,'Policy Characteristics'!$C:$C,0))),"",INDEX('Policy Characteristics'!D:D,MATCH($C1254,'Policy Characteristics'!$C:$C,0)))</f>
        <v>Shift to Non-Animal Products</v>
      </c>
      <c r="K1254" s="254" t="str">
        <f>IF(ISBLANK(INDEX('Policy Characteristics'!E:E,MATCH($C1254,'Policy Characteristics'!$C:$C,0))),"",INDEX('Policy Characteristics'!E:E,MATCH($C1254,'Policy Characteristics'!$C:$C,0)))</f>
        <v>indst shift to nonanimal products</v>
      </c>
      <c r="L1254" s="261">
        <f>IF(ISBLANK(INDEX('Policy Characteristics'!F:F,MATCH($C1254,'Policy Characteristics'!$C:$C,0))),"",INDEX('Policy Characteristics'!F:F,MATCH($C1254,'Policy Characteristics'!$C:$C,0)))</f>
        <v>0</v>
      </c>
      <c r="M1254" s="261">
        <f>IF(ISBLANK(INDEX('Policy Characteristics'!G:G,MATCH($C1254,'Policy Characteristics'!$C:$C,0))),"",INDEX('Policy Characteristics'!G:G,MATCH($C1254,'Policy Characteristics'!$C:$C,0)))</f>
        <v>1</v>
      </c>
      <c r="N1254" s="261">
        <f>IF(ISBLANK(INDEX('Policy Characteristics'!H:H,MATCH($C1254,'Policy Characteristics'!$C:$C,0))),"",INDEX('Policy Characteristics'!H:H,MATCH($C1254,'Policy Characteristics'!$C:$C,0)))</f>
        <v>0.01</v>
      </c>
      <c r="O1254" s="254" t="str">
        <f>IF(ISBLANK(INDEX('Policy Characteristics'!I:I,MATCH($C1254,'Policy Characteristics'!$C:$C,0))),"",INDEX('Policy Characteristics'!I:I,MATCH($C1254,'Policy Characteristics'!$C:$C,0)))</f>
        <v>% reduction in animal products</v>
      </c>
      <c r="P1254" s="254" t="str">
        <f>IF(ISBLANK(INDEX('Policy Characteristics'!J:J,MATCH($C1254,'Policy Characteristics'!$C:$C,0))),"",INDEX('Policy Characteristics'!J:J,MATCH($C1254,'Policy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54" s="254" t="str">
        <f>IF(ISBLANK(INDEX('Policy Characteristics'!K:K,MATCH($C1254,'Policy Characteristics'!$C:$C,0))),"",INDEX('Policy Characteristics'!K:K,MATCH($C1254,'Policy Characteristics'!$C:$C,0)))</f>
        <v/>
      </c>
      <c r="R1254" s="254" t="str">
        <f>IF(ISBLANK(INDEX('Policy Characteristics'!L:L,MATCH($C1254,'Policy Characteristics'!$C:$C,0))),"",INDEX('Policy Characteristics'!L:L,MATCH($C1254,'Policy Characteristics'!$C:$C,0)))</f>
        <v>shift-to-non-animal-products.html</v>
      </c>
    </row>
    <row r="1255" spans="1:18" s="2" customFormat="1">
      <c r="A1255" s="254" t="str">
        <f>IF(ISBLANK(INDEX('Policy Characteristics'!A:A,MATCH($C1255,'Policy Characteristics'!$C:$C,0))),"",INDEX('Policy Characteristics'!A:A,MATCH($C1255,'Policy Characteristics'!$C:$C,0)))</f>
        <v>District Heat and Hydrogen</v>
      </c>
      <c r="B1255" s="262" t="str">
        <f>IF(ISBLANK(INDEX('Policy Characteristics'!B:B,MATCH($C1255,'Policy Characteristics'!$C:$C,0))),"",INDEX('Policy Characteristics'!B:B,MATCH($C1255,'Policy Characteristics'!$C:$C,0)))</f>
        <v>Use CHP for District Heat</v>
      </c>
      <c r="C1255" s="317" t="s">
        <v>288</v>
      </c>
      <c r="D1255" s="6"/>
      <c r="E1255" s="6"/>
      <c r="F1255" s="6"/>
      <c r="G1255" s="6"/>
      <c r="H1255" s="43">
        <v>68</v>
      </c>
      <c r="I1255" s="325" t="s">
        <v>43</v>
      </c>
      <c r="J1255" s="255" t="str">
        <f>IF(ISBLANK(INDEX('Policy Characteristics'!D:D,MATCH($C1255,'Policy Characteristics'!$C:$C,0))),"",INDEX('Policy Characteristics'!D:D,MATCH($C1255,'Policy Characteristics'!$C:$C,0)))</f>
        <v>District Heat CHP</v>
      </c>
      <c r="K1255" s="254" t="str">
        <f>IF(ISBLANK(INDEX('Policy Characteristics'!E:E,MATCH($C1255,'Policy Characteristics'!$C:$C,0))),"",INDEX('Policy Characteristics'!E:E,MATCH($C1255,'Policy Characteristics'!$C:$C,0)))</f>
        <v>heat convert heat to CHP</v>
      </c>
      <c r="L1255" s="261">
        <f>IF(ISBLANK(INDEX('Policy Characteristics'!F:F,MATCH($C1255,'Policy Characteristics'!$C:$C,0))),"",INDEX('Policy Characteristics'!F:F,MATCH($C1255,'Policy Characteristics'!$C:$C,0)))</f>
        <v>0</v>
      </c>
      <c r="M1255" s="261">
        <f>IF(ISBLANK(INDEX('Policy Characteristics'!G:G,MATCH($C1255,'Policy Characteristics'!$C:$C,0))),"",INDEX('Policy Characteristics'!G:G,MATCH($C1255,'Policy Characteristics'!$C:$C,0)))</f>
        <v>1</v>
      </c>
      <c r="N1255" s="261">
        <f>IF(ISBLANK(INDEX('Policy Characteristics'!H:H,MATCH($C1255,'Policy Characteristics'!$C:$C,0))),"",INDEX('Policy Characteristics'!H:H,MATCH($C1255,'Policy Characteristics'!$C:$C,0)))</f>
        <v>0.01</v>
      </c>
      <c r="O1255" s="254" t="str">
        <f>IF(ISBLANK(INDEX('Policy Characteristics'!I:I,MATCH($C1255,'Policy Characteristics'!$C:$C,0))),"",INDEX('Policy Characteristics'!I:I,MATCH($C1255,'Policy Characteristics'!$C:$C,0)))</f>
        <v>% non-CHP heat converted</v>
      </c>
      <c r="P1255" s="254" t="str">
        <f>IF(ISBLANK(INDEX('Policy Characteristics'!J:J,MATCH($C1255,'Policy Characteristics'!$C:$C,0))),"",INDEX('Policy Characteristics'!J:J,MATCH($C1255,'Policy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55" s="254" t="str">
        <f>IF(ISBLANK(INDEX('Policy Characteristics'!K:K,MATCH($C1255,'Policy Characteristics'!$C:$C,0))),"",INDEX('Policy Characteristics'!K:K,MATCH($C1255,'Policy Characteristics'!$C:$C,0)))</f>
        <v>district-heating.html#chp</v>
      </c>
      <c r="R1255" s="254" t="str">
        <f>IF(ISBLANK(INDEX('Policy Characteristics'!L:L,MATCH($C1255,'Policy Characteristics'!$C:$C,0))),"",INDEX('Policy Characteristics'!L:L,MATCH($C1255,'Policy Characteristics'!$C:$C,0)))</f>
        <v>convert-non-chp-heat-production.html</v>
      </c>
    </row>
    <row r="1256" spans="1:18" s="2" customFormat="1">
      <c r="A1256" s="254" t="str">
        <f>IF(ISBLANK(INDEX('Policy Characteristics'!A:A,MATCH($C1256,'Policy Characteristics'!$C:$C,0))),"",INDEX('Policy Characteristics'!A:A,MATCH($C1256,'Policy Characteristics'!$C:$C,0)))</f>
        <v>District Heat and Hydrogen</v>
      </c>
      <c r="B1256" s="262" t="str">
        <f>IF(ISBLANK(INDEX('Policy Characteristics'!B:B,MATCH($C1256,'Policy Characteristics'!$C:$C,0))),"",INDEX('Policy Characteristics'!B:B,MATCH($C1256,'Policy Characteristics'!$C:$C,0)))</f>
        <v>Produce District Heat with Hydrogen</v>
      </c>
      <c r="C1256" s="317" t="s">
        <v>2741</v>
      </c>
      <c r="D1256" s="6"/>
      <c r="E1256" s="6"/>
      <c r="F1256" s="6"/>
      <c r="G1256" s="6"/>
      <c r="H1256" s="43">
        <v>176</v>
      </c>
      <c r="I1256" s="325" t="s">
        <v>43</v>
      </c>
      <c r="J1256" s="255" t="str">
        <f>IF(ISBLANK(INDEX('Policy Characteristics'!D:D,MATCH($C1256,'Policy Characteristics'!$C:$C,0))),"",INDEX('Policy Characteristics'!D:D,MATCH($C1256,'Policy Characteristics'!$C:$C,0)))</f>
        <v>District Heat Fuel Switching</v>
      </c>
      <c r="K1256" s="254" t="str">
        <f>IF(ISBLANK(INDEX('Policy Characteristics'!E:E,MATCH($C1256,'Policy Characteristics'!$C:$C,0))),"",INDEX('Policy Characteristics'!E:E,MATCH($C1256,'Policy Characteristics'!$C:$C,0)))</f>
        <v>heat fuel type shifting</v>
      </c>
      <c r="L1256" s="261">
        <f>IF(ISBLANK(INDEX('Policy Characteristics'!F:F,MATCH($C1256,'Policy Characteristics'!$C:$C,0))),"",INDEX('Policy Characteristics'!F:F,MATCH($C1256,'Policy Characteristics'!$C:$C,0)))</f>
        <v>0</v>
      </c>
      <c r="M1256" s="261">
        <f>IF(ISBLANK(INDEX('Policy Characteristics'!G:G,MATCH($C1256,'Policy Characteristics'!$C:$C,0))),"",INDEX('Policy Characteristics'!G:G,MATCH($C1256,'Policy Characteristics'!$C:$C,0)))</f>
        <v>1</v>
      </c>
      <c r="N1256" s="261">
        <f>IF(ISBLANK(INDEX('Policy Characteristics'!H:H,MATCH($C1256,'Policy Characteristics'!$C:$C,0))),"",INDEX('Policy Characteristics'!H:H,MATCH($C1256,'Policy Characteristics'!$C:$C,0)))</f>
        <v>0.01</v>
      </c>
      <c r="O1256" s="254" t="str">
        <f>IF(ISBLANK(INDEX('Policy Characteristics'!I:I,MATCH($C1256,'Policy Characteristics'!$C:$C,0))),"",INDEX('Policy Characteristics'!I:I,MATCH($C1256,'Policy Characteristics'!$C:$C,0)))</f>
        <v>% of fuel use</v>
      </c>
      <c r="P1256" s="254" t="str">
        <f>IF(ISBLANK(INDEX('Policy Characteristics'!J:J,MATCH($C1256,'Policy Characteristics'!$C:$C,0))),"",INDEX('Policy Characteristics'!J:J,MATCH($C1256,'Policy Characteristics'!$C:$C,0)))</f>
        <v>**Description:** This policy causes a percentage of the demand for district heat to be met with electricity instead of the fuels used in the BAU case. // **Guidance for setting values:** In the United States, 64% of district heat is made by burning natural gas, 17% from coal, 16% from biomass, and 3% from petroleum.  Large scale electric heat pump technologies for district heating are still emerging, and it is not yet clear which will be the most economical pathway for decarbonizing this sector.</v>
      </c>
      <c r="Q1256" s="254" t="str">
        <f>IF(ISBLANK(INDEX('Policy Characteristics'!K:K,MATCH($C1256,'Policy Characteristics'!$C:$C,0))),"",INDEX('Policy Characteristics'!K:K,MATCH($C1256,'Policy Characteristics'!$C:$C,0)))</f>
        <v>district-heating.html#convert-coal</v>
      </c>
      <c r="R1256" s="254" t="str">
        <f>IF(ISBLANK(INDEX('Policy Characteristics'!L:L,MATCH($C1256,'Policy Characteristics'!$C:$C,0))),"",INDEX('Policy Characteristics'!L:L,MATCH($C1256,'Policy Characteristics'!$C:$C,0)))</f>
        <v>district-heat-fuel-switching.html</v>
      </c>
    </row>
    <row r="1257" spans="1:18" s="2" customFormat="1">
      <c r="A1257" s="254" t="str">
        <f>IF(ISBLANK(INDEX('Policy Characteristics'!A:A,MATCH($C1257,'Policy Characteristics'!$C:$C,0))),"",INDEX('Policy Characteristics'!A:A,MATCH($C1257,'Policy Characteristics'!$C:$C,0)))</f>
        <v>District Heat and Hydrogen</v>
      </c>
      <c r="B1257" s="262" t="str">
        <f>IF(ISBLANK(INDEX('Policy Characteristics'!B:B,MATCH($C1257,'Policy Characteristics'!$C:$C,0))),"",INDEX('Policy Characteristics'!B:B,MATCH($C1257,'Policy Characteristics'!$C:$C,0)))</f>
        <v>Shift Hydrogen Production to Electrolysis</v>
      </c>
      <c r="C1257" s="317" t="s">
        <v>2480</v>
      </c>
      <c r="D1257" s="6"/>
      <c r="E1257" s="6"/>
      <c r="F1257" s="6"/>
      <c r="G1257" s="6"/>
      <c r="H1257" s="43">
        <v>450</v>
      </c>
      <c r="I1257" s="325" t="s">
        <v>43</v>
      </c>
      <c r="J1257" s="255" t="str">
        <f>IF(ISBLANK(INDEX('Policy Characteristics'!D:D,MATCH($C1257,'Policy Characteristics'!$C:$C,0))),"",INDEX('Policy Characteristics'!D:D,MATCH($C1257,'Policy Characteristics'!$C:$C,0)))</f>
        <v>Hydrogen Electrolysis</v>
      </c>
      <c r="K1257" s="254" t="str">
        <f>IF(ISBLANK(INDEX('Policy Characteristics'!E:E,MATCH($C1257,'Policy Characteristics'!$C:$C,0))),"",INDEX('Policy Characteristics'!E:E,MATCH($C1257,'Policy Characteristics'!$C:$C,0)))</f>
        <v>hydgn shift production pathways</v>
      </c>
      <c r="L1257" s="261">
        <f>IF(ISBLANK(INDEX('Policy Characteristics'!F:F,MATCH($C1257,'Policy Characteristics'!$C:$C,0))),"",INDEX('Policy Characteristics'!F:F,MATCH($C1257,'Policy Characteristics'!$C:$C,0)))</f>
        <v>0</v>
      </c>
      <c r="M1257" s="261">
        <f>IF(ISBLANK(INDEX('Policy Characteristics'!G:G,MATCH($C1257,'Policy Characteristics'!$C:$C,0))),"",INDEX('Policy Characteristics'!G:G,MATCH($C1257,'Policy Characteristics'!$C:$C,0)))</f>
        <v>1</v>
      </c>
      <c r="N1257" s="261">
        <f>IF(ISBLANK(INDEX('Policy Characteristics'!H:H,MATCH($C1257,'Policy Characteristics'!$C:$C,0))),"",INDEX('Policy Characteristics'!H:H,MATCH($C1257,'Policy Characteristics'!$C:$C,0)))</f>
        <v>0.01</v>
      </c>
      <c r="O1257" s="254" t="str">
        <f>IF(ISBLANK(INDEX('Policy Characteristics'!I:I,MATCH($C1257,'Policy Characteristics'!$C:$C,0))),"",INDEX('Policy Characteristics'!I:I,MATCH($C1257,'Policy Characteristics'!$C:$C,0)))</f>
        <v>% of hydrogen production</v>
      </c>
      <c r="P1257" s="254" t="str">
        <f>IF(ISBLANK(INDEX('Policy Characteristics'!J:J,MATCH($C1257,'Policy Characteristics'!$C:$C,0))),"",INDEX('Policy Characteristics'!J:J,MATCH($C1257,'Policy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57" s="254" t="str">
        <f>IF(ISBLANK(INDEX('Policy Characteristics'!K:K,MATCH($C1257,'Policy Characteristics'!$C:$C,0))),"",INDEX('Policy Characteristics'!K:K,MATCH($C1257,'Policy Characteristics'!$C:$C,0)))</f>
        <v/>
      </c>
      <c r="R1257" s="254" t="str">
        <f>IF(ISBLANK(INDEX('Policy Characteristics'!L:L,MATCH($C1257,'Policy Characteristics'!$C:$C,0))),"",INDEX('Policy Characteristics'!L:L,MATCH($C1257,'Policy Characteristics'!$C:$C,0)))</f>
        <v>switch-hydrogen-production-pathway.html</v>
      </c>
    </row>
    <row r="1258" spans="1:18" s="4" customFormat="1">
      <c r="A1258" s="254" t="str">
        <f>IF(ISBLANK(INDEX('Policy Characteristics'!A:A,MATCH($C1258,'Policy Characteristics'!$C:$C,0))),"",INDEX('Policy Characteristics'!A:A,MATCH($C1258,'Policy Characteristics'!$C:$C,0)))</f>
        <v>Cross-Sector</v>
      </c>
      <c r="B1258" s="262" t="str">
        <f>IF(ISBLANK(INDEX('Policy Characteristics'!B:B,MATCH($C1258,'Policy Characteristics'!$C:$C,0))),"",INDEX('Policy Characteristics'!B:B,MATCH($C1258,'Policy Characteristics'!$C:$C,0)))</f>
        <v>Carbon Price</v>
      </c>
      <c r="C1258" t="s">
        <v>2413</v>
      </c>
      <c r="D1258" s="45" t="s">
        <v>333</v>
      </c>
      <c r="E1258" s="45"/>
      <c r="F1258" s="45" t="s">
        <v>337</v>
      </c>
      <c r="G1258" s="45"/>
      <c r="H1258" s="43">
        <v>171</v>
      </c>
      <c r="I1258" s="324" t="s">
        <v>43</v>
      </c>
      <c r="J1258" s="255" t="str">
        <f>IF(ISBLANK(INDEX('Policy Characteristics'!D:D,MATCH($C1258,'Policy Characteristics'!$C:$C,0))),"",INDEX('Policy Characteristics'!D:D,MATCH($C1258,'Policy Characteristics'!$C:$C,0)))</f>
        <v>Carbon Price</v>
      </c>
      <c r="K1258" s="254" t="str">
        <f>IF(ISBLANK(INDEX('Policy Characteristics'!E:E,MATCH($C1258,'Policy Characteristics'!$C:$C,0))),"",INDEX('Policy Characteristics'!E:E,MATCH($C1258,'Policy Characteristics'!$C:$C,0)))</f>
        <v>cross carbon tax</v>
      </c>
      <c r="L1258" s="254">
        <f>IF(ISBLANK(INDEX('Policy Characteristics'!F:F,MATCH($C1258,'Policy Characteristics'!$C:$C,0))),"",INDEX('Policy Characteristics'!F:F,MATCH($C1258,'Policy Characteristics'!$C:$C,0)))</f>
        <v>0</v>
      </c>
      <c r="M1258" s="254">
        <f>IF(ISBLANK(INDEX('Policy Characteristics'!G:G,MATCH($C1258,'Policy Characteristics'!$C:$C,0))),"",INDEX('Policy Characteristics'!G:G,MATCH($C1258,'Policy Characteristics'!$C:$C,0)))</f>
        <v>300</v>
      </c>
      <c r="N1258" s="254">
        <f>IF(ISBLANK(INDEX('Policy Characteristics'!H:H,MATCH($C1258,'Policy Characteristics'!$C:$C,0))),"",INDEX('Policy Characteristics'!H:H,MATCH($C1258,'Policy Characteristics'!$C:$C,0)))</f>
        <v>5</v>
      </c>
      <c r="O1258" s="254" t="str">
        <f>IF(ISBLANK(INDEX('Policy Characteristics'!I:I,MATCH($C1258,'Policy Characteristics'!$C:$C,0))),"",INDEX('Policy Characteristics'!I:I,MATCH($C1258,'Policy Characteristics'!$C:$C,0)))</f>
        <v>$/metric ton CO2e</v>
      </c>
      <c r="P1258" s="254" t="str">
        <f>IF(ISBLANK(INDEX('Policy Characteristics'!J:J,MATCH($C1258,'Policy Characteristics'!$C:$C,0))),"",INDEX('Policy Characteristics'!J:J,MATCH($C1258,'Policy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58" s="254" t="str">
        <f>IF(ISBLANK(INDEX('Policy Characteristics'!K:K,MATCH($C1258,'Policy Characteristics'!$C:$C,0))),"",INDEX('Policy Characteristics'!K:K,MATCH($C1258,'Policy Characteristics'!$C:$C,0)))</f>
        <v>fuels.html#carbon-tax</v>
      </c>
      <c r="R1258" s="254" t="str">
        <f>IF(ISBLANK(INDEX('Policy Characteristics'!L:L,MATCH($C1258,'Policy Characteristics'!$C:$C,0))),"",INDEX('Policy Characteristics'!L:L,MATCH($C1258,'Policy Characteristics'!$C:$C,0)))</f>
        <v>carbon-tax.html</v>
      </c>
    </row>
    <row r="1259" spans="1:18" s="4" customFormat="1">
      <c r="A1259" s="254" t="str">
        <f>IF(ISBLANK(INDEX('Policy Characteristics'!A:A,MATCH($C1259,'Policy Characteristics'!$C:$C,0))),"",INDEX('Policy Characteristics'!A:A,MATCH($C1259,'Policy Characteristics'!$C:$C,0)))</f>
        <v>Cross-Sector</v>
      </c>
      <c r="B1259" s="262" t="str">
        <f>IF(ISBLANK(INDEX('Policy Characteristics'!B:B,MATCH($C1259,'Policy Characteristics'!$C:$C,0))),"",INDEX('Policy Characteristics'!B:B,MATCH($C1259,'Policy Characteristics'!$C:$C,0)))</f>
        <v>Carbon Price</v>
      </c>
      <c r="C1259" s="254" t="str">
        <f t="shared" ref="C1259" si="50">C$1258</f>
        <v>Additional Carbon Tax Rate</v>
      </c>
      <c r="D1259" s="45" t="s">
        <v>341</v>
      </c>
      <c r="E1259" s="45"/>
      <c r="F1259" s="45" t="s">
        <v>342</v>
      </c>
      <c r="G1259" s="45"/>
      <c r="H1259" s="43">
        <v>172</v>
      </c>
      <c r="I1259" s="324" t="s">
        <v>43</v>
      </c>
      <c r="J1259" s="255" t="str">
        <f>IF(ISBLANK(INDEX('Policy Characteristics'!D:D,MATCH($C1259,'Policy Characteristics'!$C:$C,0))),"",INDEX('Policy Characteristics'!D:D,MATCH($C1259,'Policy Characteristics'!$C:$C,0)))</f>
        <v>Carbon Price</v>
      </c>
      <c r="K1259" s="254" t="str">
        <f>IF(ISBLANK(INDEX('Policy Characteristics'!E:E,MATCH($C1259,'Policy Characteristics'!$C:$C,0))),"",INDEX('Policy Characteristics'!E:E,MATCH($C1259,'Policy Characteristics'!$C:$C,0)))</f>
        <v>cross carbon tax</v>
      </c>
      <c r="L1259" s="254">
        <f>IF(ISBLANK(INDEX('Policy Characteristics'!F:F,MATCH($C1259,'Policy Characteristics'!$C:$C,0))),"",INDEX('Policy Characteristics'!F:F,MATCH($C1259,'Policy Characteristics'!$C:$C,0)))</f>
        <v>0</v>
      </c>
      <c r="M1259" s="254">
        <f>IF(ISBLANK(INDEX('Policy Characteristics'!G:G,MATCH($C1259,'Policy Characteristics'!$C:$C,0))),"",INDEX('Policy Characteristics'!G:G,MATCH($C1259,'Policy Characteristics'!$C:$C,0)))</f>
        <v>300</v>
      </c>
      <c r="N1259" s="254">
        <f>IF(ISBLANK(INDEX('Policy Characteristics'!H:H,MATCH($C1259,'Policy Characteristics'!$C:$C,0))),"",INDEX('Policy Characteristics'!H:H,MATCH($C1259,'Policy Characteristics'!$C:$C,0)))</f>
        <v>5</v>
      </c>
      <c r="O1259" s="254" t="str">
        <f>IF(ISBLANK(INDEX('Policy Characteristics'!I:I,MATCH($C1259,'Policy Characteristics'!$C:$C,0))),"",INDEX('Policy Characteristics'!I:I,MATCH($C1259,'Policy Characteristics'!$C:$C,0)))</f>
        <v>$/metric ton CO2e</v>
      </c>
      <c r="P1259" s="254" t="str">
        <f>IF(ISBLANK(INDEX('Policy Characteristics'!J:J,MATCH($C1259,'Policy Characteristics'!$C:$C,0))),"",INDEX('Policy Characteristics'!J:J,MATCH($C1259,'Policy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59" s="254" t="str">
        <f>IF(ISBLANK(INDEX('Policy Characteristics'!K:K,MATCH($C1259,'Policy Characteristics'!$C:$C,0))),"",INDEX('Policy Characteristics'!K:K,MATCH($C1259,'Policy Characteristics'!$C:$C,0)))</f>
        <v>fuels.html#carbon-tax</v>
      </c>
      <c r="R1259" s="254" t="str">
        <f>IF(ISBLANK(INDEX('Policy Characteristics'!L:L,MATCH($C1259,'Policy Characteristics'!$C:$C,0))),"",INDEX('Policy Characteristics'!L:L,MATCH($C1259,'Policy Characteristics'!$C:$C,0)))</f>
        <v>carbon-tax.html</v>
      </c>
    </row>
    <row r="1260" spans="1:18" s="4" customFormat="1">
      <c r="A1260" s="254" t="str">
        <f>IF(ISBLANK(INDEX('Policy Characteristics'!A:A,MATCH($C1260,'Policy Characteristics'!$C:$C,0))),"",INDEX('Policy Characteristics'!A:A,MATCH($C1260,'Policy Characteristics'!$C:$C,0)))</f>
        <v>Cross-Sector</v>
      </c>
      <c r="B1260" s="262" t="str">
        <f>IF(ISBLANK(INDEX('Policy Characteristics'!B:B,MATCH($C1260,'Policy Characteristics'!$C:$C,0))),"",INDEX('Policy Characteristics'!B:B,MATCH($C1260,'Policy Characteristics'!$C:$C,0)))</f>
        <v>Carbon Price</v>
      </c>
      <c r="C1260" s="254" t="str">
        <f t="shared" ref="C1260:C1263" si="51">C$1258</f>
        <v>Additional Carbon Tax Rate</v>
      </c>
      <c r="D1260" s="45" t="s">
        <v>335</v>
      </c>
      <c r="E1260" s="45"/>
      <c r="F1260" s="45" t="s">
        <v>339</v>
      </c>
      <c r="G1260" s="45"/>
      <c r="H1260" s="43">
        <v>173</v>
      </c>
      <c r="I1260" s="324" t="s">
        <v>43</v>
      </c>
      <c r="J1260" s="255" t="str">
        <f>IF(ISBLANK(INDEX('Policy Characteristics'!D:D,MATCH($C1260,'Policy Characteristics'!$C:$C,0))),"",INDEX('Policy Characteristics'!D:D,MATCH($C1260,'Policy Characteristics'!$C:$C,0)))</f>
        <v>Carbon Price</v>
      </c>
      <c r="K1260" s="254" t="str">
        <f>IF(ISBLANK(INDEX('Policy Characteristics'!E:E,MATCH($C1260,'Policy Characteristics'!$C:$C,0))),"",INDEX('Policy Characteristics'!E:E,MATCH($C1260,'Policy Characteristics'!$C:$C,0)))</f>
        <v>cross carbon tax</v>
      </c>
      <c r="L1260" s="254">
        <f>IF(ISBLANK(INDEX('Policy Characteristics'!F:F,MATCH($C1260,'Policy Characteristics'!$C:$C,0))),"",INDEX('Policy Characteristics'!F:F,MATCH($C1260,'Policy Characteristics'!$C:$C,0)))</f>
        <v>0</v>
      </c>
      <c r="M1260" s="254">
        <f>IF(ISBLANK(INDEX('Policy Characteristics'!G:G,MATCH($C1260,'Policy Characteristics'!$C:$C,0))),"",INDEX('Policy Characteristics'!G:G,MATCH($C1260,'Policy Characteristics'!$C:$C,0)))</f>
        <v>300</v>
      </c>
      <c r="N1260" s="254">
        <f>IF(ISBLANK(INDEX('Policy Characteristics'!H:H,MATCH($C1260,'Policy Characteristics'!$C:$C,0))),"",INDEX('Policy Characteristics'!H:H,MATCH($C1260,'Policy Characteristics'!$C:$C,0)))</f>
        <v>5</v>
      </c>
      <c r="O1260" s="254" t="str">
        <f>IF(ISBLANK(INDEX('Policy Characteristics'!I:I,MATCH($C1260,'Policy Characteristics'!$C:$C,0))),"",INDEX('Policy Characteristics'!I:I,MATCH($C1260,'Policy Characteristics'!$C:$C,0)))</f>
        <v>$/metric ton CO2e</v>
      </c>
      <c r="P1260" s="254" t="str">
        <f>IF(ISBLANK(INDEX('Policy Characteristics'!J:J,MATCH($C1260,'Policy Characteristics'!$C:$C,0))),"",INDEX('Policy Characteristics'!J:J,MATCH($C1260,'Policy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60" s="254" t="str">
        <f>IF(ISBLANK(INDEX('Policy Characteristics'!K:K,MATCH($C1260,'Policy Characteristics'!$C:$C,0))),"",INDEX('Policy Characteristics'!K:K,MATCH($C1260,'Policy Characteristics'!$C:$C,0)))</f>
        <v>fuels.html#carbon-tax</v>
      </c>
      <c r="R1260" s="254" t="str">
        <f>IF(ISBLANK(INDEX('Policy Characteristics'!L:L,MATCH($C1260,'Policy Characteristics'!$C:$C,0))),"",INDEX('Policy Characteristics'!L:L,MATCH($C1260,'Policy Characteristics'!$C:$C,0)))</f>
        <v>carbon-tax.html</v>
      </c>
    </row>
    <row r="1261" spans="1:18" s="4" customFormat="1">
      <c r="A1261" s="254" t="str">
        <f>IF(ISBLANK(INDEX('Policy Characteristics'!A:A,MATCH($C1261,'Policy Characteristics'!$C:$C,0))),"",INDEX('Policy Characteristics'!A:A,MATCH($C1261,'Policy Characteristics'!$C:$C,0)))</f>
        <v>Cross-Sector</v>
      </c>
      <c r="B1261" s="262" t="str">
        <f>IF(ISBLANK(INDEX('Policy Characteristics'!B:B,MATCH($C1261,'Policy Characteristics'!$C:$C,0))),"",INDEX('Policy Characteristics'!B:B,MATCH($C1261,'Policy Characteristics'!$C:$C,0)))</f>
        <v>Carbon Price</v>
      </c>
      <c r="C1261" s="254" t="str">
        <f t="shared" si="51"/>
        <v>Additional Carbon Tax Rate</v>
      </c>
      <c r="D1261" s="45" t="s">
        <v>336</v>
      </c>
      <c r="E1261" s="45"/>
      <c r="F1261" s="45" t="s">
        <v>340</v>
      </c>
      <c r="G1261" s="45"/>
      <c r="H1261" s="43">
        <v>174</v>
      </c>
      <c r="I1261" s="324" t="s">
        <v>43</v>
      </c>
      <c r="J1261" s="255" t="str">
        <f>IF(ISBLANK(INDEX('Policy Characteristics'!D:D,MATCH($C1261,'Policy Characteristics'!$C:$C,0))),"",INDEX('Policy Characteristics'!D:D,MATCH($C1261,'Policy Characteristics'!$C:$C,0)))</f>
        <v>Carbon Price</v>
      </c>
      <c r="K1261" s="254" t="str">
        <f>IF(ISBLANK(INDEX('Policy Characteristics'!E:E,MATCH($C1261,'Policy Characteristics'!$C:$C,0))),"",INDEX('Policy Characteristics'!E:E,MATCH($C1261,'Policy Characteristics'!$C:$C,0)))</f>
        <v>cross carbon tax</v>
      </c>
      <c r="L1261" s="254">
        <f>IF(ISBLANK(INDEX('Policy Characteristics'!F:F,MATCH($C1261,'Policy Characteristics'!$C:$C,0))),"",INDEX('Policy Characteristics'!F:F,MATCH($C1261,'Policy Characteristics'!$C:$C,0)))</f>
        <v>0</v>
      </c>
      <c r="M1261" s="254">
        <f>IF(ISBLANK(INDEX('Policy Characteristics'!G:G,MATCH($C1261,'Policy Characteristics'!$C:$C,0))),"",INDEX('Policy Characteristics'!G:G,MATCH($C1261,'Policy Characteristics'!$C:$C,0)))</f>
        <v>300</v>
      </c>
      <c r="N1261" s="254">
        <f>IF(ISBLANK(INDEX('Policy Characteristics'!H:H,MATCH($C1261,'Policy Characteristics'!$C:$C,0))),"",INDEX('Policy Characteristics'!H:H,MATCH($C1261,'Policy Characteristics'!$C:$C,0)))</f>
        <v>5</v>
      </c>
      <c r="O1261" s="254" t="str">
        <f>IF(ISBLANK(INDEX('Policy Characteristics'!I:I,MATCH($C1261,'Policy Characteristics'!$C:$C,0))),"",INDEX('Policy Characteristics'!I:I,MATCH($C1261,'Policy Characteristics'!$C:$C,0)))</f>
        <v>$/metric ton CO2e</v>
      </c>
      <c r="P1261" s="254" t="str">
        <f>IF(ISBLANK(INDEX('Policy Characteristics'!J:J,MATCH($C1261,'Policy Characteristics'!$C:$C,0))),"",INDEX('Policy Characteristics'!J:J,MATCH($C1261,'Policy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61" s="254" t="str">
        <f>IF(ISBLANK(INDEX('Policy Characteristics'!K:K,MATCH($C1261,'Policy Characteristics'!$C:$C,0))),"",INDEX('Policy Characteristics'!K:K,MATCH($C1261,'Policy Characteristics'!$C:$C,0)))</f>
        <v>fuels.html#carbon-tax</v>
      </c>
      <c r="R1261" s="254" t="str">
        <f>IF(ISBLANK(INDEX('Policy Characteristics'!L:L,MATCH($C1261,'Policy Characteristics'!$C:$C,0))),"",INDEX('Policy Characteristics'!L:L,MATCH($C1261,'Policy Characteristics'!$C:$C,0)))</f>
        <v>carbon-tax.html</v>
      </c>
    </row>
    <row r="1262" spans="1:18" s="4" customFormat="1">
      <c r="A1262" s="254" t="str">
        <f>IF(ISBLANK(INDEX('Policy Characteristics'!A:A,MATCH($C1262,'Policy Characteristics'!$C:$C,0))),"",INDEX('Policy Characteristics'!A:A,MATCH($C1262,'Policy Characteristics'!$C:$C,0)))</f>
        <v>Cross-Sector</v>
      </c>
      <c r="B1262" s="262" t="str">
        <f>IF(ISBLANK(INDEX('Policy Characteristics'!B:B,MATCH($C1262,'Policy Characteristics'!$C:$C,0))),"",INDEX('Policy Characteristics'!B:B,MATCH($C1262,'Policy Characteristics'!$C:$C,0)))</f>
        <v>Carbon Price</v>
      </c>
      <c r="C1262" s="254" t="str">
        <f t="shared" si="51"/>
        <v>Additional Carbon Tax Rate</v>
      </c>
      <c r="D1262" s="45" t="s">
        <v>334</v>
      </c>
      <c r="E1262" s="45"/>
      <c r="F1262" s="45" t="s">
        <v>338</v>
      </c>
      <c r="G1262" s="45"/>
      <c r="H1262" s="43">
        <v>175</v>
      </c>
      <c r="I1262" s="324" t="s">
        <v>43</v>
      </c>
      <c r="J1262" s="255" t="str">
        <f>IF(ISBLANK(INDEX('Policy Characteristics'!D:D,MATCH($C1262,'Policy Characteristics'!$C:$C,0))),"",INDEX('Policy Characteristics'!D:D,MATCH($C1262,'Policy Characteristics'!$C:$C,0)))</f>
        <v>Carbon Price</v>
      </c>
      <c r="K1262" s="254" t="str">
        <f>IF(ISBLANK(INDEX('Policy Characteristics'!E:E,MATCH($C1262,'Policy Characteristics'!$C:$C,0))),"",INDEX('Policy Characteristics'!E:E,MATCH($C1262,'Policy Characteristics'!$C:$C,0)))</f>
        <v>cross carbon tax</v>
      </c>
      <c r="L1262" s="254">
        <f>IF(ISBLANK(INDEX('Policy Characteristics'!F:F,MATCH($C1262,'Policy Characteristics'!$C:$C,0))),"",INDEX('Policy Characteristics'!F:F,MATCH($C1262,'Policy Characteristics'!$C:$C,0)))</f>
        <v>0</v>
      </c>
      <c r="M1262" s="254">
        <f>IF(ISBLANK(INDEX('Policy Characteristics'!G:G,MATCH($C1262,'Policy Characteristics'!$C:$C,0))),"",INDEX('Policy Characteristics'!G:G,MATCH($C1262,'Policy Characteristics'!$C:$C,0)))</f>
        <v>300</v>
      </c>
      <c r="N1262" s="254">
        <f>IF(ISBLANK(INDEX('Policy Characteristics'!H:H,MATCH($C1262,'Policy Characteristics'!$C:$C,0))),"",INDEX('Policy Characteristics'!H:H,MATCH($C1262,'Policy Characteristics'!$C:$C,0)))</f>
        <v>5</v>
      </c>
      <c r="O1262" s="254" t="str">
        <f>IF(ISBLANK(INDEX('Policy Characteristics'!I:I,MATCH($C1262,'Policy Characteristics'!$C:$C,0))),"",INDEX('Policy Characteristics'!I:I,MATCH($C1262,'Policy Characteristics'!$C:$C,0)))</f>
        <v>$/metric ton CO2e</v>
      </c>
      <c r="P1262" s="254" t="str">
        <f>IF(ISBLANK(INDEX('Policy Characteristics'!J:J,MATCH($C1262,'Policy Characteristics'!$C:$C,0))),"",INDEX('Policy Characteristics'!J:J,MATCH($C1262,'Policy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62" s="254" t="str">
        <f>IF(ISBLANK(INDEX('Policy Characteristics'!K:K,MATCH($C1262,'Policy Characteristics'!$C:$C,0))),"",INDEX('Policy Characteristics'!K:K,MATCH($C1262,'Policy Characteristics'!$C:$C,0)))</f>
        <v>fuels.html#carbon-tax</v>
      </c>
      <c r="R1262" s="254" t="str">
        <f>IF(ISBLANK(INDEX('Policy Characteristics'!L:L,MATCH($C1262,'Policy Characteristics'!$C:$C,0))),"",INDEX('Policy Characteristics'!L:L,MATCH($C1262,'Policy Characteristics'!$C:$C,0)))</f>
        <v>carbon-tax.html</v>
      </c>
    </row>
    <row r="1263" spans="1:18" s="4" customFormat="1">
      <c r="A1263" s="254" t="str">
        <f>IF(ISBLANK(INDEX('Policy Characteristics'!A:A,MATCH($C1263,'Policy Characteristics'!$C:$C,0))),"",INDEX('Policy Characteristics'!A:A,MATCH($C1263,'Policy Characteristics'!$C:$C,0)))</f>
        <v>Cross-Sector</v>
      </c>
      <c r="B1263" s="262" t="str">
        <f>IF(ISBLANK(INDEX('Policy Characteristics'!B:B,MATCH($C1263,'Policy Characteristics'!$C:$C,0))),"",INDEX('Policy Characteristics'!B:B,MATCH($C1263,'Policy Characteristics'!$C:$C,0)))</f>
        <v>Carbon Price</v>
      </c>
      <c r="C1263" s="254" t="str">
        <f t="shared" si="51"/>
        <v>Additional Carbon Tax Rate</v>
      </c>
      <c r="D1263" s="45" t="s">
        <v>2496</v>
      </c>
      <c r="E1263" s="45"/>
      <c r="F1263" s="45" t="s">
        <v>2882</v>
      </c>
      <c r="G1263" s="45"/>
      <c r="H1263" s="43">
        <v>544</v>
      </c>
      <c r="I1263" s="324" t="s">
        <v>43</v>
      </c>
      <c r="J1263" s="255" t="str">
        <f>IF(ISBLANK(INDEX('Policy Characteristics'!D:D,MATCH($C1263,'Policy Characteristics'!$C:$C,0))),"",INDEX('Policy Characteristics'!D:D,MATCH($C1263,'Policy Characteristics'!$C:$C,0)))</f>
        <v>Carbon Price</v>
      </c>
      <c r="K1263" s="254" t="str">
        <f>IF(ISBLANK(INDEX('Policy Characteristics'!E:E,MATCH($C1263,'Policy Characteristics'!$C:$C,0))),"",INDEX('Policy Characteristics'!E:E,MATCH($C1263,'Policy Characteristics'!$C:$C,0)))</f>
        <v>cross carbon tax</v>
      </c>
      <c r="L1263" s="254">
        <f>IF(ISBLANK(INDEX('Policy Characteristics'!F:F,MATCH($C1263,'Policy Characteristics'!$C:$C,0))),"",INDEX('Policy Characteristics'!F:F,MATCH($C1263,'Policy Characteristics'!$C:$C,0)))</f>
        <v>0</v>
      </c>
      <c r="M1263" s="254">
        <f>IF(ISBLANK(INDEX('Policy Characteristics'!G:G,MATCH($C1263,'Policy Characteristics'!$C:$C,0))),"",INDEX('Policy Characteristics'!G:G,MATCH($C1263,'Policy Characteristics'!$C:$C,0)))</f>
        <v>300</v>
      </c>
      <c r="N1263" s="254">
        <f>IF(ISBLANK(INDEX('Policy Characteristics'!H:H,MATCH($C1263,'Policy Characteristics'!$C:$C,0))),"",INDEX('Policy Characteristics'!H:H,MATCH($C1263,'Policy Characteristics'!$C:$C,0)))</f>
        <v>5</v>
      </c>
      <c r="O1263" s="254" t="str">
        <f>IF(ISBLANK(INDEX('Policy Characteristics'!I:I,MATCH($C1263,'Policy Characteristics'!$C:$C,0))),"",INDEX('Policy Characteristics'!I:I,MATCH($C1263,'Policy Characteristics'!$C:$C,0)))</f>
        <v>$/metric ton CO2e</v>
      </c>
      <c r="P1263" s="254" t="str">
        <f>IF(ISBLANK(INDEX('Policy Characteristics'!J:J,MATCH($C1263,'Policy Characteristics'!$C:$C,0))),"",INDEX('Policy Characteristics'!J:J,MATCH($C1263,'Policy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Social Cost of Carbon estimates for the year 2050 range from $200 to $520 per ton (in inflation-adjusted 2020 dollars), depending on one's choice of discount rate.</v>
      </c>
      <c r="Q1263" s="254" t="str">
        <f>IF(ISBLANK(INDEX('Policy Characteristics'!K:K,MATCH($C1263,'Policy Characteristics'!$C:$C,0))),"",INDEX('Policy Characteristics'!K:K,MATCH($C1263,'Policy Characteristics'!$C:$C,0)))</f>
        <v>fuels.html#carbon-tax</v>
      </c>
      <c r="R1263" s="254" t="str">
        <f>IF(ISBLANK(INDEX('Policy Characteristics'!L:L,MATCH($C1263,'Policy Characteristics'!$C:$C,0))),"",INDEX('Policy Characteristics'!L:L,MATCH($C1263,'Policy Characteristics'!$C:$C,0)))</f>
        <v>carbon-tax.html</v>
      </c>
    </row>
    <row r="1264" spans="1:18" s="4" customFormat="1">
      <c r="A1264" s="254" t="str">
        <f>IF(ISBLANK(INDEX('Policy Characteristics'!A:A,MATCH($C1264,'Policy Characteristics'!$C:$C,0))),"",INDEX('Policy Characteristics'!A:A,MATCH($C1264,'Policy Characteristics'!$C:$C,0)))</f>
        <v>Cross-Sector</v>
      </c>
      <c r="B1264" s="262" t="str">
        <f>IF(ISBLANK(INDEX('Policy Characteristics'!B:B,MATCH($C1264,'Policy Characteristics'!$C:$C,0))),"",INDEX('Policy Characteristics'!B:B,MATCH($C1264,'Policy Characteristics'!$C:$C,0)))</f>
        <v>End Existing Subsidies</v>
      </c>
      <c r="C1264" t="s">
        <v>140</v>
      </c>
      <c r="D1264" s="45" t="s">
        <v>52</v>
      </c>
      <c r="E1264" s="45"/>
      <c r="F1264" s="45" t="s">
        <v>93</v>
      </c>
      <c r="G1264" s="45"/>
      <c r="H1264" s="43">
        <v>706</v>
      </c>
      <c r="I1264" s="325" t="s">
        <v>44</v>
      </c>
      <c r="J1264" s="255" t="str">
        <f>IF(ISBLANK(INDEX('Policy Characteristics'!D:D,MATCH($C1264,'Policy Characteristics'!$C:$C,0))),"",INDEX('Policy Characteristics'!D:D,MATCH($C1264,'Policy Characteristics'!$C:$C,0)))</f>
        <v>End Existing Subsidies</v>
      </c>
      <c r="K1264" s="254" t="str">
        <f>IF(ISBLANK(INDEX('Policy Characteristics'!E:E,MATCH($C1264,'Policy Characteristics'!$C:$C,0))),"",INDEX('Policy Characteristics'!E:E,MATCH($C1264,'Policy Characteristics'!$C:$C,0)))</f>
        <v>cross reduce BAU subsidies</v>
      </c>
      <c r="L1264" s="261">
        <f>IF(ISBLANK(INDEX('Policy Characteristics'!F:F,MATCH($C1264,'Policy Characteristics'!$C:$C,0))),"",INDEX('Policy Characteristics'!F:F,MATCH($C1264,'Policy Characteristics'!$C:$C,0)))</f>
        <v>0</v>
      </c>
      <c r="M1264" s="261">
        <f>IF(ISBLANK(INDEX('Policy Characteristics'!G:G,MATCH($C1264,'Policy Characteristics'!$C:$C,0))),"",INDEX('Policy Characteristics'!G:G,MATCH($C1264,'Policy Characteristics'!$C:$C,0)))</f>
        <v>1</v>
      </c>
      <c r="N1264" s="261">
        <f>IF(ISBLANK(INDEX('Policy Characteristics'!H:H,MATCH($C1264,'Policy Characteristics'!$C:$C,0))),"",INDEX('Policy Characteristics'!H:H,MATCH($C1264,'Policy Characteristics'!$C:$C,0)))</f>
        <v>0.01</v>
      </c>
      <c r="O1264" s="254" t="str">
        <f>IF(ISBLANK(INDEX('Policy Characteristics'!I:I,MATCH($C1264,'Policy Characteristics'!$C:$C,0))),"",INDEX('Policy Characteristics'!I:I,MATCH($C1264,'Policy Characteristics'!$C:$C,0)))</f>
        <v>% reduction in BAU subsidies</v>
      </c>
      <c r="P1264" s="254" t="str">
        <f>IF(ISBLANK(INDEX('Policy Characteristics'!J:J,MATCH($C1264,'Policy Characteristics'!$C:$C,0))),"",INDEX('Policy Characteristics'!J:J,MATCH($C1264,'Policy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4" s="254" t="str">
        <f>IF(ISBLANK(INDEX('Policy Characteristics'!K:K,MATCH($C1264,'Policy Characteristics'!$C:$C,0))),"",INDEX('Policy Characteristics'!K:K,MATCH($C1264,'Policy Characteristics'!$C:$C,0)))</f>
        <v>fuels.html#end-subsidies</v>
      </c>
      <c r="R1264" s="254" t="str">
        <f>IF(ISBLANK(INDEX('Policy Characteristics'!L:L,MATCH($C1264,'Policy Characteristics'!$C:$C,0))),"",INDEX('Policy Characteristics'!L:L,MATCH($C1264,'Policy Characteristics'!$C:$C,0)))</f>
        <v>end-existing-subsidies.html</v>
      </c>
    </row>
    <row r="1265" spans="1:18" s="4" customFormat="1">
      <c r="A1265" s="254" t="str">
        <f>IF(ISBLANK(INDEX('Policy Characteristics'!A:A,MATCH($C1265,'Policy Characteristics'!$C:$C,0))),"",INDEX('Policy Characteristics'!A:A,MATCH($C1265,'Policy Characteristics'!$C:$C,0)))</f>
        <v>Cross-Sector</v>
      </c>
      <c r="B1265" s="262" t="str">
        <f>IF(ISBLANK(INDEX('Policy Characteristics'!B:B,MATCH($C1265,'Policy Characteristics'!$C:$C,0))),"",INDEX('Policy Characteristics'!B:B,MATCH($C1265,'Policy Characteristics'!$C:$C,0)))</f>
        <v>End Existing Subsidies</v>
      </c>
      <c r="C1265" s="254" t="str">
        <f t="shared" ref="C1265:C1280" si="52">C$1264</f>
        <v>Percent Reduction in BAU Subsidies</v>
      </c>
      <c r="D1265" s="6" t="s">
        <v>450</v>
      </c>
      <c r="E1265" s="45"/>
      <c r="F1265" s="6" t="s">
        <v>447</v>
      </c>
      <c r="G1265" s="45"/>
      <c r="H1265" s="43">
        <v>69</v>
      </c>
      <c r="I1265" s="325" t="s">
        <v>43</v>
      </c>
      <c r="J1265" s="255" t="str">
        <f>IF(ISBLANK(INDEX('Policy Characteristics'!D:D,MATCH($C1265,'Policy Characteristics'!$C:$C,0))),"",INDEX('Policy Characteristics'!D:D,MATCH($C1265,'Policy Characteristics'!$C:$C,0)))</f>
        <v>End Existing Subsidies</v>
      </c>
      <c r="K1265" s="254" t="str">
        <f>IF(ISBLANK(INDEX('Policy Characteristics'!E:E,MATCH($C1265,'Policy Characteristics'!$C:$C,0))),"",INDEX('Policy Characteristics'!E:E,MATCH($C1265,'Policy Characteristics'!$C:$C,0)))</f>
        <v>cross reduce BAU subsidies</v>
      </c>
      <c r="L1265" s="261">
        <f>IF(ISBLANK(INDEX('Policy Characteristics'!F:F,MATCH($C1265,'Policy Characteristics'!$C:$C,0))),"",INDEX('Policy Characteristics'!F:F,MATCH($C1265,'Policy Characteristics'!$C:$C,0)))</f>
        <v>0</v>
      </c>
      <c r="M1265" s="261">
        <f>IF(ISBLANK(INDEX('Policy Characteristics'!G:G,MATCH($C1265,'Policy Characteristics'!$C:$C,0))),"",INDEX('Policy Characteristics'!G:G,MATCH($C1265,'Policy Characteristics'!$C:$C,0)))</f>
        <v>1</v>
      </c>
      <c r="N1265" s="261">
        <f>IF(ISBLANK(INDEX('Policy Characteristics'!H:H,MATCH($C1265,'Policy Characteristics'!$C:$C,0))),"",INDEX('Policy Characteristics'!H:H,MATCH($C1265,'Policy Characteristics'!$C:$C,0)))</f>
        <v>0.01</v>
      </c>
      <c r="O1265" s="254" t="str">
        <f>IF(ISBLANK(INDEX('Policy Characteristics'!I:I,MATCH($C1265,'Policy Characteristics'!$C:$C,0))),"",INDEX('Policy Characteristics'!I:I,MATCH($C1265,'Policy Characteristics'!$C:$C,0)))</f>
        <v>% reduction in BAU subsidies</v>
      </c>
      <c r="P1265" s="254" t="str">
        <f>IF(ISBLANK(INDEX('Policy Characteristics'!J:J,MATCH($C1265,'Policy Characteristics'!$C:$C,0))),"",INDEX('Policy Characteristics'!J:J,MATCH($C1265,'Policy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5" s="254" t="str">
        <f>IF(ISBLANK(INDEX('Policy Characteristics'!K:K,MATCH($C1265,'Policy Characteristics'!$C:$C,0))),"",INDEX('Policy Characteristics'!K:K,MATCH($C1265,'Policy Characteristics'!$C:$C,0)))</f>
        <v>fuels.html#end-subsidies</v>
      </c>
      <c r="R1265" s="254" t="str">
        <f>IF(ISBLANK(INDEX('Policy Characteristics'!L:L,MATCH($C1265,'Policy Characteristics'!$C:$C,0))),"",INDEX('Policy Characteristics'!L:L,MATCH($C1265,'Policy Characteristics'!$C:$C,0)))</f>
        <v>end-existing-subsidies.html</v>
      </c>
    </row>
    <row r="1266" spans="1:18" s="4" customFormat="1">
      <c r="A1266" s="254" t="str">
        <f>IF(ISBLANK(INDEX('Policy Characteristics'!A:A,MATCH($C1266,'Policy Characteristics'!$C:$C,0))),"",INDEX('Policy Characteristics'!A:A,MATCH($C1266,'Policy Characteristics'!$C:$C,0)))</f>
        <v>Cross-Sector</v>
      </c>
      <c r="B1266" s="262" t="str">
        <f>IF(ISBLANK(INDEX('Policy Characteristics'!B:B,MATCH($C1266,'Policy Characteristics'!$C:$C,0))),"",INDEX('Policy Characteristics'!B:B,MATCH($C1266,'Policy Characteristics'!$C:$C,0)))</f>
        <v>End Existing Subsidies</v>
      </c>
      <c r="C1266" s="254" t="str">
        <f t="shared" si="52"/>
        <v>Percent Reduction in BAU Subsidies</v>
      </c>
      <c r="D1266" s="6" t="s">
        <v>46</v>
      </c>
      <c r="E1266" s="45"/>
      <c r="F1266" s="6" t="s">
        <v>87</v>
      </c>
      <c r="G1266" s="45"/>
      <c r="H1266" s="43">
        <v>70</v>
      </c>
      <c r="I1266" s="325" t="s">
        <v>43</v>
      </c>
      <c r="J1266" s="255" t="str">
        <f>IF(ISBLANK(INDEX('Policy Characteristics'!D:D,MATCH($C1266,'Policy Characteristics'!$C:$C,0))),"",INDEX('Policy Characteristics'!D:D,MATCH($C1266,'Policy Characteristics'!$C:$C,0)))</f>
        <v>End Existing Subsidies</v>
      </c>
      <c r="K1266" s="254" t="str">
        <f>IF(ISBLANK(INDEX('Policy Characteristics'!E:E,MATCH($C1266,'Policy Characteristics'!$C:$C,0))),"",INDEX('Policy Characteristics'!E:E,MATCH($C1266,'Policy Characteristics'!$C:$C,0)))</f>
        <v>cross reduce BAU subsidies</v>
      </c>
      <c r="L1266" s="261">
        <f>IF(ISBLANK(INDEX('Policy Characteristics'!F:F,MATCH($C1266,'Policy Characteristics'!$C:$C,0))),"",INDEX('Policy Characteristics'!F:F,MATCH($C1266,'Policy Characteristics'!$C:$C,0)))</f>
        <v>0</v>
      </c>
      <c r="M1266" s="261">
        <f>IF(ISBLANK(INDEX('Policy Characteristics'!G:G,MATCH($C1266,'Policy Characteristics'!$C:$C,0))),"",INDEX('Policy Characteristics'!G:G,MATCH($C1266,'Policy Characteristics'!$C:$C,0)))</f>
        <v>1</v>
      </c>
      <c r="N1266" s="261">
        <f>IF(ISBLANK(INDEX('Policy Characteristics'!H:H,MATCH($C1266,'Policy Characteristics'!$C:$C,0))),"",INDEX('Policy Characteristics'!H:H,MATCH($C1266,'Policy Characteristics'!$C:$C,0)))</f>
        <v>0.01</v>
      </c>
      <c r="O1266" s="254" t="str">
        <f>IF(ISBLANK(INDEX('Policy Characteristics'!I:I,MATCH($C1266,'Policy Characteristics'!$C:$C,0))),"",INDEX('Policy Characteristics'!I:I,MATCH($C1266,'Policy Characteristics'!$C:$C,0)))</f>
        <v>% reduction in BAU subsidies</v>
      </c>
      <c r="P1266" s="254" t="str">
        <f>IF(ISBLANK(INDEX('Policy Characteristics'!J:J,MATCH($C1266,'Policy Characteristics'!$C:$C,0))),"",INDEX('Policy Characteristics'!J:J,MATCH($C1266,'Policy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6" s="254" t="str">
        <f>IF(ISBLANK(INDEX('Policy Characteristics'!K:K,MATCH($C1266,'Policy Characteristics'!$C:$C,0))),"",INDEX('Policy Characteristics'!K:K,MATCH($C1266,'Policy Characteristics'!$C:$C,0)))</f>
        <v>fuels.html#end-subsidies</v>
      </c>
      <c r="R1266" s="254" t="str">
        <f>IF(ISBLANK(INDEX('Policy Characteristics'!L:L,MATCH($C1266,'Policy Characteristics'!$C:$C,0))),"",INDEX('Policy Characteristics'!L:L,MATCH($C1266,'Policy Characteristics'!$C:$C,0)))</f>
        <v>end-existing-subsidies.html</v>
      </c>
    </row>
    <row r="1267" spans="1:18" s="4" customFormat="1">
      <c r="A1267" s="254" t="str">
        <f>IF(ISBLANK(INDEX('Policy Characteristics'!A:A,MATCH($C1267,'Policy Characteristics'!$C:$C,0))),"",INDEX('Policy Characteristics'!A:A,MATCH($C1267,'Policy Characteristics'!$C:$C,0)))</f>
        <v>Cross-Sector</v>
      </c>
      <c r="B1267" s="262" t="str">
        <f>IF(ISBLANK(INDEX('Policy Characteristics'!B:B,MATCH($C1267,'Policy Characteristics'!$C:$C,0))),"",INDEX('Policy Characteristics'!B:B,MATCH($C1267,'Policy Characteristics'!$C:$C,0)))</f>
        <v>End Existing Subsidies</v>
      </c>
      <c r="C1267" s="254" t="str">
        <f t="shared" si="52"/>
        <v>Percent Reduction in BAU Subsidies</v>
      </c>
      <c r="D1267" s="6" t="s">
        <v>47</v>
      </c>
      <c r="E1267" s="45"/>
      <c r="F1267" s="6" t="s">
        <v>88</v>
      </c>
      <c r="G1267" s="45"/>
      <c r="H1267" s="43">
        <v>71</v>
      </c>
      <c r="I1267" s="325" t="s">
        <v>43</v>
      </c>
      <c r="J1267" s="255" t="str">
        <f>IF(ISBLANK(INDEX('Policy Characteristics'!D:D,MATCH($C1267,'Policy Characteristics'!$C:$C,0))),"",INDEX('Policy Characteristics'!D:D,MATCH($C1267,'Policy Characteristics'!$C:$C,0)))</f>
        <v>End Existing Subsidies</v>
      </c>
      <c r="K1267" s="254" t="str">
        <f>IF(ISBLANK(INDEX('Policy Characteristics'!E:E,MATCH($C1267,'Policy Characteristics'!$C:$C,0))),"",INDEX('Policy Characteristics'!E:E,MATCH($C1267,'Policy Characteristics'!$C:$C,0)))</f>
        <v>cross reduce BAU subsidies</v>
      </c>
      <c r="L1267" s="261">
        <f>IF(ISBLANK(INDEX('Policy Characteristics'!F:F,MATCH($C1267,'Policy Characteristics'!$C:$C,0))),"",INDEX('Policy Characteristics'!F:F,MATCH($C1267,'Policy Characteristics'!$C:$C,0)))</f>
        <v>0</v>
      </c>
      <c r="M1267" s="261">
        <f>IF(ISBLANK(INDEX('Policy Characteristics'!G:G,MATCH($C1267,'Policy Characteristics'!$C:$C,0))),"",INDEX('Policy Characteristics'!G:G,MATCH($C1267,'Policy Characteristics'!$C:$C,0)))</f>
        <v>1</v>
      </c>
      <c r="N1267" s="261">
        <f>IF(ISBLANK(INDEX('Policy Characteristics'!H:H,MATCH($C1267,'Policy Characteristics'!$C:$C,0))),"",INDEX('Policy Characteristics'!H:H,MATCH($C1267,'Policy Characteristics'!$C:$C,0)))</f>
        <v>0.01</v>
      </c>
      <c r="O1267" s="254" t="str">
        <f>IF(ISBLANK(INDEX('Policy Characteristics'!I:I,MATCH($C1267,'Policy Characteristics'!$C:$C,0))),"",INDEX('Policy Characteristics'!I:I,MATCH($C1267,'Policy Characteristics'!$C:$C,0)))</f>
        <v>% reduction in BAU subsidies</v>
      </c>
      <c r="P1267" s="254" t="str">
        <f>IF(ISBLANK(INDEX('Policy Characteristics'!J:J,MATCH($C1267,'Policy Characteristics'!$C:$C,0))),"",INDEX('Policy Characteristics'!J:J,MATCH($C1267,'Policy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7" s="254" t="str">
        <f>IF(ISBLANK(INDEX('Policy Characteristics'!K:K,MATCH($C1267,'Policy Characteristics'!$C:$C,0))),"",INDEX('Policy Characteristics'!K:K,MATCH($C1267,'Policy Characteristics'!$C:$C,0)))</f>
        <v>fuels.html#end-subsidies</v>
      </c>
      <c r="R1267" s="254" t="str">
        <f>IF(ISBLANK(INDEX('Policy Characteristics'!L:L,MATCH($C1267,'Policy Characteristics'!$C:$C,0))),"",INDEX('Policy Characteristics'!L:L,MATCH($C1267,'Policy Characteristics'!$C:$C,0)))</f>
        <v>end-existing-subsidies.html</v>
      </c>
    </row>
    <row r="1268" spans="1:18" s="4" customFormat="1">
      <c r="A1268" s="254" t="str">
        <f>IF(ISBLANK(INDEX('Policy Characteristics'!A:A,MATCH($C1268,'Policy Characteristics'!$C:$C,0))),"",INDEX('Policy Characteristics'!A:A,MATCH($C1268,'Policy Characteristics'!$C:$C,0)))</f>
        <v>Cross-Sector</v>
      </c>
      <c r="B1268" s="262" t="str">
        <f>IF(ISBLANK(INDEX('Policy Characteristics'!B:B,MATCH($C1268,'Policy Characteristics'!$C:$C,0))),"",INDEX('Policy Characteristics'!B:B,MATCH($C1268,'Policy Characteristics'!$C:$C,0)))</f>
        <v>End Existing Subsidies</v>
      </c>
      <c r="C1268" s="254" t="str">
        <f t="shared" si="52"/>
        <v>Percent Reduction in BAU Subsidies</v>
      </c>
      <c r="D1268" s="6" t="s">
        <v>48</v>
      </c>
      <c r="E1268" s="45"/>
      <c r="F1268" s="6" t="s">
        <v>89</v>
      </c>
      <c r="G1268" s="45"/>
      <c r="H1268" s="43">
        <v>72</v>
      </c>
      <c r="I1268" s="325" t="s">
        <v>44</v>
      </c>
      <c r="J1268" s="255" t="str">
        <f>IF(ISBLANK(INDEX('Policy Characteristics'!D:D,MATCH($C1268,'Policy Characteristics'!$C:$C,0))),"",INDEX('Policy Characteristics'!D:D,MATCH($C1268,'Policy Characteristics'!$C:$C,0)))</f>
        <v>End Existing Subsidies</v>
      </c>
      <c r="K1268" s="254" t="str">
        <f>IF(ISBLANK(INDEX('Policy Characteristics'!E:E,MATCH($C1268,'Policy Characteristics'!$C:$C,0))),"",INDEX('Policy Characteristics'!E:E,MATCH($C1268,'Policy Characteristics'!$C:$C,0)))</f>
        <v>cross reduce BAU subsidies</v>
      </c>
      <c r="L1268" s="261">
        <f>IF(ISBLANK(INDEX('Policy Characteristics'!F:F,MATCH($C1268,'Policy Characteristics'!$C:$C,0))),"",INDEX('Policy Characteristics'!F:F,MATCH($C1268,'Policy Characteristics'!$C:$C,0)))</f>
        <v>0</v>
      </c>
      <c r="M1268" s="261">
        <f>IF(ISBLANK(INDEX('Policy Characteristics'!G:G,MATCH($C1268,'Policy Characteristics'!$C:$C,0))),"",INDEX('Policy Characteristics'!G:G,MATCH($C1268,'Policy Characteristics'!$C:$C,0)))</f>
        <v>1</v>
      </c>
      <c r="N1268" s="261">
        <f>IF(ISBLANK(INDEX('Policy Characteristics'!H:H,MATCH($C1268,'Policy Characteristics'!$C:$C,0))),"",INDEX('Policy Characteristics'!H:H,MATCH($C1268,'Policy Characteristics'!$C:$C,0)))</f>
        <v>0.01</v>
      </c>
      <c r="O1268" s="254" t="str">
        <f>IF(ISBLANK(INDEX('Policy Characteristics'!I:I,MATCH($C1268,'Policy Characteristics'!$C:$C,0))),"",INDEX('Policy Characteristics'!I:I,MATCH($C1268,'Policy Characteristics'!$C:$C,0)))</f>
        <v>% reduction in BAU subsidies</v>
      </c>
      <c r="P1268" s="254" t="str">
        <f>IF(ISBLANK(INDEX('Policy Characteristics'!J:J,MATCH($C1268,'Policy Characteristics'!$C:$C,0))),"",INDEX('Policy Characteristics'!J:J,MATCH($C1268,'Policy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8" s="254" t="str">
        <f>IF(ISBLANK(INDEX('Policy Characteristics'!K:K,MATCH($C1268,'Policy Characteristics'!$C:$C,0))),"",INDEX('Policy Characteristics'!K:K,MATCH($C1268,'Policy Characteristics'!$C:$C,0)))</f>
        <v>fuels.html#end-subsidies</v>
      </c>
      <c r="R1268" s="254" t="str">
        <f>IF(ISBLANK(INDEX('Policy Characteristics'!L:L,MATCH($C1268,'Policy Characteristics'!$C:$C,0))),"",INDEX('Policy Characteristics'!L:L,MATCH($C1268,'Policy Characteristics'!$C:$C,0)))</f>
        <v>end-existing-subsidies.html</v>
      </c>
    </row>
    <row r="1269" spans="1:18" s="4" customFormat="1">
      <c r="A1269" s="254" t="str">
        <f>IF(ISBLANK(INDEX('Policy Characteristics'!A:A,MATCH($C1269,'Policy Characteristics'!$C:$C,0))),"",INDEX('Policy Characteristics'!A:A,MATCH($C1269,'Policy Characteristics'!$C:$C,0)))</f>
        <v>Cross-Sector</v>
      </c>
      <c r="B1269" s="262" t="str">
        <f>IF(ISBLANK(INDEX('Policy Characteristics'!B:B,MATCH($C1269,'Policy Characteristics'!$C:$C,0))),"",INDEX('Policy Characteristics'!B:B,MATCH($C1269,'Policy Characteristics'!$C:$C,0)))</f>
        <v>End Existing Subsidies</v>
      </c>
      <c r="C1269" s="254" t="str">
        <f t="shared" si="52"/>
        <v>Percent Reduction in BAU Subsidies</v>
      </c>
      <c r="D1269" s="6" t="s">
        <v>49</v>
      </c>
      <c r="E1269" s="45"/>
      <c r="F1269" s="6" t="s">
        <v>452</v>
      </c>
      <c r="G1269" s="45"/>
      <c r="H1269" s="43">
        <v>73</v>
      </c>
      <c r="I1269" s="325" t="s">
        <v>44</v>
      </c>
      <c r="J1269" s="255" t="str">
        <f>IF(ISBLANK(INDEX('Policy Characteristics'!D:D,MATCH($C1269,'Policy Characteristics'!$C:$C,0))),"",INDEX('Policy Characteristics'!D:D,MATCH($C1269,'Policy Characteristics'!$C:$C,0)))</f>
        <v>End Existing Subsidies</v>
      </c>
      <c r="K1269" s="254" t="str">
        <f>IF(ISBLANK(INDEX('Policy Characteristics'!E:E,MATCH($C1269,'Policy Characteristics'!$C:$C,0))),"",INDEX('Policy Characteristics'!E:E,MATCH($C1269,'Policy Characteristics'!$C:$C,0)))</f>
        <v>cross reduce BAU subsidies</v>
      </c>
      <c r="L1269" s="261">
        <f>IF(ISBLANK(INDEX('Policy Characteristics'!F:F,MATCH($C1269,'Policy Characteristics'!$C:$C,0))),"",INDEX('Policy Characteristics'!F:F,MATCH($C1269,'Policy Characteristics'!$C:$C,0)))</f>
        <v>0</v>
      </c>
      <c r="M1269" s="261">
        <f>IF(ISBLANK(INDEX('Policy Characteristics'!G:G,MATCH($C1269,'Policy Characteristics'!$C:$C,0))),"",INDEX('Policy Characteristics'!G:G,MATCH($C1269,'Policy Characteristics'!$C:$C,0)))</f>
        <v>1</v>
      </c>
      <c r="N1269" s="261">
        <f>IF(ISBLANK(INDEX('Policy Characteristics'!H:H,MATCH($C1269,'Policy Characteristics'!$C:$C,0))),"",INDEX('Policy Characteristics'!H:H,MATCH($C1269,'Policy Characteristics'!$C:$C,0)))</f>
        <v>0.01</v>
      </c>
      <c r="O1269" s="254" t="str">
        <f>IF(ISBLANK(INDEX('Policy Characteristics'!I:I,MATCH($C1269,'Policy Characteristics'!$C:$C,0))),"",INDEX('Policy Characteristics'!I:I,MATCH($C1269,'Policy Characteristics'!$C:$C,0)))</f>
        <v>% reduction in BAU subsidies</v>
      </c>
      <c r="P1269" s="254" t="str">
        <f>IF(ISBLANK(INDEX('Policy Characteristics'!J:J,MATCH($C1269,'Policy Characteristics'!$C:$C,0))),"",INDEX('Policy Characteristics'!J:J,MATCH($C1269,'Policy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69" s="254" t="str">
        <f>IF(ISBLANK(INDEX('Policy Characteristics'!K:K,MATCH($C1269,'Policy Characteristics'!$C:$C,0))),"",INDEX('Policy Characteristics'!K:K,MATCH($C1269,'Policy Characteristics'!$C:$C,0)))</f>
        <v>fuels.html#end-subsidies</v>
      </c>
      <c r="R1269" s="254" t="str">
        <f>IF(ISBLANK(INDEX('Policy Characteristics'!L:L,MATCH($C1269,'Policy Characteristics'!$C:$C,0))),"",INDEX('Policy Characteristics'!L:L,MATCH($C1269,'Policy Characteristics'!$C:$C,0)))</f>
        <v>end-existing-subsidies.html</v>
      </c>
    </row>
    <row r="1270" spans="1:18" s="4" customFormat="1">
      <c r="A1270" s="254" t="str">
        <f>IF(ISBLANK(INDEX('Policy Characteristics'!A:A,MATCH($C1270,'Policy Characteristics'!$C:$C,0))),"",INDEX('Policy Characteristics'!A:A,MATCH($C1270,'Policy Characteristics'!$C:$C,0)))</f>
        <v>Cross-Sector</v>
      </c>
      <c r="B1270" s="262" t="str">
        <f>IF(ISBLANK(INDEX('Policy Characteristics'!B:B,MATCH($C1270,'Policy Characteristics'!$C:$C,0))),"",INDEX('Policy Characteristics'!B:B,MATCH($C1270,'Policy Characteristics'!$C:$C,0)))</f>
        <v>End Existing Subsidies</v>
      </c>
      <c r="C1270" s="254" t="str">
        <f t="shared" si="52"/>
        <v>Percent Reduction in BAU Subsidies</v>
      </c>
      <c r="D1270" s="6" t="s">
        <v>50</v>
      </c>
      <c r="E1270" s="45"/>
      <c r="F1270" s="6" t="s">
        <v>94</v>
      </c>
      <c r="G1270" s="45"/>
      <c r="H1270" s="43">
        <v>74</v>
      </c>
      <c r="I1270" s="325" t="s">
        <v>43</v>
      </c>
      <c r="J1270" s="255" t="str">
        <f>IF(ISBLANK(INDEX('Policy Characteristics'!D:D,MATCH($C1270,'Policy Characteristics'!$C:$C,0))),"",INDEX('Policy Characteristics'!D:D,MATCH($C1270,'Policy Characteristics'!$C:$C,0)))</f>
        <v>End Existing Subsidies</v>
      </c>
      <c r="K1270" s="254" t="str">
        <f>IF(ISBLANK(INDEX('Policy Characteristics'!E:E,MATCH($C1270,'Policy Characteristics'!$C:$C,0))),"",INDEX('Policy Characteristics'!E:E,MATCH($C1270,'Policy Characteristics'!$C:$C,0)))</f>
        <v>cross reduce BAU subsidies</v>
      </c>
      <c r="L1270" s="261">
        <f>IF(ISBLANK(INDEX('Policy Characteristics'!F:F,MATCH($C1270,'Policy Characteristics'!$C:$C,0))),"",INDEX('Policy Characteristics'!F:F,MATCH($C1270,'Policy Characteristics'!$C:$C,0)))</f>
        <v>0</v>
      </c>
      <c r="M1270" s="261">
        <f>IF(ISBLANK(INDEX('Policy Characteristics'!G:G,MATCH($C1270,'Policy Characteristics'!$C:$C,0))),"",INDEX('Policy Characteristics'!G:G,MATCH($C1270,'Policy Characteristics'!$C:$C,0)))</f>
        <v>1</v>
      </c>
      <c r="N1270" s="261">
        <f>IF(ISBLANK(INDEX('Policy Characteristics'!H:H,MATCH($C1270,'Policy Characteristics'!$C:$C,0))),"",INDEX('Policy Characteristics'!H:H,MATCH($C1270,'Policy Characteristics'!$C:$C,0)))</f>
        <v>0.01</v>
      </c>
      <c r="O1270" s="254" t="str">
        <f>IF(ISBLANK(INDEX('Policy Characteristics'!I:I,MATCH($C1270,'Policy Characteristics'!$C:$C,0))),"",INDEX('Policy Characteristics'!I:I,MATCH($C1270,'Policy Characteristics'!$C:$C,0)))</f>
        <v>% reduction in BAU subsidies</v>
      </c>
      <c r="P1270" s="254" t="str">
        <f>IF(ISBLANK(INDEX('Policy Characteristics'!J:J,MATCH($C1270,'Policy Characteristics'!$C:$C,0))),"",INDEX('Policy Characteristics'!J:J,MATCH($C1270,'Policy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0" s="254" t="str">
        <f>IF(ISBLANK(INDEX('Policy Characteristics'!K:K,MATCH($C1270,'Policy Characteristics'!$C:$C,0))),"",INDEX('Policy Characteristics'!K:K,MATCH($C1270,'Policy Characteristics'!$C:$C,0)))</f>
        <v>fuels.html#end-subsidies</v>
      </c>
      <c r="R1270" s="254" t="str">
        <f>IF(ISBLANK(INDEX('Policy Characteristics'!L:L,MATCH($C1270,'Policy Characteristics'!$C:$C,0))),"",INDEX('Policy Characteristics'!L:L,MATCH($C1270,'Policy Characteristics'!$C:$C,0)))</f>
        <v>end-existing-subsidies.html</v>
      </c>
    </row>
    <row r="1271" spans="1:18" s="4" customFormat="1">
      <c r="A1271" s="254" t="str">
        <f>IF(ISBLANK(INDEX('Policy Characteristics'!A:A,MATCH($C1271,'Policy Characteristics'!$C:$C,0))),"",INDEX('Policy Characteristics'!A:A,MATCH($C1271,'Policy Characteristics'!$C:$C,0)))</f>
        <v>Cross-Sector</v>
      </c>
      <c r="B1271" s="262" t="str">
        <f>IF(ISBLANK(INDEX('Policy Characteristics'!B:B,MATCH($C1271,'Policy Characteristics'!$C:$C,0))),"",INDEX('Policy Characteristics'!B:B,MATCH($C1271,'Policy Characteristics'!$C:$C,0)))</f>
        <v>End Existing Subsidies</v>
      </c>
      <c r="C1271" s="254" t="str">
        <f t="shared" si="52"/>
        <v>Percent Reduction in BAU Subsidies</v>
      </c>
      <c r="D1271" s="6" t="s">
        <v>51</v>
      </c>
      <c r="E1271" s="45"/>
      <c r="F1271" s="6" t="s">
        <v>92</v>
      </c>
      <c r="G1271" s="45"/>
      <c r="H1271" s="43">
        <v>707</v>
      </c>
      <c r="I1271" s="325" t="s">
        <v>44</v>
      </c>
      <c r="J1271" s="255" t="str">
        <f>IF(ISBLANK(INDEX('Policy Characteristics'!D:D,MATCH($C1271,'Policy Characteristics'!$C:$C,0))),"",INDEX('Policy Characteristics'!D:D,MATCH($C1271,'Policy Characteristics'!$C:$C,0)))</f>
        <v>End Existing Subsidies</v>
      </c>
      <c r="K1271" s="254" t="str">
        <f>IF(ISBLANK(INDEX('Policy Characteristics'!E:E,MATCH($C1271,'Policy Characteristics'!$C:$C,0))),"",INDEX('Policy Characteristics'!E:E,MATCH($C1271,'Policy Characteristics'!$C:$C,0)))</f>
        <v>cross reduce BAU subsidies</v>
      </c>
      <c r="L1271" s="261">
        <f>IF(ISBLANK(INDEX('Policy Characteristics'!F:F,MATCH($C1271,'Policy Characteristics'!$C:$C,0))),"",INDEX('Policy Characteristics'!F:F,MATCH($C1271,'Policy Characteristics'!$C:$C,0)))</f>
        <v>0</v>
      </c>
      <c r="M1271" s="261">
        <f>IF(ISBLANK(INDEX('Policy Characteristics'!G:G,MATCH($C1271,'Policy Characteristics'!$C:$C,0))),"",INDEX('Policy Characteristics'!G:G,MATCH($C1271,'Policy Characteristics'!$C:$C,0)))</f>
        <v>1</v>
      </c>
      <c r="N1271" s="261">
        <f>IF(ISBLANK(INDEX('Policy Characteristics'!H:H,MATCH($C1271,'Policy Characteristics'!$C:$C,0))),"",INDEX('Policy Characteristics'!H:H,MATCH($C1271,'Policy Characteristics'!$C:$C,0)))</f>
        <v>0.01</v>
      </c>
      <c r="O1271" s="254" t="str">
        <f>IF(ISBLANK(INDEX('Policy Characteristics'!I:I,MATCH($C1271,'Policy Characteristics'!$C:$C,0))),"",INDEX('Policy Characteristics'!I:I,MATCH($C1271,'Policy Characteristics'!$C:$C,0)))</f>
        <v>% reduction in BAU subsidies</v>
      </c>
      <c r="P1271" s="254" t="str">
        <f>IF(ISBLANK(INDEX('Policy Characteristics'!J:J,MATCH($C1271,'Policy Characteristics'!$C:$C,0))),"",INDEX('Policy Characteristics'!J:J,MATCH($C1271,'Policy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1" s="254" t="str">
        <f>IF(ISBLANK(INDEX('Policy Characteristics'!K:K,MATCH($C1271,'Policy Characteristics'!$C:$C,0))),"",INDEX('Policy Characteristics'!K:K,MATCH($C1271,'Policy Characteristics'!$C:$C,0)))</f>
        <v>fuels.html#end-subsidies</v>
      </c>
      <c r="R1271" s="254" t="str">
        <f>IF(ISBLANK(INDEX('Policy Characteristics'!L:L,MATCH($C1271,'Policy Characteristics'!$C:$C,0))),"",INDEX('Policy Characteristics'!L:L,MATCH($C1271,'Policy Characteristics'!$C:$C,0)))</f>
        <v>end-existing-subsidies.html</v>
      </c>
    </row>
    <row r="1272" spans="1:18" s="4" customFormat="1">
      <c r="A1272" s="254" t="str">
        <f>IF(ISBLANK(INDEX('Policy Characteristics'!A:A,MATCH($C1272,'Policy Characteristics'!$C:$C,0))),"",INDEX('Policy Characteristics'!A:A,MATCH($C1272,'Policy Characteristics'!$C:$C,0)))</f>
        <v>Cross-Sector</v>
      </c>
      <c r="B1272" s="262" t="str">
        <f>IF(ISBLANK(INDEX('Policy Characteristics'!B:B,MATCH($C1272,'Policy Characteristics'!$C:$C,0))),"",INDEX('Policy Characteristics'!B:B,MATCH($C1272,'Policy Characteristics'!$C:$C,0)))</f>
        <v>End Existing Subsidies</v>
      </c>
      <c r="C1272" s="254" t="str">
        <f t="shared" si="52"/>
        <v>Percent Reduction in BAU Subsidies</v>
      </c>
      <c r="D1272" s="6" t="s">
        <v>53</v>
      </c>
      <c r="E1272" s="45"/>
      <c r="F1272" s="6" t="s">
        <v>95</v>
      </c>
      <c r="G1272" s="45"/>
      <c r="H1272" s="43">
        <v>75</v>
      </c>
      <c r="I1272" s="325" t="s">
        <v>43</v>
      </c>
      <c r="J1272" s="255" t="str">
        <f>IF(ISBLANK(INDEX('Policy Characteristics'!D:D,MATCH($C1272,'Policy Characteristics'!$C:$C,0))),"",INDEX('Policy Characteristics'!D:D,MATCH($C1272,'Policy Characteristics'!$C:$C,0)))</f>
        <v>End Existing Subsidies</v>
      </c>
      <c r="K1272" s="254" t="str">
        <f>IF(ISBLANK(INDEX('Policy Characteristics'!E:E,MATCH($C1272,'Policy Characteristics'!$C:$C,0))),"",INDEX('Policy Characteristics'!E:E,MATCH($C1272,'Policy Characteristics'!$C:$C,0)))</f>
        <v>cross reduce BAU subsidies</v>
      </c>
      <c r="L1272" s="261">
        <f>IF(ISBLANK(INDEX('Policy Characteristics'!F:F,MATCH($C1272,'Policy Characteristics'!$C:$C,0))),"",INDEX('Policy Characteristics'!F:F,MATCH($C1272,'Policy Characteristics'!$C:$C,0)))</f>
        <v>0</v>
      </c>
      <c r="M1272" s="261">
        <f>IF(ISBLANK(INDEX('Policy Characteristics'!G:G,MATCH($C1272,'Policy Characteristics'!$C:$C,0))),"",INDEX('Policy Characteristics'!G:G,MATCH($C1272,'Policy Characteristics'!$C:$C,0)))</f>
        <v>1</v>
      </c>
      <c r="N1272" s="261">
        <f>IF(ISBLANK(INDEX('Policy Characteristics'!H:H,MATCH($C1272,'Policy Characteristics'!$C:$C,0))),"",INDEX('Policy Characteristics'!H:H,MATCH($C1272,'Policy Characteristics'!$C:$C,0)))</f>
        <v>0.01</v>
      </c>
      <c r="O1272" s="254" t="str">
        <f>IF(ISBLANK(INDEX('Policy Characteristics'!I:I,MATCH($C1272,'Policy Characteristics'!$C:$C,0))),"",INDEX('Policy Characteristics'!I:I,MATCH($C1272,'Policy Characteristics'!$C:$C,0)))</f>
        <v>% reduction in BAU subsidies</v>
      </c>
      <c r="P1272" s="254" t="str">
        <f>IF(ISBLANK(INDEX('Policy Characteristics'!J:J,MATCH($C1272,'Policy Characteristics'!$C:$C,0))),"",INDEX('Policy Characteristics'!J:J,MATCH($C1272,'Policy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2" s="254" t="str">
        <f>IF(ISBLANK(INDEX('Policy Characteristics'!K:K,MATCH($C1272,'Policy Characteristics'!$C:$C,0))),"",INDEX('Policy Characteristics'!K:K,MATCH($C1272,'Policy Characteristics'!$C:$C,0)))</f>
        <v>fuels.html#end-subsidies</v>
      </c>
      <c r="R1272" s="254" t="str">
        <f>IF(ISBLANK(INDEX('Policy Characteristics'!L:L,MATCH($C1272,'Policy Characteristics'!$C:$C,0))),"",INDEX('Policy Characteristics'!L:L,MATCH($C1272,'Policy Characteristics'!$C:$C,0)))</f>
        <v>end-existing-subsidies.html</v>
      </c>
    </row>
    <row r="1273" spans="1:18" s="4" customFormat="1">
      <c r="A1273" s="254" t="str">
        <f>IF(ISBLANK(INDEX('Policy Characteristics'!A:A,MATCH($C1273,'Policy Characteristics'!$C:$C,0))),"",INDEX('Policy Characteristics'!A:A,MATCH($C1273,'Policy Characteristics'!$C:$C,0)))</f>
        <v>Cross-Sector</v>
      </c>
      <c r="B1273" s="262" t="str">
        <f>IF(ISBLANK(INDEX('Policy Characteristics'!B:B,MATCH($C1273,'Policy Characteristics'!$C:$C,0))),"",INDEX('Policy Characteristics'!B:B,MATCH($C1273,'Policy Characteristics'!$C:$C,0)))</f>
        <v>End Existing Subsidies</v>
      </c>
      <c r="C1273" s="254" t="str">
        <f t="shared" si="52"/>
        <v>Percent Reduction in BAU Subsidies</v>
      </c>
      <c r="D1273" s="6" t="s">
        <v>54</v>
      </c>
      <c r="E1273" s="45"/>
      <c r="F1273" s="6" t="s">
        <v>96</v>
      </c>
      <c r="G1273" s="45"/>
      <c r="H1273" s="43">
        <v>76</v>
      </c>
      <c r="I1273" s="325" t="s">
        <v>43</v>
      </c>
      <c r="J1273" s="255" t="str">
        <f>IF(ISBLANK(INDEX('Policy Characteristics'!D:D,MATCH($C1273,'Policy Characteristics'!$C:$C,0))),"",INDEX('Policy Characteristics'!D:D,MATCH($C1273,'Policy Characteristics'!$C:$C,0)))</f>
        <v>End Existing Subsidies</v>
      </c>
      <c r="K1273" s="254" t="str">
        <f>IF(ISBLANK(INDEX('Policy Characteristics'!E:E,MATCH($C1273,'Policy Characteristics'!$C:$C,0))),"",INDEX('Policy Characteristics'!E:E,MATCH($C1273,'Policy Characteristics'!$C:$C,0)))</f>
        <v>cross reduce BAU subsidies</v>
      </c>
      <c r="L1273" s="261">
        <f>IF(ISBLANK(INDEX('Policy Characteristics'!F:F,MATCH($C1273,'Policy Characteristics'!$C:$C,0))),"",INDEX('Policy Characteristics'!F:F,MATCH($C1273,'Policy Characteristics'!$C:$C,0)))</f>
        <v>0</v>
      </c>
      <c r="M1273" s="261">
        <f>IF(ISBLANK(INDEX('Policy Characteristics'!G:G,MATCH($C1273,'Policy Characteristics'!$C:$C,0))),"",INDEX('Policy Characteristics'!G:G,MATCH($C1273,'Policy Characteristics'!$C:$C,0)))</f>
        <v>1</v>
      </c>
      <c r="N1273" s="261">
        <f>IF(ISBLANK(INDEX('Policy Characteristics'!H:H,MATCH($C1273,'Policy Characteristics'!$C:$C,0))),"",INDEX('Policy Characteristics'!H:H,MATCH($C1273,'Policy Characteristics'!$C:$C,0)))</f>
        <v>0.01</v>
      </c>
      <c r="O1273" s="254" t="str">
        <f>IF(ISBLANK(INDEX('Policy Characteristics'!I:I,MATCH($C1273,'Policy Characteristics'!$C:$C,0))),"",INDEX('Policy Characteristics'!I:I,MATCH($C1273,'Policy Characteristics'!$C:$C,0)))</f>
        <v>% reduction in BAU subsidies</v>
      </c>
      <c r="P1273" s="254" t="str">
        <f>IF(ISBLANK(INDEX('Policy Characteristics'!J:J,MATCH($C1273,'Policy Characteristics'!$C:$C,0))),"",INDEX('Policy Characteristics'!J:J,MATCH($C1273,'Policy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3" s="254" t="str">
        <f>IF(ISBLANK(INDEX('Policy Characteristics'!K:K,MATCH($C1273,'Policy Characteristics'!$C:$C,0))),"",INDEX('Policy Characteristics'!K:K,MATCH($C1273,'Policy Characteristics'!$C:$C,0)))</f>
        <v>fuels.html#end-subsidies</v>
      </c>
      <c r="R1273" s="254" t="str">
        <f>IF(ISBLANK(INDEX('Policy Characteristics'!L:L,MATCH($C1273,'Policy Characteristics'!$C:$C,0))),"",INDEX('Policy Characteristics'!L:L,MATCH($C1273,'Policy Characteristics'!$C:$C,0)))</f>
        <v>end-existing-subsidies.html</v>
      </c>
    </row>
    <row r="1274" spans="1:18" s="4" customFormat="1">
      <c r="A1274" s="254" t="str">
        <f>IF(ISBLANK(INDEX('Policy Characteristics'!A:A,MATCH($C1274,'Policy Characteristics'!$C:$C,0))),"",INDEX('Policy Characteristics'!A:A,MATCH($C1274,'Policy Characteristics'!$C:$C,0)))</f>
        <v>Cross-Sector</v>
      </c>
      <c r="B1274" s="262" t="str">
        <f>IF(ISBLANK(INDEX('Policy Characteristics'!B:B,MATCH($C1274,'Policy Characteristics'!$C:$C,0))),"",INDEX('Policy Characteristics'!B:B,MATCH($C1274,'Policy Characteristics'!$C:$C,0)))</f>
        <v>End Existing Subsidies</v>
      </c>
      <c r="C1274" s="254" t="str">
        <f t="shared" si="52"/>
        <v>Percent Reduction in BAU Subsidies</v>
      </c>
      <c r="D1274" s="6" t="s">
        <v>55</v>
      </c>
      <c r="E1274" s="45"/>
      <c r="F1274" s="6" t="s">
        <v>97</v>
      </c>
      <c r="G1274" s="45"/>
      <c r="H1274" s="43">
        <v>708</v>
      </c>
      <c r="I1274" s="325" t="s">
        <v>44</v>
      </c>
      <c r="J1274" s="255" t="str">
        <f>IF(ISBLANK(INDEX('Policy Characteristics'!D:D,MATCH($C1274,'Policy Characteristics'!$C:$C,0))),"",INDEX('Policy Characteristics'!D:D,MATCH($C1274,'Policy Characteristics'!$C:$C,0)))</f>
        <v>End Existing Subsidies</v>
      </c>
      <c r="K1274" s="254" t="str">
        <f>IF(ISBLANK(INDEX('Policy Characteristics'!E:E,MATCH($C1274,'Policy Characteristics'!$C:$C,0))),"",INDEX('Policy Characteristics'!E:E,MATCH($C1274,'Policy Characteristics'!$C:$C,0)))</f>
        <v>cross reduce BAU subsidies</v>
      </c>
      <c r="L1274" s="261">
        <f>IF(ISBLANK(INDEX('Policy Characteristics'!F:F,MATCH($C1274,'Policy Characteristics'!$C:$C,0))),"",INDEX('Policy Characteristics'!F:F,MATCH($C1274,'Policy Characteristics'!$C:$C,0)))</f>
        <v>0</v>
      </c>
      <c r="M1274" s="261">
        <f>IF(ISBLANK(INDEX('Policy Characteristics'!G:G,MATCH($C1274,'Policy Characteristics'!$C:$C,0))),"",INDEX('Policy Characteristics'!G:G,MATCH($C1274,'Policy Characteristics'!$C:$C,0)))</f>
        <v>1</v>
      </c>
      <c r="N1274" s="261">
        <f>IF(ISBLANK(INDEX('Policy Characteristics'!H:H,MATCH($C1274,'Policy Characteristics'!$C:$C,0))),"",INDEX('Policy Characteristics'!H:H,MATCH($C1274,'Policy Characteristics'!$C:$C,0)))</f>
        <v>0.01</v>
      </c>
      <c r="O1274" s="254" t="str">
        <f>IF(ISBLANK(INDEX('Policy Characteristics'!I:I,MATCH($C1274,'Policy Characteristics'!$C:$C,0))),"",INDEX('Policy Characteristics'!I:I,MATCH($C1274,'Policy Characteristics'!$C:$C,0)))</f>
        <v>% reduction in BAU subsidies</v>
      </c>
      <c r="P1274" s="254" t="str">
        <f>IF(ISBLANK(INDEX('Policy Characteristics'!J:J,MATCH($C1274,'Policy Characteristics'!$C:$C,0))),"",INDEX('Policy Characteristics'!J:J,MATCH($C1274,'Policy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4" s="254" t="str">
        <f>IF(ISBLANK(INDEX('Policy Characteristics'!K:K,MATCH($C1274,'Policy Characteristics'!$C:$C,0))),"",INDEX('Policy Characteristics'!K:K,MATCH($C1274,'Policy Characteristics'!$C:$C,0)))</f>
        <v>fuels.html#end-subsidies</v>
      </c>
      <c r="R1274" s="254" t="str">
        <f>IF(ISBLANK(INDEX('Policy Characteristics'!L:L,MATCH($C1274,'Policy Characteristics'!$C:$C,0))),"",INDEX('Policy Characteristics'!L:L,MATCH($C1274,'Policy Characteristics'!$C:$C,0)))</f>
        <v>end-existing-subsidies.html</v>
      </c>
    </row>
    <row r="1275" spans="1:18" s="4" customFormat="1">
      <c r="A1275" s="254" t="str">
        <f>IF(ISBLANK(INDEX('Policy Characteristics'!A:A,MATCH($C1275,'Policy Characteristics'!$C:$C,0))),"",INDEX('Policy Characteristics'!A:A,MATCH($C1275,'Policy Characteristics'!$C:$C,0)))</f>
        <v>Cross-Sector</v>
      </c>
      <c r="B1275" s="262" t="str">
        <f>IF(ISBLANK(INDEX('Policy Characteristics'!B:B,MATCH($C1275,'Policy Characteristics'!$C:$C,0))),"",INDEX('Policy Characteristics'!B:B,MATCH($C1275,'Policy Characteristics'!$C:$C,0)))</f>
        <v>End Existing Subsidies</v>
      </c>
      <c r="C1275" s="254" t="str">
        <f t="shared" si="52"/>
        <v>Percent Reduction in BAU Subsidies</v>
      </c>
      <c r="D1275" s="6" t="s">
        <v>56</v>
      </c>
      <c r="E1275" s="45"/>
      <c r="F1275" s="6" t="s">
        <v>98</v>
      </c>
      <c r="G1275" s="45"/>
      <c r="H1275" s="43">
        <v>709</v>
      </c>
      <c r="I1275" s="325" t="s">
        <v>44</v>
      </c>
      <c r="J1275" s="255" t="str">
        <f>IF(ISBLANK(INDEX('Policy Characteristics'!D:D,MATCH($C1275,'Policy Characteristics'!$C:$C,0))),"",INDEX('Policy Characteristics'!D:D,MATCH($C1275,'Policy Characteristics'!$C:$C,0)))</f>
        <v>End Existing Subsidies</v>
      </c>
      <c r="K1275" s="254" t="str">
        <f>IF(ISBLANK(INDEX('Policy Characteristics'!E:E,MATCH($C1275,'Policy Characteristics'!$C:$C,0))),"",INDEX('Policy Characteristics'!E:E,MATCH($C1275,'Policy Characteristics'!$C:$C,0)))</f>
        <v>cross reduce BAU subsidies</v>
      </c>
      <c r="L1275" s="261">
        <f>IF(ISBLANK(INDEX('Policy Characteristics'!F:F,MATCH($C1275,'Policy Characteristics'!$C:$C,0))),"",INDEX('Policy Characteristics'!F:F,MATCH($C1275,'Policy Characteristics'!$C:$C,0)))</f>
        <v>0</v>
      </c>
      <c r="M1275" s="261">
        <f>IF(ISBLANK(INDEX('Policy Characteristics'!G:G,MATCH($C1275,'Policy Characteristics'!$C:$C,0))),"",INDEX('Policy Characteristics'!G:G,MATCH($C1275,'Policy Characteristics'!$C:$C,0)))</f>
        <v>1</v>
      </c>
      <c r="N1275" s="261">
        <f>IF(ISBLANK(INDEX('Policy Characteristics'!H:H,MATCH($C1275,'Policy Characteristics'!$C:$C,0))),"",INDEX('Policy Characteristics'!H:H,MATCH($C1275,'Policy Characteristics'!$C:$C,0)))</f>
        <v>0.01</v>
      </c>
      <c r="O1275" s="254" t="str">
        <f>IF(ISBLANK(INDEX('Policy Characteristics'!I:I,MATCH($C1275,'Policy Characteristics'!$C:$C,0))),"",INDEX('Policy Characteristics'!I:I,MATCH($C1275,'Policy Characteristics'!$C:$C,0)))</f>
        <v>% reduction in BAU subsidies</v>
      </c>
      <c r="P1275" s="254" t="str">
        <f>IF(ISBLANK(INDEX('Policy Characteristics'!J:J,MATCH($C1275,'Policy Characteristics'!$C:$C,0))),"",INDEX('Policy Characteristics'!J:J,MATCH($C1275,'Policy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5" s="254" t="str">
        <f>IF(ISBLANK(INDEX('Policy Characteristics'!K:K,MATCH($C1275,'Policy Characteristics'!$C:$C,0))),"",INDEX('Policy Characteristics'!K:K,MATCH($C1275,'Policy Characteristics'!$C:$C,0)))</f>
        <v>fuels.html#end-subsidies</v>
      </c>
      <c r="R1275" s="254" t="str">
        <f>IF(ISBLANK(INDEX('Policy Characteristics'!L:L,MATCH($C1275,'Policy Characteristics'!$C:$C,0))),"",INDEX('Policy Characteristics'!L:L,MATCH($C1275,'Policy Characteristics'!$C:$C,0)))</f>
        <v>end-existing-subsidies.html</v>
      </c>
    </row>
    <row r="1276" spans="1:18" s="4" customFormat="1">
      <c r="A1276" s="254" t="str">
        <f>IF(ISBLANK(INDEX('Policy Characteristics'!A:A,MATCH($C1276,'Policy Characteristics'!$C:$C,0))),"",INDEX('Policy Characteristics'!A:A,MATCH($C1276,'Policy Characteristics'!$C:$C,0)))</f>
        <v>Cross-Sector</v>
      </c>
      <c r="B1276" s="262" t="str">
        <f>IF(ISBLANK(INDEX('Policy Characteristics'!B:B,MATCH($C1276,'Policy Characteristics'!$C:$C,0))),"",INDEX('Policy Characteristics'!B:B,MATCH($C1276,'Policy Characteristics'!$C:$C,0)))</f>
        <v>End Existing Subsidies</v>
      </c>
      <c r="C1276" s="254" t="str">
        <f t="shared" si="52"/>
        <v>Percent Reduction in BAU Subsidies</v>
      </c>
      <c r="D1276" s="6" t="s">
        <v>2474</v>
      </c>
      <c r="E1276" s="45"/>
      <c r="F1276" s="6" t="s">
        <v>2475</v>
      </c>
      <c r="G1276" s="45"/>
      <c r="H1276" s="43">
        <v>710</v>
      </c>
      <c r="I1276" s="325" t="s">
        <v>44</v>
      </c>
      <c r="J1276" s="255" t="str">
        <f>IF(ISBLANK(INDEX('Policy Characteristics'!D:D,MATCH($C1276,'Policy Characteristics'!$C:$C,0))),"",INDEX('Policy Characteristics'!D:D,MATCH($C1276,'Policy Characteristics'!$C:$C,0)))</f>
        <v>End Existing Subsidies</v>
      </c>
      <c r="K1276" s="254" t="str">
        <f>IF(ISBLANK(INDEX('Policy Characteristics'!E:E,MATCH($C1276,'Policy Characteristics'!$C:$C,0))),"",INDEX('Policy Characteristics'!E:E,MATCH($C1276,'Policy Characteristics'!$C:$C,0)))</f>
        <v>cross reduce BAU subsidies</v>
      </c>
      <c r="L1276" s="261">
        <f>IF(ISBLANK(INDEX('Policy Characteristics'!F:F,MATCH($C1276,'Policy Characteristics'!$C:$C,0))),"",INDEX('Policy Characteristics'!F:F,MATCH($C1276,'Policy Characteristics'!$C:$C,0)))</f>
        <v>0</v>
      </c>
      <c r="M1276" s="261">
        <f>IF(ISBLANK(INDEX('Policy Characteristics'!G:G,MATCH($C1276,'Policy Characteristics'!$C:$C,0))),"",INDEX('Policy Characteristics'!G:G,MATCH($C1276,'Policy Characteristics'!$C:$C,0)))</f>
        <v>1</v>
      </c>
      <c r="N1276" s="261">
        <f>IF(ISBLANK(INDEX('Policy Characteristics'!H:H,MATCH($C1276,'Policy Characteristics'!$C:$C,0))),"",INDEX('Policy Characteristics'!H:H,MATCH($C1276,'Policy Characteristics'!$C:$C,0)))</f>
        <v>0.01</v>
      </c>
      <c r="O1276" s="254" t="str">
        <f>IF(ISBLANK(INDEX('Policy Characteristics'!I:I,MATCH($C1276,'Policy Characteristics'!$C:$C,0))),"",INDEX('Policy Characteristics'!I:I,MATCH($C1276,'Policy Characteristics'!$C:$C,0)))</f>
        <v>% reduction in BAU subsidies</v>
      </c>
      <c r="P1276" s="254" t="str">
        <f>IF(ISBLANK(INDEX('Policy Characteristics'!J:J,MATCH($C1276,'Policy Characteristics'!$C:$C,0))),"",INDEX('Policy Characteristics'!J:J,MATCH($C1276,'Policy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6" s="254" t="str">
        <f>IF(ISBLANK(INDEX('Policy Characteristics'!K:K,MATCH($C1276,'Policy Characteristics'!$C:$C,0))),"",INDEX('Policy Characteristics'!K:K,MATCH($C1276,'Policy Characteristics'!$C:$C,0)))</f>
        <v>fuels.html#end-subsidies</v>
      </c>
      <c r="R1276" s="254" t="str">
        <f>IF(ISBLANK(INDEX('Policy Characteristics'!L:L,MATCH($C1276,'Policy Characteristics'!$C:$C,0))),"",INDEX('Policy Characteristics'!L:L,MATCH($C1276,'Policy Characteristics'!$C:$C,0)))</f>
        <v>end-existing-subsidies.html</v>
      </c>
    </row>
    <row r="1277" spans="1:18" s="4" customFormat="1">
      <c r="A1277" s="254" t="str">
        <f>IF(ISBLANK(INDEX('Policy Characteristics'!A:A,MATCH($C1277,'Policy Characteristics'!$C:$C,0))),"",INDEX('Policy Characteristics'!A:A,MATCH($C1277,'Policy Characteristics'!$C:$C,0)))</f>
        <v>Cross-Sector</v>
      </c>
      <c r="B1277" s="262" t="str">
        <f>IF(ISBLANK(INDEX('Policy Characteristics'!B:B,MATCH($C1277,'Policy Characteristics'!$C:$C,0))),"",INDEX('Policy Characteristics'!B:B,MATCH($C1277,'Policy Characteristics'!$C:$C,0)))</f>
        <v>End Existing Subsidies</v>
      </c>
      <c r="C1277" s="254" t="str">
        <f t="shared" si="52"/>
        <v>Percent Reduction in BAU Subsidies</v>
      </c>
      <c r="D1277" s="6" t="s">
        <v>75</v>
      </c>
      <c r="E1277" s="45"/>
      <c r="F1277" s="6" t="s">
        <v>99</v>
      </c>
      <c r="G1277" s="45"/>
      <c r="H1277" s="43">
        <v>711</v>
      </c>
      <c r="I1277" s="325" t="s">
        <v>44</v>
      </c>
      <c r="J1277" s="255" t="str">
        <f>IF(ISBLANK(INDEX('Policy Characteristics'!D:D,MATCH($C1277,'Policy Characteristics'!$C:$C,0))),"",INDEX('Policy Characteristics'!D:D,MATCH($C1277,'Policy Characteristics'!$C:$C,0)))</f>
        <v>End Existing Subsidies</v>
      </c>
      <c r="K1277" s="254" t="str">
        <f>IF(ISBLANK(INDEX('Policy Characteristics'!E:E,MATCH($C1277,'Policy Characteristics'!$C:$C,0))),"",INDEX('Policy Characteristics'!E:E,MATCH($C1277,'Policy Characteristics'!$C:$C,0)))</f>
        <v>cross reduce BAU subsidies</v>
      </c>
      <c r="L1277" s="261">
        <f>IF(ISBLANK(INDEX('Policy Characteristics'!F:F,MATCH($C1277,'Policy Characteristics'!$C:$C,0))),"",INDEX('Policy Characteristics'!F:F,MATCH($C1277,'Policy Characteristics'!$C:$C,0)))</f>
        <v>0</v>
      </c>
      <c r="M1277" s="261">
        <f>IF(ISBLANK(INDEX('Policy Characteristics'!G:G,MATCH($C1277,'Policy Characteristics'!$C:$C,0))),"",INDEX('Policy Characteristics'!G:G,MATCH($C1277,'Policy Characteristics'!$C:$C,0)))</f>
        <v>1</v>
      </c>
      <c r="N1277" s="261">
        <f>IF(ISBLANK(INDEX('Policy Characteristics'!H:H,MATCH($C1277,'Policy Characteristics'!$C:$C,0))),"",INDEX('Policy Characteristics'!H:H,MATCH($C1277,'Policy Characteristics'!$C:$C,0)))</f>
        <v>0.01</v>
      </c>
      <c r="O1277" s="254" t="str">
        <f>IF(ISBLANK(INDEX('Policy Characteristics'!I:I,MATCH($C1277,'Policy Characteristics'!$C:$C,0))),"",INDEX('Policy Characteristics'!I:I,MATCH($C1277,'Policy Characteristics'!$C:$C,0)))</f>
        <v>% reduction in BAU subsidies</v>
      </c>
      <c r="P1277" s="254" t="str">
        <f>IF(ISBLANK(INDEX('Policy Characteristics'!J:J,MATCH($C1277,'Policy Characteristics'!$C:$C,0))),"",INDEX('Policy Characteristics'!J:J,MATCH($C1277,'Policy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7" s="254" t="str">
        <f>IF(ISBLANK(INDEX('Policy Characteristics'!K:K,MATCH($C1277,'Policy Characteristics'!$C:$C,0))),"",INDEX('Policy Characteristics'!K:K,MATCH($C1277,'Policy Characteristics'!$C:$C,0)))</f>
        <v>fuels.html#end-subsidies</v>
      </c>
      <c r="R1277" s="254" t="str">
        <f>IF(ISBLANK(INDEX('Policy Characteristics'!L:L,MATCH($C1277,'Policy Characteristics'!$C:$C,0))),"",INDEX('Policy Characteristics'!L:L,MATCH($C1277,'Policy Characteristics'!$C:$C,0)))</f>
        <v>end-existing-subsidies.html</v>
      </c>
    </row>
    <row r="1278" spans="1:18" s="4" customFormat="1">
      <c r="A1278" s="254" t="str">
        <f>IF(ISBLANK(INDEX('Policy Characteristics'!A:A,MATCH($C1278,'Policy Characteristics'!$C:$C,0))),"",INDEX('Policy Characteristics'!A:A,MATCH($C1278,'Policy Characteristics'!$C:$C,0)))</f>
        <v>Cross-Sector</v>
      </c>
      <c r="B1278" s="262" t="str">
        <f>IF(ISBLANK(INDEX('Policy Characteristics'!B:B,MATCH($C1278,'Policy Characteristics'!$C:$C,0))),"",INDEX('Policy Characteristics'!B:B,MATCH($C1278,'Policy Characteristics'!$C:$C,0)))</f>
        <v>End Existing Subsidies</v>
      </c>
      <c r="C1278" s="254" t="str">
        <f t="shared" si="52"/>
        <v>Percent Reduction in BAU Subsidies</v>
      </c>
      <c r="D1278" s="6" t="s">
        <v>436</v>
      </c>
      <c r="E1278" s="45"/>
      <c r="F1278" s="6" t="s">
        <v>437</v>
      </c>
      <c r="G1278" s="45"/>
      <c r="H1278" s="43">
        <v>712</v>
      </c>
      <c r="I1278" s="325" t="s">
        <v>44</v>
      </c>
      <c r="J1278" s="255" t="str">
        <f>IF(ISBLANK(INDEX('Policy Characteristics'!D:D,MATCH($C1278,'Policy Characteristics'!$C:$C,0))),"",INDEX('Policy Characteristics'!D:D,MATCH($C1278,'Policy Characteristics'!$C:$C,0)))</f>
        <v>End Existing Subsidies</v>
      </c>
      <c r="K1278" s="254" t="str">
        <f>IF(ISBLANK(INDEX('Policy Characteristics'!E:E,MATCH($C1278,'Policy Characteristics'!$C:$C,0))),"",INDEX('Policy Characteristics'!E:E,MATCH($C1278,'Policy Characteristics'!$C:$C,0)))</f>
        <v>cross reduce BAU subsidies</v>
      </c>
      <c r="L1278" s="261">
        <f>IF(ISBLANK(INDEX('Policy Characteristics'!F:F,MATCH($C1278,'Policy Characteristics'!$C:$C,0))),"",INDEX('Policy Characteristics'!F:F,MATCH($C1278,'Policy Characteristics'!$C:$C,0)))</f>
        <v>0</v>
      </c>
      <c r="M1278" s="261">
        <f>IF(ISBLANK(INDEX('Policy Characteristics'!G:G,MATCH($C1278,'Policy Characteristics'!$C:$C,0))),"",INDEX('Policy Characteristics'!G:G,MATCH($C1278,'Policy Characteristics'!$C:$C,0)))</f>
        <v>1</v>
      </c>
      <c r="N1278" s="261">
        <f>IF(ISBLANK(INDEX('Policy Characteristics'!H:H,MATCH($C1278,'Policy Characteristics'!$C:$C,0))),"",INDEX('Policy Characteristics'!H:H,MATCH($C1278,'Policy Characteristics'!$C:$C,0)))</f>
        <v>0.01</v>
      </c>
      <c r="O1278" s="254" t="str">
        <f>IF(ISBLANK(INDEX('Policy Characteristics'!I:I,MATCH($C1278,'Policy Characteristics'!$C:$C,0))),"",INDEX('Policy Characteristics'!I:I,MATCH($C1278,'Policy Characteristics'!$C:$C,0)))</f>
        <v>% reduction in BAU subsidies</v>
      </c>
      <c r="P1278" s="254" t="str">
        <f>IF(ISBLANK(INDEX('Policy Characteristics'!J:J,MATCH($C1278,'Policy Characteristics'!$C:$C,0))),"",INDEX('Policy Characteristics'!J:J,MATCH($C1278,'Policy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8" s="254" t="str">
        <f>IF(ISBLANK(INDEX('Policy Characteristics'!K:K,MATCH($C1278,'Policy Characteristics'!$C:$C,0))),"",INDEX('Policy Characteristics'!K:K,MATCH($C1278,'Policy Characteristics'!$C:$C,0)))</f>
        <v>fuels.html#end-subsidies</v>
      </c>
      <c r="R1278" s="254" t="str">
        <f>IF(ISBLANK(INDEX('Policy Characteristics'!L:L,MATCH($C1278,'Policy Characteristics'!$C:$C,0))),"",INDEX('Policy Characteristics'!L:L,MATCH($C1278,'Policy Characteristics'!$C:$C,0)))</f>
        <v>end-existing-subsidies.html</v>
      </c>
    </row>
    <row r="1279" spans="1:18" s="4" customFormat="1">
      <c r="A1279" s="254" t="str">
        <f>IF(ISBLANK(INDEX('Policy Characteristics'!A:A,MATCH($C1279,'Policy Characteristics'!$C:$C,0))),"",INDEX('Policy Characteristics'!A:A,MATCH($C1279,'Policy Characteristics'!$C:$C,0)))</f>
        <v>Cross-Sector</v>
      </c>
      <c r="B1279" s="262" t="str">
        <f>IF(ISBLANK(INDEX('Policy Characteristics'!B:B,MATCH($C1279,'Policy Characteristics'!$C:$C,0))),"",INDEX('Policy Characteristics'!B:B,MATCH($C1279,'Policy Characteristics'!$C:$C,0)))</f>
        <v>End Existing Subsidies</v>
      </c>
      <c r="C1279" s="254" t="str">
        <f t="shared" si="52"/>
        <v>Percent Reduction in BAU Subsidies</v>
      </c>
      <c r="D1279" s="6" t="s">
        <v>443</v>
      </c>
      <c r="E1279" s="45"/>
      <c r="F1279" s="6" t="s">
        <v>444</v>
      </c>
      <c r="G1279" s="45"/>
      <c r="H1279" s="43">
        <v>713</v>
      </c>
      <c r="I1279" s="325" t="s">
        <v>44</v>
      </c>
      <c r="J1279" s="255" t="str">
        <f>IF(ISBLANK(INDEX('Policy Characteristics'!D:D,MATCH($C1279,'Policy Characteristics'!$C:$C,0))),"",INDEX('Policy Characteristics'!D:D,MATCH($C1279,'Policy Characteristics'!$C:$C,0)))</f>
        <v>End Existing Subsidies</v>
      </c>
      <c r="K1279" s="254" t="str">
        <f>IF(ISBLANK(INDEX('Policy Characteristics'!E:E,MATCH($C1279,'Policy Characteristics'!$C:$C,0))),"",INDEX('Policy Characteristics'!E:E,MATCH($C1279,'Policy Characteristics'!$C:$C,0)))</f>
        <v>cross reduce BAU subsidies</v>
      </c>
      <c r="L1279" s="261">
        <f>IF(ISBLANK(INDEX('Policy Characteristics'!F:F,MATCH($C1279,'Policy Characteristics'!$C:$C,0))),"",INDEX('Policy Characteristics'!F:F,MATCH($C1279,'Policy Characteristics'!$C:$C,0)))</f>
        <v>0</v>
      </c>
      <c r="M1279" s="261">
        <f>IF(ISBLANK(INDEX('Policy Characteristics'!G:G,MATCH($C1279,'Policy Characteristics'!$C:$C,0))),"",INDEX('Policy Characteristics'!G:G,MATCH($C1279,'Policy Characteristics'!$C:$C,0)))</f>
        <v>1</v>
      </c>
      <c r="N1279" s="261">
        <f>IF(ISBLANK(INDEX('Policy Characteristics'!H:H,MATCH($C1279,'Policy Characteristics'!$C:$C,0))),"",INDEX('Policy Characteristics'!H:H,MATCH($C1279,'Policy Characteristics'!$C:$C,0)))</f>
        <v>0.01</v>
      </c>
      <c r="O1279" s="254" t="str">
        <f>IF(ISBLANK(INDEX('Policy Characteristics'!I:I,MATCH($C1279,'Policy Characteristics'!$C:$C,0))),"",INDEX('Policy Characteristics'!I:I,MATCH($C1279,'Policy Characteristics'!$C:$C,0)))</f>
        <v>% reduction in BAU subsidies</v>
      </c>
      <c r="P1279" s="254" t="str">
        <f>IF(ISBLANK(INDEX('Policy Characteristics'!J:J,MATCH($C1279,'Policy Characteristics'!$C:$C,0))),"",INDEX('Policy Characteristics'!J:J,MATCH($C1279,'Policy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79" s="254" t="str">
        <f>IF(ISBLANK(INDEX('Policy Characteristics'!K:K,MATCH($C1279,'Policy Characteristics'!$C:$C,0))),"",INDEX('Policy Characteristics'!K:K,MATCH($C1279,'Policy Characteristics'!$C:$C,0)))</f>
        <v>fuels.html#end-subsidies</v>
      </c>
      <c r="R1279" s="254" t="str">
        <f>IF(ISBLANK(INDEX('Policy Characteristics'!L:L,MATCH($C1279,'Policy Characteristics'!$C:$C,0))),"",INDEX('Policy Characteristics'!L:L,MATCH($C1279,'Policy Characteristics'!$C:$C,0)))</f>
        <v>end-existing-subsidies.html</v>
      </c>
    </row>
    <row r="1280" spans="1:18" s="4" customFormat="1">
      <c r="A1280" s="254" t="str">
        <f>IF(ISBLANK(INDEX('Policy Characteristics'!A:A,MATCH($C1280,'Policy Characteristics'!$C:$C,0))),"",INDEX('Policy Characteristics'!A:A,MATCH($C1280,'Policy Characteristics'!$C:$C,0)))</f>
        <v>Cross-Sector</v>
      </c>
      <c r="B1280" s="262" t="str">
        <f>IF(ISBLANK(INDEX('Policy Characteristics'!B:B,MATCH($C1280,'Policy Characteristics'!$C:$C,0))),"",INDEX('Policy Characteristics'!B:B,MATCH($C1280,'Policy Characteristics'!$C:$C,0)))</f>
        <v>End Existing Subsidies</v>
      </c>
      <c r="C1280" s="254" t="str">
        <f t="shared" si="52"/>
        <v>Percent Reduction in BAU Subsidies</v>
      </c>
      <c r="D1280" s="6" t="s">
        <v>2466</v>
      </c>
      <c r="E1280" s="45"/>
      <c r="F1280" s="6" t="s">
        <v>2470</v>
      </c>
      <c r="G1280" s="45"/>
      <c r="H1280" s="43">
        <v>714</v>
      </c>
      <c r="I1280" s="325" t="s">
        <v>44</v>
      </c>
      <c r="J1280" s="255" t="str">
        <f>IF(ISBLANK(INDEX('Policy Characteristics'!D:D,MATCH($C1280,'Policy Characteristics'!$C:$C,0))),"",INDEX('Policy Characteristics'!D:D,MATCH($C1280,'Policy Characteristics'!$C:$C,0)))</f>
        <v>End Existing Subsidies</v>
      </c>
      <c r="K1280" s="254" t="str">
        <f>IF(ISBLANK(INDEX('Policy Characteristics'!E:E,MATCH($C1280,'Policy Characteristics'!$C:$C,0))),"",INDEX('Policy Characteristics'!E:E,MATCH($C1280,'Policy Characteristics'!$C:$C,0)))</f>
        <v>cross reduce BAU subsidies</v>
      </c>
      <c r="L1280" s="261">
        <f>IF(ISBLANK(INDEX('Policy Characteristics'!F:F,MATCH($C1280,'Policy Characteristics'!$C:$C,0))),"",INDEX('Policy Characteristics'!F:F,MATCH($C1280,'Policy Characteristics'!$C:$C,0)))</f>
        <v>0</v>
      </c>
      <c r="M1280" s="261">
        <f>IF(ISBLANK(INDEX('Policy Characteristics'!G:G,MATCH($C1280,'Policy Characteristics'!$C:$C,0))),"",INDEX('Policy Characteristics'!G:G,MATCH($C1280,'Policy Characteristics'!$C:$C,0)))</f>
        <v>1</v>
      </c>
      <c r="N1280" s="261">
        <f>IF(ISBLANK(INDEX('Policy Characteristics'!H:H,MATCH($C1280,'Policy Characteristics'!$C:$C,0))),"",INDEX('Policy Characteristics'!H:H,MATCH($C1280,'Policy Characteristics'!$C:$C,0)))</f>
        <v>0.01</v>
      </c>
      <c r="O1280" s="254" t="str">
        <f>IF(ISBLANK(INDEX('Policy Characteristics'!I:I,MATCH($C1280,'Policy Characteristics'!$C:$C,0))),"",INDEX('Policy Characteristics'!I:I,MATCH($C1280,'Policy Characteristics'!$C:$C,0)))</f>
        <v>% reduction in BAU subsidies</v>
      </c>
      <c r="P1280" s="254" t="str">
        <f>IF(ISBLANK(INDEX('Policy Characteristics'!J:J,MATCH($C1280,'Policy Characteristics'!$C:$C,0))),"",INDEX('Policy Characteristics'!J:J,MATCH($C1280,'Policy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0" s="254" t="str">
        <f>IF(ISBLANK(INDEX('Policy Characteristics'!K:K,MATCH($C1280,'Policy Characteristics'!$C:$C,0))),"",INDEX('Policy Characteristics'!K:K,MATCH($C1280,'Policy Characteristics'!$C:$C,0)))</f>
        <v>fuels.html#end-subsidies</v>
      </c>
      <c r="R1280" s="254" t="str">
        <f>IF(ISBLANK(INDEX('Policy Characteristics'!L:L,MATCH($C1280,'Policy Characteristics'!$C:$C,0))),"",INDEX('Policy Characteristics'!L:L,MATCH($C1280,'Policy Characteristics'!$C:$C,0)))</f>
        <v>end-existing-subsidies.html</v>
      </c>
    </row>
    <row r="1281" spans="1:18" s="4" customFormat="1">
      <c r="A1281" s="254" t="str">
        <f>IF(ISBLANK(INDEX('Policy Characteristics'!A:A,MATCH($C1281,'Policy Characteristics'!$C:$C,0))),"",INDEX('Policy Characteristics'!A:A,MATCH($C1281,'Policy Characteristics'!$C:$C,0)))</f>
        <v>Cross-Sector</v>
      </c>
      <c r="B1281" s="262" t="str">
        <f>IF(ISBLANK(INDEX('Policy Characteristics'!B:B,MATCH($C1281,'Policy Characteristics'!$C:$C,0))),"",INDEX('Policy Characteristics'!B:B,MATCH($C1281,'Policy Characteristics'!$C:$C,0)))</f>
        <v>End Existing Subsidies</v>
      </c>
      <c r="C1281" s="254" t="str">
        <f t="shared" ref="C1281" si="53">C$1264</f>
        <v>Percent Reduction in BAU Subsidies</v>
      </c>
      <c r="D1281" s="6" t="s">
        <v>2476</v>
      </c>
      <c r="E1281" s="45"/>
      <c r="F1281" s="6" t="s">
        <v>2477</v>
      </c>
      <c r="G1281" s="45"/>
      <c r="H1281" s="43">
        <v>715</v>
      </c>
      <c r="I1281" s="325" t="s">
        <v>44</v>
      </c>
      <c r="J1281" s="255" t="str">
        <f>IF(ISBLANK(INDEX('Policy Characteristics'!D:D,MATCH($C1281,'Policy Characteristics'!$C:$C,0))),"",INDEX('Policy Characteristics'!D:D,MATCH($C1281,'Policy Characteristics'!$C:$C,0)))</f>
        <v>End Existing Subsidies</v>
      </c>
      <c r="K1281" s="254" t="str">
        <f>IF(ISBLANK(INDEX('Policy Characteristics'!E:E,MATCH($C1281,'Policy Characteristics'!$C:$C,0))),"",INDEX('Policy Characteristics'!E:E,MATCH($C1281,'Policy Characteristics'!$C:$C,0)))</f>
        <v>cross reduce BAU subsidies</v>
      </c>
      <c r="L1281" s="261">
        <f>IF(ISBLANK(INDEX('Policy Characteristics'!F:F,MATCH($C1281,'Policy Characteristics'!$C:$C,0))),"",INDEX('Policy Characteristics'!F:F,MATCH($C1281,'Policy Characteristics'!$C:$C,0)))</f>
        <v>0</v>
      </c>
      <c r="M1281" s="261">
        <f>IF(ISBLANK(INDEX('Policy Characteristics'!G:G,MATCH($C1281,'Policy Characteristics'!$C:$C,0))),"",INDEX('Policy Characteristics'!G:G,MATCH($C1281,'Policy Characteristics'!$C:$C,0)))</f>
        <v>1</v>
      </c>
      <c r="N1281" s="261">
        <f>IF(ISBLANK(INDEX('Policy Characteristics'!H:H,MATCH($C1281,'Policy Characteristics'!$C:$C,0))),"",INDEX('Policy Characteristics'!H:H,MATCH($C1281,'Policy Characteristics'!$C:$C,0)))</f>
        <v>0.01</v>
      </c>
      <c r="O1281" s="254" t="str">
        <f>IF(ISBLANK(INDEX('Policy Characteristics'!I:I,MATCH($C1281,'Policy Characteristics'!$C:$C,0))),"",INDEX('Policy Characteristics'!I:I,MATCH($C1281,'Policy Characteristics'!$C:$C,0)))</f>
        <v>% reduction in BAU subsidies</v>
      </c>
      <c r="P1281" s="254" t="str">
        <f>IF(ISBLANK(INDEX('Policy Characteristics'!J:J,MATCH($C1281,'Policy Characteristics'!$C:$C,0))),"",INDEX('Policy Characteristics'!J:J,MATCH($C1281,'Policy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1" s="254" t="str">
        <f>IF(ISBLANK(INDEX('Policy Characteristics'!K:K,MATCH($C1281,'Policy Characteristics'!$C:$C,0))),"",INDEX('Policy Characteristics'!K:K,MATCH($C1281,'Policy Characteristics'!$C:$C,0)))</f>
        <v>fuels.html#end-subsidies</v>
      </c>
      <c r="R1281" s="254" t="str">
        <f>IF(ISBLANK(INDEX('Policy Characteristics'!L:L,MATCH($C1281,'Policy Characteristics'!$C:$C,0))),"",INDEX('Policy Characteristics'!L:L,MATCH($C1281,'Policy Characteristics'!$C:$C,0)))</f>
        <v>end-existing-subsidies.html</v>
      </c>
    </row>
    <row r="1282" spans="1:18" s="4" customFormat="1">
      <c r="A1282" s="254" t="str">
        <f>IF(ISBLANK(INDEX('Policy Characteristics'!A:A,MATCH($C1282,'Policy Characteristics'!$C:$C,0))),"",INDEX('Policy Characteristics'!A:A,MATCH($C1282,'Policy Characteristics'!$C:$C,0)))</f>
        <v>Cross-Sector</v>
      </c>
      <c r="B1282" s="262" t="str">
        <f>IF(ISBLANK(INDEX('Policy Characteristics'!B:B,MATCH($C1282,'Policy Characteristics'!$C:$C,0))),"",INDEX('Policy Characteristics'!B:B,MATCH($C1282,'Policy Characteristics'!$C:$C,0)))</f>
        <v>End Existing Subsidies</v>
      </c>
      <c r="C1282" s="254" t="str">
        <f t="shared" ref="C1282:C1284" si="54">C$1264</f>
        <v>Percent Reduction in BAU Subsidies</v>
      </c>
      <c r="D1282" s="6" t="s">
        <v>2467</v>
      </c>
      <c r="E1282" s="45"/>
      <c r="F1282" s="6" t="s">
        <v>2471</v>
      </c>
      <c r="G1282" s="45"/>
      <c r="H1282" s="43">
        <v>716</v>
      </c>
      <c r="I1282" s="325" t="s">
        <v>44</v>
      </c>
      <c r="J1282" s="255" t="str">
        <f>IF(ISBLANK(INDEX('Policy Characteristics'!D:D,MATCH($C1282,'Policy Characteristics'!$C:$C,0))),"",INDEX('Policy Characteristics'!D:D,MATCH($C1282,'Policy Characteristics'!$C:$C,0)))</f>
        <v>End Existing Subsidies</v>
      </c>
      <c r="K1282" s="254" t="str">
        <f>IF(ISBLANK(INDEX('Policy Characteristics'!E:E,MATCH($C1282,'Policy Characteristics'!$C:$C,0))),"",INDEX('Policy Characteristics'!E:E,MATCH($C1282,'Policy Characteristics'!$C:$C,0)))</f>
        <v>cross reduce BAU subsidies</v>
      </c>
      <c r="L1282" s="261">
        <f>IF(ISBLANK(INDEX('Policy Characteristics'!F:F,MATCH($C1282,'Policy Characteristics'!$C:$C,0))),"",INDEX('Policy Characteristics'!F:F,MATCH($C1282,'Policy Characteristics'!$C:$C,0)))</f>
        <v>0</v>
      </c>
      <c r="M1282" s="261">
        <f>IF(ISBLANK(INDEX('Policy Characteristics'!G:G,MATCH($C1282,'Policy Characteristics'!$C:$C,0))),"",INDEX('Policy Characteristics'!G:G,MATCH($C1282,'Policy Characteristics'!$C:$C,0)))</f>
        <v>1</v>
      </c>
      <c r="N1282" s="261">
        <f>IF(ISBLANK(INDEX('Policy Characteristics'!H:H,MATCH($C1282,'Policy Characteristics'!$C:$C,0))),"",INDEX('Policy Characteristics'!H:H,MATCH($C1282,'Policy Characteristics'!$C:$C,0)))</f>
        <v>0.01</v>
      </c>
      <c r="O1282" s="254" t="str">
        <f>IF(ISBLANK(INDEX('Policy Characteristics'!I:I,MATCH($C1282,'Policy Characteristics'!$C:$C,0))),"",INDEX('Policy Characteristics'!I:I,MATCH($C1282,'Policy Characteristics'!$C:$C,0)))</f>
        <v>% reduction in BAU subsidies</v>
      </c>
      <c r="P1282" s="254" t="str">
        <f>IF(ISBLANK(INDEX('Policy Characteristics'!J:J,MATCH($C1282,'Policy Characteristics'!$C:$C,0))),"",INDEX('Policy Characteristics'!J:J,MATCH($C1282,'Policy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2" s="254" t="str">
        <f>IF(ISBLANK(INDEX('Policy Characteristics'!K:K,MATCH($C1282,'Policy Characteristics'!$C:$C,0))),"",INDEX('Policy Characteristics'!K:K,MATCH($C1282,'Policy Characteristics'!$C:$C,0)))</f>
        <v>fuels.html#end-subsidies</v>
      </c>
      <c r="R1282" s="254" t="str">
        <f>IF(ISBLANK(INDEX('Policy Characteristics'!L:L,MATCH($C1282,'Policy Characteristics'!$C:$C,0))),"",INDEX('Policy Characteristics'!L:L,MATCH($C1282,'Policy Characteristics'!$C:$C,0)))</f>
        <v>end-existing-subsidies.html</v>
      </c>
    </row>
    <row r="1283" spans="1:18" s="4" customFormat="1">
      <c r="A1283" s="254" t="str">
        <f>IF(ISBLANK(INDEX('Policy Characteristics'!A:A,MATCH($C1283,'Policy Characteristics'!$C:$C,0))),"",INDEX('Policy Characteristics'!A:A,MATCH($C1283,'Policy Characteristics'!$C:$C,0)))</f>
        <v>Cross-Sector</v>
      </c>
      <c r="B1283" s="262" t="str">
        <f>IF(ISBLANK(INDEX('Policy Characteristics'!B:B,MATCH($C1283,'Policy Characteristics'!$C:$C,0))),"",INDEX('Policy Characteristics'!B:B,MATCH($C1283,'Policy Characteristics'!$C:$C,0)))</f>
        <v>End Existing Subsidies</v>
      </c>
      <c r="C1283" s="254" t="str">
        <f t="shared" si="54"/>
        <v>Percent Reduction in BAU Subsidies</v>
      </c>
      <c r="D1283" s="6" t="s">
        <v>2468</v>
      </c>
      <c r="E1283" s="45"/>
      <c r="F1283" s="6" t="s">
        <v>2472</v>
      </c>
      <c r="G1283" s="45"/>
      <c r="H1283" s="43">
        <v>717</v>
      </c>
      <c r="I1283" s="325" t="s">
        <v>44</v>
      </c>
      <c r="J1283" s="255" t="str">
        <f>IF(ISBLANK(INDEX('Policy Characteristics'!D:D,MATCH($C1283,'Policy Characteristics'!$C:$C,0))),"",INDEX('Policy Characteristics'!D:D,MATCH($C1283,'Policy Characteristics'!$C:$C,0)))</f>
        <v>End Existing Subsidies</v>
      </c>
      <c r="K1283" s="254" t="str">
        <f>IF(ISBLANK(INDEX('Policy Characteristics'!E:E,MATCH($C1283,'Policy Characteristics'!$C:$C,0))),"",INDEX('Policy Characteristics'!E:E,MATCH($C1283,'Policy Characteristics'!$C:$C,0)))</f>
        <v>cross reduce BAU subsidies</v>
      </c>
      <c r="L1283" s="261">
        <f>IF(ISBLANK(INDEX('Policy Characteristics'!F:F,MATCH($C1283,'Policy Characteristics'!$C:$C,0))),"",INDEX('Policy Characteristics'!F:F,MATCH($C1283,'Policy Characteristics'!$C:$C,0)))</f>
        <v>0</v>
      </c>
      <c r="M1283" s="261">
        <f>IF(ISBLANK(INDEX('Policy Characteristics'!G:G,MATCH($C1283,'Policy Characteristics'!$C:$C,0))),"",INDEX('Policy Characteristics'!G:G,MATCH($C1283,'Policy Characteristics'!$C:$C,0)))</f>
        <v>1</v>
      </c>
      <c r="N1283" s="261">
        <f>IF(ISBLANK(INDEX('Policy Characteristics'!H:H,MATCH($C1283,'Policy Characteristics'!$C:$C,0))),"",INDEX('Policy Characteristics'!H:H,MATCH($C1283,'Policy Characteristics'!$C:$C,0)))</f>
        <v>0.01</v>
      </c>
      <c r="O1283" s="254" t="str">
        <f>IF(ISBLANK(INDEX('Policy Characteristics'!I:I,MATCH($C1283,'Policy Characteristics'!$C:$C,0))),"",INDEX('Policy Characteristics'!I:I,MATCH($C1283,'Policy Characteristics'!$C:$C,0)))</f>
        <v>% reduction in BAU subsidies</v>
      </c>
      <c r="P1283" s="254" t="str">
        <f>IF(ISBLANK(INDEX('Policy Characteristics'!J:J,MATCH($C1283,'Policy Characteristics'!$C:$C,0))),"",INDEX('Policy Characteristics'!J:J,MATCH($C1283,'Policy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3" s="254" t="str">
        <f>IF(ISBLANK(INDEX('Policy Characteristics'!K:K,MATCH($C1283,'Policy Characteristics'!$C:$C,0))),"",INDEX('Policy Characteristics'!K:K,MATCH($C1283,'Policy Characteristics'!$C:$C,0)))</f>
        <v>fuels.html#end-subsidies</v>
      </c>
      <c r="R1283" s="254" t="str">
        <f>IF(ISBLANK(INDEX('Policy Characteristics'!L:L,MATCH($C1283,'Policy Characteristics'!$C:$C,0))),"",INDEX('Policy Characteristics'!L:L,MATCH($C1283,'Policy Characteristics'!$C:$C,0)))</f>
        <v>end-existing-subsidies.html</v>
      </c>
    </row>
    <row r="1284" spans="1:18" s="4" customFormat="1">
      <c r="A1284" s="254" t="str">
        <f>IF(ISBLANK(INDEX('Policy Characteristics'!A:A,MATCH($C1284,'Policy Characteristics'!$C:$C,0))),"",INDEX('Policy Characteristics'!A:A,MATCH($C1284,'Policy Characteristics'!$C:$C,0)))</f>
        <v>Cross-Sector</v>
      </c>
      <c r="B1284" s="262" t="str">
        <f>IF(ISBLANK(INDEX('Policy Characteristics'!B:B,MATCH($C1284,'Policy Characteristics'!$C:$C,0))),"",INDEX('Policy Characteristics'!B:B,MATCH($C1284,'Policy Characteristics'!$C:$C,0)))</f>
        <v>End Existing Subsidies</v>
      </c>
      <c r="C1284" s="254" t="str">
        <f t="shared" si="54"/>
        <v>Percent Reduction in BAU Subsidies</v>
      </c>
      <c r="D1284" s="6" t="s">
        <v>2469</v>
      </c>
      <c r="E1284" s="45"/>
      <c r="F1284" s="6" t="s">
        <v>2473</v>
      </c>
      <c r="G1284" s="45"/>
      <c r="H1284" s="43">
        <v>718</v>
      </c>
      <c r="I1284" s="325" t="s">
        <v>44</v>
      </c>
      <c r="J1284" s="255" t="str">
        <f>IF(ISBLANK(INDEX('Policy Characteristics'!D:D,MATCH($C1284,'Policy Characteristics'!$C:$C,0))),"",INDEX('Policy Characteristics'!D:D,MATCH($C1284,'Policy Characteristics'!$C:$C,0)))</f>
        <v>End Existing Subsidies</v>
      </c>
      <c r="K1284" s="254" t="str">
        <f>IF(ISBLANK(INDEX('Policy Characteristics'!E:E,MATCH($C1284,'Policy Characteristics'!$C:$C,0))),"",INDEX('Policy Characteristics'!E:E,MATCH($C1284,'Policy Characteristics'!$C:$C,0)))</f>
        <v>cross reduce BAU subsidies</v>
      </c>
      <c r="L1284" s="261">
        <f>IF(ISBLANK(INDEX('Policy Characteristics'!F:F,MATCH($C1284,'Policy Characteristics'!$C:$C,0))),"",INDEX('Policy Characteristics'!F:F,MATCH($C1284,'Policy Characteristics'!$C:$C,0)))</f>
        <v>0</v>
      </c>
      <c r="M1284" s="261">
        <f>IF(ISBLANK(INDEX('Policy Characteristics'!G:G,MATCH($C1284,'Policy Characteristics'!$C:$C,0))),"",INDEX('Policy Characteristics'!G:G,MATCH($C1284,'Policy Characteristics'!$C:$C,0)))</f>
        <v>1</v>
      </c>
      <c r="N1284" s="261">
        <f>IF(ISBLANK(INDEX('Policy Characteristics'!H:H,MATCH($C1284,'Policy Characteristics'!$C:$C,0))),"",INDEX('Policy Characteristics'!H:H,MATCH($C1284,'Policy Characteristics'!$C:$C,0)))</f>
        <v>0.01</v>
      </c>
      <c r="O1284" s="254" t="str">
        <f>IF(ISBLANK(INDEX('Policy Characteristics'!I:I,MATCH($C1284,'Policy Characteristics'!$C:$C,0))),"",INDEX('Policy Characteristics'!I:I,MATCH($C1284,'Policy Characteristics'!$C:$C,0)))</f>
        <v>% reduction in BAU subsidies</v>
      </c>
      <c r="P1284" s="254" t="str">
        <f>IF(ISBLANK(INDEX('Policy Characteristics'!J:J,MATCH($C1284,'Policy Characteristics'!$C:$C,0))),"",INDEX('Policy Characteristics'!J:J,MATCH($C1284,'Policy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84" s="254" t="str">
        <f>IF(ISBLANK(INDEX('Policy Characteristics'!K:K,MATCH($C1284,'Policy Characteristics'!$C:$C,0))),"",INDEX('Policy Characteristics'!K:K,MATCH($C1284,'Policy Characteristics'!$C:$C,0)))</f>
        <v>fuels.html#end-subsidies</v>
      </c>
      <c r="R1284" s="254" t="str">
        <f>IF(ISBLANK(INDEX('Policy Characteristics'!L:L,MATCH($C1284,'Policy Characteristics'!$C:$C,0))),"",INDEX('Policy Characteristics'!L:L,MATCH($C1284,'Policy Characteristics'!$C:$C,0)))</f>
        <v>end-existing-subsidies.html</v>
      </c>
    </row>
    <row r="1285" spans="1:18" s="2" customFormat="1">
      <c r="A1285" s="254" t="str">
        <f>IF(ISBLANK(INDEX('Policy Characteristics'!A:A,MATCH($C1285,'Policy Characteristics'!$C:$C,0))),"",INDEX('Policy Characteristics'!A:A,MATCH($C1285,'Policy Characteristics'!$C:$C,0)))</f>
        <v>Cross-Sector</v>
      </c>
      <c r="B1285" s="262" t="str">
        <f>IF(ISBLANK(INDEX('Policy Characteristics'!B:B,MATCH($C1285,'Policy Characteristics'!$C:$C,0))),"",INDEX('Policy Characteristics'!B:B,MATCH($C1285,'Policy Characteristics'!$C:$C,0)))</f>
        <v>Exempt Non-CO2 Emissions from C Tax</v>
      </c>
      <c r="C1285" s="317" t="s">
        <v>2447</v>
      </c>
      <c r="D1285" s="6"/>
      <c r="E1285" s="6"/>
      <c r="F1285" s="6"/>
      <c r="G1285" s="6"/>
      <c r="H1285" s="43">
        <v>719</v>
      </c>
      <c r="I1285" s="325" t="s">
        <v>44</v>
      </c>
      <c r="J1285" s="255" t="str">
        <f>IF(ISBLANK(INDEX('Policy Characteristics'!D:D,MATCH($C1285,'Policy Characteristics'!$C:$C,0))),"",INDEX('Policy Characteristics'!D:D,MATCH($C1285,'Policy Characteristics'!$C:$C,0)))</f>
        <v/>
      </c>
      <c r="K1285" s="254" t="str">
        <f>IF(ISBLANK(INDEX('Policy Characteristics'!E:E,MATCH($C1285,'Policy Characteristics'!$C:$C,0))),"",INDEX('Policy Characteristics'!E:E,MATCH($C1285,'Policy Characteristics'!$C:$C,0)))</f>
        <v>cross toggle whether carbon tax affects non CO2 emissions</v>
      </c>
      <c r="L1285" s="254">
        <f>IF(ISBLANK(INDEX('Policy Characteristics'!F:F,MATCH($C1285,'Policy Characteristics'!$C:$C,0))),"",INDEX('Policy Characteristics'!F:F,MATCH($C1285,'Policy Characteristics'!$C:$C,0)))</f>
        <v>0</v>
      </c>
      <c r="M1285" s="254">
        <f>IF(ISBLANK(INDEX('Policy Characteristics'!G:G,MATCH($C1285,'Policy Characteristics'!$C:$C,0))),"",INDEX('Policy Characteristics'!G:G,MATCH($C1285,'Policy Characteristics'!$C:$C,0)))</f>
        <v>1</v>
      </c>
      <c r="N1285" s="254">
        <f>IF(ISBLANK(INDEX('Policy Characteristics'!H:H,MATCH($C1285,'Policy Characteristics'!$C:$C,0))),"",INDEX('Policy Characteristics'!H:H,MATCH($C1285,'Policy Characteristics'!$C:$C,0)))</f>
        <v>1</v>
      </c>
      <c r="O1285" s="254" t="str">
        <f>IF(ISBLANK(INDEX('Policy Characteristics'!I:I,MATCH($C1285,'Policy Characteristics'!$C:$C,0))),"",INDEX('Policy Characteristics'!I:I,MATCH($C1285,'Policy Characteristics'!$C:$C,0)))</f>
        <v>on/off</v>
      </c>
      <c r="P1285" s="254" t="str">
        <f>IF(ISBLANK(INDEX('Policy Characteristics'!J:J,MATCH($C1285,'Policy Characteristics'!$C:$C,0))),"",INDEX('Policy Characteristics'!J:J,MATCH($C1285,'Policy Characteristics'!$C:$C,0)))</f>
        <v>**Description:** By default, the carbon tax applies to CO2 and non-CO2 emissions. This policy exempts non-CO2 emissions, meaning the carbon tax will only apply to CO2 emissions.</v>
      </c>
      <c r="Q1285" s="254" t="str">
        <f>IF(ISBLANK(INDEX('Policy Characteristics'!K:K,MATCH($C1285,'Policy Characteristics'!$C:$C,0))),"",INDEX('Policy Characteristics'!K:K,MATCH($C1285,'Policy Characteristics'!$C:$C,0)))</f>
        <v>fuels.html#carbon-tax</v>
      </c>
      <c r="R1285" s="254" t="str">
        <f>IF(ISBLANK(INDEX('Policy Characteristics'!L:L,MATCH($C1285,'Policy Characteristics'!$C:$C,0))),"",INDEX('Policy Characteristics'!L:L,MATCH($C1285,'Policy Characteristics'!$C:$C,0)))</f>
        <v>carbon-tax.html</v>
      </c>
    </row>
    <row r="1286" spans="1:18" s="2" customFormat="1">
      <c r="A1286" s="254" t="str">
        <f>IF(ISBLANK(INDEX('Policy Characteristics'!A:A,MATCH($C1286,'Policy Characteristics'!$C:$C,0))),"",INDEX('Policy Characteristics'!A:A,MATCH($C1286,'Policy Characteristics'!$C:$C,0)))</f>
        <v>Cross-Sector</v>
      </c>
      <c r="B1286" s="262" t="str">
        <f>IF(ISBLANK(INDEX('Policy Characteristics'!B:B,MATCH($C1286,'Policy Characteristics'!$C:$C,0))),"",INDEX('Policy Characteristics'!B:B,MATCH($C1286,'Policy Characteristics'!$C:$C,0)))</f>
        <v>Exempt Process Emissions from C Tax</v>
      </c>
      <c r="C1286" s="1" t="s">
        <v>3376</v>
      </c>
      <c r="D1286" s="45" t="s">
        <v>3066</v>
      </c>
      <c r="E1286" s="6"/>
      <c r="F1286" t="s">
        <v>3091</v>
      </c>
      <c r="G1286" s="6"/>
      <c r="H1286" s="47">
        <v>1628</v>
      </c>
      <c r="I1286" s="325" t="s">
        <v>43</v>
      </c>
      <c r="J1286" s="255" t="str">
        <f>IF(ISBLANK(INDEX('Policy Characteristics'!D:D,MATCH($C1286,'Policy Characteristics'!$C:$C,0))),"",INDEX('Policy Characteristics'!D:D,MATCH($C1286,'Policy Characteristics'!$C:$C,0)))</f>
        <v/>
      </c>
      <c r="K1286" s="254" t="str">
        <f>IF(ISBLANK(INDEX('Policy Characteristics'!E:E,MATCH($C1286,'Policy Characteristics'!$C:$C,0))),"",INDEX('Policy Characteristics'!E:E,MATCH($C1286,'Policy Characteristics'!$C:$C,0)))</f>
        <v>cross toggle whether carbon tax affects process emissions</v>
      </c>
      <c r="L1286" s="254">
        <f>IF(ISBLANK(INDEX('Policy Characteristics'!F:F,MATCH($C1286,'Policy Characteristics'!$C:$C,0))),"",INDEX('Policy Characteristics'!F:F,MATCH($C1286,'Policy Characteristics'!$C:$C,0)))</f>
        <v>0</v>
      </c>
      <c r="M1286" s="254">
        <f>IF(ISBLANK(INDEX('Policy Characteristics'!G:G,MATCH($C1286,'Policy Characteristics'!$C:$C,0))),"",INDEX('Policy Characteristics'!G:G,MATCH($C1286,'Policy Characteristics'!$C:$C,0)))</f>
        <v>1</v>
      </c>
      <c r="N1286" s="254">
        <f>IF(ISBLANK(INDEX('Policy Characteristics'!H:H,MATCH($C1286,'Policy Characteristics'!$C:$C,0))),"",INDEX('Policy Characteristics'!H:H,MATCH($C1286,'Policy Characteristics'!$C:$C,0)))</f>
        <v>1</v>
      </c>
      <c r="O1286" s="254" t="str">
        <f>IF(ISBLANK(INDEX('Policy Characteristics'!I:I,MATCH($C1286,'Policy Characteristics'!$C:$C,0))),"",INDEX('Policy Characteristics'!I:I,MATCH($C1286,'Policy Characteristics'!$C:$C,0)))</f>
        <v>on/off</v>
      </c>
      <c r="P1286" s="254" t="str">
        <f>IF(ISBLANK(INDEX('Policy Characteristics'!J:J,MATCH($C1286,'Policy Characteristics'!$C:$C,0))),"",INDEX('Policy Characteristics'!J:J,MATCH($C1286,'Policy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6" s="254" t="str">
        <f>IF(ISBLANK(INDEX('Policy Characteristics'!K:K,MATCH($C1286,'Policy Characteristics'!$C:$C,0))),"",INDEX('Policy Characteristics'!K:K,MATCH($C1286,'Policy Characteristics'!$C:$C,0)))</f>
        <v>fuels.html#carbon-tax</v>
      </c>
      <c r="R1286" s="254" t="str">
        <f>IF(ISBLANK(INDEX('Policy Characteristics'!L:L,MATCH($C1286,'Policy Characteristics'!$C:$C,0))),"",INDEX('Policy Characteristics'!L:L,MATCH($C1286,'Policy Characteristics'!$C:$C,0)))</f>
        <v>carbon-tax.html</v>
      </c>
    </row>
    <row r="1287" spans="1:18" s="2" customFormat="1">
      <c r="A1287" s="254" t="str">
        <f>IF(ISBLANK(INDEX('Policy Characteristics'!A:A,MATCH($C1287,'Policy Characteristics'!$C:$C,0))),"",INDEX('Policy Characteristics'!A:A,MATCH($C1287,'Policy Characteristics'!$C:$C,0)))</f>
        <v>Cross-Sector</v>
      </c>
      <c r="B1287" s="262" t="str">
        <f>IF(ISBLANK(INDEX('Policy Characteristics'!B:B,MATCH($C1287,'Policy Characteristics'!$C:$C,0))),"",INDEX('Policy Characteristics'!B:B,MATCH($C1287,'Policy Characteristics'!$C:$C,0)))</f>
        <v>Exempt Process Emissions from C Tax</v>
      </c>
      <c r="C1287" s="254" t="str">
        <f>C$1286</f>
        <v>BEPEfCT Boolean Exempt Process Emissions from Carbon Tax</v>
      </c>
      <c r="D1287" s="6" t="s">
        <v>3067</v>
      </c>
      <c r="E1287" s="6"/>
      <c r="F1287" t="s">
        <v>2762</v>
      </c>
      <c r="G1287" s="6"/>
      <c r="H1287" s="47">
        <v>1629</v>
      </c>
      <c r="I1287" s="325" t="s">
        <v>43</v>
      </c>
      <c r="J1287" s="255" t="str">
        <f>IF(ISBLANK(INDEX('Policy Characteristics'!D:D,MATCH($C1287,'Policy Characteristics'!$C:$C,0))),"",INDEX('Policy Characteristics'!D:D,MATCH($C1287,'Policy Characteristics'!$C:$C,0)))</f>
        <v/>
      </c>
      <c r="K1287" s="254" t="str">
        <f>IF(ISBLANK(INDEX('Policy Characteristics'!E:E,MATCH($C1287,'Policy Characteristics'!$C:$C,0))),"",INDEX('Policy Characteristics'!E:E,MATCH($C1287,'Policy Characteristics'!$C:$C,0)))</f>
        <v>cross toggle whether carbon tax affects process emissions</v>
      </c>
      <c r="L1287" s="254">
        <f>IF(ISBLANK(INDEX('Policy Characteristics'!F:F,MATCH($C1287,'Policy Characteristics'!$C:$C,0))),"",INDEX('Policy Characteristics'!F:F,MATCH($C1287,'Policy Characteristics'!$C:$C,0)))</f>
        <v>0</v>
      </c>
      <c r="M1287" s="254">
        <f>IF(ISBLANK(INDEX('Policy Characteristics'!G:G,MATCH($C1287,'Policy Characteristics'!$C:$C,0))),"",INDEX('Policy Characteristics'!G:G,MATCH($C1287,'Policy Characteristics'!$C:$C,0)))</f>
        <v>1</v>
      </c>
      <c r="N1287" s="254">
        <f>IF(ISBLANK(INDEX('Policy Characteristics'!H:H,MATCH($C1287,'Policy Characteristics'!$C:$C,0))),"",INDEX('Policy Characteristics'!H:H,MATCH($C1287,'Policy Characteristics'!$C:$C,0)))</f>
        <v>1</v>
      </c>
      <c r="O1287" s="254" t="str">
        <f>IF(ISBLANK(INDEX('Policy Characteristics'!I:I,MATCH($C1287,'Policy Characteristics'!$C:$C,0))),"",INDEX('Policy Characteristics'!I:I,MATCH($C1287,'Policy Characteristics'!$C:$C,0)))</f>
        <v>on/off</v>
      </c>
      <c r="P1287" s="254" t="str">
        <f>IF(ISBLANK(INDEX('Policy Characteristics'!J:J,MATCH($C1287,'Policy Characteristics'!$C:$C,0))),"",INDEX('Policy Characteristics'!J:J,MATCH($C1287,'Policy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7" s="254" t="str">
        <f>IF(ISBLANK(INDEX('Policy Characteristics'!K:K,MATCH($C1287,'Policy Characteristics'!$C:$C,0))),"",INDEX('Policy Characteristics'!K:K,MATCH($C1287,'Policy Characteristics'!$C:$C,0)))</f>
        <v>fuels.html#carbon-tax</v>
      </c>
      <c r="R1287" s="254" t="str">
        <f>IF(ISBLANK(INDEX('Policy Characteristics'!L:L,MATCH($C1287,'Policy Characteristics'!$C:$C,0))),"",INDEX('Policy Characteristics'!L:L,MATCH($C1287,'Policy Characteristics'!$C:$C,0)))</f>
        <v>carbon-tax.html</v>
      </c>
    </row>
    <row r="1288" spans="1:18" s="2" customFormat="1">
      <c r="A1288" s="254" t="str">
        <f>IF(ISBLANK(INDEX('Policy Characteristics'!A:A,MATCH($C1288,'Policy Characteristics'!$C:$C,0))),"",INDEX('Policy Characteristics'!A:A,MATCH($C1288,'Policy Characteristics'!$C:$C,0)))</f>
        <v>Cross-Sector</v>
      </c>
      <c r="B1288" s="262" t="str">
        <f>IF(ISBLANK(INDEX('Policy Characteristics'!B:B,MATCH($C1288,'Policy Characteristics'!$C:$C,0))),"",INDEX('Policy Characteristics'!B:B,MATCH($C1288,'Policy Characteristics'!$C:$C,0)))</f>
        <v>Exempt Process Emissions from C Tax</v>
      </c>
      <c r="C1288" s="254" t="str">
        <f t="shared" ref="C1288:C1310" si="55">C$1286</f>
        <v>BEPEfCT Boolean Exempt Process Emissions from Carbon Tax</v>
      </c>
      <c r="D1288" s="6" t="s">
        <v>3068</v>
      </c>
      <c r="E1288" s="6"/>
      <c r="F1288" t="s">
        <v>3032</v>
      </c>
      <c r="G1288" s="6"/>
      <c r="H1288" s="47">
        <v>1630</v>
      </c>
      <c r="I1288" s="325" t="s">
        <v>43</v>
      </c>
      <c r="J1288" s="255" t="str">
        <f>IF(ISBLANK(INDEX('Policy Characteristics'!D:D,MATCH($C1288,'Policy Characteristics'!$C:$C,0))),"",INDEX('Policy Characteristics'!D:D,MATCH($C1288,'Policy Characteristics'!$C:$C,0)))</f>
        <v/>
      </c>
      <c r="K1288" s="254" t="str">
        <f>IF(ISBLANK(INDEX('Policy Characteristics'!E:E,MATCH($C1288,'Policy Characteristics'!$C:$C,0))),"",INDEX('Policy Characteristics'!E:E,MATCH($C1288,'Policy Characteristics'!$C:$C,0)))</f>
        <v>cross toggle whether carbon tax affects process emissions</v>
      </c>
      <c r="L1288" s="254">
        <f>IF(ISBLANK(INDEX('Policy Characteristics'!F:F,MATCH($C1288,'Policy Characteristics'!$C:$C,0))),"",INDEX('Policy Characteristics'!F:F,MATCH($C1288,'Policy Characteristics'!$C:$C,0)))</f>
        <v>0</v>
      </c>
      <c r="M1288" s="254">
        <f>IF(ISBLANK(INDEX('Policy Characteristics'!G:G,MATCH($C1288,'Policy Characteristics'!$C:$C,0))),"",INDEX('Policy Characteristics'!G:G,MATCH($C1288,'Policy Characteristics'!$C:$C,0)))</f>
        <v>1</v>
      </c>
      <c r="N1288" s="254">
        <f>IF(ISBLANK(INDEX('Policy Characteristics'!H:H,MATCH($C1288,'Policy Characteristics'!$C:$C,0))),"",INDEX('Policy Characteristics'!H:H,MATCH($C1288,'Policy Characteristics'!$C:$C,0)))</f>
        <v>1</v>
      </c>
      <c r="O1288" s="254" t="str">
        <f>IF(ISBLANK(INDEX('Policy Characteristics'!I:I,MATCH($C1288,'Policy Characteristics'!$C:$C,0))),"",INDEX('Policy Characteristics'!I:I,MATCH($C1288,'Policy Characteristics'!$C:$C,0)))</f>
        <v>on/off</v>
      </c>
      <c r="P1288" s="254" t="str">
        <f>IF(ISBLANK(INDEX('Policy Characteristics'!J:J,MATCH($C1288,'Policy Characteristics'!$C:$C,0))),"",INDEX('Policy Characteristics'!J:J,MATCH($C1288,'Policy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8" s="254" t="str">
        <f>IF(ISBLANK(INDEX('Policy Characteristics'!K:K,MATCH($C1288,'Policy Characteristics'!$C:$C,0))),"",INDEX('Policy Characteristics'!K:K,MATCH($C1288,'Policy Characteristics'!$C:$C,0)))</f>
        <v>fuels.html#carbon-tax</v>
      </c>
      <c r="R1288" s="254" t="str">
        <f>IF(ISBLANK(INDEX('Policy Characteristics'!L:L,MATCH($C1288,'Policy Characteristics'!$C:$C,0))),"",INDEX('Policy Characteristics'!L:L,MATCH($C1288,'Policy Characteristics'!$C:$C,0)))</f>
        <v>carbon-tax.html</v>
      </c>
    </row>
    <row r="1289" spans="1:18" s="2" customFormat="1">
      <c r="A1289" s="254" t="str">
        <f>IF(ISBLANK(INDEX('Policy Characteristics'!A:A,MATCH($C1289,'Policy Characteristics'!$C:$C,0))),"",INDEX('Policy Characteristics'!A:A,MATCH($C1289,'Policy Characteristics'!$C:$C,0)))</f>
        <v>Cross-Sector</v>
      </c>
      <c r="B1289" s="262" t="str">
        <f>IF(ISBLANK(INDEX('Policy Characteristics'!B:B,MATCH($C1289,'Policy Characteristics'!$C:$C,0))),"",INDEX('Policy Characteristics'!B:B,MATCH($C1289,'Policy Characteristics'!$C:$C,0)))</f>
        <v>Exempt Process Emissions from C Tax</v>
      </c>
      <c r="C1289" s="254" t="str">
        <f t="shared" si="55"/>
        <v>BEPEfCT Boolean Exempt Process Emissions from Carbon Tax</v>
      </c>
      <c r="D1289" s="6" t="s">
        <v>3069</v>
      </c>
      <c r="E1289" s="6"/>
      <c r="F1289" t="s">
        <v>3033</v>
      </c>
      <c r="G1289" s="6"/>
      <c r="H1289" s="47">
        <v>1631</v>
      </c>
      <c r="I1289" s="325" t="s">
        <v>44</v>
      </c>
      <c r="J1289" s="255" t="str">
        <f>IF(ISBLANK(INDEX('Policy Characteristics'!D:D,MATCH($C1289,'Policy Characteristics'!$C:$C,0))),"",INDEX('Policy Characteristics'!D:D,MATCH($C1289,'Policy Characteristics'!$C:$C,0)))</f>
        <v/>
      </c>
      <c r="K1289" s="254" t="str">
        <f>IF(ISBLANK(INDEX('Policy Characteristics'!E:E,MATCH($C1289,'Policy Characteristics'!$C:$C,0))),"",INDEX('Policy Characteristics'!E:E,MATCH($C1289,'Policy Characteristics'!$C:$C,0)))</f>
        <v>cross toggle whether carbon tax affects process emissions</v>
      </c>
      <c r="L1289" s="254">
        <f>IF(ISBLANK(INDEX('Policy Characteristics'!F:F,MATCH($C1289,'Policy Characteristics'!$C:$C,0))),"",INDEX('Policy Characteristics'!F:F,MATCH($C1289,'Policy Characteristics'!$C:$C,0)))</f>
        <v>0</v>
      </c>
      <c r="M1289" s="254">
        <f>IF(ISBLANK(INDEX('Policy Characteristics'!G:G,MATCH($C1289,'Policy Characteristics'!$C:$C,0))),"",INDEX('Policy Characteristics'!G:G,MATCH($C1289,'Policy Characteristics'!$C:$C,0)))</f>
        <v>1</v>
      </c>
      <c r="N1289" s="254">
        <f>IF(ISBLANK(INDEX('Policy Characteristics'!H:H,MATCH($C1289,'Policy Characteristics'!$C:$C,0))),"",INDEX('Policy Characteristics'!H:H,MATCH($C1289,'Policy Characteristics'!$C:$C,0)))</f>
        <v>1</v>
      </c>
      <c r="O1289" s="254" t="str">
        <f>IF(ISBLANK(INDEX('Policy Characteristics'!I:I,MATCH($C1289,'Policy Characteristics'!$C:$C,0))),"",INDEX('Policy Characteristics'!I:I,MATCH($C1289,'Policy Characteristics'!$C:$C,0)))</f>
        <v>on/off</v>
      </c>
      <c r="P1289" s="254" t="str">
        <f>IF(ISBLANK(INDEX('Policy Characteristics'!J:J,MATCH($C1289,'Policy Characteristics'!$C:$C,0))),"",INDEX('Policy Characteristics'!J:J,MATCH($C1289,'Policy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9" s="254" t="str">
        <f>IF(ISBLANK(INDEX('Policy Characteristics'!K:K,MATCH($C1289,'Policy Characteristics'!$C:$C,0))),"",INDEX('Policy Characteristics'!K:K,MATCH($C1289,'Policy Characteristics'!$C:$C,0)))</f>
        <v>fuels.html#carbon-tax</v>
      </c>
      <c r="R1289" s="254" t="str">
        <f>IF(ISBLANK(INDEX('Policy Characteristics'!L:L,MATCH($C1289,'Policy Characteristics'!$C:$C,0))),"",INDEX('Policy Characteristics'!L:L,MATCH($C1289,'Policy Characteristics'!$C:$C,0)))</f>
        <v>carbon-tax.html</v>
      </c>
    </row>
    <row r="1290" spans="1:18" s="2" customFormat="1">
      <c r="A1290" s="254" t="str">
        <f>IF(ISBLANK(INDEX('Policy Characteristics'!A:A,MATCH($C1290,'Policy Characteristics'!$C:$C,0))),"",INDEX('Policy Characteristics'!A:A,MATCH($C1290,'Policy Characteristics'!$C:$C,0)))</f>
        <v>Cross-Sector</v>
      </c>
      <c r="B1290" s="262" t="str">
        <f>IF(ISBLANK(INDEX('Policy Characteristics'!B:B,MATCH($C1290,'Policy Characteristics'!$C:$C,0))),"",INDEX('Policy Characteristics'!B:B,MATCH($C1290,'Policy Characteristics'!$C:$C,0)))</f>
        <v>Exempt Process Emissions from C Tax</v>
      </c>
      <c r="C1290" s="254" t="str">
        <f t="shared" si="55"/>
        <v>BEPEfCT Boolean Exempt Process Emissions from Carbon Tax</v>
      </c>
      <c r="D1290" s="6" t="s">
        <v>3070</v>
      </c>
      <c r="E1290" s="6"/>
      <c r="F1290" t="s">
        <v>3034</v>
      </c>
      <c r="G1290" s="6"/>
      <c r="H1290" s="47">
        <v>1632</v>
      </c>
      <c r="I1290" s="325" t="s">
        <v>44</v>
      </c>
      <c r="J1290" s="255" t="str">
        <f>IF(ISBLANK(INDEX('Policy Characteristics'!D:D,MATCH($C1290,'Policy Characteristics'!$C:$C,0))),"",INDEX('Policy Characteristics'!D:D,MATCH($C1290,'Policy Characteristics'!$C:$C,0)))</f>
        <v/>
      </c>
      <c r="K1290" s="254" t="str">
        <f>IF(ISBLANK(INDEX('Policy Characteristics'!E:E,MATCH($C1290,'Policy Characteristics'!$C:$C,0))),"",INDEX('Policy Characteristics'!E:E,MATCH($C1290,'Policy Characteristics'!$C:$C,0)))</f>
        <v>cross toggle whether carbon tax affects process emissions</v>
      </c>
      <c r="L1290" s="254">
        <f>IF(ISBLANK(INDEX('Policy Characteristics'!F:F,MATCH($C1290,'Policy Characteristics'!$C:$C,0))),"",INDEX('Policy Characteristics'!F:F,MATCH($C1290,'Policy Characteristics'!$C:$C,0)))</f>
        <v>0</v>
      </c>
      <c r="M1290" s="254">
        <f>IF(ISBLANK(INDEX('Policy Characteristics'!G:G,MATCH($C1290,'Policy Characteristics'!$C:$C,0))),"",INDEX('Policy Characteristics'!G:G,MATCH($C1290,'Policy Characteristics'!$C:$C,0)))</f>
        <v>1</v>
      </c>
      <c r="N1290" s="254">
        <f>IF(ISBLANK(INDEX('Policy Characteristics'!H:H,MATCH($C1290,'Policy Characteristics'!$C:$C,0))),"",INDEX('Policy Characteristics'!H:H,MATCH($C1290,'Policy Characteristics'!$C:$C,0)))</f>
        <v>1</v>
      </c>
      <c r="O1290" s="254" t="str">
        <f>IF(ISBLANK(INDEX('Policy Characteristics'!I:I,MATCH($C1290,'Policy Characteristics'!$C:$C,0))),"",INDEX('Policy Characteristics'!I:I,MATCH($C1290,'Policy Characteristics'!$C:$C,0)))</f>
        <v>on/off</v>
      </c>
      <c r="P1290" s="254" t="str">
        <f>IF(ISBLANK(INDEX('Policy Characteristics'!J:J,MATCH($C1290,'Policy Characteristics'!$C:$C,0))),"",INDEX('Policy Characteristics'!J:J,MATCH($C1290,'Policy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0" s="254" t="str">
        <f>IF(ISBLANK(INDEX('Policy Characteristics'!K:K,MATCH($C1290,'Policy Characteristics'!$C:$C,0))),"",INDEX('Policy Characteristics'!K:K,MATCH($C1290,'Policy Characteristics'!$C:$C,0)))</f>
        <v>fuels.html#carbon-tax</v>
      </c>
      <c r="R1290" s="254" t="str">
        <f>IF(ISBLANK(INDEX('Policy Characteristics'!L:L,MATCH($C1290,'Policy Characteristics'!$C:$C,0))),"",INDEX('Policy Characteristics'!L:L,MATCH($C1290,'Policy Characteristics'!$C:$C,0)))</f>
        <v>carbon-tax.html</v>
      </c>
    </row>
    <row r="1291" spans="1:18" s="2" customFormat="1">
      <c r="A1291" s="254" t="str">
        <f>IF(ISBLANK(INDEX('Policy Characteristics'!A:A,MATCH($C1291,'Policy Characteristics'!$C:$C,0))),"",INDEX('Policy Characteristics'!A:A,MATCH($C1291,'Policy Characteristics'!$C:$C,0)))</f>
        <v>Cross-Sector</v>
      </c>
      <c r="B1291" s="262" t="str">
        <f>IF(ISBLANK(INDEX('Policy Characteristics'!B:B,MATCH($C1291,'Policy Characteristics'!$C:$C,0))),"",INDEX('Policy Characteristics'!B:B,MATCH($C1291,'Policy Characteristics'!$C:$C,0)))</f>
        <v>Exempt Process Emissions from C Tax</v>
      </c>
      <c r="C1291" s="254" t="str">
        <f t="shared" si="55"/>
        <v>BEPEfCT Boolean Exempt Process Emissions from Carbon Tax</v>
      </c>
      <c r="D1291" s="6" t="s">
        <v>3071</v>
      </c>
      <c r="E1291" s="6"/>
      <c r="F1291" t="s">
        <v>3035</v>
      </c>
      <c r="G1291" s="6"/>
      <c r="H1291" s="47">
        <v>1633</v>
      </c>
      <c r="I1291" s="325" t="s">
        <v>44</v>
      </c>
      <c r="J1291" s="255" t="str">
        <f>IF(ISBLANK(INDEX('Policy Characteristics'!D:D,MATCH($C1291,'Policy Characteristics'!$C:$C,0))),"",INDEX('Policy Characteristics'!D:D,MATCH($C1291,'Policy Characteristics'!$C:$C,0)))</f>
        <v/>
      </c>
      <c r="K1291" s="254" t="str">
        <f>IF(ISBLANK(INDEX('Policy Characteristics'!E:E,MATCH($C1291,'Policy Characteristics'!$C:$C,0))),"",INDEX('Policy Characteristics'!E:E,MATCH($C1291,'Policy Characteristics'!$C:$C,0)))</f>
        <v>cross toggle whether carbon tax affects process emissions</v>
      </c>
      <c r="L1291" s="254">
        <f>IF(ISBLANK(INDEX('Policy Characteristics'!F:F,MATCH($C1291,'Policy Characteristics'!$C:$C,0))),"",INDEX('Policy Characteristics'!F:F,MATCH($C1291,'Policy Characteristics'!$C:$C,0)))</f>
        <v>0</v>
      </c>
      <c r="M1291" s="254">
        <f>IF(ISBLANK(INDEX('Policy Characteristics'!G:G,MATCH($C1291,'Policy Characteristics'!$C:$C,0))),"",INDEX('Policy Characteristics'!G:G,MATCH($C1291,'Policy Characteristics'!$C:$C,0)))</f>
        <v>1</v>
      </c>
      <c r="N1291" s="254">
        <f>IF(ISBLANK(INDEX('Policy Characteristics'!H:H,MATCH($C1291,'Policy Characteristics'!$C:$C,0))),"",INDEX('Policy Characteristics'!H:H,MATCH($C1291,'Policy Characteristics'!$C:$C,0)))</f>
        <v>1</v>
      </c>
      <c r="O1291" s="254" t="str">
        <f>IF(ISBLANK(INDEX('Policy Characteristics'!I:I,MATCH($C1291,'Policy Characteristics'!$C:$C,0))),"",INDEX('Policy Characteristics'!I:I,MATCH($C1291,'Policy Characteristics'!$C:$C,0)))</f>
        <v>on/off</v>
      </c>
      <c r="P1291" s="254" t="str">
        <f>IF(ISBLANK(INDEX('Policy Characteristics'!J:J,MATCH($C1291,'Policy Characteristics'!$C:$C,0))),"",INDEX('Policy Characteristics'!J:J,MATCH($C1291,'Policy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1" s="254" t="str">
        <f>IF(ISBLANK(INDEX('Policy Characteristics'!K:K,MATCH($C1291,'Policy Characteristics'!$C:$C,0))),"",INDEX('Policy Characteristics'!K:K,MATCH($C1291,'Policy Characteristics'!$C:$C,0)))</f>
        <v>fuels.html#carbon-tax</v>
      </c>
      <c r="R1291" s="254" t="str">
        <f>IF(ISBLANK(INDEX('Policy Characteristics'!L:L,MATCH($C1291,'Policy Characteristics'!$C:$C,0))),"",INDEX('Policy Characteristics'!L:L,MATCH($C1291,'Policy Characteristics'!$C:$C,0)))</f>
        <v>carbon-tax.html</v>
      </c>
    </row>
    <row r="1292" spans="1:18" s="2" customFormat="1">
      <c r="A1292" s="254" t="str">
        <f>IF(ISBLANK(INDEX('Policy Characteristics'!A:A,MATCH($C1292,'Policy Characteristics'!$C:$C,0))),"",INDEX('Policy Characteristics'!A:A,MATCH($C1292,'Policy Characteristics'!$C:$C,0)))</f>
        <v>Cross-Sector</v>
      </c>
      <c r="B1292" s="262" t="str">
        <f>IF(ISBLANK(INDEX('Policy Characteristics'!B:B,MATCH($C1292,'Policy Characteristics'!$C:$C,0))),"",INDEX('Policy Characteristics'!B:B,MATCH($C1292,'Policy Characteristics'!$C:$C,0)))</f>
        <v>Exempt Process Emissions from C Tax</v>
      </c>
      <c r="C1292" s="254" t="str">
        <f t="shared" si="55"/>
        <v>BEPEfCT Boolean Exempt Process Emissions from Carbon Tax</v>
      </c>
      <c r="D1292" s="6" t="s">
        <v>3072</v>
      </c>
      <c r="E1292" s="6"/>
      <c r="F1292" t="s">
        <v>3036</v>
      </c>
      <c r="G1292" s="6"/>
      <c r="H1292" s="47">
        <v>1634</v>
      </c>
      <c r="I1292" s="325" t="s">
        <v>44</v>
      </c>
      <c r="J1292" s="255" t="str">
        <f>IF(ISBLANK(INDEX('Policy Characteristics'!D:D,MATCH($C1292,'Policy Characteristics'!$C:$C,0))),"",INDEX('Policy Characteristics'!D:D,MATCH($C1292,'Policy Characteristics'!$C:$C,0)))</f>
        <v/>
      </c>
      <c r="K1292" s="254" t="str">
        <f>IF(ISBLANK(INDEX('Policy Characteristics'!E:E,MATCH($C1292,'Policy Characteristics'!$C:$C,0))),"",INDEX('Policy Characteristics'!E:E,MATCH($C1292,'Policy Characteristics'!$C:$C,0)))</f>
        <v>cross toggle whether carbon tax affects process emissions</v>
      </c>
      <c r="L1292" s="254">
        <f>IF(ISBLANK(INDEX('Policy Characteristics'!F:F,MATCH($C1292,'Policy Characteristics'!$C:$C,0))),"",INDEX('Policy Characteristics'!F:F,MATCH($C1292,'Policy Characteristics'!$C:$C,0)))</f>
        <v>0</v>
      </c>
      <c r="M1292" s="254">
        <f>IF(ISBLANK(INDEX('Policy Characteristics'!G:G,MATCH($C1292,'Policy Characteristics'!$C:$C,0))),"",INDEX('Policy Characteristics'!G:G,MATCH($C1292,'Policy Characteristics'!$C:$C,0)))</f>
        <v>1</v>
      </c>
      <c r="N1292" s="254">
        <f>IF(ISBLANK(INDEX('Policy Characteristics'!H:H,MATCH($C1292,'Policy Characteristics'!$C:$C,0))),"",INDEX('Policy Characteristics'!H:H,MATCH($C1292,'Policy Characteristics'!$C:$C,0)))</f>
        <v>1</v>
      </c>
      <c r="O1292" s="254" t="str">
        <f>IF(ISBLANK(INDEX('Policy Characteristics'!I:I,MATCH($C1292,'Policy Characteristics'!$C:$C,0))),"",INDEX('Policy Characteristics'!I:I,MATCH($C1292,'Policy Characteristics'!$C:$C,0)))</f>
        <v>on/off</v>
      </c>
      <c r="P1292" s="254" t="str">
        <f>IF(ISBLANK(INDEX('Policy Characteristics'!J:J,MATCH($C1292,'Policy Characteristics'!$C:$C,0))),"",INDEX('Policy Characteristics'!J:J,MATCH($C1292,'Policy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2" s="254" t="str">
        <f>IF(ISBLANK(INDEX('Policy Characteristics'!K:K,MATCH($C1292,'Policy Characteristics'!$C:$C,0))),"",INDEX('Policy Characteristics'!K:K,MATCH($C1292,'Policy Characteristics'!$C:$C,0)))</f>
        <v>fuels.html#carbon-tax</v>
      </c>
      <c r="R1292" s="254" t="str">
        <f>IF(ISBLANK(INDEX('Policy Characteristics'!L:L,MATCH($C1292,'Policy Characteristics'!$C:$C,0))),"",INDEX('Policy Characteristics'!L:L,MATCH($C1292,'Policy Characteristics'!$C:$C,0)))</f>
        <v>carbon-tax.html</v>
      </c>
    </row>
    <row r="1293" spans="1:18" s="2" customFormat="1">
      <c r="A1293" s="254" t="str">
        <f>IF(ISBLANK(INDEX('Policy Characteristics'!A:A,MATCH($C1293,'Policy Characteristics'!$C:$C,0))),"",INDEX('Policy Characteristics'!A:A,MATCH($C1293,'Policy Characteristics'!$C:$C,0)))</f>
        <v>Cross-Sector</v>
      </c>
      <c r="B1293" s="262" t="str">
        <f>IF(ISBLANK(INDEX('Policy Characteristics'!B:B,MATCH($C1293,'Policy Characteristics'!$C:$C,0))),"",INDEX('Policy Characteristics'!B:B,MATCH($C1293,'Policy Characteristics'!$C:$C,0)))</f>
        <v>Exempt Process Emissions from C Tax</v>
      </c>
      <c r="C1293" s="254" t="str">
        <f t="shared" si="55"/>
        <v>BEPEfCT Boolean Exempt Process Emissions from Carbon Tax</v>
      </c>
      <c r="D1293" s="6" t="s">
        <v>3073</v>
      </c>
      <c r="E1293" s="6"/>
      <c r="F1293" t="s">
        <v>3037</v>
      </c>
      <c r="G1293" s="6"/>
      <c r="H1293" s="47">
        <v>1635</v>
      </c>
      <c r="I1293" s="325" t="s">
        <v>44</v>
      </c>
      <c r="J1293" s="255" t="str">
        <f>IF(ISBLANK(INDEX('Policy Characteristics'!D:D,MATCH($C1293,'Policy Characteristics'!$C:$C,0))),"",INDEX('Policy Characteristics'!D:D,MATCH($C1293,'Policy Characteristics'!$C:$C,0)))</f>
        <v/>
      </c>
      <c r="K1293" s="254" t="str">
        <f>IF(ISBLANK(INDEX('Policy Characteristics'!E:E,MATCH($C1293,'Policy Characteristics'!$C:$C,0))),"",INDEX('Policy Characteristics'!E:E,MATCH($C1293,'Policy Characteristics'!$C:$C,0)))</f>
        <v>cross toggle whether carbon tax affects process emissions</v>
      </c>
      <c r="L1293" s="254">
        <f>IF(ISBLANK(INDEX('Policy Characteristics'!F:F,MATCH($C1293,'Policy Characteristics'!$C:$C,0))),"",INDEX('Policy Characteristics'!F:F,MATCH($C1293,'Policy Characteristics'!$C:$C,0)))</f>
        <v>0</v>
      </c>
      <c r="M1293" s="254">
        <f>IF(ISBLANK(INDEX('Policy Characteristics'!G:G,MATCH($C1293,'Policy Characteristics'!$C:$C,0))),"",INDEX('Policy Characteristics'!G:G,MATCH($C1293,'Policy Characteristics'!$C:$C,0)))</f>
        <v>1</v>
      </c>
      <c r="N1293" s="254">
        <f>IF(ISBLANK(INDEX('Policy Characteristics'!H:H,MATCH($C1293,'Policy Characteristics'!$C:$C,0))),"",INDEX('Policy Characteristics'!H:H,MATCH($C1293,'Policy Characteristics'!$C:$C,0)))</f>
        <v>1</v>
      </c>
      <c r="O1293" s="254" t="str">
        <f>IF(ISBLANK(INDEX('Policy Characteristics'!I:I,MATCH($C1293,'Policy Characteristics'!$C:$C,0))),"",INDEX('Policy Characteristics'!I:I,MATCH($C1293,'Policy Characteristics'!$C:$C,0)))</f>
        <v>on/off</v>
      </c>
      <c r="P1293" s="254" t="str">
        <f>IF(ISBLANK(INDEX('Policy Characteristics'!J:J,MATCH($C1293,'Policy Characteristics'!$C:$C,0))),"",INDEX('Policy Characteristics'!J:J,MATCH($C1293,'Policy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3" s="254" t="str">
        <f>IF(ISBLANK(INDEX('Policy Characteristics'!K:K,MATCH($C1293,'Policy Characteristics'!$C:$C,0))),"",INDEX('Policy Characteristics'!K:K,MATCH($C1293,'Policy Characteristics'!$C:$C,0)))</f>
        <v>fuels.html#carbon-tax</v>
      </c>
      <c r="R1293" s="254" t="str">
        <f>IF(ISBLANK(INDEX('Policy Characteristics'!L:L,MATCH($C1293,'Policy Characteristics'!$C:$C,0))),"",INDEX('Policy Characteristics'!L:L,MATCH($C1293,'Policy Characteristics'!$C:$C,0)))</f>
        <v>carbon-tax.html</v>
      </c>
    </row>
    <row r="1294" spans="1:18" s="2" customFormat="1">
      <c r="A1294" s="254" t="str">
        <f>IF(ISBLANK(INDEX('Policy Characteristics'!A:A,MATCH($C1294,'Policy Characteristics'!$C:$C,0))),"",INDEX('Policy Characteristics'!A:A,MATCH($C1294,'Policy Characteristics'!$C:$C,0)))</f>
        <v>Cross-Sector</v>
      </c>
      <c r="B1294" s="262" t="str">
        <f>IF(ISBLANK(INDEX('Policy Characteristics'!B:B,MATCH($C1294,'Policy Characteristics'!$C:$C,0))),"",INDEX('Policy Characteristics'!B:B,MATCH($C1294,'Policy Characteristics'!$C:$C,0)))</f>
        <v>Exempt Process Emissions from C Tax</v>
      </c>
      <c r="C1294" s="254" t="str">
        <f t="shared" si="55"/>
        <v>BEPEfCT Boolean Exempt Process Emissions from Carbon Tax</v>
      </c>
      <c r="D1294" s="6" t="s">
        <v>3074</v>
      </c>
      <c r="E1294" s="6"/>
      <c r="F1294" t="s">
        <v>3038</v>
      </c>
      <c r="G1294" s="6"/>
      <c r="H1294" s="47">
        <v>1636</v>
      </c>
      <c r="I1294" s="325" t="s">
        <v>44</v>
      </c>
      <c r="J1294" s="255" t="str">
        <f>IF(ISBLANK(INDEX('Policy Characteristics'!D:D,MATCH($C1294,'Policy Characteristics'!$C:$C,0))),"",INDEX('Policy Characteristics'!D:D,MATCH($C1294,'Policy Characteristics'!$C:$C,0)))</f>
        <v/>
      </c>
      <c r="K1294" s="254" t="str">
        <f>IF(ISBLANK(INDEX('Policy Characteristics'!E:E,MATCH($C1294,'Policy Characteristics'!$C:$C,0))),"",INDEX('Policy Characteristics'!E:E,MATCH($C1294,'Policy Characteristics'!$C:$C,0)))</f>
        <v>cross toggle whether carbon tax affects process emissions</v>
      </c>
      <c r="L1294" s="254">
        <f>IF(ISBLANK(INDEX('Policy Characteristics'!F:F,MATCH($C1294,'Policy Characteristics'!$C:$C,0))),"",INDEX('Policy Characteristics'!F:F,MATCH($C1294,'Policy Characteristics'!$C:$C,0)))</f>
        <v>0</v>
      </c>
      <c r="M1294" s="254">
        <f>IF(ISBLANK(INDEX('Policy Characteristics'!G:G,MATCH($C1294,'Policy Characteristics'!$C:$C,0))),"",INDEX('Policy Characteristics'!G:G,MATCH($C1294,'Policy Characteristics'!$C:$C,0)))</f>
        <v>1</v>
      </c>
      <c r="N1294" s="254">
        <f>IF(ISBLANK(INDEX('Policy Characteristics'!H:H,MATCH($C1294,'Policy Characteristics'!$C:$C,0))),"",INDEX('Policy Characteristics'!H:H,MATCH($C1294,'Policy Characteristics'!$C:$C,0)))</f>
        <v>1</v>
      </c>
      <c r="O1294" s="254" t="str">
        <f>IF(ISBLANK(INDEX('Policy Characteristics'!I:I,MATCH($C1294,'Policy Characteristics'!$C:$C,0))),"",INDEX('Policy Characteristics'!I:I,MATCH($C1294,'Policy Characteristics'!$C:$C,0)))</f>
        <v>on/off</v>
      </c>
      <c r="P1294" s="254" t="str">
        <f>IF(ISBLANK(INDEX('Policy Characteristics'!J:J,MATCH($C1294,'Policy Characteristics'!$C:$C,0))),"",INDEX('Policy Characteristics'!J:J,MATCH($C1294,'Policy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4" s="254" t="str">
        <f>IF(ISBLANK(INDEX('Policy Characteristics'!K:K,MATCH($C1294,'Policy Characteristics'!$C:$C,0))),"",INDEX('Policy Characteristics'!K:K,MATCH($C1294,'Policy Characteristics'!$C:$C,0)))</f>
        <v>fuels.html#carbon-tax</v>
      </c>
      <c r="R1294" s="254" t="str">
        <f>IF(ISBLANK(INDEX('Policy Characteristics'!L:L,MATCH($C1294,'Policy Characteristics'!$C:$C,0))),"",INDEX('Policy Characteristics'!L:L,MATCH($C1294,'Policy Characteristics'!$C:$C,0)))</f>
        <v>carbon-tax.html</v>
      </c>
    </row>
    <row r="1295" spans="1:18" s="2" customFormat="1">
      <c r="A1295" s="254" t="str">
        <f>IF(ISBLANK(INDEX('Policy Characteristics'!A:A,MATCH($C1295,'Policy Characteristics'!$C:$C,0))),"",INDEX('Policy Characteristics'!A:A,MATCH($C1295,'Policy Characteristics'!$C:$C,0)))</f>
        <v>Cross-Sector</v>
      </c>
      <c r="B1295" s="262" t="str">
        <f>IF(ISBLANK(INDEX('Policy Characteristics'!B:B,MATCH($C1295,'Policy Characteristics'!$C:$C,0))),"",INDEX('Policy Characteristics'!B:B,MATCH($C1295,'Policy Characteristics'!$C:$C,0)))</f>
        <v>Exempt Process Emissions from C Tax</v>
      </c>
      <c r="C1295" s="254" t="str">
        <f t="shared" si="55"/>
        <v>BEPEfCT Boolean Exempt Process Emissions from Carbon Tax</v>
      </c>
      <c r="D1295" s="6" t="s">
        <v>3075</v>
      </c>
      <c r="E1295" s="6"/>
      <c r="F1295" t="s">
        <v>2581</v>
      </c>
      <c r="G1295" s="6"/>
      <c r="H1295" s="47">
        <v>1637</v>
      </c>
      <c r="I1295" s="325" t="s">
        <v>43</v>
      </c>
      <c r="J1295" s="255" t="str">
        <f>IF(ISBLANK(INDEX('Policy Characteristics'!D:D,MATCH($C1295,'Policy Characteristics'!$C:$C,0))),"",INDEX('Policy Characteristics'!D:D,MATCH($C1295,'Policy Characteristics'!$C:$C,0)))</f>
        <v/>
      </c>
      <c r="K1295" s="254" t="str">
        <f>IF(ISBLANK(INDEX('Policy Characteristics'!E:E,MATCH($C1295,'Policy Characteristics'!$C:$C,0))),"",INDEX('Policy Characteristics'!E:E,MATCH($C1295,'Policy Characteristics'!$C:$C,0)))</f>
        <v>cross toggle whether carbon tax affects process emissions</v>
      </c>
      <c r="L1295" s="254">
        <f>IF(ISBLANK(INDEX('Policy Characteristics'!F:F,MATCH($C1295,'Policy Characteristics'!$C:$C,0))),"",INDEX('Policy Characteristics'!F:F,MATCH($C1295,'Policy Characteristics'!$C:$C,0)))</f>
        <v>0</v>
      </c>
      <c r="M1295" s="254">
        <f>IF(ISBLANK(INDEX('Policy Characteristics'!G:G,MATCH($C1295,'Policy Characteristics'!$C:$C,0))),"",INDEX('Policy Characteristics'!G:G,MATCH($C1295,'Policy Characteristics'!$C:$C,0)))</f>
        <v>1</v>
      </c>
      <c r="N1295" s="254">
        <f>IF(ISBLANK(INDEX('Policy Characteristics'!H:H,MATCH($C1295,'Policy Characteristics'!$C:$C,0))),"",INDEX('Policy Characteristics'!H:H,MATCH($C1295,'Policy Characteristics'!$C:$C,0)))</f>
        <v>1</v>
      </c>
      <c r="O1295" s="254" t="str">
        <f>IF(ISBLANK(INDEX('Policy Characteristics'!I:I,MATCH($C1295,'Policy Characteristics'!$C:$C,0))),"",INDEX('Policy Characteristics'!I:I,MATCH($C1295,'Policy Characteristics'!$C:$C,0)))</f>
        <v>on/off</v>
      </c>
      <c r="P1295" s="254" t="str">
        <f>IF(ISBLANK(INDEX('Policy Characteristics'!J:J,MATCH($C1295,'Policy Characteristics'!$C:$C,0))),"",INDEX('Policy Characteristics'!J:J,MATCH($C1295,'Policy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5" s="254" t="str">
        <f>IF(ISBLANK(INDEX('Policy Characteristics'!K:K,MATCH($C1295,'Policy Characteristics'!$C:$C,0))),"",INDEX('Policy Characteristics'!K:K,MATCH($C1295,'Policy Characteristics'!$C:$C,0)))</f>
        <v>fuels.html#carbon-tax</v>
      </c>
      <c r="R1295" s="254" t="str">
        <f>IF(ISBLANK(INDEX('Policy Characteristics'!L:L,MATCH($C1295,'Policy Characteristics'!$C:$C,0))),"",INDEX('Policy Characteristics'!L:L,MATCH($C1295,'Policy Characteristics'!$C:$C,0)))</f>
        <v>carbon-tax.html</v>
      </c>
    </row>
    <row r="1296" spans="1:18" s="2" customFormat="1">
      <c r="A1296" s="254" t="str">
        <f>IF(ISBLANK(INDEX('Policy Characteristics'!A:A,MATCH($C1296,'Policy Characteristics'!$C:$C,0))),"",INDEX('Policy Characteristics'!A:A,MATCH($C1296,'Policy Characteristics'!$C:$C,0)))</f>
        <v>Cross-Sector</v>
      </c>
      <c r="B1296" s="262" t="str">
        <f>IF(ISBLANK(INDEX('Policy Characteristics'!B:B,MATCH($C1296,'Policy Characteristics'!$C:$C,0))),"",INDEX('Policy Characteristics'!B:B,MATCH($C1296,'Policy Characteristics'!$C:$C,0)))</f>
        <v>Exempt Process Emissions from C Tax</v>
      </c>
      <c r="C1296" s="254" t="str">
        <f t="shared" si="55"/>
        <v>BEPEfCT Boolean Exempt Process Emissions from Carbon Tax</v>
      </c>
      <c r="D1296" s="6" t="s">
        <v>3076</v>
      </c>
      <c r="E1296" s="6"/>
      <c r="F1296" t="s">
        <v>3039</v>
      </c>
      <c r="G1296" s="6"/>
      <c r="H1296" s="47">
        <v>1638</v>
      </c>
      <c r="I1296" s="325" t="s">
        <v>44</v>
      </c>
      <c r="J1296" s="255" t="str">
        <f>IF(ISBLANK(INDEX('Policy Characteristics'!D:D,MATCH($C1296,'Policy Characteristics'!$C:$C,0))),"",INDEX('Policy Characteristics'!D:D,MATCH($C1296,'Policy Characteristics'!$C:$C,0)))</f>
        <v/>
      </c>
      <c r="K1296" s="254" t="str">
        <f>IF(ISBLANK(INDEX('Policy Characteristics'!E:E,MATCH($C1296,'Policy Characteristics'!$C:$C,0))),"",INDEX('Policy Characteristics'!E:E,MATCH($C1296,'Policy Characteristics'!$C:$C,0)))</f>
        <v>cross toggle whether carbon tax affects process emissions</v>
      </c>
      <c r="L1296" s="254">
        <f>IF(ISBLANK(INDEX('Policy Characteristics'!F:F,MATCH($C1296,'Policy Characteristics'!$C:$C,0))),"",INDEX('Policy Characteristics'!F:F,MATCH($C1296,'Policy Characteristics'!$C:$C,0)))</f>
        <v>0</v>
      </c>
      <c r="M1296" s="254">
        <f>IF(ISBLANK(INDEX('Policy Characteristics'!G:G,MATCH($C1296,'Policy Characteristics'!$C:$C,0))),"",INDEX('Policy Characteristics'!G:G,MATCH($C1296,'Policy Characteristics'!$C:$C,0)))</f>
        <v>1</v>
      </c>
      <c r="N1296" s="254">
        <f>IF(ISBLANK(INDEX('Policy Characteristics'!H:H,MATCH($C1296,'Policy Characteristics'!$C:$C,0))),"",INDEX('Policy Characteristics'!H:H,MATCH($C1296,'Policy Characteristics'!$C:$C,0)))</f>
        <v>1</v>
      </c>
      <c r="O1296" s="254" t="str">
        <f>IF(ISBLANK(INDEX('Policy Characteristics'!I:I,MATCH($C1296,'Policy Characteristics'!$C:$C,0))),"",INDEX('Policy Characteristics'!I:I,MATCH($C1296,'Policy Characteristics'!$C:$C,0)))</f>
        <v>on/off</v>
      </c>
      <c r="P1296" s="254" t="str">
        <f>IF(ISBLANK(INDEX('Policy Characteristics'!J:J,MATCH($C1296,'Policy Characteristics'!$C:$C,0))),"",INDEX('Policy Characteristics'!J:J,MATCH($C1296,'Policy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6" s="254" t="str">
        <f>IF(ISBLANK(INDEX('Policy Characteristics'!K:K,MATCH($C1296,'Policy Characteristics'!$C:$C,0))),"",INDEX('Policy Characteristics'!K:K,MATCH($C1296,'Policy Characteristics'!$C:$C,0)))</f>
        <v>fuels.html#carbon-tax</v>
      </c>
      <c r="R1296" s="254" t="str">
        <f>IF(ISBLANK(INDEX('Policy Characteristics'!L:L,MATCH($C1296,'Policy Characteristics'!$C:$C,0))),"",INDEX('Policy Characteristics'!L:L,MATCH($C1296,'Policy Characteristics'!$C:$C,0)))</f>
        <v>carbon-tax.html</v>
      </c>
    </row>
    <row r="1297" spans="1:18" s="2" customFormat="1">
      <c r="A1297" s="254" t="str">
        <f>IF(ISBLANK(INDEX('Policy Characteristics'!A:A,MATCH($C1297,'Policy Characteristics'!$C:$C,0))),"",INDEX('Policy Characteristics'!A:A,MATCH($C1297,'Policy Characteristics'!$C:$C,0)))</f>
        <v>Cross-Sector</v>
      </c>
      <c r="B1297" s="262" t="str">
        <f>IF(ISBLANK(INDEX('Policy Characteristics'!B:B,MATCH($C1297,'Policy Characteristics'!$C:$C,0))),"",INDEX('Policy Characteristics'!B:B,MATCH($C1297,'Policy Characteristics'!$C:$C,0)))</f>
        <v>Exempt Process Emissions from C Tax</v>
      </c>
      <c r="C1297" s="254" t="str">
        <f t="shared" si="55"/>
        <v>BEPEfCT Boolean Exempt Process Emissions from Carbon Tax</v>
      </c>
      <c r="D1297" s="6" t="s">
        <v>3077</v>
      </c>
      <c r="E1297" s="6"/>
      <c r="F1297" t="s">
        <v>3040</v>
      </c>
      <c r="G1297" s="6"/>
      <c r="H1297" s="47">
        <v>1639</v>
      </c>
      <c r="I1297" s="325" t="s">
        <v>44</v>
      </c>
      <c r="J1297" s="255" t="str">
        <f>IF(ISBLANK(INDEX('Policy Characteristics'!D:D,MATCH($C1297,'Policy Characteristics'!$C:$C,0))),"",INDEX('Policy Characteristics'!D:D,MATCH($C1297,'Policy Characteristics'!$C:$C,0)))</f>
        <v/>
      </c>
      <c r="K1297" s="254" t="str">
        <f>IF(ISBLANK(INDEX('Policy Characteristics'!E:E,MATCH($C1297,'Policy Characteristics'!$C:$C,0))),"",INDEX('Policy Characteristics'!E:E,MATCH($C1297,'Policy Characteristics'!$C:$C,0)))</f>
        <v>cross toggle whether carbon tax affects process emissions</v>
      </c>
      <c r="L1297" s="254">
        <f>IF(ISBLANK(INDEX('Policy Characteristics'!F:F,MATCH($C1297,'Policy Characteristics'!$C:$C,0))),"",INDEX('Policy Characteristics'!F:F,MATCH($C1297,'Policy Characteristics'!$C:$C,0)))</f>
        <v>0</v>
      </c>
      <c r="M1297" s="254">
        <f>IF(ISBLANK(INDEX('Policy Characteristics'!G:G,MATCH($C1297,'Policy Characteristics'!$C:$C,0))),"",INDEX('Policy Characteristics'!G:G,MATCH($C1297,'Policy Characteristics'!$C:$C,0)))</f>
        <v>1</v>
      </c>
      <c r="N1297" s="254">
        <f>IF(ISBLANK(INDEX('Policy Characteristics'!H:H,MATCH($C1297,'Policy Characteristics'!$C:$C,0))),"",INDEX('Policy Characteristics'!H:H,MATCH($C1297,'Policy Characteristics'!$C:$C,0)))</f>
        <v>1</v>
      </c>
      <c r="O1297" s="254" t="str">
        <f>IF(ISBLANK(INDEX('Policy Characteristics'!I:I,MATCH($C1297,'Policy Characteristics'!$C:$C,0))),"",INDEX('Policy Characteristics'!I:I,MATCH($C1297,'Policy Characteristics'!$C:$C,0)))</f>
        <v>on/off</v>
      </c>
      <c r="P1297" s="254" t="str">
        <f>IF(ISBLANK(INDEX('Policy Characteristics'!J:J,MATCH($C1297,'Policy Characteristics'!$C:$C,0))),"",INDEX('Policy Characteristics'!J:J,MATCH($C1297,'Policy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7" s="254" t="str">
        <f>IF(ISBLANK(INDEX('Policy Characteristics'!K:K,MATCH($C1297,'Policy Characteristics'!$C:$C,0))),"",INDEX('Policy Characteristics'!K:K,MATCH($C1297,'Policy Characteristics'!$C:$C,0)))</f>
        <v>fuels.html#carbon-tax</v>
      </c>
      <c r="R1297" s="254" t="str">
        <f>IF(ISBLANK(INDEX('Policy Characteristics'!L:L,MATCH($C1297,'Policy Characteristics'!$C:$C,0))),"",INDEX('Policy Characteristics'!L:L,MATCH($C1297,'Policy Characteristics'!$C:$C,0)))</f>
        <v>carbon-tax.html</v>
      </c>
    </row>
    <row r="1298" spans="1:18" s="2" customFormat="1">
      <c r="A1298" s="254" t="str">
        <f>IF(ISBLANK(INDEX('Policy Characteristics'!A:A,MATCH($C1298,'Policy Characteristics'!$C:$C,0))),"",INDEX('Policy Characteristics'!A:A,MATCH($C1298,'Policy Characteristics'!$C:$C,0)))</f>
        <v>Cross-Sector</v>
      </c>
      <c r="B1298" s="262" t="str">
        <f>IF(ISBLANK(INDEX('Policy Characteristics'!B:B,MATCH($C1298,'Policy Characteristics'!$C:$C,0))),"",INDEX('Policy Characteristics'!B:B,MATCH($C1298,'Policy Characteristics'!$C:$C,0)))</f>
        <v>Exempt Process Emissions from C Tax</v>
      </c>
      <c r="C1298" s="254" t="str">
        <f t="shared" si="55"/>
        <v>BEPEfCT Boolean Exempt Process Emissions from Carbon Tax</v>
      </c>
      <c r="D1298" s="6" t="s">
        <v>3078</v>
      </c>
      <c r="E1298" s="6"/>
      <c r="F1298" t="s">
        <v>3041</v>
      </c>
      <c r="G1298" s="6"/>
      <c r="H1298" s="47">
        <v>1640</v>
      </c>
      <c r="I1298" s="325" t="s">
        <v>44</v>
      </c>
      <c r="J1298" s="255" t="str">
        <f>IF(ISBLANK(INDEX('Policy Characteristics'!D:D,MATCH($C1298,'Policy Characteristics'!$C:$C,0))),"",INDEX('Policy Characteristics'!D:D,MATCH($C1298,'Policy Characteristics'!$C:$C,0)))</f>
        <v/>
      </c>
      <c r="K1298" s="254" t="str">
        <f>IF(ISBLANK(INDEX('Policy Characteristics'!E:E,MATCH($C1298,'Policy Characteristics'!$C:$C,0))),"",INDEX('Policy Characteristics'!E:E,MATCH($C1298,'Policy Characteristics'!$C:$C,0)))</f>
        <v>cross toggle whether carbon tax affects process emissions</v>
      </c>
      <c r="L1298" s="254">
        <f>IF(ISBLANK(INDEX('Policy Characteristics'!F:F,MATCH($C1298,'Policy Characteristics'!$C:$C,0))),"",INDEX('Policy Characteristics'!F:F,MATCH($C1298,'Policy Characteristics'!$C:$C,0)))</f>
        <v>0</v>
      </c>
      <c r="M1298" s="254">
        <f>IF(ISBLANK(INDEX('Policy Characteristics'!G:G,MATCH($C1298,'Policy Characteristics'!$C:$C,0))),"",INDEX('Policy Characteristics'!G:G,MATCH($C1298,'Policy Characteristics'!$C:$C,0)))</f>
        <v>1</v>
      </c>
      <c r="N1298" s="254">
        <f>IF(ISBLANK(INDEX('Policy Characteristics'!H:H,MATCH($C1298,'Policy Characteristics'!$C:$C,0))),"",INDEX('Policy Characteristics'!H:H,MATCH($C1298,'Policy Characteristics'!$C:$C,0)))</f>
        <v>1</v>
      </c>
      <c r="O1298" s="254" t="str">
        <f>IF(ISBLANK(INDEX('Policy Characteristics'!I:I,MATCH($C1298,'Policy Characteristics'!$C:$C,0))),"",INDEX('Policy Characteristics'!I:I,MATCH($C1298,'Policy Characteristics'!$C:$C,0)))</f>
        <v>on/off</v>
      </c>
      <c r="P1298" s="254" t="str">
        <f>IF(ISBLANK(INDEX('Policy Characteristics'!J:J,MATCH($C1298,'Policy Characteristics'!$C:$C,0))),"",INDEX('Policy Characteristics'!J:J,MATCH($C1298,'Policy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8" s="254" t="str">
        <f>IF(ISBLANK(INDEX('Policy Characteristics'!K:K,MATCH($C1298,'Policy Characteristics'!$C:$C,0))),"",INDEX('Policy Characteristics'!K:K,MATCH($C1298,'Policy Characteristics'!$C:$C,0)))</f>
        <v>fuels.html#carbon-tax</v>
      </c>
      <c r="R1298" s="254" t="str">
        <f>IF(ISBLANK(INDEX('Policy Characteristics'!L:L,MATCH($C1298,'Policy Characteristics'!$C:$C,0))),"",INDEX('Policy Characteristics'!L:L,MATCH($C1298,'Policy Characteristics'!$C:$C,0)))</f>
        <v>carbon-tax.html</v>
      </c>
    </row>
    <row r="1299" spans="1:18" s="2" customFormat="1">
      <c r="A1299" s="254" t="str">
        <f>IF(ISBLANK(INDEX('Policy Characteristics'!A:A,MATCH($C1299,'Policy Characteristics'!$C:$C,0))),"",INDEX('Policy Characteristics'!A:A,MATCH($C1299,'Policy Characteristics'!$C:$C,0)))</f>
        <v>Cross-Sector</v>
      </c>
      <c r="B1299" s="262" t="str">
        <f>IF(ISBLANK(INDEX('Policy Characteristics'!B:B,MATCH($C1299,'Policy Characteristics'!$C:$C,0))),"",INDEX('Policy Characteristics'!B:B,MATCH($C1299,'Policy Characteristics'!$C:$C,0)))</f>
        <v>Exempt Process Emissions from C Tax</v>
      </c>
      <c r="C1299" s="254" t="str">
        <f t="shared" si="55"/>
        <v>BEPEfCT Boolean Exempt Process Emissions from Carbon Tax</v>
      </c>
      <c r="D1299" s="6" t="s">
        <v>3079</v>
      </c>
      <c r="E1299" s="6"/>
      <c r="F1299" t="s">
        <v>2582</v>
      </c>
      <c r="G1299" s="6"/>
      <c r="H1299" s="47">
        <v>1641</v>
      </c>
      <c r="I1299" s="325" t="s">
        <v>44</v>
      </c>
      <c r="J1299" s="255" t="str">
        <f>IF(ISBLANK(INDEX('Policy Characteristics'!D:D,MATCH($C1299,'Policy Characteristics'!$C:$C,0))),"",INDEX('Policy Characteristics'!D:D,MATCH($C1299,'Policy Characteristics'!$C:$C,0)))</f>
        <v/>
      </c>
      <c r="K1299" s="254" t="str">
        <f>IF(ISBLANK(INDEX('Policy Characteristics'!E:E,MATCH($C1299,'Policy Characteristics'!$C:$C,0))),"",INDEX('Policy Characteristics'!E:E,MATCH($C1299,'Policy Characteristics'!$C:$C,0)))</f>
        <v>cross toggle whether carbon tax affects process emissions</v>
      </c>
      <c r="L1299" s="254">
        <f>IF(ISBLANK(INDEX('Policy Characteristics'!F:F,MATCH($C1299,'Policy Characteristics'!$C:$C,0))),"",INDEX('Policy Characteristics'!F:F,MATCH($C1299,'Policy Characteristics'!$C:$C,0)))</f>
        <v>0</v>
      </c>
      <c r="M1299" s="254">
        <f>IF(ISBLANK(INDEX('Policy Characteristics'!G:G,MATCH($C1299,'Policy Characteristics'!$C:$C,0))),"",INDEX('Policy Characteristics'!G:G,MATCH($C1299,'Policy Characteristics'!$C:$C,0)))</f>
        <v>1</v>
      </c>
      <c r="N1299" s="254">
        <f>IF(ISBLANK(INDEX('Policy Characteristics'!H:H,MATCH($C1299,'Policy Characteristics'!$C:$C,0))),"",INDEX('Policy Characteristics'!H:H,MATCH($C1299,'Policy Characteristics'!$C:$C,0)))</f>
        <v>1</v>
      </c>
      <c r="O1299" s="254" t="str">
        <f>IF(ISBLANK(INDEX('Policy Characteristics'!I:I,MATCH($C1299,'Policy Characteristics'!$C:$C,0))),"",INDEX('Policy Characteristics'!I:I,MATCH($C1299,'Policy Characteristics'!$C:$C,0)))</f>
        <v>on/off</v>
      </c>
      <c r="P1299" s="254" t="str">
        <f>IF(ISBLANK(INDEX('Policy Characteristics'!J:J,MATCH($C1299,'Policy Characteristics'!$C:$C,0))),"",INDEX('Policy Characteristics'!J:J,MATCH($C1299,'Policy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99" s="254" t="str">
        <f>IF(ISBLANK(INDEX('Policy Characteristics'!K:K,MATCH($C1299,'Policy Characteristics'!$C:$C,0))),"",INDEX('Policy Characteristics'!K:K,MATCH($C1299,'Policy Characteristics'!$C:$C,0)))</f>
        <v>fuels.html#carbon-tax</v>
      </c>
      <c r="R1299" s="254" t="str">
        <f>IF(ISBLANK(INDEX('Policy Characteristics'!L:L,MATCH($C1299,'Policy Characteristics'!$C:$C,0))),"",INDEX('Policy Characteristics'!L:L,MATCH($C1299,'Policy Characteristics'!$C:$C,0)))</f>
        <v>carbon-tax.html</v>
      </c>
    </row>
    <row r="1300" spans="1:18" s="2" customFormat="1">
      <c r="A1300" s="254" t="str">
        <f>IF(ISBLANK(INDEX('Policy Characteristics'!A:A,MATCH($C1300,'Policy Characteristics'!$C:$C,0))),"",INDEX('Policy Characteristics'!A:A,MATCH($C1300,'Policy Characteristics'!$C:$C,0)))</f>
        <v>Cross-Sector</v>
      </c>
      <c r="B1300" s="262" t="str">
        <f>IF(ISBLANK(INDEX('Policy Characteristics'!B:B,MATCH($C1300,'Policy Characteristics'!$C:$C,0))),"",INDEX('Policy Characteristics'!B:B,MATCH($C1300,'Policy Characteristics'!$C:$C,0)))</f>
        <v>Exempt Process Emissions from C Tax</v>
      </c>
      <c r="C1300" s="254" t="str">
        <f t="shared" si="55"/>
        <v>BEPEfCT Boolean Exempt Process Emissions from Carbon Tax</v>
      </c>
      <c r="D1300" s="6" t="s">
        <v>3080</v>
      </c>
      <c r="E1300" s="6"/>
      <c r="F1300" t="s">
        <v>3042</v>
      </c>
      <c r="G1300" s="6"/>
      <c r="H1300" s="47">
        <v>1642</v>
      </c>
      <c r="I1300" s="325" t="s">
        <v>44</v>
      </c>
      <c r="J1300" s="255" t="str">
        <f>IF(ISBLANK(INDEX('Policy Characteristics'!D:D,MATCH($C1300,'Policy Characteristics'!$C:$C,0))),"",INDEX('Policy Characteristics'!D:D,MATCH($C1300,'Policy Characteristics'!$C:$C,0)))</f>
        <v/>
      </c>
      <c r="K1300" s="254" t="str">
        <f>IF(ISBLANK(INDEX('Policy Characteristics'!E:E,MATCH($C1300,'Policy Characteristics'!$C:$C,0))),"",INDEX('Policy Characteristics'!E:E,MATCH($C1300,'Policy Characteristics'!$C:$C,0)))</f>
        <v>cross toggle whether carbon tax affects process emissions</v>
      </c>
      <c r="L1300" s="254">
        <f>IF(ISBLANK(INDEX('Policy Characteristics'!F:F,MATCH($C1300,'Policy Characteristics'!$C:$C,0))),"",INDEX('Policy Characteristics'!F:F,MATCH($C1300,'Policy Characteristics'!$C:$C,0)))</f>
        <v>0</v>
      </c>
      <c r="M1300" s="254">
        <f>IF(ISBLANK(INDEX('Policy Characteristics'!G:G,MATCH($C1300,'Policy Characteristics'!$C:$C,0))),"",INDEX('Policy Characteristics'!G:G,MATCH($C1300,'Policy Characteristics'!$C:$C,0)))</f>
        <v>1</v>
      </c>
      <c r="N1300" s="254">
        <f>IF(ISBLANK(INDEX('Policy Characteristics'!H:H,MATCH($C1300,'Policy Characteristics'!$C:$C,0))),"",INDEX('Policy Characteristics'!H:H,MATCH($C1300,'Policy Characteristics'!$C:$C,0)))</f>
        <v>1</v>
      </c>
      <c r="O1300" s="254" t="str">
        <f>IF(ISBLANK(INDEX('Policy Characteristics'!I:I,MATCH($C1300,'Policy Characteristics'!$C:$C,0))),"",INDEX('Policy Characteristics'!I:I,MATCH($C1300,'Policy Characteristics'!$C:$C,0)))</f>
        <v>on/off</v>
      </c>
      <c r="P1300" s="254" t="str">
        <f>IF(ISBLANK(INDEX('Policy Characteristics'!J:J,MATCH($C1300,'Policy Characteristics'!$C:$C,0))),"",INDEX('Policy Characteristics'!J:J,MATCH($C1300,'Policy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0" s="254" t="str">
        <f>IF(ISBLANK(INDEX('Policy Characteristics'!K:K,MATCH($C1300,'Policy Characteristics'!$C:$C,0))),"",INDEX('Policy Characteristics'!K:K,MATCH($C1300,'Policy Characteristics'!$C:$C,0)))</f>
        <v>fuels.html#carbon-tax</v>
      </c>
      <c r="R1300" s="254" t="str">
        <f>IF(ISBLANK(INDEX('Policy Characteristics'!L:L,MATCH($C1300,'Policy Characteristics'!$C:$C,0))),"",INDEX('Policy Characteristics'!L:L,MATCH($C1300,'Policy Characteristics'!$C:$C,0)))</f>
        <v>carbon-tax.html</v>
      </c>
    </row>
    <row r="1301" spans="1:18" s="2" customFormat="1">
      <c r="A1301" s="254" t="str">
        <f>IF(ISBLANK(INDEX('Policy Characteristics'!A:A,MATCH($C1301,'Policy Characteristics'!$C:$C,0))),"",INDEX('Policy Characteristics'!A:A,MATCH($C1301,'Policy Characteristics'!$C:$C,0)))</f>
        <v>Cross-Sector</v>
      </c>
      <c r="B1301" s="262" t="str">
        <f>IF(ISBLANK(INDEX('Policy Characteristics'!B:B,MATCH($C1301,'Policy Characteristics'!$C:$C,0))),"",INDEX('Policy Characteristics'!B:B,MATCH($C1301,'Policy Characteristics'!$C:$C,0)))</f>
        <v>Exempt Process Emissions from C Tax</v>
      </c>
      <c r="C1301" s="254" t="str">
        <f t="shared" si="55"/>
        <v>BEPEfCT Boolean Exempt Process Emissions from Carbon Tax</v>
      </c>
      <c r="D1301" s="6" t="s">
        <v>3081</v>
      </c>
      <c r="E1301" s="6"/>
      <c r="F1301" t="s">
        <v>3043</v>
      </c>
      <c r="G1301" s="6"/>
      <c r="H1301" s="47">
        <v>1643</v>
      </c>
      <c r="I1301" s="325" t="s">
        <v>44</v>
      </c>
      <c r="J1301" s="255" t="str">
        <f>IF(ISBLANK(INDEX('Policy Characteristics'!D:D,MATCH($C1301,'Policy Characteristics'!$C:$C,0))),"",INDEX('Policy Characteristics'!D:D,MATCH($C1301,'Policy Characteristics'!$C:$C,0)))</f>
        <v/>
      </c>
      <c r="K1301" s="254" t="str">
        <f>IF(ISBLANK(INDEX('Policy Characteristics'!E:E,MATCH($C1301,'Policy Characteristics'!$C:$C,0))),"",INDEX('Policy Characteristics'!E:E,MATCH($C1301,'Policy Characteristics'!$C:$C,0)))</f>
        <v>cross toggle whether carbon tax affects process emissions</v>
      </c>
      <c r="L1301" s="254">
        <f>IF(ISBLANK(INDEX('Policy Characteristics'!F:F,MATCH($C1301,'Policy Characteristics'!$C:$C,0))),"",INDEX('Policy Characteristics'!F:F,MATCH($C1301,'Policy Characteristics'!$C:$C,0)))</f>
        <v>0</v>
      </c>
      <c r="M1301" s="254">
        <f>IF(ISBLANK(INDEX('Policy Characteristics'!G:G,MATCH($C1301,'Policy Characteristics'!$C:$C,0))),"",INDEX('Policy Characteristics'!G:G,MATCH($C1301,'Policy Characteristics'!$C:$C,0)))</f>
        <v>1</v>
      </c>
      <c r="N1301" s="254">
        <f>IF(ISBLANK(INDEX('Policy Characteristics'!H:H,MATCH($C1301,'Policy Characteristics'!$C:$C,0))),"",INDEX('Policy Characteristics'!H:H,MATCH($C1301,'Policy Characteristics'!$C:$C,0)))</f>
        <v>1</v>
      </c>
      <c r="O1301" s="254" t="str">
        <f>IF(ISBLANK(INDEX('Policy Characteristics'!I:I,MATCH($C1301,'Policy Characteristics'!$C:$C,0))),"",INDEX('Policy Characteristics'!I:I,MATCH($C1301,'Policy Characteristics'!$C:$C,0)))</f>
        <v>on/off</v>
      </c>
      <c r="P1301" s="254" t="str">
        <f>IF(ISBLANK(INDEX('Policy Characteristics'!J:J,MATCH($C1301,'Policy Characteristics'!$C:$C,0))),"",INDEX('Policy Characteristics'!J:J,MATCH($C1301,'Policy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1" s="254" t="str">
        <f>IF(ISBLANK(INDEX('Policy Characteristics'!K:K,MATCH($C1301,'Policy Characteristics'!$C:$C,0))),"",INDEX('Policy Characteristics'!K:K,MATCH($C1301,'Policy Characteristics'!$C:$C,0)))</f>
        <v>fuels.html#carbon-tax</v>
      </c>
      <c r="R1301" s="254" t="str">
        <f>IF(ISBLANK(INDEX('Policy Characteristics'!L:L,MATCH($C1301,'Policy Characteristics'!$C:$C,0))),"",INDEX('Policy Characteristics'!L:L,MATCH($C1301,'Policy Characteristics'!$C:$C,0)))</f>
        <v>carbon-tax.html</v>
      </c>
    </row>
    <row r="1302" spans="1:18" s="2" customFormat="1">
      <c r="A1302" s="254" t="str">
        <f>IF(ISBLANK(INDEX('Policy Characteristics'!A:A,MATCH($C1302,'Policy Characteristics'!$C:$C,0))),"",INDEX('Policy Characteristics'!A:A,MATCH($C1302,'Policy Characteristics'!$C:$C,0)))</f>
        <v>Cross-Sector</v>
      </c>
      <c r="B1302" s="262" t="str">
        <f>IF(ISBLANK(INDEX('Policy Characteristics'!B:B,MATCH($C1302,'Policy Characteristics'!$C:$C,0))),"",INDEX('Policy Characteristics'!B:B,MATCH($C1302,'Policy Characteristics'!$C:$C,0)))</f>
        <v>Exempt Process Emissions from C Tax</v>
      </c>
      <c r="C1302" s="254" t="str">
        <f t="shared" si="55"/>
        <v>BEPEfCT Boolean Exempt Process Emissions from Carbon Tax</v>
      </c>
      <c r="D1302" s="6" t="s">
        <v>3082</v>
      </c>
      <c r="E1302" s="6"/>
      <c r="F1302" t="s">
        <v>3044</v>
      </c>
      <c r="G1302" s="6"/>
      <c r="H1302" s="47">
        <v>1644</v>
      </c>
      <c r="I1302" s="325" t="s">
        <v>44</v>
      </c>
      <c r="J1302" s="255" t="str">
        <f>IF(ISBLANK(INDEX('Policy Characteristics'!D:D,MATCH($C1302,'Policy Characteristics'!$C:$C,0))),"",INDEX('Policy Characteristics'!D:D,MATCH($C1302,'Policy Characteristics'!$C:$C,0)))</f>
        <v/>
      </c>
      <c r="K1302" s="254" t="str">
        <f>IF(ISBLANK(INDEX('Policy Characteristics'!E:E,MATCH($C1302,'Policy Characteristics'!$C:$C,0))),"",INDEX('Policy Characteristics'!E:E,MATCH($C1302,'Policy Characteristics'!$C:$C,0)))</f>
        <v>cross toggle whether carbon tax affects process emissions</v>
      </c>
      <c r="L1302" s="254">
        <f>IF(ISBLANK(INDEX('Policy Characteristics'!F:F,MATCH($C1302,'Policy Characteristics'!$C:$C,0))),"",INDEX('Policy Characteristics'!F:F,MATCH($C1302,'Policy Characteristics'!$C:$C,0)))</f>
        <v>0</v>
      </c>
      <c r="M1302" s="254">
        <f>IF(ISBLANK(INDEX('Policy Characteristics'!G:G,MATCH($C1302,'Policy Characteristics'!$C:$C,0))),"",INDEX('Policy Characteristics'!G:G,MATCH($C1302,'Policy Characteristics'!$C:$C,0)))</f>
        <v>1</v>
      </c>
      <c r="N1302" s="254">
        <f>IF(ISBLANK(INDEX('Policy Characteristics'!H:H,MATCH($C1302,'Policy Characteristics'!$C:$C,0))),"",INDEX('Policy Characteristics'!H:H,MATCH($C1302,'Policy Characteristics'!$C:$C,0)))</f>
        <v>1</v>
      </c>
      <c r="O1302" s="254" t="str">
        <f>IF(ISBLANK(INDEX('Policy Characteristics'!I:I,MATCH($C1302,'Policy Characteristics'!$C:$C,0))),"",INDEX('Policy Characteristics'!I:I,MATCH($C1302,'Policy Characteristics'!$C:$C,0)))</f>
        <v>on/off</v>
      </c>
      <c r="P1302" s="254" t="str">
        <f>IF(ISBLANK(INDEX('Policy Characteristics'!J:J,MATCH($C1302,'Policy Characteristics'!$C:$C,0))),"",INDEX('Policy Characteristics'!J:J,MATCH($C1302,'Policy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2" s="254" t="str">
        <f>IF(ISBLANK(INDEX('Policy Characteristics'!K:K,MATCH($C1302,'Policy Characteristics'!$C:$C,0))),"",INDEX('Policy Characteristics'!K:K,MATCH($C1302,'Policy Characteristics'!$C:$C,0)))</f>
        <v>fuels.html#carbon-tax</v>
      </c>
      <c r="R1302" s="254" t="str">
        <f>IF(ISBLANK(INDEX('Policy Characteristics'!L:L,MATCH($C1302,'Policy Characteristics'!$C:$C,0))),"",INDEX('Policy Characteristics'!L:L,MATCH($C1302,'Policy Characteristics'!$C:$C,0)))</f>
        <v>carbon-tax.html</v>
      </c>
    </row>
    <row r="1303" spans="1:18" s="2" customFormat="1">
      <c r="A1303" s="254" t="str">
        <f>IF(ISBLANK(INDEX('Policy Characteristics'!A:A,MATCH($C1303,'Policy Characteristics'!$C:$C,0))),"",INDEX('Policy Characteristics'!A:A,MATCH($C1303,'Policy Characteristics'!$C:$C,0)))</f>
        <v>Cross-Sector</v>
      </c>
      <c r="B1303" s="262" t="str">
        <f>IF(ISBLANK(INDEX('Policy Characteristics'!B:B,MATCH($C1303,'Policy Characteristics'!$C:$C,0))),"",INDEX('Policy Characteristics'!B:B,MATCH($C1303,'Policy Characteristics'!$C:$C,0)))</f>
        <v>Exempt Process Emissions from C Tax</v>
      </c>
      <c r="C1303" s="254" t="str">
        <f t="shared" si="55"/>
        <v>BEPEfCT Boolean Exempt Process Emissions from Carbon Tax</v>
      </c>
      <c r="D1303" s="6" t="s">
        <v>3083</v>
      </c>
      <c r="E1303" s="6"/>
      <c r="F1303" t="s">
        <v>3045</v>
      </c>
      <c r="G1303" s="6"/>
      <c r="H1303" s="47">
        <v>1645</v>
      </c>
      <c r="I1303" s="325" t="s">
        <v>44</v>
      </c>
      <c r="J1303" s="255" t="str">
        <f>IF(ISBLANK(INDEX('Policy Characteristics'!D:D,MATCH($C1303,'Policy Characteristics'!$C:$C,0))),"",INDEX('Policy Characteristics'!D:D,MATCH($C1303,'Policy Characteristics'!$C:$C,0)))</f>
        <v/>
      </c>
      <c r="K1303" s="254" t="str">
        <f>IF(ISBLANK(INDEX('Policy Characteristics'!E:E,MATCH($C1303,'Policy Characteristics'!$C:$C,0))),"",INDEX('Policy Characteristics'!E:E,MATCH($C1303,'Policy Characteristics'!$C:$C,0)))</f>
        <v>cross toggle whether carbon tax affects process emissions</v>
      </c>
      <c r="L1303" s="254">
        <f>IF(ISBLANK(INDEX('Policy Characteristics'!F:F,MATCH($C1303,'Policy Characteristics'!$C:$C,0))),"",INDEX('Policy Characteristics'!F:F,MATCH($C1303,'Policy Characteristics'!$C:$C,0)))</f>
        <v>0</v>
      </c>
      <c r="M1303" s="254">
        <f>IF(ISBLANK(INDEX('Policy Characteristics'!G:G,MATCH($C1303,'Policy Characteristics'!$C:$C,0))),"",INDEX('Policy Characteristics'!G:G,MATCH($C1303,'Policy Characteristics'!$C:$C,0)))</f>
        <v>1</v>
      </c>
      <c r="N1303" s="254">
        <f>IF(ISBLANK(INDEX('Policy Characteristics'!H:H,MATCH($C1303,'Policy Characteristics'!$C:$C,0))),"",INDEX('Policy Characteristics'!H:H,MATCH($C1303,'Policy Characteristics'!$C:$C,0)))</f>
        <v>1</v>
      </c>
      <c r="O1303" s="254" t="str">
        <f>IF(ISBLANK(INDEX('Policy Characteristics'!I:I,MATCH($C1303,'Policy Characteristics'!$C:$C,0))),"",INDEX('Policy Characteristics'!I:I,MATCH($C1303,'Policy Characteristics'!$C:$C,0)))</f>
        <v>on/off</v>
      </c>
      <c r="P1303" s="254" t="str">
        <f>IF(ISBLANK(INDEX('Policy Characteristics'!J:J,MATCH($C1303,'Policy Characteristics'!$C:$C,0))),"",INDEX('Policy Characteristics'!J:J,MATCH($C1303,'Policy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3" s="254" t="str">
        <f>IF(ISBLANK(INDEX('Policy Characteristics'!K:K,MATCH($C1303,'Policy Characteristics'!$C:$C,0))),"",INDEX('Policy Characteristics'!K:K,MATCH($C1303,'Policy Characteristics'!$C:$C,0)))</f>
        <v>fuels.html#carbon-tax</v>
      </c>
      <c r="R1303" s="254" t="str">
        <f>IF(ISBLANK(INDEX('Policy Characteristics'!L:L,MATCH($C1303,'Policy Characteristics'!$C:$C,0))),"",INDEX('Policy Characteristics'!L:L,MATCH($C1303,'Policy Characteristics'!$C:$C,0)))</f>
        <v>carbon-tax.html</v>
      </c>
    </row>
    <row r="1304" spans="1:18" s="2" customFormat="1">
      <c r="A1304" s="254" t="str">
        <f>IF(ISBLANK(INDEX('Policy Characteristics'!A:A,MATCH($C1304,'Policy Characteristics'!$C:$C,0))),"",INDEX('Policy Characteristics'!A:A,MATCH($C1304,'Policy Characteristics'!$C:$C,0)))</f>
        <v>Cross-Sector</v>
      </c>
      <c r="B1304" s="262" t="str">
        <f>IF(ISBLANK(INDEX('Policy Characteristics'!B:B,MATCH($C1304,'Policy Characteristics'!$C:$C,0))),"",INDEX('Policy Characteristics'!B:B,MATCH($C1304,'Policy Characteristics'!$C:$C,0)))</f>
        <v>Exempt Process Emissions from C Tax</v>
      </c>
      <c r="C1304" s="254" t="str">
        <f t="shared" si="55"/>
        <v>BEPEfCT Boolean Exempt Process Emissions from Carbon Tax</v>
      </c>
      <c r="D1304" s="6" t="s">
        <v>3084</v>
      </c>
      <c r="E1304" s="6"/>
      <c r="F1304" t="s">
        <v>3046</v>
      </c>
      <c r="G1304" s="6"/>
      <c r="H1304" s="47">
        <v>1646</v>
      </c>
      <c r="I1304" s="325" t="s">
        <v>44</v>
      </c>
      <c r="J1304" s="255" t="str">
        <f>IF(ISBLANK(INDEX('Policy Characteristics'!D:D,MATCH($C1304,'Policy Characteristics'!$C:$C,0))),"",INDEX('Policy Characteristics'!D:D,MATCH($C1304,'Policy Characteristics'!$C:$C,0)))</f>
        <v/>
      </c>
      <c r="K1304" s="254" t="str">
        <f>IF(ISBLANK(INDEX('Policy Characteristics'!E:E,MATCH($C1304,'Policy Characteristics'!$C:$C,0))),"",INDEX('Policy Characteristics'!E:E,MATCH($C1304,'Policy Characteristics'!$C:$C,0)))</f>
        <v>cross toggle whether carbon tax affects process emissions</v>
      </c>
      <c r="L1304" s="254">
        <f>IF(ISBLANK(INDEX('Policy Characteristics'!F:F,MATCH($C1304,'Policy Characteristics'!$C:$C,0))),"",INDEX('Policy Characteristics'!F:F,MATCH($C1304,'Policy Characteristics'!$C:$C,0)))</f>
        <v>0</v>
      </c>
      <c r="M1304" s="254">
        <f>IF(ISBLANK(INDEX('Policy Characteristics'!G:G,MATCH($C1304,'Policy Characteristics'!$C:$C,0))),"",INDEX('Policy Characteristics'!G:G,MATCH($C1304,'Policy Characteristics'!$C:$C,0)))</f>
        <v>1</v>
      </c>
      <c r="N1304" s="254">
        <f>IF(ISBLANK(INDEX('Policy Characteristics'!H:H,MATCH($C1304,'Policy Characteristics'!$C:$C,0))),"",INDEX('Policy Characteristics'!H:H,MATCH($C1304,'Policy Characteristics'!$C:$C,0)))</f>
        <v>1</v>
      </c>
      <c r="O1304" s="254" t="str">
        <f>IF(ISBLANK(INDEX('Policy Characteristics'!I:I,MATCH($C1304,'Policy Characteristics'!$C:$C,0))),"",INDEX('Policy Characteristics'!I:I,MATCH($C1304,'Policy Characteristics'!$C:$C,0)))</f>
        <v>on/off</v>
      </c>
      <c r="P1304" s="254" t="str">
        <f>IF(ISBLANK(INDEX('Policy Characteristics'!J:J,MATCH($C1304,'Policy Characteristics'!$C:$C,0))),"",INDEX('Policy Characteristics'!J:J,MATCH($C1304,'Policy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4" s="254" t="str">
        <f>IF(ISBLANK(INDEX('Policy Characteristics'!K:K,MATCH($C1304,'Policy Characteristics'!$C:$C,0))),"",INDEX('Policy Characteristics'!K:K,MATCH($C1304,'Policy Characteristics'!$C:$C,0)))</f>
        <v>fuels.html#carbon-tax</v>
      </c>
      <c r="R1304" s="254" t="str">
        <f>IF(ISBLANK(INDEX('Policy Characteristics'!L:L,MATCH($C1304,'Policy Characteristics'!$C:$C,0))),"",INDEX('Policy Characteristics'!L:L,MATCH($C1304,'Policy Characteristics'!$C:$C,0)))</f>
        <v>carbon-tax.html</v>
      </c>
    </row>
    <row r="1305" spans="1:18" s="2" customFormat="1">
      <c r="A1305" s="254" t="str">
        <f>IF(ISBLANK(INDEX('Policy Characteristics'!A:A,MATCH($C1305,'Policy Characteristics'!$C:$C,0))),"",INDEX('Policy Characteristics'!A:A,MATCH($C1305,'Policy Characteristics'!$C:$C,0)))</f>
        <v>Cross-Sector</v>
      </c>
      <c r="B1305" s="262" t="str">
        <f>IF(ISBLANK(INDEX('Policy Characteristics'!B:B,MATCH($C1305,'Policy Characteristics'!$C:$C,0))),"",INDEX('Policy Characteristics'!B:B,MATCH($C1305,'Policy Characteristics'!$C:$C,0)))</f>
        <v>Exempt Process Emissions from C Tax</v>
      </c>
      <c r="C1305" s="254" t="str">
        <f t="shared" si="55"/>
        <v>BEPEfCT Boolean Exempt Process Emissions from Carbon Tax</v>
      </c>
      <c r="D1305" s="6" t="s">
        <v>3085</v>
      </c>
      <c r="E1305" s="6"/>
      <c r="F1305" t="s">
        <v>3047</v>
      </c>
      <c r="G1305" s="6"/>
      <c r="H1305" s="47">
        <v>1647</v>
      </c>
      <c r="I1305" s="325" t="s">
        <v>44</v>
      </c>
      <c r="J1305" s="255" t="str">
        <f>IF(ISBLANK(INDEX('Policy Characteristics'!D:D,MATCH($C1305,'Policy Characteristics'!$C:$C,0))),"",INDEX('Policy Characteristics'!D:D,MATCH($C1305,'Policy Characteristics'!$C:$C,0)))</f>
        <v/>
      </c>
      <c r="K1305" s="254" t="str">
        <f>IF(ISBLANK(INDEX('Policy Characteristics'!E:E,MATCH($C1305,'Policy Characteristics'!$C:$C,0))),"",INDEX('Policy Characteristics'!E:E,MATCH($C1305,'Policy Characteristics'!$C:$C,0)))</f>
        <v>cross toggle whether carbon tax affects process emissions</v>
      </c>
      <c r="L1305" s="254">
        <f>IF(ISBLANK(INDEX('Policy Characteristics'!F:F,MATCH($C1305,'Policy Characteristics'!$C:$C,0))),"",INDEX('Policy Characteristics'!F:F,MATCH($C1305,'Policy Characteristics'!$C:$C,0)))</f>
        <v>0</v>
      </c>
      <c r="M1305" s="254">
        <f>IF(ISBLANK(INDEX('Policy Characteristics'!G:G,MATCH($C1305,'Policy Characteristics'!$C:$C,0))),"",INDEX('Policy Characteristics'!G:G,MATCH($C1305,'Policy Characteristics'!$C:$C,0)))</f>
        <v>1</v>
      </c>
      <c r="N1305" s="254">
        <f>IF(ISBLANK(INDEX('Policy Characteristics'!H:H,MATCH($C1305,'Policy Characteristics'!$C:$C,0))),"",INDEX('Policy Characteristics'!H:H,MATCH($C1305,'Policy Characteristics'!$C:$C,0)))</f>
        <v>1</v>
      </c>
      <c r="O1305" s="254" t="str">
        <f>IF(ISBLANK(INDEX('Policy Characteristics'!I:I,MATCH($C1305,'Policy Characteristics'!$C:$C,0))),"",INDEX('Policy Characteristics'!I:I,MATCH($C1305,'Policy Characteristics'!$C:$C,0)))</f>
        <v>on/off</v>
      </c>
      <c r="P1305" s="254" t="str">
        <f>IF(ISBLANK(INDEX('Policy Characteristics'!J:J,MATCH($C1305,'Policy Characteristics'!$C:$C,0))),"",INDEX('Policy Characteristics'!J:J,MATCH($C1305,'Policy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5" s="254" t="str">
        <f>IF(ISBLANK(INDEX('Policy Characteristics'!K:K,MATCH($C1305,'Policy Characteristics'!$C:$C,0))),"",INDEX('Policy Characteristics'!K:K,MATCH($C1305,'Policy Characteristics'!$C:$C,0)))</f>
        <v>fuels.html#carbon-tax</v>
      </c>
      <c r="R1305" s="254" t="str">
        <f>IF(ISBLANK(INDEX('Policy Characteristics'!L:L,MATCH($C1305,'Policy Characteristics'!$C:$C,0))),"",INDEX('Policy Characteristics'!L:L,MATCH($C1305,'Policy Characteristics'!$C:$C,0)))</f>
        <v>carbon-tax.html</v>
      </c>
    </row>
    <row r="1306" spans="1:18" s="2" customFormat="1">
      <c r="A1306" s="254" t="str">
        <f>IF(ISBLANK(INDEX('Policy Characteristics'!A:A,MATCH($C1306,'Policy Characteristics'!$C:$C,0))),"",INDEX('Policy Characteristics'!A:A,MATCH($C1306,'Policy Characteristics'!$C:$C,0)))</f>
        <v>Cross-Sector</v>
      </c>
      <c r="B1306" s="262" t="str">
        <f>IF(ISBLANK(INDEX('Policy Characteristics'!B:B,MATCH($C1306,'Policy Characteristics'!$C:$C,0))),"",INDEX('Policy Characteristics'!B:B,MATCH($C1306,'Policy Characteristics'!$C:$C,0)))</f>
        <v>Exempt Process Emissions from C Tax</v>
      </c>
      <c r="C1306" s="254" t="str">
        <f t="shared" si="55"/>
        <v>BEPEfCT Boolean Exempt Process Emissions from Carbon Tax</v>
      </c>
      <c r="D1306" s="6" t="s">
        <v>3086</v>
      </c>
      <c r="E1306" s="6"/>
      <c r="F1306" t="s">
        <v>3048</v>
      </c>
      <c r="G1306" s="6"/>
      <c r="H1306" s="47">
        <v>1648</v>
      </c>
      <c r="I1306" s="325" t="s">
        <v>44</v>
      </c>
      <c r="J1306" s="255" t="str">
        <f>IF(ISBLANK(INDEX('Policy Characteristics'!D:D,MATCH($C1306,'Policy Characteristics'!$C:$C,0))),"",INDEX('Policy Characteristics'!D:D,MATCH($C1306,'Policy Characteristics'!$C:$C,0)))</f>
        <v/>
      </c>
      <c r="K1306" s="254" t="str">
        <f>IF(ISBLANK(INDEX('Policy Characteristics'!E:E,MATCH($C1306,'Policy Characteristics'!$C:$C,0))),"",INDEX('Policy Characteristics'!E:E,MATCH($C1306,'Policy Characteristics'!$C:$C,0)))</f>
        <v>cross toggle whether carbon tax affects process emissions</v>
      </c>
      <c r="L1306" s="254">
        <f>IF(ISBLANK(INDEX('Policy Characteristics'!F:F,MATCH($C1306,'Policy Characteristics'!$C:$C,0))),"",INDEX('Policy Characteristics'!F:F,MATCH($C1306,'Policy Characteristics'!$C:$C,0)))</f>
        <v>0</v>
      </c>
      <c r="M1306" s="254">
        <f>IF(ISBLANK(INDEX('Policy Characteristics'!G:G,MATCH($C1306,'Policy Characteristics'!$C:$C,0))),"",INDEX('Policy Characteristics'!G:G,MATCH($C1306,'Policy Characteristics'!$C:$C,0)))</f>
        <v>1</v>
      </c>
      <c r="N1306" s="254">
        <f>IF(ISBLANK(INDEX('Policy Characteristics'!H:H,MATCH($C1306,'Policy Characteristics'!$C:$C,0))),"",INDEX('Policy Characteristics'!H:H,MATCH($C1306,'Policy Characteristics'!$C:$C,0)))</f>
        <v>1</v>
      </c>
      <c r="O1306" s="254" t="str">
        <f>IF(ISBLANK(INDEX('Policy Characteristics'!I:I,MATCH($C1306,'Policy Characteristics'!$C:$C,0))),"",INDEX('Policy Characteristics'!I:I,MATCH($C1306,'Policy Characteristics'!$C:$C,0)))</f>
        <v>on/off</v>
      </c>
      <c r="P1306" s="254" t="str">
        <f>IF(ISBLANK(INDEX('Policy Characteristics'!J:J,MATCH($C1306,'Policy Characteristics'!$C:$C,0))),"",INDEX('Policy Characteristics'!J:J,MATCH($C1306,'Policy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6" s="254" t="str">
        <f>IF(ISBLANK(INDEX('Policy Characteristics'!K:K,MATCH($C1306,'Policy Characteristics'!$C:$C,0))),"",INDEX('Policy Characteristics'!K:K,MATCH($C1306,'Policy Characteristics'!$C:$C,0)))</f>
        <v>fuels.html#carbon-tax</v>
      </c>
      <c r="R1306" s="254" t="str">
        <f>IF(ISBLANK(INDEX('Policy Characteristics'!L:L,MATCH($C1306,'Policy Characteristics'!$C:$C,0))),"",INDEX('Policy Characteristics'!L:L,MATCH($C1306,'Policy Characteristics'!$C:$C,0)))</f>
        <v>carbon-tax.html</v>
      </c>
    </row>
    <row r="1307" spans="1:18" s="2" customFormat="1">
      <c r="A1307" s="254" t="str">
        <f>IF(ISBLANK(INDEX('Policy Characteristics'!A:A,MATCH($C1307,'Policy Characteristics'!$C:$C,0))),"",INDEX('Policy Characteristics'!A:A,MATCH($C1307,'Policy Characteristics'!$C:$C,0)))</f>
        <v>Cross-Sector</v>
      </c>
      <c r="B1307" s="262" t="str">
        <f>IF(ISBLANK(INDEX('Policy Characteristics'!B:B,MATCH($C1307,'Policy Characteristics'!$C:$C,0))),"",INDEX('Policy Characteristics'!B:B,MATCH($C1307,'Policy Characteristics'!$C:$C,0)))</f>
        <v>Exempt Process Emissions from C Tax</v>
      </c>
      <c r="C1307" s="254" t="str">
        <f t="shared" si="55"/>
        <v>BEPEfCT Boolean Exempt Process Emissions from Carbon Tax</v>
      </c>
      <c r="D1307" s="6" t="s">
        <v>3087</v>
      </c>
      <c r="E1307" s="6"/>
      <c r="F1307" t="s">
        <v>3049</v>
      </c>
      <c r="G1307" s="6"/>
      <c r="H1307" s="47">
        <v>1649</v>
      </c>
      <c r="I1307" s="325" t="s">
        <v>44</v>
      </c>
      <c r="J1307" s="255" t="str">
        <f>IF(ISBLANK(INDEX('Policy Characteristics'!D:D,MATCH($C1307,'Policy Characteristics'!$C:$C,0))),"",INDEX('Policy Characteristics'!D:D,MATCH($C1307,'Policy Characteristics'!$C:$C,0)))</f>
        <v/>
      </c>
      <c r="K1307" s="254" t="str">
        <f>IF(ISBLANK(INDEX('Policy Characteristics'!E:E,MATCH($C1307,'Policy Characteristics'!$C:$C,0))),"",INDEX('Policy Characteristics'!E:E,MATCH($C1307,'Policy Characteristics'!$C:$C,0)))</f>
        <v>cross toggle whether carbon tax affects process emissions</v>
      </c>
      <c r="L1307" s="254">
        <f>IF(ISBLANK(INDEX('Policy Characteristics'!F:F,MATCH($C1307,'Policy Characteristics'!$C:$C,0))),"",INDEX('Policy Characteristics'!F:F,MATCH($C1307,'Policy Characteristics'!$C:$C,0)))</f>
        <v>0</v>
      </c>
      <c r="M1307" s="254">
        <f>IF(ISBLANK(INDEX('Policy Characteristics'!G:G,MATCH($C1307,'Policy Characteristics'!$C:$C,0))),"",INDEX('Policy Characteristics'!G:G,MATCH($C1307,'Policy Characteristics'!$C:$C,0)))</f>
        <v>1</v>
      </c>
      <c r="N1307" s="254">
        <f>IF(ISBLANK(INDEX('Policy Characteristics'!H:H,MATCH($C1307,'Policy Characteristics'!$C:$C,0))),"",INDEX('Policy Characteristics'!H:H,MATCH($C1307,'Policy Characteristics'!$C:$C,0)))</f>
        <v>1</v>
      </c>
      <c r="O1307" s="254" t="str">
        <f>IF(ISBLANK(INDEX('Policy Characteristics'!I:I,MATCH($C1307,'Policy Characteristics'!$C:$C,0))),"",INDEX('Policy Characteristics'!I:I,MATCH($C1307,'Policy Characteristics'!$C:$C,0)))</f>
        <v>on/off</v>
      </c>
      <c r="P1307" s="254" t="str">
        <f>IF(ISBLANK(INDEX('Policy Characteristics'!J:J,MATCH($C1307,'Policy Characteristics'!$C:$C,0))),"",INDEX('Policy Characteristics'!J:J,MATCH($C1307,'Policy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7" s="254" t="str">
        <f>IF(ISBLANK(INDEX('Policy Characteristics'!K:K,MATCH($C1307,'Policy Characteristics'!$C:$C,0))),"",INDEX('Policy Characteristics'!K:K,MATCH($C1307,'Policy Characteristics'!$C:$C,0)))</f>
        <v>fuels.html#carbon-tax</v>
      </c>
      <c r="R1307" s="254" t="str">
        <f>IF(ISBLANK(INDEX('Policy Characteristics'!L:L,MATCH($C1307,'Policy Characteristics'!$C:$C,0))),"",INDEX('Policy Characteristics'!L:L,MATCH($C1307,'Policy Characteristics'!$C:$C,0)))</f>
        <v>carbon-tax.html</v>
      </c>
    </row>
    <row r="1308" spans="1:18" s="2" customFormat="1">
      <c r="A1308" s="254" t="str">
        <f>IF(ISBLANK(INDEX('Policy Characteristics'!A:A,MATCH($C1308,'Policy Characteristics'!$C:$C,0))),"",INDEX('Policy Characteristics'!A:A,MATCH($C1308,'Policy Characteristics'!$C:$C,0)))</f>
        <v>Cross-Sector</v>
      </c>
      <c r="B1308" s="262" t="str">
        <f>IF(ISBLANK(INDEX('Policy Characteristics'!B:B,MATCH($C1308,'Policy Characteristics'!$C:$C,0))),"",INDEX('Policy Characteristics'!B:B,MATCH($C1308,'Policy Characteristics'!$C:$C,0)))</f>
        <v>Exempt Process Emissions from C Tax</v>
      </c>
      <c r="C1308" s="254" t="str">
        <f t="shared" si="55"/>
        <v>BEPEfCT Boolean Exempt Process Emissions from Carbon Tax</v>
      </c>
      <c r="D1308" s="6" t="s">
        <v>3088</v>
      </c>
      <c r="E1308" s="6"/>
      <c r="F1308" t="s">
        <v>3050</v>
      </c>
      <c r="G1308" s="6"/>
      <c r="H1308" s="47">
        <v>1650</v>
      </c>
      <c r="I1308" s="325" t="s">
        <v>43</v>
      </c>
      <c r="J1308" s="255" t="str">
        <f>IF(ISBLANK(INDEX('Policy Characteristics'!D:D,MATCH($C1308,'Policy Characteristics'!$C:$C,0))),"",INDEX('Policy Characteristics'!D:D,MATCH($C1308,'Policy Characteristics'!$C:$C,0)))</f>
        <v/>
      </c>
      <c r="K1308" s="254" t="str">
        <f>IF(ISBLANK(INDEX('Policy Characteristics'!E:E,MATCH($C1308,'Policy Characteristics'!$C:$C,0))),"",INDEX('Policy Characteristics'!E:E,MATCH($C1308,'Policy Characteristics'!$C:$C,0)))</f>
        <v>cross toggle whether carbon tax affects process emissions</v>
      </c>
      <c r="L1308" s="254">
        <f>IF(ISBLANK(INDEX('Policy Characteristics'!F:F,MATCH($C1308,'Policy Characteristics'!$C:$C,0))),"",INDEX('Policy Characteristics'!F:F,MATCH($C1308,'Policy Characteristics'!$C:$C,0)))</f>
        <v>0</v>
      </c>
      <c r="M1308" s="254">
        <f>IF(ISBLANK(INDEX('Policy Characteristics'!G:G,MATCH($C1308,'Policy Characteristics'!$C:$C,0))),"",INDEX('Policy Characteristics'!G:G,MATCH($C1308,'Policy Characteristics'!$C:$C,0)))</f>
        <v>1</v>
      </c>
      <c r="N1308" s="254">
        <f>IF(ISBLANK(INDEX('Policy Characteristics'!H:H,MATCH($C1308,'Policy Characteristics'!$C:$C,0))),"",INDEX('Policy Characteristics'!H:H,MATCH($C1308,'Policy Characteristics'!$C:$C,0)))</f>
        <v>1</v>
      </c>
      <c r="O1308" s="254" t="str">
        <f>IF(ISBLANK(INDEX('Policy Characteristics'!I:I,MATCH($C1308,'Policy Characteristics'!$C:$C,0))),"",INDEX('Policy Characteristics'!I:I,MATCH($C1308,'Policy Characteristics'!$C:$C,0)))</f>
        <v>on/off</v>
      </c>
      <c r="P1308" s="254" t="str">
        <f>IF(ISBLANK(INDEX('Policy Characteristics'!J:J,MATCH($C1308,'Policy Characteristics'!$C:$C,0))),"",INDEX('Policy Characteristics'!J:J,MATCH($C1308,'Policy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8" s="254" t="str">
        <f>IF(ISBLANK(INDEX('Policy Characteristics'!K:K,MATCH($C1308,'Policy Characteristics'!$C:$C,0))),"",INDEX('Policy Characteristics'!K:K,MATCH($C1308,'Policy Characteristics'!$C:$C,0)))</f>
        <v>fuels.html#carbon-tax</v>
      </c>
      <c r="R1308" s="254" t="str">
        <f>IF(ISBLANK(INDEX('Policy Characteristics'!L:L,MATCH($C1308,'Policy Characteristics'!$C:$C,0))),"",INDEX('Policy Characteristics'!L:L,MATCH($C1308,'Policy Characteristics'!$C:$C,0)))</f>
        <v>carbon-tax.html</v>
      </c>
    </row>
    <row r="1309" spans="1:18" s="2" customFormat="1">
      <c r="A1309" s="254" t="str">
        <f>IF(ISBLANK(INDEX('Policy Characteristics'!A:A,MATCH($C1309,'Policy Characteristics'!$C:$C,0))),"",INDEX('Policy Characteristics'!A:A,MATCH($C1309,'Policy Characteristics'!$C:$C,0)))</f>
        <v>Cross-Sector</v>
      </c>
      <c r="B1309" s="262" t="str">
        <f>IF(ISBLANK(INDEX('Policy Characteristics'!B:B,MATCH($C1309,'Policy Characteristics'!$C:$C,0))),"",INDEX('Policy Characteristics'!B:B,MATCH($C1309,'Policy Characteristics'!$C:$C,0)))</f>
        <v>Exempt Process Emissions from C Tax</v>
      </c>
      <c r="C1309" s="254" t="str">
        <f t="shared" si="55"/>
        <v>BEPEfCT Boolean Exempt Process Emissions from Carbon Tax</v>
      </c>
      <c r="D1309" s="6" t="s">
        <v>3089</v>
      </c>
      <c r="E1309" s="6"/>
      <c r="F1309" t="s">
        <v>3092</v>
      </c>
      <c r="G1309" s="6"/>
      <c r="H1309" s="47">
        <v>1651</v>
      </c>
      <c r="I1309" s="325" t="s">
        <v>43</v>
      </c>
      <c r="J1309" s="255" t="str">
        <f>IF(ISBLANK(INDEX('Policy Characteristics'!D:D,MATCH($C1309,'Policy Characteristics'!$C:$C,0))),"",INDEX('Policy Characteristics'!D:D,MATCH($C1309,'Policy Characteristics'!$C:$C,0)))</f>
        <v/>
      </c>
      <c r="K1309" s="254" t="str">
        <f>IF(ISBLANK(INDEX('Policy Characteristics'!E:E,MATCH($C1309,'Policy Characteristics'!$C:$C,0))),"",INDEX('Policy Characteristics'!E:E,MATCH($C1309,'Policy Characteristics'!$C:$C,0)))</f>
        <v>cross toggle whether carbon tax affects process emissions</v>
      </c>
      <c r="L1309" s="254">
        <f>IF(ISBLANK(INDEX('Policy Characteristics'!F:F,MATCH($C1309,'Policy Characteristics'!$C:$C,0))),"",INDEX('Policy Characteristics'!F:F,MATCH($C1309,'Policy Characteristics'!$C:$C,0)))</f>
        <v>0</v>
      </c>
      <c r="M1309" s="254">
        <f>IF(ISBLANK(INDEX('Policy Characteristics'!G:G,MATCH($C1309,'Policy Characteristics'!$C:$C,0))),"",INDEX('Policy Characteristics'!G:G,MATCH($C1309,'Policy Characteristics'!$C:$C,0)))</f>
        <v>1</v>
      </c>
      <c r="N1309" s="254">
        <f>IF(ISBLANK(INDEX('Policy Characteristics'!H:H,MATCH($C1309,'Policy Characteristics'!$C:$C,0))),"",INDEX('Policy Characteristics'!H:H,MATCH($C1309,'Policy Characteristics'!$C:$C,0)))</f>
        <v>1</v>
      </c>
      <c r="O1309" s="254" t="str">
        <f>IF(ISBLANK(INDEX('Policy Characteristics'!I:I,MATCH($C1309,'Policy Characteristics'!$C:$C,0))),"",INDEX('Policy Characteristics'!I:I,MATCH($C1309,'Policy Characteristics'!$C:$C,0)))</f>
        <v>on/off</v>
      </c>
      <c r="P1309" s="254" t="str">
        <f>IF(ISBLANK(INDEX('Policy Characteristics'!J:J,MATCH($C1309,'Policy Characteristics'!$C:$C,0))),"",INDEX('Policy Characteristics'!J:J,MATCH($C1309,'Policy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09" s="254" t="str">
        <f>IF(ISBLANK(INDEX('Policy Characteristics'!K:K,MATCH($C1309,'Policy Characteristics'!$C:$C,0))),"",INDEX('Policy Characteristics'!K:K,MATCH($C1309,'Policy Characteristics'!$C:$C,0)))</f>
        <v>fuels.html#carbon-tax</v>
      </c>
      <c r="R1309" s="254" t="str">
        <f>IF(ISBLANK(INDEX('Policy Characteristics'!L:L,MATCH($C1309,'Policy Characteristics'!$C:$C,0))),"",INDEX('Policy Characteristics'!L:L,MATCH($C1309,'Policy Characteristics'!$C:$C,0)))</f>
        <v>carbon-tax.html</v>
      </c>
    </row>
    <row r="1310" spans="1:18" s="2" customFormat="1">
      <c r="A1310" s="254" t="str">
        <f>IF(ISBLANK(INDEX('Policy Characteristics'!A:A,MATCH($C1310,'Policy Characteristics'!$C:$C,0))),"",INDEX('Policy Characteristics'!A:A,MATCH($C1310,'Policy Characteristics'!$C:$C,0)))</f>
        <v>Cross-Sector</v>
      </c>
      <c r="B1310" s="262" t="str">
        <f>IF(ISBLANK(INDEX('Policy Characteristics'!B:B,MATCH($C1310,'Policy Characteristics'!$C:$C,0))),"",INDEX('Policy Characteristics'!B:B,MATCH($C1310,'Policy Characteristics'!$C:$C,0)))</f>
        <v>Exempt Process Emissions from C Tax</v>
      </c>
      <c r="C1310" s="254" t="str">
        <f t="shared" si="55"/>
        <v>BEPEfCT Boolean Exempt Process Emissions from Carbon Tax</v>
      </c>
      <c r="D1310" s="6" t="s">
        <v>3090</v>
      </c>
      <c r="E1310" s="6"/>
      <c r="F1310" t="s">
        <v>3051</v>
      </c>
      <c r="G1310" s="6"/>
      <c r="H1310" s="47">
        <v>1652</v>
      </c>
      <c r="I1310" s="325" t="s">
        <v>44</v>
      </c>
      <c r="J1310" s="255" t="str">
        <f>IF(ISBLANK(INDEX('Policy Characteristics'!D:D,MATCH($C1310,'Policy Characteristics'!$C:$C,0))),"",INDEX('Policy Characteristics'!D:D,MATCH($C1310,'Policy Characteristics'!$C:$C,0)))</f>
        <v/>
      </c>
      <c r="K1310" s="254" t="str">
        <f>IF(ISBLANK(INDEX('Policy Characteristics'!E:E,MATCH($C1310,'Policy Characteristics'!$C:$C,0))),"",INDEX('Policy Characteristics'!E:E,MATCH($C1310,'Policy Characteristics'!$C:$C,0)))</f>
        <v>cross toggle whether carbon tax affects process emissions</v>
      </c>
      <c r="L1310" s="254">
        <f>IF(ISBLANK(INDEX('Policy Characteristics'!F:F,MATCH($C1310,'Policy Characteristics'!$C:$C,0))),"",INDEX('Policy Characteristics'!F:F,MATCH($C1310,'Policy Characteristics'!$C:$C,0)))</f>
        <v>0</v>
      </c>
      <c r="M1310" s="254">
        <f>IF(ISBLANK(INDEX('Policy Characteristics'!G:G,MATCH($C1310,'Policy Characteristics'!$C:$C,0))),"",INDEX('Policy Characteristics'!G:G,MATCH($C1310,'Policy Characteristics'!$C:$C,0)))</f>
        <v>1</v>
      </c>
      <c r="N1310" s="254">
        <f>IF(ISBLANK(INDEX('Policy Characteristics'!H:H,MATCH($C1310,'Policy Characteristics'!$C:$C,0))),"",INDEX('Policy Characteristics'!H:H,MATCH($C1310,'Policy Characteristics'!$C:$C,0)))</f>
        <v>1</v>
      </c>
      <c r="O1310" s="254" t="str">
        <f>IF(ISBLANK(INDEX('Policy Characteristics'!I:I,MATCH($C1310,'Policy Characteristics'!$C:$C,0))),"",INDEX('Policy Characteristics'!I:I,MATCH($C1310,'Policy Characteristics'!$C:$C,0)))</f>
        <v>on/off</v>
      </c>
      <c r="P1310" s="254" t="str">
        <f>IF(ISBLANK(INDEX('Policy Characteristics'!J:J,MATCH($C1310,'Policy Characteristics'!$C:$C,0))),"",INDEX('Policy Characteristics'!J:J,MATCH($C1310,'Policy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310" s="254" t="str">
        <f>IF(ISBLANK(INDEX('Policy Characteristics'!K:K,MATCH($C1310,'Policy Characteristics'!$C:$C,0))),"",INDEX('Policy Characteristics'!K:K,MATCH($C1310,'Policy Characteristics'!$C:$C,0)))</f>
        <v>fuels.html#carbon-tax</v>
      </c>
      <c r="R1310" s="254" t="str">
        <f>IF(ISBLANK(INDEX('Policy Characteristics'!L:L,MATCH($C1310,'Policy Characteristics'!$C:$C,0))),"",INDEX('Policy Characteristics'!L:L,MATCH($C1310,'Policy Characteristics'!$C:$C,0)))</f>
        <v>carbon-tax.html</v>
      </c>
    </row>
    <row r="1311" spans="1:18" s="2" customFormat="1">
      <c r="A1311" s="254" t="str">
        <f>IF(ISBLANK(INDEX('Policy Characteristics'!A:A,MATCH($C1311,'Policy Characteristics'!$C:$C,0))),"",INDEX('Policy Characteristics'!A:A,MATCH($C1311,'Policy Characteristics'!$C:$C,0)))</f>
        <v>Cross-Sector</v>
      </c>
      <c r="B1311" s="262" t="str">
        <f>IF(ISBLANK(INDEX('Policy Characteristics'!B:B,MATCH($C1311,'Policy Characteristics'!$C:$C,0))),"",INDEX('Policy Characteristics'!B:B,MATCH($C1311,'Policy Characteristics'!$C:$C,0)))</f>
        <v>Toggle Carbon Tax Border Adjustment</v>
      </c>
      <c r="C1311" s="1" t="s">
        <v>3377</v>
      </c>
      <c r="D1311" s="6"/>
      <c r="E1311" s="6"/>
      <c r="F1311" s="6"/>
      <c r="G1311" s="6"/>
      <c r="H1311" s="47">
        <v>1627</v>
      </c>
      <c r="I1311" s="325" t="s">
        <v>43</v>
      </c>
      <c r="J1311" s="255" t="str">
        <f>IF(ISBLANK(INDEX('Policy Characteristics'!D:D,MATCH($C1311,'Policy Characteristics'!$C:$C,0))),"",INDEX('Policy Characteristics'!D:D,MATCH($C1311,'Policy Characteristics'!$C:$C,0)))</f>
        <v/>
      </c>
      <c r="K1311" s="254" t="str">
        <f>IF(ISBLANK(INDEX('Policy Characteristics'!E:E,MATCH($C1311,'Policy Characteristics'!$C:$C,0))),"",INDEX('Policy Characteristics'!E:E,MATCH($C1311,'Policy Characteristics'!$C:$C,0)))</f>
        <v/>
      </c>
      <c r="L1311" s="254">
        <f>IF(ISBLANK(INDEX('Policy Characteristics'!F:F,MATCH($C1311,'Policy Characteristics'!$C:$C,0))),"",INDEX('Policy Characteristics'!F:F,MATCH($C1311,'Policy Characteristics'!$C:$C,0)))</f>
        <v>0</v>
      </c>
      <c r="M1311" s="254">
        <f>IF(ISBLANK(INDEX('Policy Characteristics'!G:G,MATCH($C1311,'Policy Characteristics'!$C:$C,0))),"",INDEX('Policy Characteristics'!G:G,MATCH($C1311,'Policy Characteristics'!$C:$C,0)))</f>
        <v>1</v>
      </c>
      <c r="N1311" s="254">
        <f>IF(ISBLANK(INDEX('Policy Characteristics'!H:H,MATCH($C1311,'Policy Characteristics'!$C:$C,0))),"",INDEX('Policy Characteristics'!H:H,MATCH($C1311,'Policy Characteristics'!$C:$C,0)))</f>
        <v>1</v>
      </c>
      <c r="O1311" s="254" t="str">
        <f>IF(ISBLANK(INDEX('Policy Characteristics'!I:I,MATCH($C1311,'Policy Characteristics'!$C:$C,0))),"",INDEX('Policy Characteristics'!I:I,MATCH($C1311,'Policy Characteristics'!$C:$C,0)))</f>
        <v>on/off</v>
      </c>
      <c r="P1311" s="254" t="str">
        <f>IF(ISBLANK(INDEX('Policy Characteristics'!J:J,MATCH($C1311,'Policy Characteristics'!$C:$C,0))),"",INDEX('Policy Characteristics'!J:J,MATCH($C1311,'Policy Characteristics'!$C:$C,0)))</f>
        <v>**Description:** By default, carbon taxes apply to only domestically produced goods. If set to zero, this policy enables carbon tax border adjustments, meaning the carbon tax will apply to both domestically produced and imported goods.</v>
      </c>
      <c r="Q1311" s="254" t="str">
        <f>IF(ISBLANK(INDEX('Policy Characteristics'!K:K,MATCH($C1311,'Policy Characteristics'!$C:$C,0))),"",INDEX('Policy Characteristics'!K:K,MATCH($C1311,'Policy Characteristics'!$C:$C,0)))</f>
        <v>fuels.html#carbon-tax</v>
      </c>
      <c r="R1311" s="254" t="str">
        <f>IF(ISBLANK(INDEX('Policy Characteristics'!L:L,MATCH($C1311,'Policy Characteristics'!$C:$C,0))),"",INDEX('Policy Characteristics'!L:L,MATCH($C1311,'Policy Characteristics'!$C:$C,0)))</f>
        <v>carbon-tax.html</v>
      </c>
    </row>
    <row r="1312" spans="1:18" s="2" customFormat="1">
      <c r="A1312" s="254" t="str">
        <f>IF(ISBLANK(INDEX('Policy Characteristics'!A:A,MATCH($C1312,'Policy Characteristics'!$C:$C,0))),"",INDEX('Policy Characteristics'!A:A,MATCH($C1312,'Policy Characteristics'!$C:$C,0)))</f>
        <v>Cross-Sector</v>
      </c>
      <c r="B1312" s="262" t="str">
        <f>IF(ISBLANK(INDEX('Policy Characteristics'!B:B,MATCH($C1312,'Policy Characteristics'!$C:$C,0))),"",INDEX('Policy Characteristics'!B:B,MATCH($C1312,'Policy Characteristics'!$C:$C,0)))</f>
        <v>Fixed Energy Prices</v>
      </c>
      <c r="C1312" s="317" t="s">
        <v>2715</v>
      </c>
      <c r="D1312" s="6" t="s">
        <v>52</v>
      </c>
      <c r="E1312" s="6"/>
      <c r="F1312" s="6" t="s">
        <v>93</v>
      </c>
      <c r="G1312" s="6"/>
      <c r="H1312" s="43">
        <v>720</v>
      </c>
      <c r="I1312" s="325" t="s">
        <v>44</v>
      </c>
      <c r="J1312" s="255" t="str">
        <f>IF(ISBLANK(INDEX('Policy Characteristics'!D:D,MATCH($C1312,'Policy Characteristics'!$C:$C,0))),"",INDEX('Policy Characteristics'!D:D,MATCH($C1312,'Policy Characteristics'!$C:$C,0)))</f>
        <v>Fixed Energy Prices</v>
      </c>
      <c r="K1312" s="254" t="str">
        <f>IF(ISBLANK(INDEX('Policy Characteristics'!E:E,MATCH($C1312,'Policy Characteristics'!$C:$C,0))),"",INDEX('Policy Characteristics'!E:E,MATCH($C1312,'Policy Characteristics'!$C:$C,0)))</f>
        <v>cross toggle whether policies affect energy prices</v>
      </c>
      <c r="L1312" s="254">
        <f>IF(ISBLANK(INDEX('Policy Characteristics'!F:F,MATCH($C1312,'Policy Characteristics'!$C:$C,0))),"",INDEX('Policy Characteristics'!F:F,MATCH($C1312,'Policy Characteristics'!$C:$C,0)))</f>
        <v>0</v>
      </c>
      <c r="M1312" s="254">
        <f>IF(ISBLANK(INDEX('Policy Characteristics'!G:G,MATCH($C1312,'Policy Characteristics'!$C:$C,0))),"",INDEX('Policy Characteristics'!G:G,MATCH($C1312,'Policy Characteristics'!$C:$C,0)))</f>
        <v>1</v>
      </c>
      <c r="N1312" s="254">
        <f>IF(ISBLANK(INDEX('Policy Characteristics'!H:H,MATCH($C1312,'Policy Characteristics'!$C:$C,0))),"",INDEX('Policy Characteristics'!H:H,MATCH($C1312,'Policy Characteristics'!$C:$C,0)))</f>
        <v>1</v>
      </c>
      <c r="O1312" s="254" t="str">
        <f>IF(ISBLANK(INDEX('Policy Characteristics'!I:I,MATCH($C1312,'Policy Characteristics'!$C:$C,0))),"",INDEX('Policy Characteristics'!I:I,MATCH($C1312,'Policy Characteristics'!$C:$C,0)))</f>
        <v>on/off</v>
      </c>
      <c r="P1312" s="254" t="str">
        <f>IF(ISBLANK(INDEX('Policy Characteristics'!J:J,MATCH($C1312,'Policy Characteristics'!$C:$C,0))),"",INDEX('Policy Characteristics'!J:J,MATCH($C1312,'Policy Characteristics'!$C:$C,0)))</f>
        <v/>
      </c>
      <c r="Q1312" s="254" t="str">
        <f>IF(ISBLANK(INDEX('Policy Characteristics'!K:K,MATCH($C1312,'Policy Characteristics'!$C:$C,0))),"",INDEX('Policy Characteristics'!K:K,MATCH($C1312,'Policy Characteristics'!$C:$C,0)))</f>
        <v/>
      </c>
      <c r="R1312" s="254" t="str">
        <f>IF(ISBLANK(INDEX('Policy Characteristics'!L:L,MATCH($C1312,'Policy Characteristics'!$C:$C,0))),"",INDEX('Policy Characteristics'!L:L,MATCH($C1312,'Policy Characteristics'!$C:$C,0)))</f>
        <v/>
      </c>
    </row>
    <row r="1313" spans="1:18" s="2" customFormat="1">
      <c r="A1313" s="254" t="str">
        <f>IF(ISBLANK(INDEX('Policy Characteristics'!A:A,MATCH($C1313,'Policy Characteristics'!$C:$C,0))),"",INDEX('Policy Characteristics'!A:A,MATCH($C1313,'Policy Characteristics'!$C:$C,0)))</f>
        <v>Cross-Sector</v>
      </c>
      <c r="B1313" s="262" t="str">
        <f>IF(ISBLANK(INDEX('Policy Characteristics'!B:B,MATCH($C1313,'Policy Characteristics'!$C:$C,0))),"",INDEX('Policy Characteristics'!B:B,MATCH($C1313,'Policy Characteristics'!$C:$C,0)))</f>
        <v>Fixed Energy Prices</v>
      </c>
      <c r="C1313" s="254" t="str">
        <f t="shared" ref="C1313:C1314" si="56">C$1312</f>
        <v>Toggle Whether Policies Affect Energy Prices</v>
      </c>
      <c r="D1313" s="6" t="s">
        <v>75</v>
      </c>
      <c r="E1313" s="6"/>
      <c r="F1313" s="6" t="s">
        <v>99</v>
      </c>
      <c r="G1313" s="6"/>
      <c r="H1313" s="43">
        <v>721</v>
      </c>
      <c r="I1313" s="325" t="s">
        <v>44</v>
      </c>
      <c r="J1313" s="255" t="str">
        <f>IF(ISBLANK(INDEX('Policy Characteristics'!D:D,MATCH($C1313,'Policy Characteristics'!$C:$C,0))),"",INDEX('Policy Characteristics'!D:D,MATCH($C1313,'Policy Characteristics'!$C:$C,0)))</f>
        <v>Fixed Energy Prices</v>
      </c>
      <c r="K1313" s="254" t="str">
        <f>IF(ISBLANK(INDEX('Policy Characteristics'!E:E,MATCH($C1313,'Policy Characteristics'!$C:$C,0))),"",INDEX('Policy Characteristics'!E:E,MATCH($C1313,'Policy Characteristics'!$C:$C,0)))</f>
        <v>cross toggle whether policies affect energy prices</v>
      </c>
      <c r="L1313" s="254">
        <f>IF(ISBLANK(INDEX('Policy Characteristics'!F:F,MATCH($C1313,'Policy Characteristics'!$C:$C,0))),"",INDEX('Policy Characteristics'!F:F,MATCH($C1313,'Policy Characteristics'!$C:$C,0)))</f>
        <v>0</v>
      </c>
      <c r="M1313" s="254">
        <f>IF(ISBLANK(INDEX('Policy Characteristics'!G:G,MATCH($C1313,'Policy Characteristics'!$C:$C,0))),"",INDEX('Policy Characteristics'!G:G,MATCH($C1313,'Policy Characteristics'!$C:$C,0)))</f>
        <v>1</v>
      </c>
      <c r="N1313" s="254">
        <f>IF(ISBLANK(INDEX('Policy Characteristics'!H:H,MATCH($C1313,'Policy Characteristics'!$C:$C,0))),"",INDEX('Policy Characteristics'!H:H,MATCH($C1313,'Policy Characteristics'!$C:$C,0)))</f>
        <v>1</v>
      </c>
      <c r="O1313" s="254" t="str">
        <f>IF(ISBLANK(INDEX('Policy Characteristics'!I:I,MATCH($C1313,'Policy Characteristics'!$C:$C,0))),"",INDEX('Policy Characteristics'!I:I,MATCH($C1313,'Policy Characteristics'!$C:$C,0)))</f>
        <v>on/off</v>
      </c>
      <c r="P1313" s="254" t="str">
        <f>IF(ISBLANK(INDEX('Policy Characteristics'!J:J,MATCH($C1313,'Policy Characteristics'!$C:$C,0))),"",INDEX('Policy Characteristics'!J:J,MATCH($C1313,'Policy Characteristics'!$C:$C,0)))</f>
        <v/>
      </c>
      <c r="Q1313" s="254" t="str">
        <f>IF(ISBLANK(INDEX('Policy Characteristics'!K:K,MATCH($C1313,'Policy Characteristics'!$C:$C,0))),"",INDEX('Policy Characteristics'!K:K,MATCH($C1313,'Policy Characteristics'!$C:$C,0)))</f>
        <v/>
      </c>
      <c r="R1313" s="254" t="str">
        <f>IF(ISBLANK(INDEX('Policy Characteristics'!L:L,MATCH($C1313,'Policy Characteristics'!$C:$C,0))),"",INDEX('Policy Characteristics'!L:L,MATCH($C1313,'Policy Characteristics'!$C:$C,0)))</f>
        <v/>
      </c>
    </row>
    <row r="1314" spans="1:18" s="2" customFormat="1">
      <c r="A1314" s="254" t="str">
        <f>IF(ISBLANK(INDEX('Policy Characteristics'!A:A,MATCH($C1314,'Policy Characteristics'!$C:$C,0))),"",INDEX('Policy Characteristics'!A:A,MATCH($C1314,'Policy Characteristics'!$C:$C,0)))</f>
        <v>Cross-Sector</v>
      </c>
      <c r="B1314" s="262" t="str">
        <f>IF(ISBLANK(INDEX('Policy Characteristics'!B:B,MATCH($C1314,'Policy Characteristics'!$C:$C,0))),"",INDEX('Policy Characteristics'!B:B,MATCH($C1314,'Policy Characteristics'!$C:$C,0)))</f>
        <v>Fixed Energy Prices</v>
      </c>
      <c r="C1314" s="254" t="str">
        <f t="shared" si="56"/>
        <v>Toggle Whether Policies Affect Energy Prices</v>
      </c>
      <c r="D1314" s="6" t="s">
        <v>2469</v>
      </c>
      <c r="E1314" s="6"/>
      <c r="F1314" s="6" t="s">
        <v>2473</v>
      </c>
      <c r="G1314" s="6"/>
      <c r="H1314" s="43">
        <v>722</v>
      </c>
      <c r="I1314" s="325" t="s">
        <v>44</v>
      </c>
      <c r="J1314" s="255" t="str">
        <f>IF(ISBLANK(INDEX('Policy Characteristics'!D:D,MATCH($C1314,'Policy Characteristics'!$C:$C,0))),"",INDEX('Policy Characteristics'!D:D,MATCH($C1314,'Policy Characteristics'!$C:$C,0)))</f>
        <v>Fixed Energy Prices</v>
      </c>
      <c r="K1314" s="254" t="str">
        <f>IF(ISBLANK(INDEX('Policy Characteristics'!E:E,MATCH($C1314,'Policy Characteristics'!$C:$C,0))),"",INDEX('Policy Characteristics'!E:E,MATCH($C1314,'Policy Characteristics'!$C:$C,0)))</f>
        <v>cross toggle whether policies affect energy prices</v>
      </c>
      <c r="L1314" s="254">
        <f>IF(ISBLANK(INDEX('Policy Characteristics'!F:F,MATCH($C1314,'Policy Characteristics'!$C:$C,0))),"",INDEX('Policy Characteristics'!F:F,MATCH($C1314,'Policy Characteristics'!$C:$C,0)))</f>
        <v>0</v>
      </c>
      <c r="M1314" s="254">
        <f>IF(ISBLANK(INDEX('Policy Characteristics'!G:G,MATCH($C1314,'Policy Characteristics'!$C:$C,0))),"",INDEX('Policy Characteristics'!G:G,MATCH($C1314,'Policy Characteristics'!$C:$C,0)))</f>
        <v>1</v>
      </c>
      <c r="N1314" s="254">
        <f>IF(ISBLANK(INDEX('Policy Characteristics'!H:H,MATCH($C1314,'Policy Characteristics'!$C:$C,0))),"",INDEX('Policy Characteristics'!H:H,MATCH($C1314,'Policy Characteristics'!$C:$C,0)))</f>
        <v>1</v>
      </c>
      <c r="O1314" s="254" t="str">
        <f>IF(ISBLANK(INDEX('Policy Characteristics'!I:I,MATCH($C1314,'Policy Characteristics'!$C:$C,0))),"",INDEX('Policy Characteristics'!I:I,MATCH($C1314,'Policy Characteristics'!$C:$C,0)))</f>
        <v>on/off</v>
      </c>
      <c r="P1314" s="254" t="str">
        <f>IF(ISBLANK(INDEX('Policy Characteristics'!J:J,MATCH($C1314,'Policy Characteristics'!$C:$C,0))),"",INDEX('Policy Characteristics'!J:J,MATCH($C1314,'Policy Characteristics'!$C:$C,0)))</f>
        <v/>
      </c>
      <c r="Q1314" s="254" t="str">
        <f>IF(ISBLANK(INDEX('Policy Characteristics'!K:K,MATCH($C1314,'Policy Characteristics'!$C:$C,0))),"",INDEX('Policy Characteristics'!K:K,MATCH($C1314,'Policy Characteristics'!$C:$C,0)))</f>
        <v/>
      </c>
      <c r="R1314" s="254" t="str">
        <f>IF(ISBLANK(INDEX('Policy Characteristics'!L:L,MATCH($C1314,'Policy Characteristics'!$C:$C,0))),"",INDEX('Policy Characteristics'!L:L,MATCH($C1314,'Policy Characteristics'!$C:$C,0)))</f>
        <v/>
      </c>
    </row>
    <row r="1315" spans="1:18" s="2" customFormat="1">
      <c r="A1315" s="254" t="str">
        <f>IF(ISBLANK(INDEX('Policy Characteristics'!A:A,MATCH($C1315,'Policy Characteristics'!$C:$C,0))),"",INDEX('Policy Characteristics'!A:A,MATCH($C1315,'Policy Characteristics'!$C:$C,0)))</f>
        <v>Cross-Sector</v>
      </c>
      <c r="B1315" s="262" t="str">
        <f>IF(ISBLANK(INDEX('Policy Characteristics'!B:B,MATCH($C1315,'Policy Characteristics'!$C:$C,0))),"",INDEX('Policy Characteristics'!B:B,MATCH($C1315,'Policy Characteristics'!$C:$C,0)))</f>
        <v>Fixed Energy Prices</v>
      </c>
      <c r="C1315" s="317" t="s">
        <v>2715</v>
      </c>
      <c r="D1315" s="6" t="s">
        <v>450</v>
      </c>
      <c r="E1315" s="45"/>
      <c r="F1315" s="6" t="s">
        <v>447</v>
      </c>
      <c r="G1315" s="6"/>
      <c r="H1315" s="47">
        <v>836</v>
      </c>
      <c r="I1315" s="325" t="s">
        <v>44</v>
      </c>
      <c r="J1315" s="255" t="str">
        <f>IF(ISBLANK(INDEX('Policy Characteristics'!D:D,MATCH($C1315,'Policy Characteristics'!$C:$C,0))),"",INDEX('Policy Characteristics'!D:D,MATCH($C1315,'Policy Characteristics'!$C:$C,0)))</f>
        <v>Fixed Energy Prices</v>
      </c>
      <c r="K1315" s="254" t="str">
        <f>IF(ISBLANK(INDEX('Policy Characteristics'!E:E,MATCH($C1315,'Policy Characteristics'!$C:$C,0))),"",INDEX('Policy Characteristics'!E:E,MATCH($C1315,'Policy Characteristics'!$C:$C,0)))</f>
        <v>cross toggle whether policies affect energy prices</v>
      </c>
      <c r="L1315" s="254">
        <f>IF(ISBLANK(INDEX('Policy Characteristics'!F:F,MATCH($C1315,'Policy Characteristics'!$C:$C,0))),"",INDEX('Policy Characteristics'!F:F,MATCH($C1315,'Policy Characteristics'!$C:$C,0)))</f>
        <v>0</v>
      </c>
      <c r="M1315" s="254">
        <f>IF(ISBLANK(INDEX('Policy Characteristics'!G:G,MATCH($C1315,'Policy Characteristics'!$C:$C,0))),"",INDEX('Policy Characteristics'!G:G,MATCH($C1315,'Policy Characteristics'!$C:$C,0)))</f>
        <v>1</v>
      </c>
      <c r="N1315" s="254">
        <f>IF(ISBLANK(INDEX('Policy Characteristics'!H:H,MATCH($C1315,'Policy Characteristics'!$C:$C,0))),"",INDEX('Policy Characteristics'!H:H,MATCH($C1315,'Policy Characteristics'!$C:$C,0)))</f>
        <v>1</v>
      </c>
      <c r="O1315" s="254" t="str">
        <f>IF(ISBLANK(INDEX('Policy Characteristics'!I:I,MATCH($C1315,'Policy Characteristics'!$C:$C,0))),"",INDEX('Policy Characteristics'!I:I,MATCH($C1315,'Policy Characteristics'!$C:$C,0)))</f>
        <v>on/off</v>
      </c>
      <c r="P1315" s="254" t="str">
        <f>IF(ISBLANK(INDEX('Policy Characteristics'!J:J,MATCH($C1315,'Policy Characteristics'!$C:$C,0))),"",INDEX('Policy Characteristics'!J:J,MATCH($C1315,'Policy Characteristics'!$C:$C,0)))</f>
        <v/>
      </c>
      <c r="Q1315" s="254" t="str">
        <f>IF(ISBLANK(INDEX('Policy Characteristics'!K:K,MATCH($C1315,'Policy Characteristics'!$C:$C,0))),"",INDEX('Policy Characteristics'!K:K,MATCH($C1315,'Policy Characteristics'!$C:$C,0)))</f>
        <v/>
      </c>
      <c r="R1315" s="254" t="str">
        <f>IF(ISBLANK(INDEX('Policy Characteristics'!L:L,MATCH($C1315,'Policy Characteristics'!$C:$C,0))),"",INDEX('Policy Characteristics'!L:L,MATCH($C1315,'Policy Characteristics'!$C:$C,0)))</f>
        <v/>
      </c>
    </row>
    <row r="1316" spans="1:18" s="2" customFormat="1">
      <c r="A1316" s="254" t="str">
        <f>IF(ISBLANK(INDEX('Policy Characteristics'!A:A,MATCH($C1316,'Policy Characteristics'!$C:$C,0))),"",INDEX('Policy Characteristics'!A:A,MATCH($C1316,'Policy Characteristics'!$C:$C,0)))</f>
        <v>Cross-Sector</v>
      </c>
      <c r="B1316" s="262" t="str">
        <f>IF(ISBLANK(INDEX('Policy Characteristics'!B:B,MATCH($C1316,'Policy Characteristics'!$C:$C,0))),"",INDEX('Policy Characteristics'!B:B,MATCH($C1316,'Policy Characteristics'!$C:$C,0)))</f>
        <v>Fixed Energy Prices</v>
      </c>
      <c r="C1316" s="254" t="str">
        <f t="shared" ref="C1316:C1326" si="57">C$1315</f>
        <v>Toggle Whether Policies Affect Energy Prices</v>
      </c>
      <c r="D1316" s="6" t="s">
        <v>46</v>
      </c>
      <c r="E1316" s="45"/>
      <c r="F1316" s="6" t="s">
        <v>87</v>
      </c>
      <c r="G1316" s="6"/>
      <c r="H1316" s="43">
        <v>837</v>
      </c>
      <c r="I1316" s="325" t="s">
        <v>44</v>
      </c>
      <c r="J1316" s="255" t="str">
        <f>IF(ISBLANK(INDEX('Policy Characteristics'!D:D,MATCH($C1316,'Policy Characteristics'!$C:$C,0))),"",INDEX('Policy Characteristics'!D:D,MATCH($C1316,'Policy Characteristics'!$C:$C,0)))</f>
        <v>Fixed Energy Prices</v>
      </c>
      <c r="K1316" s="254" t="str">
        <f>IF(ISBLANK(INDEX('Policy Characteristics'!E:E,MATCH($C1316,'Policy Characteristics'!$C:$C,0))),"",INDEX('Policy Characteristics'!E:E,MATCH($C1316,'Policy Characteristics'!$C:$C,0)))</f>
        <v>cross toggle whether policies affect energy prices</v>
      </c>
      <c r="L1316" s="254">
        <f>IF(ISBLANK(INDEX('Policy Characteristics'!F:F,MATCH($C1316,'Policy Characteristics'!$C:$C,0))),"",INDEX('Policy Characteristics'!F:F,MATCH($C1316,'Policy Characteristics'!$C:$C,0)))</f>
        <v>0</v>
      </c>
      <c r="M1316" s="254">
        <f>IF(ISBLANK(INDEX('Policy Characteristics'!G:G,MATCH($C1316,'Policy Characteristics'!$C:$C,0))),"",INDEX('Policy Characteristics'!G:G,MATCH($C1316,'Policy Characteristics'!$C:$C,0)))</f>
        <v>1</v>
      </c>
      <c r="N1316" s="254">
        <f>IF(ISBLANK(INDEX('Policy Characteristics'!H:H,MATCH($C1316,'Policy Characteristics'!$C:$C,0))),"",INDEX('Policy Characteristics'!H:H,MATCH($C1316,'Policy Characteristics'!$C:$C,0)))</f>
        <v>1</v>
      </c>
      <c r="O1316" s="254" t="str">
        <f>IF(ISBLANK(INDEX('Policy Characteristics'!I:I,MATCH($C1316,'Policy Characteristics'!$C:$C,0))),"",INDEX('Policy Characteristics'!I:I,MATCH($C1316,'Policy Characteristics'!$C:$C,0)))</f>
        <v>on/off</v>
      </c>
      <c r="P1316" s="254" t="str">
        <f>IF(ISBLANK(INDEX('Policy Characteristics'!J:J,MATCH($C1316,'Policy Characteristics'!$C:$C,0))),"",INDEX('Policy Characteristics'!J:J,MATCH($C1316,'Policy Characteristics'!$C:$C,0)))</f>
        <v/>
      </c>
      <c r="Q1316" s="254" t="str">
        <f>IF(ISBLANK(INDEX('Policy Characteristics'!K:K,MATCH($C1316,'Policy Characteristics'!$C:$C,0))),"",INDEX('Policy Characteristics'!K:K,MATCH($C1316,'Policy Characteristics'!$C:$C,0)))</f>
        <v/>
      </c>
      <c r="R1316" s="254" t="str">
        <f>IF(ISBLANK(INDEX('Policy Characteristics'!L:L,MATCH($C1316,'Policy Characteristics'!$C:$C,0))),"",INDEX('Policy Characteristics'!L:L,MATCH($C1316,'Policy Characteristics'!$C:$C,0)))</f>
        <v/>
      </c>
    </row>
    <row r="1317" spans="1:18" s="2" customFormat="1">
      <c r="A1317" s="254" t="str">
        <f>IF(ISBLANK(INDEX('Policy Characteristics'!A:A,MATCH($C1317,'Policy Characteristics'!$C:$C,0))),"",INDEX('Policy Characteristics'!A:A,MATCH($C1317,'Policy Characteristics'!$C:$C,0)))</f>
        <v>Cross-Sector</v>
      </c>
      <c r="B1317" s="262" t="str">
        <f>IF(ISBLANK(INDEX('Policy Characteristics'!B:B,MATCH($C1317,'Policy Characteristics'!$C:$C,0))),"",INDEX('Policy Characteristics'!B:B,MATCH($C1317,'Policy Characteristics'!$C:$C,0)))</f>
        <v>Fixed Energy Prices</v>
      </c>
      <c r="C1317" s="254" t="str">
        <f t="shared" si="57"/>
        <v>Toggle Whether Policies Affect Energy Prices</v>
      </c>
      <c r="D1317" s="6" t="s">
        <v>51</v>
      </c>
      <c r="E1317" s="45"/>
      <c r="F1317" s="6" t="s">
        <v>92</v>
      </c>
      <c r="G1317" s="6"/>
      <c r="H1317" s="47">
        <v>838</v>
      </c>
      <c r="I1317" s="325" t="s">
        <v>44</v>
      </c>
      <c r="J1317" s="255" t="str">
        <f>IF(ISBLANK(INDEX('Policy Characteristics'!D:D,MATCH($C1317,'Policy Characteristics'!$C:$C,0))),"",INDEX('Policy Characteristics'!D:D,MATCH($C1317,'Policy Characteristics'!$C:$C,0)))</f>
        <v>Fixed Energy Prices</v>
      </c>
      <c r="K1317" s="254" t="str">
        <f>IF(ISBLANK(INDEX('Policy Characteristics'!E:E,MATCH($C1317,'Policy Characteristics'!$C:$C,0))),"",INDEX('Policy Characteristics'!E:E,MATCH($C1317,'Policy Characteristics'!$C:$C,0)))</f>
        <v>cross toggle whether policies affect energy prices</v>
      </c>
      <c r="L1317" s="254">
        <f>IF(ISBLANK(INDEX('Policy Characteristics'!F:F,MATCH($C1317,'Policy Characteristics'!$C:$C,0))),"",INDEX('Policy Characteristics'!F:F,MATCH($C1317,'Policy Characteristics'!$C:$C,0)))</f>
        <v>0</v>
      </c>
      <c r="M1317" s="254">
        <f>IF(ISBLANK(INDEX('Policy Characteristics'!G:G,MATCH($C1317,'Policy Characteristics'!$C:$C,0))),"",INDEX('Policy Characteristics'!G:G,MATCH($C1317,'Policy Characteristics'!$C:$C,0)))</f>
        <v>1</v>
      </c>
      <c r="N1317" s="254">
        <f>IF(ISBLANK(INDEX('Policy Characteristics'!H:H,MATCH($C1317,'Policy Characteristics'!$C:$C,0))),"",INDEX('Policy Characteristics'!H:H,MATCH($C1317,'Policy Characteristics'!$C:$C,0)))</f>
        <v>1</v>
      </c>
      <c r="O1317" s="254" t="str">
        <f>IF(ISBLANK(INDEX('Policy Characteristics'!I:I,MATCH($C1317,'Policy Characteristics'!$C:$C,0))),"",INDEX('Policy Characteristics'!I:I,MATCH($C1317,'Policy Characteristics'!$C:$C,0)))</f>
        <v>on/off</v>
      </c>
      <c r="P1317" s="254" t="str">
        <f>IF(ISBLANK(INDEX('Policy Characteristics'!J:J,MATCH($C1317,'Policy Characteristics'!$C:$C,0))),"",INDEX('Policy Characteristics'!J:J,MATCH($C1317,'Policy Characteristics'!$C:$C,0)))</f>
        <v/>
      </c>
      <c r="Q1317" s="254" t="str">
        <f>IF(ISBLANK(INDEX('Policy Characteristics'!K:K,MATCH($C1317,'Policy Characteristics'!$C:$C,0))),"",INDEX('Policy Characteristics'!K:K,MATCH($C1317,'Policy Characteristics'!$C:$C,0)))</f>
        <v/>
      </c>
      <c r="R1317" s="254" t="str">
        <f>IF(ISBLANK(INDEX('Policy Characteristics'!L:L,MATCH($C1317,'Policy Characteristics'!$C:$C,0))),"",INDEX('Policy Characteristics'!L:L,MATCH($C1317,'Policy Characteristics'!$C:$C,0)))</f>
        <v/>
      </c>
    </row>
    <row r="1318" spans="1:18" s="2" customFormat="1">
      <c r="A1318" s="254" t="str">
        <f>IF(ISBLANK(INDEX('Policy Characteristics'!A:A,MATCH($C1318,'Policy Characteristics'!$C:$C,0))),"",INDEX('Policy Characteristics'!A:A,MATCH($C1318,'Policy Characteristics'!$C:$C,0)))</f>
        <v>Cross-Sector</v>
      </c>
      <c r="B1318" s="262" t="str">
        <f>IF(ISBLANK(INDEX('Policy Characteristics'!B:B,MATCH($C1318,'Policy Characteristics'!$C:$C,0))),"",INDEX('Policy Characteristics'!B:B,MATCH($C1318,'Policy Characteristics'!$C:$C,0)))</f>
        <v>Fixed Energy Prices</v>
      </c>
      <c r="C1318" s="254" t="str">
        <f t="shared" si="57"/>
        <v>Toggle Whether Policies Affect Energy Prices</v>
      </c>
      <c r="D1318" s="6" t="s">
        <v>53</v>
      </c>
      <c r="E1318" s="45"/>
      <c r="F1318" s="6" t="s">
        <v>95</v>
      </c>
      <c r="G1318" s="6"/>
      <c r="H1318" s="43">
        <v>839</v>
      </c>
      <c r="I1318" s="325" t="s">
        <v>44</v>
      </c>
      <c r="J1318" s="255" t="str">
        <f>IF(ISBLANK(INDEX('Policy Characteristics'!D:D,MATCH($C1318,'Policy Characteristics'!$C:$C,0))),"",INDEX('Policy Characteristics'!D:D,MATCH($C1318,'Policy Characteristics'!$C:$C,0)))</f>
        <v>Fixed Energy Prices</v>
      </c>
      <c r="K1318" s="254" t="str">
        <f>IF(ISBLANK(INDEX('Policy Characteristics'!E:E,MATCH($C1318,'Policy Characteristics'!$C:$C,0))),"",INDEX('Policy Characteristics'!E:E,MATCH($C1318,'Policy Characteristics'!$C:$C,0)))</f>
        <v>cross toggle whether policies affect energy prices</v>
      </c>
      <c r="L1318" s="254">
        <f>IF(ISBLANK(INDEX('Policy Characteristics'!F:F,MATCH($C1318,'Policy Characteristics'!$C:$C,0))),"",INDEX('Policy Characteristics'!F:F,MATCH($C1318,'Policy Characteristics'!$C:$C,0)))</f>
        <v>0</v>
      </c>
      <c r="M1318" s="254">
        <f>IF(ISBLANK(INDEX('Policy Characteristics'!G:G,MATCH($C1318,'Policy Characteristics'!$C:$C,0))),"",INDEX('Policy Characteristics'!G:G,MATCH($C1318,'Policy Characteristics'!$C:$C,0)))</f>
        <v>1</v>
      </c>
      <c r="N1318" s="254">
        <f>IF(ISBLANK(INDEX('Policy Characteristics'!H:H,MATCH($C1318,'Policy Characteristics'!$C:$C,0))),"",INDEX('Policy Characteristics'!H:H,MATCH($C1318,'Policy Characteristics'!$C:$C,0)))</f>
        <v>1</v>
      </c>
      <c r="O1318" s="254" t="str">
        <f>IF(ISBLANK(INDEX('Policy Characteristics'!I:I,MATCH($C1318,'Policy Characteristics'!$C:$C,0))),"",INDEX('Policy Characteristics'!I:I,MATCH($C1318,'Policy Characteristics'!$C:$C,0)))</f>
        <v>on/off</v>
      </c>
      <c r="P1318" s="254" t="str">
        <f>IF(ISBLANK(INDEX('Policy Characteristics'!J:J,MATCH($C1318,'Policy Characteristics'!$C:$C,0))),"",INDEX('Policy Characteristics'!J:J,MATCH($C1318,'Policy Characteristics'!$C:$C,0)))</f>
        <v/>
      </c>
      <c r="Q1318" s="254" t="str">
        <f>IF(ISBLANK(INDEX('Policy Characteristics'!K:K,MATCH($C1318,'Policy Characteristics'!$C:$C,0))),"",INDEX('Policy Characteristics'!K:K,MATCH($C1318,'Policy Characteristics'!$C:$C,0)))</f>
        <v/>
      </c>
      <c r="R1318" s="254" t="str">
        <f>IF(ISBLANK(INDEX('Policy Characteristics'!L:L,MATCH($C1318,'Policy Characteristics'!$C:$C,0))),"",INDEX('Policy Characteristics'!L:L,MATCH($C1318,'Policy Characteristics'!$C:$C,0)))</f>
        <v/>
      </c>
    </row>
    <row r="1319" spans="1:18" s="2" customFormat="1">
      <c r="A1319" s="254" t="str">
        <f>IF(ISBLANK(INDEX('Policy Characteristics'!A:A,MATCH($C1319,'Policy Characteristics'!$C:$C,0))),"",INDEX('Policy Characteristics'!A:A,MATCH($C1319,'Policy Characteristics'!$C:$C,0)))</f>
        <v>Cross-Sector</v>
      </c>
      <c r="B1319" s="262" t="str">
        <f>IF(ISBLANK(INDEX('Policy Characteristics'!B:B,MATCH($C1319,'Policy Characteristics'!$C:$C,0))),"",INDEX('Policy Characteristics'!B:B,MATCH($C1319,'Policy Characteristics'!$C:$C,0)))</f>
        <v>Fixed Energy Prices</v>
      </c>
      <c r="C1319" s="254" t="str">
        <f t="shared" si="57"/>
        <v>Toggle Whether Policies Affect Energy Prices</v>
      </c>
      <c r="D1319" s="6" t="s">
        <v>54</v>
      </c>
      <c r="E1319" s="45"/>
      <c r="F1319" s="6" t="s">
        <v>96</v>
      </c>
      <c r="G1319" s="6"/>
      <c r="H1319" s="47">
        <v>840</v>
      </c>
      <c r="I1319" s="325" t="s">
        <v>44</v>
      </c>
      <c r="J1319" s="255" t="str">
        <f>IF(ISBLANK(INDEX('Policy Characteristics'!D:D,MATCH($C1319,'Policy Characteristics'!$C:$C,0))),"",INDEX('Policy Characteristics'!D:D,MATCH($C1319,'Policy Characteristics'!$C:$C,0)))</f>
        <v>Fixed Energy Prices</v>
      </c>
      <c r="K1319" s="254" t="str">
        <f>IF(ISBLANK(INDEX('Policy Characteristics'!E:E,MATCH($C1319,'Policy Characteristics'!$C:$C,0))),"",INDEX('Policy Characteristics'!E:E,MATCH($C1319,'Policy Characteristics'!$C:$C,0)))</f>
        <v>cross toggle whether policies affect energy prices</v>
      </c>
      <c r="L1319" s="254">
        <f>IF(ISBLANK(INDEX('Policy Characteristics'!F:F,MATCH($C1319,'Policy Characteristics'!$C:$C,0))),"",INDEX('Policy Characteristics'!F:F,MATCH($C1319,'Policy Characteristics'!$C:$C,0)))</f>
        <v>0</v>
      </c>
      <c r="M1319" s="254">
        <f>IF(ISBLANK(INDEX('Policy Characteristics'!G:G,MATCH($C1319,'Policy Characteristics'!$C:$C,0))),"",INDEX('Policy Characteristics'!G:G,MATCH($C1319,'Policy Characteristics'!$C:$C,0)))</f>
        <v>1</v>
      </c>
      <c r="N1319" s="254">
        <f>IF(ISBLANK(INDEX('Policy Characteristics'!H:H,MATCH($C1319,'Policy Characteristics'!$C:$C,0))),"",INDEX('Policy Characteristics'!H:H,MATCH($C1319,'Policy Characteristics'!$C:$C,0)))</f>
        <v>1</v>
      </c>
      <c r="O1319" s="254" t="str">
        <f>IF(ISBLANK(INDEX('Policy Characteristics'!I:I,MATCH($C1319,'Policy Characteristics'!$C:$C,0))),"",INDEX('Policy Characteristics'!I:I,MATCH($C1319,'Policy Characteristics'!$C:$C,0)))</f>
        <v>on/off</v>
      </c>
      <c r="P1319" s="254" t="str">
        <f>IF(ISBLANK(INDEX('Policy Characteristics'!J:J,MATCH($C1319,'Policy Characteristics'!$C:$C,0))),"",INDEX('Policy Characteristics'!J:J,MATCH($C1319,'Policy Characteristics'!$C:$C,0)))</f>
        <v/>
      </c>
      <c r="Q1319" s="254" t="str">
        <f>IF(ISBLANK(INDEX('Policy Characteristics'!K:K,MATCH($C1319,'Policy Characteristics'!$C:$C,0))),"",INDEX('Policy Characteristics'!K:K,MATCH($C1319,'Policy Characteristics'!$C:$C,0)))</f>
        <v/>
      </c>
      <c r="R1319" s="254" t="str">
        <f>IF(ISBLANK(INDEX('Policy Characteristics'!L:L,MATCH($C1319,'Policy Characteristics'!$C:$C,0))),"",INDEX('Policy Characteristics'!L:L,MATCH($C1319,'Policy Characteristics'!$C:$C,0)))</f>
        <v/>
      </c>
    </row>
    <row r="1320" spans="1:18" s="2" customFormat="1">
      <c r="A1320" s="254" t="str">
        <f>IF(ISBLANK(INDEX('Policy Characteristics'!A:A,MATCH($C1320,'Policy Characteristics'!$C:$C,0))),"",INDEX('Policy Characteristics'!A:A,MATCH($C1320,'Policy Characteristics'!$C:$C,0)))</f>
        <v>Cross-Sector</v>
      </c>
      <c r="B1320" s="262" t="str">
        <f>IF(ISBLANK(INDEX('Policy Characteristics'!B:B,MATCH($C1320,'Policy Characteristics'!$C:$C,0))),"",INDEX('Policy Characteristics'!B:B,MATCH($C1320,'Policy Characteristics'!$C:$C,0)))</f>
        <v>Fixed Energy Prices</v>
      </c>
      <c r="C1320" s="254" t="str">
        <f t="shared" si="57"/>
        <v>Toggle Whether Policies Affect Energy Prices</v>
      </c>
      <c r="D1320" s="6" t="s">
        <v>55</v>
      </c>
      <c r="E1320" s="45"/>
      <c r="F1320" s="6" t="s">
        <v>97</v>
      </c>
      <c r="G1320" s="6"/>
      <c r="H1320" s="43">
        <v>841</v>
      </c>
      <c r="I1320" s="325" t="s">
        <v>44</v>
      </c>
      <c r="J1320" s="255" t="str">
        <f>IF(ISBLANK(INDEX('Policy Characteristics'!D:D,MATCH($C1320,'Policy Characteristics'!$C:$C,0))),"",INDEX('Policy Characteristics'!D:D,MATCH($C1320,'Policy Characteristics'!$C:$C,0)))</f>
        <v>Fixed Energy Prices</v>
      </c>
      <c r="K1320" s="254" t="str">
        <f>IF(ISBLANK(INDEX('Policy Characteristics'!E:E,MATCH($C1320,'Policy Characteristics'!$C:$C,0))),"",INDEX('Policy Characteristics'!E:E,MATCH($C1320,'Policy Characteristics'!$C:$C,0)))</f>
        <v>cross toggle whether policies affect energy prices</v>
      </c>
      <c r="L1320" s="254">
        <f>IF(ISBLANK(INDEX('Policy Characteristics'!F:F,MATCH($C1320,'Policy Characteristics'!$C:$C,0))),"",INDEX('Policy Characteristics'!F:F,MATCH($C1320,'Policy Characteristics'!$C:$C,0)))</f>
        <v>0</v>
      </c>
      <c r="M1320" s="254">
        <f>IF(ISBLANK(INDEX('Policy Characteristics'!G:G,MATCH($C1320,'Policy Characteristics'!$C:$C,0))),"",INDEX('Policy Characteristics'!G:G,MATCH($C1320,'Policy Characteristics'!$C:$C,0)))</f>
        <v>1</v>
      </c>
      <c r="N1320" s="254">
        <f>IF(ISBLANK(INDEX('Policy Characteristics'!H:H,MATCH($C1320,'Policy Characteristics'!$C:$C,0))),"",INDEX('Policy Characteristics'!H:H,MATCH($C1320,'Policy Characteristics'!$C:$C,0)))</f>
        <v>1</v>
      </c>
      <c r="O1320" s="254" t="str">
        <f>IF(ISBLANK(INDEX('Policy Characteristics'!I:I,MATCH($C1320,'Policy Characteristics'!$C:$C,0))),"",INDEX('Policy Characteristics'!I:I,MATCH($C1320,'Policy Characteristics'!$C:$C,0)))</f>
        <v>on/off</v>
      </c>
      <c r="P1320" s="254" t="str">
        <f>IF(ISBLANK(INDEX('Policy Characteristics'!J:J,MATCH($C1320,'Policy Characteristics'!$C:$C,0))),"",INDEX('Policy Characteristics'!J:J,MATCH($C1320,'Policy Characteristics'!$C:$C,0)))</f>
        <v/>
      </c>
      <c r="Q1320" s="254" t="str">
        <f>IF(ISBLANK(INDEX('Policy Characteristics'!K:K,MATCH($C1320,'Policy Characteristics'!$C:$C,0))),"",INDEX('Policy Characteristics'!K:K,MATCH($C1320,'Policy Characteristics'!$C:$C,0)))</f>
        <v/>
      </c>
      <c r="R1320" s="254" t="str">
        <f>IF(ISBLANK(INDEX('Policy Characteristics'!L:L,MATCH($C1320,'Policy Characteristics'!$C:$C,0))),"",INDEX('Policy Characteristics'!L:L,MATCH($C1320,'Policy Characteristics'!$C:$C,0)))</f>
        <v/>
      </c>
    </row>
    <row r="1321" spans="1:18" s="2" customFormat="1">
      <c r="A1321" s="254" t="str">
        <f>IF(ISBLANK(INDEX('Policy Characteristics'!A:A,MATCH($C1321,'Policy Characteristics'!$C:$C,0))),"",INDEX('Policy Characteristics'!A:A,MATCH($C1321,'Policy Characteristics'!$C:$C,0)))</f>
        <v>Cross-Sector</v>
      </c>
      <c r="B1321" s="262" t="str">
        <f>IF(ISBLANK(INDEX('Policy Characteristics'!B:B,MATCH($C1321,'Policy Characteristics'!$C:$C,0))),"",INDEX('Policy Characteristics'!B:B,MATCH($C1321,'Policy Characteristics'!$C:$C,0)))</f>
        <v>Fixed Energy Prices</v>
      </c>
      <c r="C1321" s="254" t="str">
        <f t="shared" si="57"/>
        <v>Toggle Whether Policies Affect Energy Prices</v>
      </c>
      <c r="D1321" s="6" t="s">
        <v>56</v>
      </c>
      <c r="E1321" s="45"/>
      <c r="F1321" s="6" t="s">
        <v>98</v>
      </c>
      <c r="G1321" s="6"/>
      <c r="H1321" s="47">
        <v>842</v>
      </c>
      <c r="I1321" s="325" t="s">
        <v>44</v>
      </c>
      <c r="J1321" s="255" t="str">
        <f>IF(ISBLANK(INDEX('Policy Characteristics'!D:D,MATCH($C1321,'Policy Characteristics'!$C:$C,0))),"",INDEX('Policy Characteristics'!D:D,MATCH($C1321,'Policy Characteristics'!$C:$C,0)))</f>
        <v>Fixed Energy Prices</v>
      </c>
      <c r="K1321" s="254" t="str">
        <f>IF(ISBLANK(INDEX('Policy Characteristics'!E:E,MATCH($C1321,'Policy Characteristics'!$C:$C,0))),"",INDEX('Policy Characteristics'!E:E,MATCH($C1321,'Policy Characteristics'!$C:$C,0)))</f>
        <v>cross toggle whether policies affect energy prices</v>
      </c>
      <c r="L1321" s="254">
        <f>IF(ISBLANK(INDEX('Policy Characteristics'!F:F,MATCH($C1321,'Policy Characteristics'!$C:$C,0))),"",INDEX('Policy Characteristics'!F:F,MATCH($C1321,'Policy Characteristics'!$C:$C,0)))</f>
        <v>0</v>
      </c>
      <c r="M1321" s="254">
        <f>IF(ISBLANK(INDEX('Policy Characteristics'!G:G,MATCH($C1321,'Policy Characteristics'!$C:$C,0))),"",INDEX('Policy Characteristics'!G:G,MATCH($C1321,'Policy Characteristics'!$C:$C,0)))</f>
        <v>1</v>
      </c>
      <c r="N1321" s="254">
        <f>IF(ISBLANK(INDEX('Policy Characteristics'!H:H,MATCH($C1321,'Policy Characteristics'!$C:$C,0))),"",INDEX('Policy Characteristics'!H:H,MATCH($C1321,'Policy Characteristics'!$C:$C,0)))</f>
        <v>1</v>
      </c>
      <c r="O1321" s="254" t="str">
        <f>IF(ISBLANK(INDEX('Policy Characteristics'!I:I,MATCH($C1321,'Policy Characteristics'!$C:$C,0))),"",INDEX('Policy Characteristics'!I:I,MATCH($C1321,'Policy Characteristics'!$C:$C,0)))</f>
        <v>on/off</v>
      </c>
      <c r="P1321" s="254" t="str">
        <f>IF(ISBLANK(INDEX('Policy Characteristics'!J:J,MATCH($C1321,'Policy Characteristics'!$C:$C,0))),"",INDEX('Policy Characteristics'!J:J,MATCH($C1321,'Policy Characteristics'!$C:$C,0)))</f>
        <v/>
      </c>
      <c r="Q1321" s="254" t="str">
        <f>IF(ISBLANK(INDEX('Policy Characteristics'!K:K,MATCH($C1321,'Policy Characteristics'!$C:$C,0))),"",INDEX('Policy Characteristics'!K:K,MATCH($C1321,'Policy Characteristics'!$C:$C,0)))</f>
        <v/>
      </c>
      <c r="R1321" s="254" t="str">
        <f>IF(ISBLANK(INDEX('Policy Characteristics'!L:L,MATCH($C1321,'Policy Characteristics'!$C:$C,0))),"",INDEX('Policy Characteristics'!L:L,MATCH($C1321,'Policy Characteristics'!$C:$C,0)))</f>
        <v/>
      </c>
    </row>
    <row r="1322" spans="1:18" s="2" customFormat="1">
      <c r="A1322" s="254" t="str">
        <f>IF(ISBLANK(INDEX('Policy Characteristics'!A:A,MATCH($C1322,'Policy Characteristics'!$C:$C,0))),"",INDEX('Policy Characteristics'!A:A,MATCH($C1322,'Policy Characteristics'!$C:$C,0)))</f>
        <v>Cross-Sector</v>
      </c>
      <c r="B1322" s="262" t="str">
        <f>IF(ISBLANK(INDEX('Policy Characteristics'!B:B,MATCH($C1322,'Policy Characteristics'!$C:$C,0))),"",INDEX('Policy Characteristics'!B:B,MATCH($C1322,'Policy Characteristics'!$C:$C,0)))</f>
        <v>Fixed Energy Prices</v>
      </c>
      <c r="C1322" s="254" t="str">
        <f t="shared" si="57"/>
        <v>Toggle Whether Policies Affect Energy Prices</v>
      </c>
      <c r="D1322" s="6" t="s">
        <v>2474</v>
      </c>
      <c r="E1322" s="45"/>
      <c r="F1322" s="6" t="s">
        <v>2475</v>
      </c>
      <c r="G1322" s="6"/>
      <c r="H1322" s="43">
        <v>843</v>
      </c>
      <c r="I1322" s="325" t="s">
        <v>44</v>
      </c>
      <c r="J1322" s="255" t="str">
        <f>IF(ISBLANK(INDEX('Policy Characteristics'!D:D,MATCH($C1322,'Policy Characteristics'!$C:$C,0))),"",INDEX('Policy Characteristics'!D:D,MATCH($C1322,'Policy Characteristics'!$C:$C,0)))</f>
        <v>Fixed Energy Prices</v>
      </c>
      <c r="K1322" s="254" t="str">
        <f>IF(ISBLANK(INDEX('Policy Characteristics'!E:E,MATCH($C1322,'Policy Characteristics'!$C:$C,0))),"",INDEX('Policy Characteristics'!E:E,MATCH($C1322,'Policy Characteristics'!$C:$C,0)))</f>
        <v>cross toggle whether policies affect energy prices</v>
      </c>
      <c r="L1322" s="254">
        <f>IF(ISBLANK(INDEX('Policy Characteristics'!F:F,MATCH($C1322,'Policy Characteristics'!$C:$C,0))),"",INDEX('Policy Characteristics'!F:F,MATCH($C1322,'Policy Characteristics'!$C:$C,0)))</f>
        <v>0</v>
      </c>
      <c r="M1322" s="254">
        <f>IF(ISBLANK(INDEX('Policy Characteristics'!G:G,MATCH($C1322,'Policy Characteristics'!$C:$C,0))),"",INDEX('Policy Characteristics'!G:G,MATCH($C1322,'Policy Characteristics'!$C:$C,0)))</f>
        <v>1</v>
      </c>
      <c r="N1322" s="254">
        <f>IF(ISBLANK(INDEX('Policy Characteristics'!H:H,MATCH($C1322,'Policy Characteristics'!$C:$C,0))),"",INDEX('Policy Characteristics'!H:H,MATCH($C1322,'Policy Characteristics'!$C:$C,0)))</f>
        <v>1</v>
      </c>
      <c r="O1322" s="254" t="str">
        <f>IF(ISBLANK(INDEX('Policy Characteristics'!I:I,MATCH($C1322,'Policy Characteristics'!$C:$C,0))),"",INDEX('Policy Characteristics'!I:I,MATCH($C1322,'Policy Characteristics'!$C:$C,0)))</f>
        <v>on/off</v>
      </c>
      <c r="P1322" s="254" t="str">
        <f>IF(ISBLANK(INDEX('Policy Characteristics'!J:J,MATCH($C1322,'Policy Characteristics'!$C:$C,0))),"",INDEX('Policy Characteristics'!J:J,MATCH($C1322,'Policy Characteristics'!$C:$C,0)))</f>
        <v/>
      </c>
      <c r="Q1322" s="254" t="str">
        <f>IF(ISBLANK(INDEX('Policy Characteristics'!K:K,MATCH($C1322,'Policy Characteristics'!$C:$C,0))),"",INDEX('Policy Characteristics'!K:K,MATCH($C1322,'Policy Characteristics'!$C:$C,0)))</f>
        <v/>
      </c>
      <c r="R1322" s="254" t="str">
        <f>IF(ISBLANK(INDEX('Policy Characteristics'!L:L,MATCH($C1322,'Policy Characteristics'!$C:$C,0))),"",INDEX('Policy Characteristics'!L:L,MATCH($C1322,'Policy Characteristics'!$C:$C,0)))</f>
        <v/>
      </c>
    </row>
    <row r="1323" spans="1:18" s="2" customFormat="1">
      <c r="A1323" s="254" t="str">
        <f>IF(ISBLANK(INDEX('Policy Characteristics'!A:A,MATCH($C1323,'Policy Characteristics'!$C:$C,0))),"",INDEX('Policy Characteristics'!A:A,MATCH($C1323,'Policy Characteristics'!$C:$C,0)))</f>
        <v>Cross-Sector</v>
      </c>
      <c r="B1323" s="262" t="str">
        <f>IF(ISBLANK(INDEX('Policy Characteristics'!B:B,MATCH($C1323,'Policy Characteristics'!$C:$C,0))),"",INDEX('Policy Characteristics'!B:B,MATCH($C1323,'Policy Characteristics'!$C:$C,0)))</f>
        <v>Fixed Energy Prices</v>
      </c>
      <c r="C1323" s="254" t="str">
        <f t="shared" si="57"/>
        <v>Toggle Whether Policies Affect Energy Prices</v>
      </c>
      <c r="D1323" s="6" t="s">
        <v>443</v>
      </c>
      <c r="E1323" s="45"/>
      <c r="F1323" s="6" t="s">
        <v>444</v>
      </c>
      <c r="G1323" s="6"/>
      <c r="H1323" s="47">
        <v>844</v>
      </c>
      <c r="I1323" s="325" t="s">
        <v>44</v>
      </c>
      <c r="J1323" s="255" t="str">
        <f>IF(ISBLANK(INDEX('Policy Characteristics'!D:D,MATCH($C1323,'Policy Characteristics'!$C:$C,0))),"",INDEX('Policy Characteristics'!D:D,MATCH($C1323,'Policy Characteristics'!$C:$C,0)))</f>
        <v>Fixed Energy Prices</v>
      </c>
      <c r="K1323" s="254" t="str">
        <f>IF(ISBLANK(INDEX('Policy Characteristics'!E:E,MATCH($C1323,'Policy Characteristics'!$C:$C,0))),"",INDEX('Policy Characteristics'!E:E,MATCH($C1323,'Policy Characteristics'!$C:$C,0)))</f>
        <v>cross toggle whether policies affect energy prices</v>
      </c>
      <c r="L1323" s="254">
        <f>IF(ISBLANK(INDEX('Policy Characteristics'!F:F,MATCH($C1323,'Policy Characteristics'!$C:$C,0))),"",INDEX('Policy Characteristics'!F:F,MATCH($C1323,'Policy Characteristics'!$C:$C,0)))</f>
        <v>0</v>
      </c>
      <c r="M1323" s="254">
        <f>IF(ISBLANK(INDEX('Policy Characteristics'!G:G,MATCH($C1323,'Policy Characteristics'!$C:$C,0))),"",INDEX('Policy Characteristics'!G:G,MATCH($C1323,'Policy Characteristics'!$C:$C,0)))</f>
        <v>1</v>
      </c>
      <c r="N1323" s="254">
        <f>IF(ISBLANK(INDEX('Policy Characteristics'!H:H,MATCH($C1323,'Policy Characteristics'!$C:$C,0))),"",INDEX('Policy Characteristics'!H:H,MATCH($C1323,'Policy Characteristics'!$C:$C,0)))</f>
        <v>1</v>
      </c>
      <c r="O1323" s="254" t="str">
        <f>IF(ISBLANK(INDEX('Policy Characteristics'!I:I,MATCH($C1323,'Policy Characteristics'!$C:$C,0))),"",INDEX('Policy Characteristics'!I:I,MATCH($C1323,'Policy Characteristics'!$C:$C,0)))</f>
        <v>on/off</v>
      </c>
      <c r="P1323" s="254" t="str">
        <f>IF(ISBLANK(INDEX('Policy Characteristics'!J:J,MATCH($C1323,'Policy Characteristics'!$C:$C,0))),"",INDEX('Policy Characteristics'!J:J,MATCH($C1323,'Policy Characteristics'!$C:$C,0)))</f>
        <v/>
      </c>
      <c r="Q1323" s="254" t="str">
        <f>IF(ISBLANK(INDEX('Policy Characteristics'!K:K,MATCH($C1323,'Policy Characteristics'!$C:$C,0))),"",INDEX('Policy Characteristics'!K:K,MATCH($C1323,'Policy Characteristics'!$C:$C,0)))</f>
        <v/>
      </c>
      <c r="R1323" s="254" t="str">
        <f>IF(ISBLANK(INDEX('Policy Characteristics'!L:L,MATCH($C1323,'Policy Characteristics'!$C:$C,0))),"",INDEX('Policy Characteristics'!L:L,MATCH($C1323,'Policy Characteristics'!$C:$C,0)))</f>
        <v/>
      </c>
    </row>
    <row r="1324" spans="1:18" s="2" customFormat="1">
      <c r="A1324" s="254" t="str">
        <f>IF(ISBLANK(INDEX('Policy Characteristics'!A:A,MATCH($C1324,'Policy Characteristics'!$C:$C,0))),"",INDEX('Policy Characteristics'!A:A,MATCH($C1324,'Policy Characteristics'!$C:$C,0)))</f>
        <v>Cross-Sector</v>
      </c>
      <c r="B1324" s="262" t="str">
        <f>IF(ISBLANK(INDEX('Policy Characteristics'!B:B,MATCH($C1324,'Policy Characteristics'!$C:$C,0))),"",INDEX('Policy Characteristics'!B:B,MATCH($C1324,'Policy Characteristics'!$C:$C,0)))</f>
        <v>Fixed Energy Prices</v>
      </c>
      <c r="C1324" s="254" t="str">
        <f t="shared" si="57"/>
        <v>Toggle Whether Policies Affect Energy Prices</v>
      </c>
      <c r="D1324" s="6" t="s">
        <v>2466</v>
      </c>
      <c r="E1324" s="45"/>
      <c r="F1324" s="6" t="s">
        <v>2470</v>
      </c>
      <c r="G1324" s="6"/>
      <c r="H1324" s="43">
        <v>845</v>
      </c>
      <c r="I1324" s="325" t="s">
        <v>44</v>
      </c>
      <c r="J1324" s="255" t="str">
        <f>IF(ISBLANK(INDEX('Policy Characteristics'!D:D,MATCH($C1324,'Policy Characteristics'!$C:$C,0))),"",INDEX('Policy Characteristics'!D:D,MATCH($C1324,'Policy Characteristics'!$C:$C,0)))</f>
        <v>Fixed Energy Prices</v>
      </c>
      <c r="K1324" s="254" t="str">
        <f>IF(ISBLANK(INDEX('Policy Characteristics'!E:E,MATCH($C1324,'Policy Characteristics'!$C:$C,0))),"",INDEX('Policy Characteristics'!E:E,MATCH($C1324,'Policy Characteristics'!$C:$C,0)))</f>
        <v>cross toggle whether policies affect energy prices</v>
      </c>
      <c r="L1324" s="254">
        <f>IF(ISBLANK(INDEX('Policy Characteristics'!F:F,MATCH($C1324,'Policy Characteristics'!$C:$C,0))),"",INDEX('Policy Characteristics'!F:F,MATCH($C1324,'Policy Characteristics'!$C:$C,0)))</f>
        <v>0</v>
      </c>
      <c r="M1324" s="254">
        <f>IF(ISBLANK(INDEX('Policy Characteristics'!G:G,MATCH($C1324,'Policy Characteristics'!$C:$C,0))),"",INDEX('Policy Characteristics'!G:G,MATCH($C1324,'Policy Characteristics'!$C:$C,0)))</f>
        <v>1</v>
      </c>
      <c r="N1324" s="254">
        <f>IF(ISBLANK(INDEX('Policy Characteristics'!H:H,MATCH($C1324,'Policy Characteristics'!$C:$C,0))),"",INDEX('Policy Characteristics'!H:H,MATCH($C1324,'Policy Characteristics'!$C:$C,0)))</f>
        <v>1</v>
      </c>
      <c r="O1324" s="254" t="str">
        <f>IF(ISBLANK(INDEX('Policy Characteristics'!I:I,MATCH($C1324,'Policy Characteristics'!$C:$C,0))),"",INDEX('Policy Characteristics'!I:I,MATCH($C1324,'Policy Characteristics'!$C:$C,0)))</f>
        <v>on/off</v>
      </c>
      <c r="P1324" s="254" t="str">
        <f>IF(ISBLANK(INDEX('Policy Characteristics'!J:J,MATCH($C1324,'Policy Characteristics'!$C:$C,0))),"",INDEX('Policy Characteristics'!J:J,MATCH($C1324,'Policy Characteristics'!$C:$C,0)))</f>
        <v/>
      </c>
      <c r="Q1324" s="254" t="str">
        <f>IF(ISBLANK(INDEX('Policy Characteristics'!K:K,MATCH($C1324,'Policy Characteristics'!$C:$C,0))),"",INDEX('Policy Characteristics'!K:K,MATCH($C1324,'Policy Characteristics'!$C:$C,0)))</f>
        <v/>
      </c>
      <c r="R1324" s="254" t="str">
        <f>IF(ISBLANK(INDEX('Policy Characteristics'!L:L,MATCH($C1324,'Policy Characteristics'!$C:$C,0))),"",INDEX('Policy Characteristics'!L:L,MATCH($C1324,'Policy Characteristics'!$C:$C,0)))</f>
        <v/>
      </c>
    </row>
    <row r="1325" spans="1:18" s="2" customFormat="1">
      <c r="A1325" s="254" t="str">
        <f>IF(ISBLANK(INDEX('Policy Characteristics'!A:A,MATCH($C1325,'Policy Characteristics'!$C:$C,0))),"",INDEX('Policy Characteristics'!A:A,MATCH($C1325,'Policy Characteristics'!$C:$C,0)))</f>
        <v>Cross-Sector</v>
      </c>
      <c r="B1325" s="262" t="str">
        <f>IF(ISBLANK(INDEX('Policy Characteristics'!B:B,MATCH($C1325,'Policy Characteristics'!$C:$C,0))),"",INDEX('Policy Characteristics'!B:B,MATCH($C1325,'Policy Characteristics'!$C:$C,0)))</f>
        <v>Fixed Energy Prices</v>
      </c>
      <c r="C1325" s="254" t="str">
        <f t="shared" si="57"/>
        <v>Toggle Whether Policies Affect Energy Prices</v>
      </c>
      <c r="D1325" s="6" t="s">
        <v>2476</v>
      </c>
      <c r="E1325" s="45"/>
      <c r="F1325" s="6" t="s">
        <v>2477</v>
      </c>
      <c r="G1325" s="6"/>
      <c r="H1325" s="47">
        <v>846</v>
      </c>
      <c r="I1325" s="325" t="s">
        <v>44</v>
      </c>
      <c r="J1325" s="255" t="str">
        <f>IF(ISBLANK(INDEX('Policy Characteristics'!D:D,MATCH($C1325,'Policy Characteristics'!$C:$C,0))),"",INDEX('Policy Characteristics'!D:D,MATCH($C1325,'Policy Characteristics'!$C:$C,0)))</f>
        <v>Fixed Energy Prices</v>
      </c>
      <c r="K1325" s="254" t="str">
        <f>IF(ISBLANK(INDEX('Policy Characteristics'!E:E,MATCH($C1325,'Policy Characteristics'!$C:$C,0))),"",INDEX('Policy Characteristics'!E:E,MATCH($C1325,'Policy Characteristics'!$C:$C,0)))</f>
        <v>cross toggle whether policies affect energy prices</v>
      </c>
      <c r="L1325" s="254">
        <f>IF(ISBLANK(INDEX('Policy Characteristics'!F:F,MATCH($C1325,'Policy Characteristics'!$C:$C,0))),"",INDEX('Policy Characteristics'!F:F,MATCH($C1325,'Policy Characteristics'!$C:$C,0)))</f>
        <v>0</v>
      </c>
      <c r="M1325" s="254">
        <f>IF(ISBLANK(INDEX('Policy Characteristics'!G:G,MATCH($C1325,'Policy Characteristics'!$C:$C,0))),"",INDEX('Policy Characteristics'!G:G,MATCH($C1325,'Policy Characteristics'!$C:$C,0)))</f>
        <v>1</v>
      </c>
      <c r="N1325" s="254">
        <f>IF(ISBLANK(INDEX('Policy Characteristics'!H:H,MATCH($C1325,'Policy Characteristics'!$C:$C,0))),"",INDEX('Policy Characteristics'!H:H,MATCH($C1325,'Policy Characteristics'!$C:$C,0)))</f>
        <v>1</v>
      </c>
      <c r="O1325" s="254" t="str">
        <f>IF(ISBLANK(INDEX('Policy Characteristics'!I:I,MATCH($C1325,'Policy Characteristics'!$C:$C,0))),"",INDEX('Policy Characteristics'!I:I,MATCH($C1325,'Policy Characteristics'!$C:$C,0)))</f>
        <v>on/off</v>
      </c>
      <c r="P1325" s="254" t="str">
        <f>IF(ISBLANK(INDEX('Policy Characteristics'!J:J,MATCH($C1325,'Policy Characteristics'!$C:$C,0))),"",INDEX('Policy Characteristics'!J:J,MATCH($C1325,'Policy Characteristics'!$C:$C,0)))</f>
        <v/>
      </c>
      <c r="Q1325" s="254" t="str">
        <f>IF(ISBLANK(INDEX('Policy Characteristics'!K:K,MATCH($C1325,'Policy Characteristics'!$C:$C,0))),"",INDEX('Policy Characteristics'!K:K,MATCH($C1325,'Policy Characteristics'!$C:$C,0)))</f>
        <v/>
      </c>
      <c r="R1325" s="254" t="str">
        <f>IF(ISBLANK(INDEX('Policy Characteristics'!L:L,MATCH($C1325,'Policy Characteristics'!$C:$C,0))),"",INDEX('Policy Characteristics'!L:L,MATCH($C1325,'Policy Characteristics'!$C:$C,0)))</f>
        <v/>
      </c>
    </row>
    <row r="1326" spans="1:18" s="2" customFormat="1">
      <c r="A1326" s="254" t="str">
        <f>IF(ISBLANK(INDEX('Policy Characteristics'!A:A,MATCH($C1326,'Policy Characteristics'!$C:$C,0))),"",INDEX('Policy Characteristics'!A:A,MATCH($C1326,'Policy Characteristics'!$C:$C,0)))</f>
        <v>Cross-Sector</v>
      </c>
      <c r="B1326" s="262" t="str">
        <f>IF(ISBLANK(INDEX('Policy Characteristics'!B:B,MATCH($C1326,'Policy Characteristics'!$C:$C,0))),"",INDEX('Policy Characteristics'!B:B,MATCH($C1326,'Policy Characteristics'!$C:$C,0)))</f>
        <v>Fixed Energy Prices</v>
      </c>
      <c r="C1326" s="254" t="str">
        <f t="shared" si="57"/>
        <v>Toggle Whether Policies Affect Energy Prices</v>
      </c>
      <c r="D1326" s="6" t="s">
        <v>2467</v>
      </c>
      <c r="E1326" s="45"/>
      <c r="F1326" s="6" t="s">
        <v>2471</v>
      </c>
      <c r="G1326" s="6"/>
      <c r="H1326" s="43">
        <v>847</v>
      </c>
      <c r="I1326" s="325" t="s">
        <v>44</v>
      </c>
      <c r="J1326" s="255" t="str">
        <f>IF(ISBLANK(INDEX('Policy Characteristics'!D:D,MATCH($C1326,'Policy Characteristics'!$C:$C,0))),"",INDEX('Policy Characteristics'!D:D,MATCH($C1326,'Policy Characteristics'!$C:$C,0)))</f>
        <v>Fixed Energy Prices</v>
      </c>
      <c r="K1326" s="254" t="str">
        <f>IF(ISBLANK(INDEX('Policy Characteristics'!E:E,MATCH($C1326,'Policy Characteristics'!$C:$C,0))),"",INDEX('Policy Characteristics'!E:E,MATCH($C1326,'Policy Characteristics'!$C:$C,0)))</f>
        <v>cross toggle whether policies affect energy prices</v>
      </c>
      <c r="L1326" s="254">
        <f>IF(ISBLANK(INDEX('Policy Characteristics'!F:F,MATCH($C1326,'Policy Characteristics'!$C:$C,0))),"",INDEX('Policy Characteristics'!F:F,MATCH($C1326,'Policy Characteristics'!$C:$C,0)))</f>
        <v>0</v>
      </c>
      <c r="M1326" s="254">
        <f>IF(ISBLANK(INDEX('Policy Characteristics'!G:G,MATCH($C1326,'Policy Characteristics'!$C:$C,0))),"",INDEX('Policy Characteristics'!G:G,MATCH($C1326,'Policy Characteristics'!$C:$C,0)))</f>
        <v>1</v>
      </c>
      <c r="N1326" s="254">
        <f>IF(ISBLANK(INDEX('Policy Characteristics'!H:H,MATCH($C1326,'Policy Characteristics'!$C:$C,0))),"",INDEX('Policy Characteristics'!H:H,MATCH($C1326,'Policy Characteristics'!$C:$C,0)))</f>
        <v>1</v>
      </c>
      <c r="O1326" s="254" t="str">
        <f>IF(ISBLANK(INDEX('Policy Characteristics'!I:I,MATCH($C1326,'Policy Characteristics'!$C:$C,0))),"",INDEX('Policy Characteristics'!I:I,MATCH($C1326,'Policy Characteristics'!$C:$C,0)))</f>
        <v>on/off</v>
      </c>
      <c r="P1326" s="254" t="str">
        <f>IF(ISBLANK(INDEX('Policy Characteristics'!J:J,MATCH($C1326,'Policy Characteristics'!$C:$C,0))),"",INDEX('Policy Characteristics'!J:J,MATCH($C1326,'Policy Characteristics'!$C:$C,0)))</f>
        <v/>
      </c>
      <c r="Q1326" s="254" t="str">
        <f>IF(ISBLANK(INDEX('Policy Characteristics'!K:K,MATCH($C1326,'Policy Characteristics'!$C:$C,0))),"",INDEX('Policy Characteristics'!K:K,MATCH($C1326,'Policy Characteristics'!$C:$C,0)))</f>
        <v/>
      </c>
      <c r="R1326" s="254" t="str">
        <f>IF(ISBLANK(INDEX('Policy Characteristics'!L:L,MATCH($C1326,'Policy Characteristics'!$C:$C,0))),"",INDEX('Policy Characteristics'!L:L,MATCH($C1326,'Policy Characteristics'!$C:$C,0)))</f>
        <v/>
      </c>
    </row>
    <row r="1327" spans="1:18" s="2" customFormat="1">
      <c r="A1327" s="254" t="str">
        <f>IF(ISBLANK(INDEX('Policy Characteristics'!A:A,MATCH($C1327,'Policy Characteristics'!$C:$C,0))),"",INDEX('Policy Characteristics'!A:A,MATCH($C1327,'Policy Characteristics'!$C:$C,0)))</f>
        <v>Cross-Sector</v>
      </c>
      <c r="B1327" s="262" t="str">
        <f>IF(ISBLANK(INDEX('Policy Characteristics'!B:B,MATCH($C1327,'Policy Characteristics'!$C:$C,0))),"",INDEX('Policy Characteristics'!B:B,MATCH($C1327,'Policy Characteristics'!$C:$C,0)))</f>
        <v>Fuel Price Deregulation</v>
      </c>
      <c r="C1327" s="317" t="s">
        <v>2759</v>
      </c>
      <c r="D1327" s="6" t="s">
        <v>450</v>
      </c>
      <c r="E1327" s="45"/>
      <c r="F1327" s="6" t="s">
        <v>447</v>
      </c>
      <c r="G1327" s="6"/>
      <c r="H1327" s="43">
        <v>723</v>
      </c>
      <c r="I1327" s="325" t="s">
        <v>44</v>
      </c>
      <c r="J1327" s="255" t="str">
        <f>IF(ISBLANK(INDEX('Policy Characteristics'!D:D,MATCH($C1327,'Policy Characteristics'!$C:$C,0))),"",INDEX('Policy Characteristics'!D:D,MATCH($C1327,'Policy Characteristics'!$C:$C,0)))</f>
        <v>Fuel Price Deregulation</v>
      </c>
      <c r="K1327" s="254" t="str">
        <f>IF(ISBLANK(INDEX('Policy Characteristics'!E:E,MATCH($C1327,'Policy Characteristics'!$C:$C,0))),"",INDEX('Policy Characteristics'!E:E,MATCH($C1327,'Policy Characteristics'!$C:$C,0)))</f>
        <v>cross fuel price deregulation</v>
      </c>
      <c r="L1327" s="261">
        <f>IF(ISBLANK(INDEX('Policy Characteristics'!F:F,MATCH($C1327,'Policy Characteristics'!$C:$C,0))),"",INDEX('Policy Characteristics'!F:F,MATCH($C1327,'Policy Characteristics'!$C:$C,0)))</f>
        <v>0</v>
      </c>
      <c r="M1327" s="261">
        <f>IF(ISBLANK(INDEX('Policy Characteristics'!G:G,MATCH($C1327,'Policy Characteristics'!$C:$C,0))),"",INDEX('Policy Characteristics'!G:G,MATCH($C1327,'Policy Characteristics'!$C:$C,0)))</f>
        <v>1</v>
      </c>
      <c r="N1327" s="261">
        <f>IF(ISBLANK(INDEX('Policy Characteristics'!H:H,MATCH($C1327,'Policy Characteristics'!$C:$C,0))),"",INDEX('Policy Characteristics'!H:H,MATCH($C1327,'Policy Characteristics'!$C:$C,0)))</f>
        <v>0.01</v>
      </c>
      <c r="O1327" s="254" t="str">
        <f>IF(ISBLANK(INDEX('Policy Characteristics'!I:I,MATCH($C1327,'Policy Characteristics'!$C:$C,0))),"",INDEX('Policy Characteristics'!I:I,MATCH($C1327,'Policy Characteristics'!$C:$C,0)))</f>
        <v>% of price deregulated</v>
      </c>
      <c r="P1327" s="254" t="str">
        <f>IF(ISBLANK(INDEX('Policy Characteristics'!J:J,MATCH($C1327,'Policy Characteristics'!$C:$C,0))),"",INDEX('Policy Characteristics'!J:J,MATCH($C1327,'Policy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7" s="254" t="str">
        <f>IF(ISBLANK(INDEX('Policy Characteristics'!K:K,MATCH($C1327,'Policy Characteristics'!$C:$C,0))),"",INDEX('Policy Characteristics'!K:K,MATCH($C1327,'Policy Characteristics'!$C:$C,0)))</f>
        <v>fuels.html#fuel-price-deregulation</v>
      </c>
      <c r="R1327" s="254" t="str">
        <f>IF(ISBLANK(INDEX('Policy Characteristics'!L:L,MATCH($C1327,'Policy Characteristics'!$C:$C,0))),"",INDEX('Policy Characteristics'!L:L,MATCH($C1327,'Policy Characteristics'!$C:$C,0)))</f>
        <v/>
      </c>
    </row>
    <row r="1328" spans="1:18" s="2" customFormat="1">
      <c r="A1328" s="254" t="str">
        <f>IF(ISBLANK(INDEX('Policy Characteristics'!A:A,MATCH($C1328,'Policy Characteristics'!$C:$C,0))),"",INDEX('Policy Characteristics'!A:A,MATCH($C1328,'Policy Characteristics'!$C:$C,0)))</f>
        <v>Cross-Sector</v>
      </c>
      <c r="B1328" s="262" t="str">
        <f>IF(ISBLANK(INDEX('Policy Characteristics'!B:B,MATCH($C1328,'Policy Characteristics'!$C:$C,0))),"",INDEX('Policy Characteristics'!B:B,MATCH($C1328,'Policy Characteristics'!$C:$C,0)))</f>
        <v>Fuel Price Deregulation</v>
      </c>
      <c r="C1328" s="254" t="str">
        <f t="shared" ref="C1328:C1341" si="58">C$1327</f>
        <v>Fuel Price Deregulation</v>
      </c>
      <c r="D1328" s="6" t="s">
        <v>46</v>
      </c>
      <c r="E1328" s="45"/>
      <c r="F1328" s="6" t="s">
        <v>87</v>
      </c>
      <c r="G1328" s="6"/>
      <c r="H1328" s="43">
        <v>724</v>
      </c>
      <c r="I1328" s="325" t="s">
        <v>44</v>
      </c>
      <c r="J1328" s="255" t="str">
        <f>IF(ISBLANK(INDEX('Policy Characteristics'!D:D,MATCH($C1328,'Policy Characteristics'!$C:$C,0))),"",INDEX('Policy Characteristics'!D:D,MATCH($C1328,'Policy Characteristics'!$C:$C,0)))</f>
        <v>Fuel Price Deregulation</v>
      </c>
      <c r="K1328" s="254" t="str">
        <f>IF(ISBLANK(INDEX('Policy Characteristics'!E:E,MATCH($C1328,'Policy Characteristics'!$C:$C,0))),"",INDEX('Policy Characteristics'!E:E,MATCH($C1328,'Policy Characteristics'!$C:$C,0)))</f>
        <v>cross fuel price deregulation</v>
      </c>
      <c r="L1328" s="261">
        <f>IF(ISBLANK(INDEX('Policy Characteristics'!F:F,MATCH($C1328,'Policy Characteristics'!$C:$C,0))),"",INDEX('Policy Characteristics'!F:F,MATCH($C1328,'Policy Characteristics'!$C:$C,0)))</f>
        <v>0</v>
      </c>
      <c r="M1328" s="261">
        <f>IF(ISBLANK(INDEX('Policy Characteristics'!G:G,MATCH($C1328,'Policy Characteristics'!$C:$C,0))),"",INDEX('Policy Characteristics'!G:G,MATCH($C1328,'Policy Characteristics'!$C:$C,0)))</f>
        <v>1</v>
      </c>
      <c r="N1328" s="261">
        <f>IF(ISBLANK(INDEX('Policy Characteristics'!H:H,MATCH($C1328,'Policy Characteristics'!$C:$C,0))),"",INDEX('Policy Characteristics'!H:H,MATCH($C1328,'Policy Characteristics'!$C:$C,0)))</f>
        <v>0.01</v>
      </c>
      <c r="O1328" s="254" t="str">
        <f>IF(ISBLANK(INDEX('Policy Characteristics'!I:I,MATCH($C1328,'Policy Characteristics'!$C:$C,0))),"",INDEX('Policy Characteristics'!I:I,MATCH($C1328,'Policy Characteristics'!$C:$C,0)))</f>
        <v>% of price deregulated</v>
      </c>
      <c r="P1328" s="254" t="str">
        <f>IF(ISBLANK(INDEX('Policy Characteristics'!J:J,MATCH($C1328,'Policy Characteristics'!$C:$C,0))),"",INDEX('Policy Characteristics'!J:J,MATCH($C1328,'Policy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8" s="254" t="str">
        <f>IF(ISBLANK(INDEX('Policy Characteristics'!K:K,MATCH($C1328,'Policy Characteristics'!$C:$C,0))),"",INDEX('Policy Characteristics'!K:K,MATCH($C1328,'Policy Characteristics'!$C:$C,0)))</f>
        <v>fuels.html#fuel-price-deregulation</v>
      </c>
      <c r="R1328" s="254" t="str">
        <f>IF(ISBLANK(INDEX('Policy Characteristics'!L:L,MATCH($C1328,'Policy Characteristics'!$C:$C,0))),"",INDEX('Policy Characteristics'!L:L,MATCH($C1328,'Policy Characteristics'!$C:$C,0)))</f>
        <v/>
      </c>
    </row>
    <row r="1329" spans="1:18" s="2" customFormat="1">
      <c r="A1329" s="254" t="str">
        <f>IF(ISBLANK(INDEX('Policy Characteristics'!A:A,MATCH($C1329,'Policy Characteristics'!$C:$C,0))),"",INDEX('Policy Characteristics'!A:A,MATCH($C1329,'Policy Characteristics'!$C:$C,0)))</f>
        <v>Cross-Sector</v>
      </c>
      <c r="B1329" s="262" t="str">
        <f>IF(ISBLANK(INDEX('Policy Characteristics'!B:B,MATCH($C1329,'Policy Characteristics'!$C:$C,0))),"",INDEX('Policy Characteristics'!B:B,MATCH($C1329,'Policy Characteristics'!$C:$C,0)))</f>
        <v>Fuel Price Deregulation</v>
      </c>
      <c r="C1329" s="254" t="str">
        <f t="shared" si="58"/>
        <v>Fuel Price Deregulation</v>
      </c>
      <c r="D1329" s="6" t="s">
        <v>47</v>
      </c>
      <c r="E1329" s="45"/>
      <c r="F1329" s="6" t="s">
        <v>88</v>
      </c>
      <c r="G1329" s="6"/>
      <c r="H1329" s="43">
        <v>725</v>
      </c>
      <c r="I1329" s="325" t="s">
        <v>44</v>
      </c>
      <c r="J1329" s="255" t="str">
        <f>IF(ISBLANK(INDEX('Policy Characteristics'!D:D,MATCH($C1329,'Policy Characteristics'!$C:$C,0))),"",INDEX('Policy Characteristics'!D:D,MATCH($C1329,'Policy Characteristics'!$C:$C,0)))</f>
        <v>Fuel Price Deregulation</v>
      </c>
      <c r="K1329" s="254" t="str">
        <f>IF(ISBLANK(INDEX('Policy Characteristics'!E:E,MATCH($C1329,'Policy Characteristics'!$C:$C,0))),"",INDEX('Policy Characteristics'!E:E,MATCH($C1329,'Policy Characteristics'!$C:$C,0)))</f>
        <v>cross fuel price deregulation</v>
      </c>
      <c r="L1329" s="261">
        <f>IF(ISBLANK(INDEX('Policy Characteristics'!F:F,MATCH($C1329,'Policy Characteristics'!$C:$C,0))),"",INDEX('Policy Characteristics'!F:F,MATCH($C1329,'Policy Characteristics'!$C:$C,0)))</f>
        <v>0</v>
      </c>
      <c r="M1329" s="261">
        <f>IF(ISBLANK(INDEX('Policy Characteristics'!G:G,MATCH($C1329,'Policy Characteristics'!$C:$C,0))),"",INDEX('Policy Characteristics'!G:G,MATCH($C1329,'Policy Characteristics'!$C:$C,0)))</f>
        <v>1</v>
      </c>
      <c r="N1329" s="261">
        <f>IF(ISBLANK(INDEX('Policy Characteristics'!H:H,MATCH($C1329,'Policy Characteristics'!$C:$C,0))),"",INDEX('Policy Characteristics'!H:H,MATCH($C1329,'Policy Characteristics'!$C:$C,0)))</f>
        <v>0.01</v>
      </c>
      <c r="O1329" s="254" t="str">
        <f>IF(ISBLANK(INDEX('Policy Characteristics'!I:I,MATCH($C1329,'Policy Characteristics'!$C:$C,0))),"",INDEX('Policy Characteristics'!I:I,MATCH($C1329,'Policy Characteristics'!$C:$C,0)))</f>
        <v>% of price deregulated</v>
      </c>
      <c r="P1329" s="254" t="str">
        <f>IF(ISBLANK(INDEX('Policy Characteristics'!J:J,MATCH($C1329,'Policy Characteristics'!$C:$C,0))),"",INDEX('Policy Characteristics'!J:J,MATCH($C1329,'Policy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29" s="254" t="str">
        <f>IF(ISBLANK(INDEX('Policy Characteristics'!K:K,MATCH($C1329,'Policy Characteristics'!$C:$C,0))),"",INDEX('Policy Characteristics'!K:K,MATCH($C1329,'Policy Characteristics'!$C:$C,0)))</f>
        <v>fuels.html#fuel-price-deregulation</v>
      </c>
      <c r="R1329" s="254" t="str">
        <f>IF(ISBLANK(INDEX('Policy Characteristics'!L:L,MATCH($C1329,'Policy Characteristics'!$C:$C,0))),"",INDEX('Policy Characteristics'!L:L,MATCH($C1329,'Policy Characteristics'!$C:$C,0)))</f>
        <v/>
      </c>
    </row>
    <row r="1330" spans="1:18" s="2" customFormat="1">
      <c r="A1330" s="254" t="str">
        <f>IF(ISBLANK(INDEX('Policy Characteristics'!A:A,MATCH($C1330,'Policy Characteristics'!$C:$C,0))),"",INDEX('Policy Characteristics'!A:A,MATCH($C1330,'Policy Characteristics'!$C:$C,0)))</f>
        <v>Cross-Sector</v>
      </c>
      <c r="B1330" s="262" t="str">
        <f>IF(ISBLANK(INDEX('Policy Characteristics'!B:B,MATCH($C1330,'Policy Characteristics'!$C:$C,0))),"",INDEX('Policy Characteristics'!B:B,MATCH($C1330,'Policy Characteristics'!$C:$C,0)))</f>
        <v>Fuel Price Deregulation</v>
      </c>
      <c r="C1330" s="254" t="str">
        <f t="shared" si="58"/>
        <v>Fuel Price Deregulation</v>
      </c>
      <c r="D1330" s="6" t="s">
        <v>51</v>
      </c>
      <c r="E1330" s="45"/>
      <c r="F1330" s="6" t="s">
        <v>92</v>
      </c>
      <c r="G1330" s="6"/>
      <c r="H1330" s="43">
        <v>726</v>
      </c>
      <c r="I1330" s="325" t="s">
        <v>44</v>
      </c>
      <c r="J1330" s="255" t="str">
        <f>IF(ISBLANK(INDEX('Policy Characteristics'!D:D,MATCH($C1330,'Policy Characteristics'!$C:$C,0))),"",INDEX('Policy Characteristics'!D:D,MATCH($C1330,'Policy Characteristics'!$C:$C,0)))</f>
        <v>Fuel Price Deregulation</v>
      </c>
      <c r="K1330" s="254" t="str">
        <f>IF(ISBLANK(INDEX('Policy Characteristics'!E:E,MATCH($C1330,'Policy Characteristics'!$C:$C,0))),"",INDEX('Policy Characteristics'!E:E,MATCH($C1330,'Policy Characteristics'!$C:$C,0)))</f>
        <v>cross fuel price deregulation</v>
      </c>
      <c r="L1330" s="261">
        <f>IF(ISBLANK(INDEX('Policy Characteristics'!F:F,MATCH($C1330,'Policy Characteristics'!$C:$C,0))),"",INDEX('Policy Characteristics'!F:F,MATCH($C1330,'Policy Characteristics'!$C:$C,0)))</f>
        <v>0</v>
      </c>
      <c r="M1330" s="261">
        <f>IF(ISBLANK(INDEX('Policy Characteristics'!G:G,MATCH($C1330,'Policy Characteristics'!$C:$C,0))),"",INDEX('Policy Characteristics'!G:G,MATCH($C1330,'Policy Characteristics'!$C:$C,0)))</f>
        <v>1</v>
      </c>
      <c r="N1330" s="261">
        <f>IF(ISBLANK(INDEX('Policy Characteristics'!H:H,MATCH($C1330,'Policy Characteristics'!$C:$C,0))),"",INDEX('Policy Characteristics'!H:H,MATCH($C1330,'Policy Characteristics'!$C:$C,0)))</f>
        <v>0.01</v>
      </c>
      <c r="O1330" s="254" t="str">
        <f>IF(ISBLANK(INDEX('Policy Characteristics'!I:I,MATCH($C1330,'Policy Characteristics'!$C:$C,0))),"",INDEX('Policy Characteristics'!I:I,MATCH($C1330,'Policy Characteristics'!$C:$C,0)))</f>
        <v>% of price deregulated</v>
      </c>
      <c r="P1330" s="254" t="str">
        <f>IF(ISBLANK(INDEX('Policy Characteristics'!J:J,MATCH($C1330,'Policy Characteristics'!$C:$C,0))),"",INDEX('Policy Characteristics'!J:J,MATCH($C1330,'Policy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0" s="254" t="str">
        <f>IF(ISBLANK(INDEX('Policy Characteristics'!K:K,MATCH($C1330,'Policy Characteristics'!$C:$C,0))),"",INDEX('Policy Characteristics'!K:K,MATCH($C1330,'Policy Characteristics'!$C:$C,0)))</f>
        <v>fuels.html#fuel-price-deregulation</v>
      </c>
      <c r="R1330" s="254" t="str">
        <f>IF(ISBLANK(INDEX('Policy Characteristics'!L:L,MATCH($C1330,'Policy Characteristics'!$C:$C,0))),"",INDEX('Policy Characteristics'!L:L,MATCH($C1330,'Policy Characteristics'!$C:$C,0)))</f>
        <v/>
      </c>
    </row>
    <row r="1331" spans="1:18" s="2" customFormat="1">
      <c r="A1331" s="254" t="str">
        <f>IF(ISBLANK(INDEX('Policy Characteristics'!A:A,MATCH($C1331,'Policy Characteristics'!$C:$C,0))),"",INDEX('Policy Characteristics'!A:A,MATCH($C1331,'Policy Characteristics'!$C:$C,0)))</f>
        <v>Cross-Sector</v>
      </c>
      <c r="B1331" s="262" t="str">
        <f>IF(ISBLANK(INDEX('Policy Characteristics'!B:B,MATCH($C1331,'Policy Characteristics'!$C:$C,0))),"",INDEX('Policy Characteristics'!B:B,MATCH($C1331,'Policy Characteristics'!$C:$C,0)))</f>
        <v>Fuel Price Deregulation</v>
      </c>
      <c r="C1331" s="254" t="str">
        <f t="shared" si="58"/>
        <v>Fuel Price Deregulation</v>
      </c>
      <c r="D1331" s="6" t="s">
        <v>53</v>
      </c>
      <c r="E1331" s="45"/>
      <c r="F1331" s="6" t="s">
        <v>95</v>
      </c>
      <c r="G1331" s="6"/>
      <c r="H1331" s="43">
        <v>727</v>
      </c>
      <c r="I1331" s="325" t="s">
        <v>44</v>
      </c>
      <c r="J1331" s="255" t="str">
        <f>IF(ISBLANK(INDEX('Policy Characteristics'!D:D,MATCH($C1331,'Policy Characteristics'!$C:$C,0))),"",INDEX('Policy Characteristics'!D:D,MATCH($C1331,'Policy Characteristics'!$C:$C,0)))</f>
        <v>Fuel Price Deregulation</v>
      </c>
      <c r="K1331" s="254" t="str">
        <f>IF(ISBLANK(INDEX('Policy Characteristics'!E:E,MATCH($C1331,'Policy Characteristics'!$C:$C,0))),"",INDEX('Policy Characteristics'!E:E,MATCH($C1331,'Policy Characteristics'!$C:$C,0)))</f>
        <v>cross fuel price deregulation</v>
      </c>
      <c r="L1331" s="261">
        <f>IF(ISBLANK(INDEX('Policy Characteristics'!F:F,MATCH($C1331,'Policy Characteristics'!$C:$C,0))),"",INDEX('Policy Characteristics'!F:F,MATCH($C1331,'Policy Characteristics'!$C:$C,0)))</f>
        <v>0</v>
      </c>
      <c r="M1331" s="261">
        <f>IF(ISBLANK(INDEX('Policy Characteristics'!G:G,MATCH($C1331,'Policy Characteristics'!$C:$C,0))),"",INDEX('Policy Characteristics'!G:G,MATCH($C1331,'Policy Characteristics'!$C:$C,0)))</f>
        <v>1</v>
      </c>
      <c r="N1331" s="261">
        <f>IF(ISBLANK(INDEX('Policy Characteristics'!H:H,MATCH($C1331,'Policy Characteristics'!$C:$C,0))),"",INDEX('Policy Characteristics'!H:H,MATCH($C1331,'Policy Characteristics'!$C:$C,0)))</f>
        <v>0.01</v>
      </c>
      <c r="O1331" s="254" t="str">
        <f>IF(ISBLANK(INDEX('Policy Characteristics'!I:I,MATCH($C1331,'Policy Characteristics'!$C:$C,0))),"",INDEX('Policy Characteristics'!I:I,MATCH($C1331,'Policy Characteristics'!$C:$C,0)))</f>
        <v>% of price deregulated</v>
      </c>
      <c r="P1331" s="254" t="str">
        <f>IF(ISBLANK(INDEX('Policy Characteristics'!J:J,MATCH($C1331,'Policy Characteristics'!$C:$C,0))),"",INDEX('Policy Characteristics'!J:J,MATCH($C1331,'Policy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1" s="254" t="str">
        <f>IF(ISBLANK(INDEX('Policy Characteristics'!K:K,MATCH($C1331,'Policy Characteristics'!$C:$C,0))),"",INDEX('Policy Characteristics'!K:K,MATCH($C1331,'Policy Characteristics'!$C:$C,0)))</f>
        <v>fuels.html#fuel-price-deregulation</v>
      </c>
      <c r="R1331" s="254" t="str">
        <f>IF(ISBLANK(INDEX('Policy Characteristics'!L:L,MATCH($C1331,'Policy Characteristics'!$C:$C,0))),"",INDEX('Policy Characteristics'!L:L,MATCH($C1331,'Policy Characteristics'!$C:$C,0)))</f>
        <v/>
      </c>
    </row>
    <row r="1332" spans="1:18" s="2" customFormat="1">
      <c r="A1332" s="254" t="str">
        <f>IF(ISBLANK(INDEX('Policy Characteristics'!A:A,MATCH($C1332,'Policy Characteristics'!$C:$C,0))),"",INDEX('Policy Characteristics'!A:A,MATCH($C1332,'Policy Characteristics'!$C:$C,0)))</f>
        <v>Cross-Sector</v>
      </c>
      <c r="B1332" s="262" t="str">
        <f>IF(ISBLANK(INDEX('Policy Characteristics'!B:B,MATCH($C1332,'Policy Characteristics'!$C:$C,0))),"",INDEX('Policy Characteristics'!B:B,MATCH($C1332,'Policy Characteristics'!$C:$C,0)))</f>
        <v>Fuel Price Deregulation</v>
      </c>
      <c r="C1332" s="254" t="str">
        <f t="shared" si="58"/>
        <v>Fuel Price Deregulation</v>
      </c>
      <c r="D1332" s="6" t="s">
        <v>54</v>
      </c>
      <c r="E1332" s="45"/>
      <c r="F1332" s="6" t="s">
        <v>96</v>
      </c>
      <c r="G1332" s="6"/>
      <c r="H1332" s="43">
        <v>728</v>
      </c>
      <c r="I1332" s="325" t="s">
        <v>44</v>
      </c>
      <c r="J1332" s="255" t="str">
        <f>IF(ISBLANK(INDEX('Policy Characteristics'!D:D,MATCH($C1332,'Policy Characteristics'!$C:$C,0))),"",INDEX('Policy Characteristics'!D:D,MATCH($C1332,'Policy Characteristics'!$C:$C,0)))</f>
        <v>Fuel Price Deregulation</v>
      </c>
      <c r="K1332" s="254" t="str">
        <f>IF(ISBLANK(INDEX('Policy Characteristics'!E:E,MATCH($C1332,'Policy Characteristics'!$C:$C,0))),"",INDEX('Policy Characteristics'!E:E,MATCH($C1332,'Policy Characteristics'!$C:$C,0)))</f>
        <v>cross fuel price deregulation</v>
      </c>
      <c r="L1332" s="261">
        <f>IF(ISBLANK(INDEX('Policy Characteristics'!F:F,MATCH($C1332,'Policy Characteristics'!$C:$C,0))),"",INDEX('Policy Characteristics'!F:F,MATCH($C1332,'Policy Characteristics'!$C:$C,0)))</f>
        <v>0</v>
      </c>
      <c r="M1332" s="261">
        <f>IF(ISBLANK(INDEX('Policy Characteristics'!G:G,MATCH($C1332,'Policy Characteristics'!$C:$C,0))),"",INDEX('Policy Characteristics'!G:G,MATCH($C1332,'Policy Characteristics'!$C:$C,0)))</f>
        <v>1</v>
      </c>
      <c r="N1332" s="261">
        <f>IF(ISBLANK(INDEX('Policy Characteristics'!H:H,MATCH($C1332,'Policy Characteristics'!$C:$C,0))),"",INDEX('Policy Characteristics'!H:H,MATCH($C1332,'Policy Characteristics'!$C:$C,0)))</f>
        <v>0.01</v>
      </c>
      <c r="O1332" s="254" t="str">
        <f>IF(ISBLANK(INDEX('Policy Characteristics'!I:I,MATCH($C1332,'Policy Characteristics'!$C:$C,0))),"",INDEX('Policy Characteristics'!I:I,MATCH($C1332,'Policy Characteristics'!$C:$C,0)))</f>
        <v>% of price deregulated</v>
      </c>
      <c r="P1332" s="254" t="str">
        <f>IF(ISBLANK(INDEX('Policy Characteristics'!J:J,MATCH($C1332,'Policy Characteristics'!$C:$C,0))),"",INDEX('Policy Characteristics'!J:J,MATCH($C1332,'Policy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2" s="254" t="str">
        <f>IF(ISBLANK(INDEX('Policy Characteristics'!K:K,MATCH($C1332,'Policy Characteristics'!$C:$C,0))),"",INDEX('Policy Characteristics'!K:K,MATCH($C1332,'Policy Characteristics'!$C:$C,0)))</f>
        <v>fuels.html#fuel-price-deregulation</v>
      </c>
      <c r="R1332" s="254" t="str">
        <f>IF(ISBLANK(INDEX('Policy Characteristics'!L:L,MATCH($C1332,'Policy Characteristics'!$C:$C,0))),"",INDEX('Policy Characteristics'!L:L,MATCH($C1332,'Policy Characteristics'!$C:$C,0)))</f>
        <v/>
      </c>
    </row>
    <row r="1333" spans="1:18" s="2" customFormat="1">
      <c r="A1333" s="254" t="str">
        <f>IF(ISBLANK(INDEX('Policy Characteristics'!A:A,MATCH($C1333,'Policy Characteristics'!$C:$C,0))),"",INDEX('Policy Characteristics'!A:A,MATCH($C1333,'Policy Characteristics'!$C:$C,0)))</f>
        <v>Cross-Sector</v>
      </c>
      <c r="B1333" s="262" t="str">
        <f>IF(ISBLANK(INDEX('Policy Characteristics'!B:B,MATCH($C1333,'Policy Characteristics'!$C:$C,0))),"",INDEX('Policy Characteristics'!B:B,MATCH($C1333,'Policy Characteristics'!$C:$C,0)))</f>
        <v>Fuel Price Deregulation</v>
      </c>
      <c r="C1333" s="254" t="str">
        <f t="shared" si="58"/>
        <v>Fuel Price Deregulation</v>
      </c>
      <c r="D1333" s="6" t="s">
        <v>55</v>
      </c>
      <c r="E1333" s="45"/>
      <c r="F1333" s="6" t="s">
        <v>97</v>
      </c>
      <c r="G1333" s="6"/>
      <c r="H1333" s="43">
        <v>729</v>
      </c>
      <c r="I1333" s="325" t="s">
        <v>44</v>
      </c>
      <c r="J1333" s="255" t="str">
        <f>IF(ISBLANK(INDEX('Policy Characteristics'!D:D,MATCH($C1333,'Policy Characteristics'!$C:$C,0))),"",INDEX('Policy Characteristics'!D:D,MATCH($C1333,'Policy Characteristics'!$C:$C,0)))</f>
        <v>Fuel Price Deregulation</v>
      </c>
      <c r="K1333" s="254" t="str">
        <f>IF(ISBLANK(INDEX('Policy Characteristics'!E:E,MATCH($C1333,'Policy Characteristics'!$C:$C,0))),"",INDEX('Policy Characteristics'!E:E,MATCH($C1333,'Policy Characteristics'!$C:$C,0)))</f>
        <v>cross fuel price deregulation</v>
      </c>
      <c r="L1333" s="261">
        <f>IF(ISBLANK(INDEX('Policy Characteristics'!F:F,MATCH($C1333,'Policy Characteristics'!$C:$C,0))),"",INDEX('Policy Characteristics'!F:F,MATCH($C1333,'Policy Characteristics'!$C:$C,0)))</f>
        <v>0</v>
      </c>
      <c r="M1333" s="261">
        <f>IF(ISBLANK(INDEX('Policy Characteristics'!G:G,MATCH($C1333,'Policy Characteristics'!$C:$C,0))),"",INDEX('Policy Characteristics'!G:G,MATCH($C1333,'Policy Characteristics'!$C:$C,0)))</f>
        <v>1</v>
      </c>
      <c r="N1333" s="261">
        <f>IF(ISBLANK(INDEX('Policy Characteristics'!H:H,MATCH($C1333,'Policy Characteristics'!$C:$C,0))),"",INDEX('Policy Characteristics'!H:H,MATCH($C1333,'Policy Characteristics'!$C:$C,0)))</f>
        <v>0.01</v>
      </c>
      <c r="O1333" s="254" t="str">
        <f>IF(ISBLANK(INDEX('Policy Characteristics'!I:I,MATCH($C1333,'Policy Characteristics'!$C:$C,0))),"",INDEX('Policy Characteristics'!I:I,MATCH($C1333,'Policy Characteristics'!$C:$C,0)))</f>
        <v>% of price deregulated</v>
      </c>
      <c r="P1333" s="254" t="str">
        <f>IF(ISBLANK(INDEX('Policy Characteristics'!J:J,MATCH($C1333,'Policy Characteristics'!$C:$C,0))),"",INDEX('Policy Characteristics'!J:J,MATCH($C1333,'Policy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3" s="254" t="str">
        <f>IF(ISBLANK(INDEX('Policy Characteristics'!K:K,MATCH($C1333,'Policy Characteristics'!$C:$C,0))),"",INDEX('Policy Characteristics'!K:K,MATCH($C1333,'Policy Characteristics'!$C:$C,0)))</f>
        <v>fuels.html#fuel-price-deregulation</v>
      </c>
      <c r="R1333" s="254" t="str">
        <f>IF(ISBLANK(INDEX('Policy Characteristics'!L:L,MATCH($C1333,'Policy Characteristics'!$C:$C,0))),"",INDEX('Policy Characteristics'!L:L,MATCH($C1333,'Policy Characteristics'!$C:$C,0)))</f>
        <v/>
      </c>
    </row>
    <row r="1334" spans="1:18" s="2" customFormat="1">
      <c r="A1334" s="254" t="str">
        <f>IF(ISBLANK(INDEX('Policy Characteristics'!A:A,MATCH($C1334,'Policy Characteristics'!$C:$C,0))),"",INDEX('Policy Characteristics'!A:A,MATCH($C1334,'Policy Characteristics'!$C:$C,0)))</f>
        <v>Cross-Sector</v>
      </c>
      <c r="B1334" s="262" t="str">
        <f>IF(ISBLANK(INDEX('Policy Characteristics'!B:B,MATCH($C1334,'Policy Characteristics'!$C:$C,0))),"",INDEX('Policy Characteristics'!B:B,MATCH($C1334,'Policy Characteristics'!$C:$C,0)))</f>
        <v>Fuel Price Deregulation</v>
      </c>
      <c r="C1334" s="254" t="str">
        <f t="shared" si="58"/>
        <v>Fuel Price Deregulation</v>
      </c>
      <c r="D1334" s="6" t="s">
        <v>56</v>
      </c>
      <c r="E1334" s="45"/>
      <c r="F1334" s="6" t="s">
        <v>98</v>
      </c>
      <c r="G1334" s="6"/>
      <c r="H1334" s="43">
        <v>730</v>
      </c>
      <c r="I1334" s="325" t="s">
        <v>44</v>
      </c>
      <c r="J1334" s="255" t="str">
        <f>IF(ISBLANK(INDEX('Policy Characteristics'!D:D,MATCH($C1334,'Policy Characteristics'!$C:$C,0))),"",INDEX('Policy Characteristics'!D:D,MATCH($C1334,'Policy Characteristics'!$C:$C,0)))</f>
        <v>Fuel Price Deregulation</v>
      </c>
      <c r="K1334" s="254" t="str">
        <f>IF(ISBLANK(INDEX('Policy Characteristics'!E:E,MATCH($C1334,'Policy Characteristics'!$C:$C,0))),"",INDEX('Policy Characteristics'!E:E,MATCH($C1334,'Policy Characteristics'!$C:$C,0)))</f>
        <v>cross fuel price deregulation</v>
      </c>
      <c r="L1334" s="261">
        <f>IF(ISBLANK(INDEX('Policy Characteristics'!F:F,MATCH($C1334,'Policy Characteristics'!$C:$C,0))),"",INDEX('Policy Characteristics'!F:F,MATCH($C1334,'Policy Characteristics'!$C:$C,0)))</f>
        <v>0</v>
      </c>
      <c r="M1334" s="261">
        <f>IF(ISBLANK(INDEX('Policy Characteristics'!G:G,MATCH($C1334,'Policy Characteristics'!$C:$C,0))),"",INDEX('Policy Characteristics'!G:G,MATCH($C1334,'Policy Characteristics'!$C:$C,0)))</f>
        <v>1</v>
      </c>
      <c r="N1334" s="261">
        <f>IF(ISBLANK(INDEX('Policy Characteristics'!H:H,MATCH($C1334,'Policy Characteristics'!$C:$C,0))),"",INDEX('Policy Characteristics'!H:H,MATCH($C1334,'Policy Characteristics'!$C:$C,0)))</f>
        <v>0.01</v>
      </c>
      <c r="O1334" s="254" t="str">
        <f>IF(ISBLANK(INDEX('Policy Characteristics'!I:I,MATCH($C1334,'Policy Characteristics'!$C:$C,0))),"",INDEX('Policy Characteristics'!I:I,MATCH($C1334,'Policy Characteristics'!$C:$C,0)))</f>
        <v>% of price deregulated</v>
      </c>
      <c r="P1334" s="254" t="str">
        <f>IF(ISBLANK(INDEX('Policy Characteristics'!J:J,MATCH($C1334,'Policy Characteristics'!$C:$C,0))),"",INDEX('Policy Characteristics'!J:J,MATCH($C1334,'Policy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4" s="254" t="str">
        <f>IF(ISBLANK(INDEX('Policy Characteristics'!K:K,MATCH($C1334,'Policy Characteristics'!$C:$C,0))),"",INDEX('Policy Characteristics'!K:K,MATCH($C1334,'Policy Characteristics'!$C:$C,0)))</f>
        <v>fuels.html#fuel-price-deregulation</v>
      </c>
      <c r="R1334" s="254" t="str">
        <f>IF(ISBLANK(INDEX('Policy Characteristics'!L:L,MATCH($C1334,'Policy Characteristics'!$C:$C,0))),"",INDEX('Policy Characteristics'!L:L,MATCH($C1334,'Policy Characteristics'!$C:$C,0)))</f>
        <v/>
      </c>
    </row>
    <row r="1335" spans="1:18" s="2" customFormat="1">
      <c r="A1335" s="254" t="str">
        <f>IF(ISBLANK(INDEX('Policy Characteristics'!A:A,MATCH($C1335,'Policy Characteristics'!$C:$C,0))),"",INDEX('Policy Characteristics'!A:A,MATCH($C1335,'Policy Characteristics'!$C:$C,0)))</f>
        <v>Cross-Sector</v>
      </c>
      <c r="B1335" s="262" t="str">
        <f>IF(ISBLANK(INDEX('Policy Characteristics'!B:B,MATCH($C1335,'Policy Characteristics'!$C:$C,0))),"",INDEX('Policy Characteristics'!B:B,MATCH($C1335,'Policy Characteristics'!$C:$C,0)))</f>
        <v>Fuel Price Deregulation</v>
      </c>
      <c r="C1335" s="254" t="str">
        <f t="shared" si="58"/>
        <v>Fuel Price Deregulation</v>
      </c>
      <c r="D1335" s="6" t="s">
        <v>2474</v>
      </c>
      <c r="E1335" s="45"/>
      <c r="F1335" s="6" t="s">
        <v>2475</v>
      </c>
      <c r="G1335" s="6"/>
      <c r="H1335" s="43">
        <v>731</v>
      </c>
      <c r="I1335" s="325" t="s">
        <v>44</v>
      </c>
      <c r="J1335" s="255" t="str">
        <f>IF(ISBLANK(INDEX('Policy Characteristics'!D:D,MATCH($C1335,'Policy Characteristics'!$C:$C,0))),"",INDEX('Policy Characteristics'!D:D,MATCH($C1335,'Policy Characteristics'!$C:$C,0)))</f>
        <v>Fuel Price Deregulation</v>
      </c>
      <c r="K1335" s="254" t="str">
        <f>IF(ISBLANK(INDEX('Policy Characteristics'!E:E,MATCH($C1335,'Policy Characteristics'!$C:$C,0))),"",INDEX('Policy Characteristics'!E:E,MATCH($C1335,'Policy Characteristics'!$C:$C,0)))</f>
        <v>cross fuel price deregulation</v>
      </c>
      <c r="L1335" s="261">
        <f>IF(ISBLANK(INDEX('Policy Characteristics'!F:F,MATCH($C1335,'Policy Characteristics'!$C:$C,0))),"",INDEX('Policy Characteristics'!F:F,MATCH($C1335,'Policy Characteristics'!$C:$C,0)))</f>
        <v>0</v>
      </c>
      <c r="M1335" s="261">
        <f>IF(ISBLANK(INDEX('Policy Characteristics'!G:G,MATCH($C1335,'Policy Characteristics'!$C:$C,0))),"",INDEX('Policy Characteristics'!G:G,MATCH($C1335,'Policy Characteristics'!$C:$C,0)))</f>
        <v>1</v>
      </c>
      <c r="N1335" s="261">
        <f>IF(ISBLANK(INDEX('Policy Characteristics'!H:H,MATCH($C1335,'Policy Characteristics'!$C:$C,0))),"",INDEX('Policy Characteristics'!H:H,MATCH($C1335,'Policy Characteristics'!$C:$C,0)))</f>
        <v>0.01</v>
      </c>
      <c r="O1335" s="254" t="str">
        <f>IF(ISBLANK(INDEX('Policy Characteristics'!I:I,MATCH($C1335,'Policy Characteristics'!$C:$C,0))),"",INDEX('Policy Characteristics'!I:I,MATCH($C1335,'Policy Characteristics'!$C:$C,0)))</f>
        <v>% of price deregulated</v>
      </c>
      <c r="P1335" s="254" t="str">
        <f>IF(ISBLANK(INDEX('Policy Characteristics'!J:J,MATCH($C1335,'Policy Characteristics'!$C:$C,0))),"",INDEX('Policy Characteristics'!J:J,MATCH($C1335,'Policy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5" s="254" t="str">
        <f>IF(ISBLANK(INDEX('Policy Characteristics'!K:K,MATCH($C1335,'Policy Characteristics'!$C:$C,0))),"",INDEX('Policy Characteristics'!K:K,MATCH($C1335,'Policy Characteristics'!$C:$C,0)))</f>
        <v>fuels.html#fuel-price-deregulation</v>
      </c>
      <c r="R1335" s="254" t="str">
        <f>IF(ISBLANK(INDEX('Policy Characteristics'!L:L,MATCH($C1335,'Policy Characteristics'!$C:$C,0))),"",INDEX('Policy Characteristics'!L:L,MATCH($C1335,'Policy Characteristics'!$C:$C,0)))</f>
        <v/>
      </c>
    </row>
    <row r="1336" spans="1:18" s="2" customFormat="1">
      <c r="A1336" s="254" t="str">
        <f>IF(ISBLANK(INDEX('Policy Characteristics'!A:A,MATCH($C1336,'Policy Characteristics'!$C:$C,0))),"",INDEX('Policy Characteristics'!A:A,MATCH($C1336,'Policy Characteristics'!$C:$C,0)))</f>
        <v>Cross-Sector</v>
      </c>
      <c r="B1336" s="262" t="str">
        <f>IF(ISBLANK(INDEX('Policy Characteristics'!B:B,MATCH($C1336,'Policy Characteristics'!$C:$C,0))),"",INDEX('Policy Characteristics'!B:B,MATCH($C1336,'Policy Characteristics'!$C:$C,0)))</f>
        <v>Fuel Price Deregulation</v>
      </c>
      <c r="C1336" s="254" t="str">
        <f t="shared" si="58"/>
        <v>Fuel Price Deregulation</v>
      </c>
      <c r="D1336" s="6" t="s">
        <v>443</v>
      </c>
      <c r="E1336" s="45"/>
      <c r="F1336" s="6" t="s">
        <v>444</v>
      </c>
      <c r="G1336" s="6"/>
      <c r="H1336" s="43">
        <v>732</v>
      </c>
      <c r="I1336" s="325" t="s">
        <v>44</v>
      </c>
      <c r="J1336" s="255" t="str">
        <f>IF(ISBLANK(INDEX('Policy Characteristics'!D:D,MATCH($C1336,'Policy Characteristics'!$C:$C,0))),"",INDEX('Policy Characteristics'!D:D,MATCH($C1336,'Policy Characteristics'!$C:$C,0)))</f>
        <v>Fuel Price Deregulation</v>
      </c>
      <c r="K1336" s="254" t="str">
        <f>IF(ISBLANK(INDEX('Policy Characteristics'!E:E,MATCH($C1336,'Policy Characteristics'!$C:$C,0))),"",INDEX('Policy Characteristics'!E:E,MATCH($C1336,'Policy Characteristics'!$C:$C,0)))</f>
        <v>cross fuel price deregulation</v>
      </c>
      <c r="L1336" s="261">
        <f>IF(ISBLANK(INDEX('Policy Characteristics'!F:F,MATCH($C1336,'Policy Characteristics'!$C:$C,0))),"",INDEX('Policy Characteristics'!F:F,MATCH($C1336,'Policy Characteristics'!$C:$C,0)))</f>
        <v>0</v>
      </c>
      <c r="M1336" s="261">
        <f>IF(ISBLANK(INDEX('Policy Characteristics'!G:G,MATCH($C1336,'Policy Characteristics'!$C:$C,0))),"",INDEX('Policy Characteristics'!G:G,MATCH($C1336,'Policy Characteristics'!$C:$C,0)))</f>
        <v>1</v>
      </c>
      <c r="N1336" s="261">
        <f>IF(ISBLANK(INDEX('Policy Characteristics'!H:H,MATCH($C1336,'Policy Characteristics'!$C:$C,0))),"",INDEX('Policy Characteristics'!H:H,MATCH($C1336,'Policy Characteristics'!$C:$C,0)))</f>
        <v>0.01</v>
      </c>
      <c r="O1336" s="254" t="str">
        <f>IF(ISBLANK(INDEX('Policy Characteristics'!I:I,MATCH($C1336,'Policy Characteristics'!$C:$C,0))),"",INDEX('Policy Characteristics'!I:I,MATCH($C1336,'Policy Characteristics'!$C:$C,0)))</f>
        <v>% of price deregulated</v>
      </c>
      <c r="P1336" s="254" t="str">
        <f>IF(ISBLANK(INDEX('Policy Characteristics'!J:J,MATCH($C1336,'Policy Characteristics'!$C:$C,0))),"",INDEX('Policy Characteristics'!J:J,MATCH($C1336,'Policy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6" s="254" t="str">
        <f>IF(ISBLANK(INDEX('Policy Characteristics'!K:K,MATCH($C1336,'Policy Characteristics'!$C:$C,0))),"",INDEX('Policy Characteristics'!K:K,MATCH($C1336,'Policy Characteristics'!$C:$C,0)))</f>
        <v>fuels.html#fuel-price-deregulation</v>
      </c>
      <c r="R1336" s="254" t="str">
        <f>IF(ISBLANK(INDEX('Policy Characteristics'!L:L,MATCH($C1336,'Policy Characteristics'!$C:$C,0))),"",INDEX('Policy Characteristics'!L:L,MATCH($C1336,'Policy Characteristics'!$C:$C,0)))</f>
        <v/>
      </c>
    </row>
    <row r="1337" spans="1:18" s="2" customFormat="1">
      <c r="A1337" s="254" t="str">
        <f>IF(ISBLANK(INDEX('Policy Characteristics'!A:A,MATCH($C1337,'Policy Characteristics'!$C:$C,0))),"",INDEX('Policy Characteristics'!A:A,MATCH($C1337,'Policy Characteristics'!$C:$C,0)))</f>
        <v>Cross-Sector</v>
      </c>
      <c r="B1337" s="262" t="str">
        <f>IF(ISBLANK(INDEX('Policy Characteristics'!B:B,MATCH($C1337,'Policy Characteristics'!$C:$C,0))),"",INDEX('Policy Characteristics'!B:B,MATCH($C1337,'Policy Characteristics'!$C:$C,0)))</f>
        <v>Fuel Price Deregulation</v>
      </c>
      <c r="C1337" s="254" t="str">
        <f t="shared" si="58"/>
        <v>Fuel Price Deregulation</v>
      </c>
      <c r="D1337" s="6" t="s">
        <v>2466</v>
      </c>
      <c r="E1337" s="45"/>
      <c r="F1337" s="6" t="s">
        <v>2470</v>
      </c>
      <c r="G1337" s="6"/>
      <c r="H1337" s="43">
        <v>733</v>
      </c>
      <c r="I1337" s="325" t="s">
        <v>44</v>
      </c>
      <c r="J1337" s="255" t="str">
        <f>IF(ISBLANK(INDEX('Policy Characteristics'!D:D,MATCH($C1337,'Policy Characteristics'!$C:$C,0))),"",INDEX('Policy Characteristics'!D:D,MATCH($C1337,'Policy Characteristics'!$C:$C,0)))</f>
        <v>Fuel Price Deregulation</v>
      </c>
      <c r="K1337" s="254" t="str">
        <f>IF(ISBLANK(INDEX('Policy Characteristics'!E:E,MATCH($C1337,'Policy Characteristics'!$C:$C,0))),"",INDEX('Policy Characteristics'!E:E,MATCH($C1337,'Policy Characteristics'!$C:$C,0)))</f>
        <v>cross fuel price deregulation</v>
      </c>
      <c r="L1337" s="261">
        <f>IF(ISBLANK(INDEX('Policy Characteristics'!F:F,MATCH($C1337,'Policy Characteristics'!$C:$C,0))),"",INDEX('Policy Characteristics'!F:F,MATCH($C1337,'Policy Characteristics'!$C:$C,0)))</f>
        <v>0</v>
      </c>
      <c r="M1337" s="261">
        <f>IF(ISBLANK(INDEX('Policy Characteristics'!G:G,MATCH($C1337,'Policy Characteristics'!$C:$C,0))),"",INDEX('Policy Characteristics'!G:G,MATCH($C1337,'Policy Characteristics'!$C:$C,0)))</f>
        <v>1</v>
      </c>
      <c r="N1337" s="261">
        <f>IF(ISBLANK(INDEX('Policy Characteristics'!H:H,MATCH($C1337,'Policy Characteristics'!$C:$C,0))),"",INDEX('Policy Characteristics'!H:H,MATCH($C1337,'Policy Characteristics'!$C:$C,0)))</f>
        <v>0.01</v>
      </c>
      <c r="O1337" s="254" t="str">
        <f>IF(ISBLANK(INDEX('Policy Characteristics'!I:I,MATCH($C1337,'Policy Characteristics'!$C:$C,0))),"",INDEX('Policy Characteristics'!I:I,MATCH($C1337,'Policy Characteristics'!$C:$C,0)))</f>
        <v>% of price deregulated</v>
      </c>
      <c r="P1337" s="254" t="str">
        <f>IF(ISBLANK(INDEX('Policy Characteristics'!J:J,MATCH($C1337,'Policy Characteristics'!$C:$C,0))),"",INDEX('Policy Characteristics'!J:J,MATCH($C1337,'Policy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7" s="254" t="str">
        <f>IF(ISBLANK(INDEX('Policy Characteristics'!K:K,MATCH($C1337,'Policy Characteristics'!$C:$C,0))),"",INDEX('Policy Characteristics'!K:K,MATCH($C1337,'Policy Characteristics'!$C:$C,0)))</f>
        <v>fuels.html#fuel-price-deregulation</v>
      </c>
      <c r="R1337" s="254" t="str">
        <f>IF(ISBLANK(INDEX('Policy Characteristics'!L:L,MATCH($C1337,'Policy Characteristics'!$C:$C,0))),"",INDEX('Policy Characteristics'!L:L,MATCH($C1337,'Policy Characteristics'!$C:$C,0)))</f>
        <v/>
      </c>
    </row>
    <row r="1338" spans="1:18" s="2" customFormat="1">
      <c r="A1338" s="254" t="str">
        <f>IF(ISBLANK(INDEX('Policy Characteristics'!A:A,MATCH($C1338,'Policy Characteristics'!$C:$C,0))),"",INDEX('Policy Characteristics'!A:A,MATCH($C1338,'Policy Characteristics'!$C:$C,0)))</f>
        <v>Cross-Sector</v>
      </c>
      <c r="B1338" s="262" t="str">
        <f>IF(ISBLANK(INDEX('Policy Characteristics'!B:B,MATCH($C1338,'Policy Characteristics'!$C:$C,0))),"",INDEX('Policy Characteristics'!B:B,MATCH($C1338,'Policy Characteristics'!$C:$C,0)))</f>
        <v>Fuel Price Deregulation</v>
      </c>
      <c r="C1338" s="254" t="str">
        <f t="shared" si="58"/>
        <v>Fuel Price Deregulation</v>
      </c>
      <c r="D1338" s="6" t="s">
        <v>2476</v>
      </c>
      <c r="E1338" s="45"/>
      <c r="F1338" s="6" t="s">
        <v>2477</v>
      </c>
      <c r="G1338" s="6"/>
      <c r="H1338" s="43">
        <v>734</v>
      </c>
      <c r="I1338" s="325" t="s">
        <v>44</v>
      </c>
      <c r="J1338" s="255" t="str">
        <f>IF(ISBLANK(INDEX('Policy Characteristics'!D:D,MATCH($C1338,'Policy Characteristics'!$C:$C,0))),"",INDEX('Policy Characteristics'!D:D,MATCH($C1338,'Policy Characteristics'!$C:$C,0)))</f>
        <v>Fuel Price Deregulation</v>
      </c>
      <c r="K1338" s="254" t="str">
        <f>IF(ISBLANK(INDEX('Policy Characteristics'!E:E,MATCH($C1338,'Policy Characteristics'!$C:$C,0))),"",INDEX('Policy Characteristics'!E:E,MATCH($C1338,'Policy Characteristics'!$C:$C,0)))</f>
        <v>cross fuel price deregulation</v>
      </c>
      <c r="L1338" s="261">
        <f>IF(ISBLANK(INDEX('Policy Characteristics'!F:F,MATCH($C1338,'Policy Characteristics'!$C:$C,0))),"",INDEX('Policy Characteristics'!F:F,MATCH($C1338,'Policy Characteristics'!$C:$C,0)))</f>
        <v>0</v>
      </c>
      <c r="M1338" s="261">
        <f>IF(ISBLANK(INDEX('Policy Characteristics'!G:G,MATCH($C1338,'Policy Characteristics'!$C:$C,0))),"",INDEX('Policy Characteristics'!G:G,MATCH($C1338,'Policy Characteristics'!$C:$C,0)))</f>
        <v>1</v>
      </c>
      <c r="N1338" s="261">
        <f>IF(ISBLANK(INDEX('Policy Characteristics'!H:H,MATCH($C1338,'Policy Characteristics'!$C:$C,0))),"",INDEX('Policy Characteristics'!H:H,MATCH($C1338,'Policy Characteristics'!$C:$C,0)))</f>
        <v>0.01</v>
      </c>
      <c r="O1338" s="254" t="str">
        <f>IF(ISBLANK(INDEX('Policy Characteristics'!I:I,MATCH($C1338,'Policy Characteristics'!$C:$C,0))),"",INDEX('Policy Characteristics'!I:I,MATCH($C1338,'Policy Characteristics'!$C:$C,0)))</f>
        <v>% of price deregulated</v>
      </c>
      <c r="P1338" s="254" t="str">
        <f>IF(ISBLANK(INDEX('Policy Characteristics'!J:J,MATCH($C1338,'Policy Characteristics'!$C:$C,0))),"",INDEX('Policy Characteristics'!J:J,MATCH($C1338,'Policy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8" s="254" t="str">
        <f>IF(ISBLANK(INDEX('Policy Characteristics'!K:K,MATCH($C1338,'Policy Characteristics'!$C:$C,0))),"",INDEX('Policy Characteristics'!K:K,MATCH($C1338,'Policy Characteristics'!$C:$C,0)))</f>
        <v>fuels.html#fuel-price-deregulation</v>
      </c>
      <c r="R1338" s="254" t="str">
        <f>IF(ISBLANK(INDEX('Policy Characteristics'!L:L,MATCH($C1338,'Policy Characteristics'!$C:$C,0))),"",INDEX('Policy Characteristics'!L:L,MATCH($C1338,'Policy Characteristics'!$C:$C,0)))</f>
        <v/>
      </c>
    </row>
    <row r="1339" spans="1:18" s="2" customFormat="1">
      <c r="A1339" s="254" t="str">
        <f>IF(ISBLANK(INDEX('Policy Characteristics'!A:A,MATCH($C1339,'Policy Characteristics'!$C:$C,0))),"",INDEX('Policy Characteristics'!A:A,MATCH($C1339,'Policy Characteristics'!$C:$C,0)))</f>
        <v>Cross-Sector</v>
      </c>
      <c r="B1339" s="262" t="str">
        <f>IF(ISBLANK(INDEX('Policy Characteristics'!B:B,MATCH($C1339,'Policy Characteristics'!$C:$C,0))),"",INDEX('Policy Characteristics'!B:B,MATCH($C1339,'Policy Characteristics'!$C:$C,0)))</f>
        <v>Fuel Price Deregulation</v>
      </c>
      <c r="C1339" s="254" t="str">
        <f t="shared" si="58"/>
        <v>Fuel Price Deregulation</v>
      </c>
      <c r="D1339" s="6" t="s">
        <v>2467</v>
      </c>
      <c r="E1339" s="45"/>
      <c r="F1339" s="6" t="s">
        <v>2471</v>
      </c>
      <c r="G1339" s="6"/>
      <c r="H1339" s="43">
        <v>735</v>
      </c>
      <c r="I1339" s="325" t="s">
        <v>44</v>
      </c>
      <c r="J1339" s="255" t="str">
        <f>IF(ISBLANK(INDEX('Policy Characteristics'!D:D,MATCH($C1339,'Policy Characteristics'!$C:$C,0))),"",INDEX('Policy Characteristics'!D:D,MATCH($C1339,'Policy Characteristics'!$C:$C,0)))</f>
        <v>Fuel Price Deregulation</v>
      </c>
      <c r="K1339" s="254" t="str">
        <f>IF(ISBLANK(INDEX('Policy Characteristics'!E:E,MATCH($C1339,'Policy Characteristics'!$C:$C,0))),"",INDEX('Policy Characteristics'!E:E,MATCH($C1339,'Policy Characteristics'!$C:$C,0)))</f>
        <v>cross fuel price deregulation</v>
      </c>
      <c r="L1339" s="261">
        <f>IF(ISBLANK(INDEX('Policy Characteristics'!F:F,MATCH($C1339,'Policy Characteristics'!$C:$C,0))),"",INDEX('Policy Characteristics'!F:F,MATCH($C1339,'Policy Characteristics'!$C:$C,0)))</f>
        <v>0</v>
      </c>
      <c r="M1339" s="261">
        <f>IF(ISBLANK(INDEX('Policy Characteristics'!G:G,MATCH($C1339,'Policy Characteristics'!$C:$C,0))),"",INDEX('Policy Characteristics'!G:G,MATCH($C1339,'Policy Characteristics'!$C:$C,0)))</f>
        <v>1</v>
      </c>
      <c r="N1339" s="261">
        <f>IF(ISBLANK(INDEX('Policy Characteristics'!H:H,MATCH($C1339,'Policy Characteristics'!$C:$C,0))),"",INDEX('Policy Characteristics'!H:H,MATCH($C1339,'Policy Characteristics'!$C:$C,0)))</f>
        <v>0.01</v>
      </c>
      <c r="O1339" s="254" t="str">
        <f>IF(ISBLANK(INDEX('Policy Characteristics'!I:I,MATCH($C1339,'Policy Characteristics'!$C:$C,0))),"",INDEX('Policy Characteristics'!I:I,MATCH($C1339,'Policy Characteristics'!$C:$C,0)))</f>
        <v>% of price deregulated</v>
      </c>
      <c r="P1339" s="254" t="str">
        <f>IF(ISBLANK(INDEX('Policy Characteristics'!J:J,MATCH($C1339,'Policy Characteristics'!$C:$C,0))),"",INDEX('Policy Characteristics'!J:J,MATCH($C1339,'Policy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39" s="254" t="str">
        <f>IF(ISBLANK(INDEX('Policy Characteristics'!K:K,MATCH($C1339,'Policy Characteristics'!$C:$C,0))),"",INDEX('Policy Characteristics'!K:K,MATCH($C1339,'Policy Characteristics'!$C:$C,0)))</f>
        <v>fuels.html#fuel-price-deregulation</v>
      </c>
      <c r="R1339" s="254" t="str">
        <f>IF(ISBLANK(INDEX('Policy Characteristics'!L:L,MATCH($C1339,'Policy Characteristics'!$C:$C,0))),"",INDEX('Policy Characteristics'!L:L,MATCH($C1339,'Policy Characteristics'!$C:$C,0)))</f>
        <v/>
      </c>
    </row>
    <row r="1340" spans="1:18" s="2" customFormat="1">
      <c r="A1340" s="254" t="str">
        <f>IF(ISBLANK(INDEX('Policy Characteristics'!A:A,MATCH($C1340,'Policy Characteristics'!$C:$C,0))),"",INDEX('Policy Characteristics'!A:A,MATCH($C1340,'Policy Characteristics'!$C:$C,0)))</f>
        <v>Cross-Sector</v>
      </c>
      <c r="B1340" s="262" t="str">
        <f>IF(ISBLANK(INDEX('Policy Characteristics'!B:B,MATCH($C1340,'Policy Characteristics'!$C:$C,0))),"",INDEX('Policy Characteristics'!B:B,MATCH($C1340,'Policy Characteristics'!$C:$C,0)))</f>
        <v>Fuel Price Deregulation</v>
      </c>
      <c r="C1340" s="254" t="str">
        <f t="shared" si="58"/>
        <v>Fuel Price Deregulation</v>
      </c>
      <c r="D1340" s="6" t="s">
        <v>2468</v>
      </c>
      <c r="E1340" s="45"/>
      <c r="F1340" s="6" t="s">
        <v>2472</v>
      </c>
      <c r="G1340" s="6"/>
      <c r="H1340" s="43">
        <v>736</v>
      </c>
      <c r="I1340" s="325" t="s">
        <v>44</v>
      </c>
      <c r="J1340" s="255" t="str">
        <f>IF(ISBLANK(INDEX('Policy Characteristics'!D:D,MATCH($C1340,'Policy Characteristics'!$C:$C,0))),"",INDEX('Policy Characteristics'!D:D,MATCH($C1340,'Policy Characteristics'!$C:$C,0)))</f>
        <v>Fuel Price Deregulation</v>
      </c>
      <c r="K1340" s="254" t="str">
        <f>IF(ISBLANK(INDEX('Policy Characteristics'!E:E,MATCH($C1340,'Policy Characteristics'!$C:$C,0))),"",INDEX('Policy Characteristics'!E:E,MATCH($C1340,'Policy Characteristics'!$C:$C,0)))</f>
        <v>cross fuel price deregulation</v>
      </c>
      <c r="L1340" s="261">
        <f>IF(ISBLANK(INDEX('Policy Characteristics'!F:F,MATCH($C1340,'Policy Characteristics'!$C:$C,0))),"",INDEX('Policy Characteristics'!F:F,MATCH($C1340,'Policy Characteristics'!$C:$C,0)))</f>
        <v>0</v>
      </c>
      <c r="M1340" s="261">
        <f>IF(ISBLANK(INDEX('Policy Characteristics'!G:G,MATCH($C1340,'Policy Characteristics'!$C:$C,0))),"",INDEX('Policy Characteristics'!G:G,MATCH($C1340,'Policy Characteristics'!$C:$C,0)))</f>
        <v>1</v>
      </c>
      <c r="N1340" s="261">
        <f>IF(ISBLANK(INDEX('Policy Characteristics'!H:H,MATCH($C1340,'Policy Characteristics'!$C:$C,0))),"",INDEX('Policy Characteristics'!H:H,MATCH($C1340,'Policy Characteristics'!$C:$C,0)))</f>
        <v>0.01</v>
      </c>
      <c r="O1340" s="254" t="str">
        <f>IF(ISBLANK(INDEX('Policy Characteristics'!I:I,MATCH($C1340,'Policy Characteristics'!$C:$C,0))),"",INDEX('Policy Characteristics'!I:I,MATCH($C1340,'Policy Characteristics'!$C:$C,0)))</f>
        <v>% of price deregulated</v>
      </c>
      <c r="P1340" s="254" t="str">
        <f>IF(ISBLANK(INDEX('Policy Characteristics'!J:J,MATCH($C1340,'Policy Characteristics'!$C:$C,0))),"",INDEX('Policy Characteristics'!J:J,MATCH($C1340,'Policy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0" s="254" t="str">
        <f>IF(ISBLANK(INDEX('Policy Characteristics'!K:K,MATCH($C1340,'Policy Characteristics'!$C:$C,0))),"",INDEX('Policy Characteristics'!K:K,MATCH($C1340,'Policy Characteristics'!$C:$C,0)))</f>
        <v>fuels.html#fuel-price-deregulation</v>
      </c>
      <c r="R1340" s="254" t="str">
        <f>IF(ISBLANK(INDEX('Policy Characteristics'!L:L,MATCH($C1340,'Policy Characteristics'!$C:$C,0))),"",INDEX('Policy Characteristics'!L:L,MATCH($C1340,'Policy Characteristics'!$C:$C,0)))</f>
        <v/>
      </c>
    </row>
    <row r="1341" spans="1:18" s="2" customFormat="1">
      <c r="A1341" s="254" t="str">
        <f>IF(ISBLANK(INDEX('Policy Characteristics'!A:A,MATCH($C1341,'Policy Characteristics'!$C:$C,0))),"",INDEX('Policy Characteristics'!A:A,MATCH($C1341,'Policy Characteristics'!$C:$C,0)))</f>
        <v>Cross-Sector</v>
      </c>
      <c r="B1341" s="262" t="str">
        <f>IF(ISBLANK(INDEX('Policy Characteristics'!B:B,MATCH($C1341,'Policy Characteristics'!$C:$C,0))),"",INDEX('Policy Characteristics'!B:B,MATCH($C1341,'Policy Characteristics'!$C:$C,0)))</f>
        <v>Fuel Price Deregulation</v>
      </c>
      <c r="C1341" s="254" t="str">
        <f t="shared" si="58"/>
        <v>Fuel Price Deregulation</v>
      </c>
      <c r="D1341" s="6" t="s">
        <v>2469</v>
      </c>
      <c r="E1341" s="45"/>
      <c r="F1341" s="6" t="s">
        <v>2473</v>
      </c>
      <c r="G1341" s="6"/>
      <c r="H1341" s="43">
        <v>737</v>
      </c>
      <c r="I1341" s="325" t="s">
        <v>44</v>
      </c>
      <c r="J1341" s="255" t="str">
        <f>IF(ISBLANK(INDEX('Policy Characteristics'!D:D,MATCH($C1341,'Policy Characteristics'!$C:$C,0))),"",INDEX('Policy Characteristics'!D:D,MATCH($C1341,'Policy Characteristics'!$C:$C,0)))</f>
        <v>Fuel Price Deregulation</v>
      </c>
      <c r="K1341" s="254" t="str">
        <f>IF(ISBLANK(INDEX('Policy Characteristics'!E:E,MATCH($C1341,'Policy Characteristics'!$C:$C,0))),"",INDEX('Policy Characteristics'!E:E,MATCH($C1341,'Policy Characteristics'!$C:$C,0)))</f>
        <v>cross fuel price deregulation</v>
      </c>
      <c r="L1341" s="261">
        <f>IF(ISBLANK(INDEX('Policy Characteristics'!F:F,MATCH($C1341,'Policy Characteristics'!$C:$C,0))),"",INDEX('Policy Characteristics'!F:F,MATCH($C1341,'Policy Characteristics'!$C:$C,0)))</f>
        <v>0</v>
      </c>
      <c r="M1341" s="261">
        <f>IF(ISBLANK(INDEX('Policy Characteristics'!G:G,MATCH($C1341,'Policy Characteristics'!$C:$C,0))),"",INDEX('Policy Characteristics'!G:G,MATCH($C1341,'Policy Characteristics'!$C:$C,0)))</f>
        <v>1</v>
      </c>
      <c r="N1341" s="261">
        <f>IF(ISBLANK(INDEX('Policy Characteristics'!H:H,MATCH($C1341,'Policy Characteristics'!$C:$C,0))),"",INDEX('Policy Characteristics'!H:H,MATCH($C1341,'Policy Characteristics'!$C:$C,0)))</f>
        <v>0.01</v>
      </c>
      <c r="O1341" s="254" t="str">
        <f>IF(ISBLANK(INDEX('Policy Characteristics'!I:I,MATCH($C1341,'Policy Characteristics'!$C:$C,0))),"",INDEX('Policy Characteristics'!I:I,MATCH($C1341,'Policy Characteristics'!$C:$C,0)))</f>
        <v>% of price deregulated</v>
      </c>
      <c r="P1341" s="254" t="str">
        <f>IF(ISBLANK(INDEX('Policy Characteristics'!J:J,MATCH($C1341,'Policy Characteristics'!$C:$C,0))),"",INDEX('Policy Characteristics'!J:J,MATCH($C1341,'Policy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41" s="254" t="str">
        <f>IF(ISBLANK(INDEX('Policy Characteristics'!K:K,MATCH($C1341,'Policy Characteristics'!$C:$C,0))),"",INDEX('Policy Characteristics'!K:K,MATCH($C1341,'Policy Characteristics'!$C:$C,0)))</f>
        <v>fuels.html#fuel-price-deregulation</v>
      </c>
      <c r="R1341" s="254" t="str">
        <f>IF(ISBLANK(INDEX('Policy Characteristics'!L:L,MATCH($C1341,'Policy Characteristics'!$C:$C,0))),"",INDEX('Policy Characteristics'!L:L,MATCH($C1341,'Policy Characteristics'!$C:$C,0)))</f>
        <v/>
      </c>
    </row>
    <row r="1342" spans="1:18" s="4" customFormat="1">
      <c r="A1342" s="254" t="str">
        <f>IF(ISBLANK(INDEX('Policy Characteristics'!A:A,MATCH($C1342,'Policy Characteristics'!$C:$C,0))),"",INDEX('Policy Characteristics'!A:A,MATCH($C1342,'Policy Characteristics'!$C:$C,0)))</f>
        <v>Cross-Sector</v>
      </c>
      <c r="B1342" s="262" t="str">
        <f>IF(ISBLANK(INDEX('Policy Characteristics'!B:B,MATCH($C1342,'Policy Characteristics'!$C:$C,0))),"",INDEX('Policy Characteristics'!B:B,MATCH($C1342,'Policy Characteristics'!$C:$C,0)))</f>
        <v>Fuel Taxes or Subsidies</v>
      </c>
      <c r="C1342" t="s">
        <v>3276</v>
      </c>
      <c r="D1342" s="45" t="s">
        <v>52</v>
      </c>
      <c r="E1342" s="45"/>
      <c r="F1342" s="45" t="s">
        <v>93</v>
      </c>
      <c r="G1342" s="45"/>
      <c r="H1342" s="43">
        <v>78</v>
      </c>
      <c r="I1342" s="324" t="s">
        <v>43</v>
      </c>
      <c r="J1342" s="255" t="str">
        <f>IF(ISBLANK(INDEX('Policy Characteristics'!D:D,MATCH($C1342,'Policy Characteristics'!$C:$C,0))),"",INDEX('Policy Characteristics'!D:D,MATCH($C1342,'Policy Characteristics'!$C:$C,0)))</f>
        <v>Fuel Taxes or Subsidies</v>
      </c>
      <c r="K1342" s="254" t="str">
        <f>IF(ISBLANK(INDEX('Policy Characteristics'!E:E,MATCH($C1342,'Policy Characteristics'!$C:$C,0))),"",INDEX('Policy Characteristics'!E:E,MATCH($C1342,'Policy Characteristics'!$C:$C,0)))</f>
        <v>cross fuel tax</v>
      </c>
      <c r="L1342" s="261">
        <f>IF(ISBLANK(INDEX('Policy Characteristics'!F:F,MATCH($C1342,'Policy Characteristics'!$C:$C,0))),"",INDEX('Policy Characteristics'!F:F,MATCH($C1342,'Policy Characteristics'!$C:$C,0)))</f>
        <v>-0.5</v>
      </c>
      <c r="M1342" s="261">
        <f>IF(ISBLANK(INDEX('Policy Characteristics'!G:G,MATCH($C1342,'Policy Characteristics'!$C:$C,0))),"",INDEX('Policy Characteristics'!G:G,MATCH($C1342,'Policy Characteristics'!$C:$C,0)))</f>
        <v>0.5</v>
      </c>
      <c r="N1342" s="261">
        <f>IF(ISBLANK(INDEX('Policy Characteristics'!H:H,MATCH($C1342,'Policy Characteristics'!$C:$C,0))),"",INDEX('Policy Characteristics'!H:H,MATCH($C1342,'Policy Characteristics'!$C:$C,0)))</f>
        <v>0.01</v>
      </c>
      <c r="O1342" s="254" t="str">
        <f>IF(ISBLANK(INDEX('Policy Characteristics'!I:I,MATCH($C1342,'Policy Characteristics'!$C:$C,0))),"",INDEX('Policy Characteristics'!I:I,MATCH($C1342,'Policy Characteristics'!$C:$C,0)))</f>
        <v>% of BAU price</v>
      </c>
      <c r="P1342" s="254" t="str">
        <f>IF(ISBLANK(INDEX('Policy Characteristics'!J:J,MATCH($C1342,'Policy Characteristics'!$C:$C,0))),"",INDEX('Policy Characteristics'!J:J,MATCH($C1342,'Policy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2" s="254" t="str">
        <f>IF(ISBLANK(INDEX('Policy Characteristics'!K:K,MATCH($C1342,'Policy Characteristics'!$C:$C,0))),"",INDEX('Policy Characteristics'!K:K,MATCH($C1342,'Policy Characteristics'!$C:$C,0)))</f>
        <v>fuels.html#fuel-taxes</v>
      </c>
      <c r="R1342" s="254" t="str">
        <f>IF(ISBLANK(INDEX('Policy Characteristics'!L:L,MATCH($C1342,'Policy Characteristics'!$C:$C,0))),"",INDEX('Policy Characteristics'!L:L,MATCH($C1342,'Policy Characteristics'!$C:$C,0)))</f>
        <v>fuel-taxes.html</v>
      </c>
    </row>
    <row r="1343" spans="1:18" s="4" customFormat="1">
      <c r="A1343" s="254" t="str">
        <f>IF(ISBLANK(INDEX('Policy Characteristics'!A:A,MATCH($C1343,'Policy Characteristics'!$C:$C,0))),"",INDEX('Policy Characteristics'!A:A,MATCH($C1343,'Policy Characteristics'!$C:$C,0)))</f>
        <v>Cross-Sector</v>
      </c>
      <c r="B1343" s="262" t="str">
        <f>IF(ISBLANK(INDEX('Policy Characteristics'!B:B,MATCH($C1343,'Policy Characteristics'!$C:$C,0))),"",INDEX('Policy Characteristics'!B:B,MATCH($C1343,'Policy Characteristics'!$C:$C,0)))</f>
        <v>Fuel Taxes or Subsidies</v>
      </c>
      <c r="C1343" s="320" t="str">
        <f t="shared" ref="C1343:C1355" si="59">C$1342</f>
        <v>Additional Fuel Tax or Subsidy Rate by Fuel</v>
      </c>
      <c r="D1343" s="6" t="s">
        <v>450</v>
      </c>
      <c r="E1343" s="6"/>
      <c r="F1343" s="6" t="s">
        <v>447</v>
      </c>
      <c r="G1343" s="46"/>
      <c r="H1343" s="43">
        <v>79</v>
      </c>
      <c r="I1343" s="325" t="s">
        <v>43</v>
      </c>
      <c r="J1343" s="255" t="str">
        <f>IF(ISBLANK(INDEX('Policy Characteristics'!D:D,MATCH($C1343,'Policy Characteristics'!$C:$C,0))),"",INDEX('Policy Characteristics'!D:D,MATCH($C1343,'Policy Characteristics'!$C:$C,0)))</f>
        <v>Fuel Taxes or Subsidies</v>
      </c>
      <c r="K1343" s="254" t="str">
        <f>IF(ISBLANK(INDEX('Policy Characteristics'!E:E,MATCH($C1343,'Policy Characteristics'!$C:$C,0))),"",INDEX('Policy Characteristics'!E:E,MATCH($C1343,'Policy Characteristics'!$C:$C,0)))</f>
        <v>cross fuel tax</v>
      </c>
      <c r="L1343" s="261">
        <f>IF(ISBLANK(INDEX('Policy Characteristics'!F:F,MATCH($C1343,'Policy Characteristics'!$C:$C,0))),"",INDEX('Policy Characteristics'!F:F,MATCH($C1343,'Policy Characteristics'!$C:$C,0)))</f>
        <v>-0.5</v>
      </c>
      <c r="M1343" s="261">
        <f>IF(ISBLANK(INDEX('Policy Characteristics'!G:G,MATCH($C1343,'Policy Characteristics'!$C:$C,0))),"",INDEX('Policy Characteristics'!G:G,MATCH($C1343,'Policy Characteristics'!$C:$C,0)))</f>
        <v>0.5</v>
      </c>
      <c r="N1343" s="261">
        <f>IF(ISBLANK(INDEX('Policy Characteristics'!H:H,MATCH($C1343,'Policy Characteristics'!$C:$C,0))),"",INDEX('Policy Characteristics'!H:H,MATCH($C1343,'Policy Characteristics'!$C:$C,0)))</f>
        <v>0.01</v>
      </c>
      <c r="O1343" s="254" t="str">
        <f>IF(ISBLANK(INDEX('Policy Characteristics'!I:I,MATCH($C1343,'Policy Characteristics'!$C:$C,0))),"",INDEX('Policy Characteristics'!I:I,MATCH($C1343,'Policy Characteristics'!$C:$C,0)))</f>
        <v>% of BAU price</v>
      </c>
      <c r="P1343" s="254" t="str">
        <f>IF(ISBLANK(INDEX('Policy Characteristics'!J:J,MATCH($C1343,'Policy Characteristics'!$C:$C,0))),"",INDEX('Policy Characteristics'!J:J,MATCH($C1343,'Policy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3" s="254" t="str">
        <f>IF(ISBLANK(INDEX('Policy Characteristics'!K:K,MATCH($C1343,'Policy Characteristics'!$C:$C,0))),"",INDEX('Policy Characteristics'!K:K,MATCH($C1343,'Policy Characteristics'!$C:$C,0)))</f>
        <v>fuels.html#fuel-taxes</v>
      </c>
      <c r="R1343" s="254" t="str">
        <f>IF(ISBLANK(INDEX('Policy Characteristics'!L:L,MATCH($C1343,'Policy Characteristics'!$C:$C,0))),"",INDEX('Policy Characteristics'!L:L,MATCH($C1343,'Policy Characteristics'!$C:$C,0)))</f>
        <v>fuel-taxes.html</v>
      </c>
    </row>
    <row r="1344" spans="1:18" s="4" customFormat="1">
      <c r="A1344" s="254" t="str">
        <f>IF(ISBLANK(INDEX('Policy Characteristics'!A:A,MATCH($C1344,'Policy Characteristics'!$C:$C,0))),"",INDEX('Policy Characteristics'!A:A,MATCH($C1344,'Policy Characteristics'!$C:$C,0)))</f>
        <v>Cross-Sector</v>
      </c>
      <c r="B1344" s="262" t="str">
        <f>IF(ISBLANK(INDEX('Policy Characteristics'!B:B,MATCH($C1344,'Policy Characteristics'!$C:$C,0))),"",INDEX('Policy Characteristics'!B:B,MATCH($C1344,'Policy Characteristics'!$C:$C,0)))</f>
        <v>Fuel Taxes or Subsidies</v>
      </c>
      <c r="C1344" s="320" t="str">
        <f t="shared" si="59"/>
        <v>Additional Fuel Tax or Subsidy Rate by Fuel</v>
      </c>
      <c r="D1344" s="6" t="s">
        <v>46</v>
      </c>
      <c r="E1344" s="6"/>
      <c r="F1344" s="6" t="s">
        <v>87</v>
      </c>
      <c r="G1344" s="46"/>
      <c r="H1344" s="43">
        <v>80</v>
      </c>
      <c r="I1344" s="325" t="s">
        <v>43</v>
      </c>
      <c r="J1344" s="255" t="str">
        <f>IF(ISBLANK(INDEX('Policy Characteristics'!D:D,MATCH($C1344,'Policy Characteristics'!$C:$C,0))),"",INDEX('Policy Characteristics'!D:D,MATCH($C1344,'Policy Characteristics'!$C:$C,0)))</f>
        <v>Fuel Taxes or Subsidies</v>
      </c>
      <c r="K1344" s="254" t="str">
        <f>IF(ISBLANK(INDEX('Policy Characteristics'!E:E,MATCH($C1344,'Policy Characteristics'!$C:$C,0))),"",INDEX('Policy Characteristics'!E:E,MATCH($C1344,'Policy Characteristics'!$C:$C,0)))</f>
        <v>cross fuel tax</v>
      </c>
      <c r="L1344" s="261">
        <f>IF(ISBLANK(INDEX('Policy Characteristics'!F:F,MATCH($C1344,'Policy Characteristics'!$C:$C,0))),"",INDEX('Policy Characteristics'!F:F,MATCH($C1344,'Policy Characteristics'!$C:$C,0)))</f>
        <v>-0.5</v>
      </c>
      <c r="M1344" s="261">
        <f>IF(ISBLANK(INDEX('Policy Characteristics'!G:G,MATCH($C1344,'Policy Characteristics'!$C:$C,0))),"",INDEX('Policy Characteristics'!G:G,MATCH($C1344,'Policy Characteristics'!$C:$C,0)))</f>
        <v>0.5</v>
      </c>
      <c r="N1344" s="261">
        <f>IF(ISBLANK(INDEX('Policy Characteristics'!H:H,MATCH($C1344,'Policy Characteristics'!$C:$C,0))),"",INDEX('Policy Characteristics'!H:H,MATCH($C1344,'Policy Characteristics'!$C:$C,0)))</f>
        <v>0.01</v>
      </c>
      <c r="O1344" s="254" t="str">
        <f>IF(ISBLANK(INDEX('Policy Characteristics'!I:I,MATCH($C1344,'Policy Characteristics'!$C:$C,0))),"",INDEX('Policy Characteristics'!I:I,MATCH($C1344,'Policy Characteristics'!$C:$C,0)))</f>
        <v>% of BAU price</v>
      </c>
      <c r="P1344" s="254" t="str">
        <f>IF(ISBLANK(INDEX('Policy Characteristics'!J:J,MATCH($C1344,'Policy Characteristics'!$C:$C,0))),"",INDEX('Policy Characteristics'!J:J,MATCH($C1344,'Policy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4" s="254" t="str">
        <f>IF(ISBLANK(INDEX('Policy Characteristics'!K:K,MATCH($C1344,'Policy Characteristics'!$C:$C,0))),"",INDEX('Policy Characteristics'!K:K,MATCH($C1344,'Policy Characteristics'!$C:$C,0)))</f>
        <v>fuels.html#fuel-taxes</v>
      </c>
      <c r="R1344" s="254" t="str">
        <f>IF(ISBLANK(INDEX('Policy Characteristics'!L:L,MATCH($C1344,'Policy Characteristics'!$C:$C,0))),"",INDEX('Policy Characteristics'!L:L,MATCH($C1344,'Policy Characteristics'!$C:$C,0)))</f>
        <v>fuel-taxes.html</v>
      </c>
    </row>
    <row r="1345" spans="1:18" s="4" customFormat="1">
      <c r="A1345" s="254" t="str">
        <f>IF(ISBLANK(INDEX('Policy Characteristics'!A:A,MATCH($C1345,'Policy Characteristics'!$C:$C,0))),"",INDEX('Policy Characteristics'!A:A,MATCH($C1345,'Policy Characteristics'!$C:$C,0)))</f>
        <v>Cross-Sector</v>
      </c>
      <c r="B1345" s="262" t="str">
        <f>IF(ISBLANK(INDEX('Policy Characteristics'!B:B,MATCH($C1345,'Policy Characteristics'!$C:$C,0))),"",INDEX('Policy Characteristics'!B:B,MATCH($C1345,'Policy Characteristics'!$C:$C,0)))</f>
        <v>Fuel Taxes or Subsidies</v>
      </c>
      <c r="C1345" s="320" t="str">
        <f t="shared" si="59"/>
        <v>Additional Fuel Tax or Subsidy Rate by Fuel</v>
      </c>
      <c r="D1345" s="6" t="s">
        <v>47</v>
      </c>
      <c r="E1345" s="6"/>
      <c r="F1345" s="6" t="s">
        <v>88</v>
      </c>
      <c r="G1345" s="46"/>
      <c r="H1345" s="43">
        <v>738</v>
      </c>
      <c r="I1345" s="325" t="s">
        <v>44</v>
      </c>
      <c r="J1345" s="255" t="str">
        <f>IF(ISBLANK(INDEX('Policy Characteristics'!D:D,MATCH($C1345,'Policy Characteristics'!$C:$C,0))),"",INDEX('Policy Characteristics'!D:D,MATCH($C1345,'Policy Characteristics'!$C:$C,0)))</f>
        <v>Fuel Taxes or Subsidies</v>
      </c>
      <c r="K1345" s="254" t="str">
        <f>IF(ISBLANK(INDEX('Policy Characteristics'!E:E,MATCH($C1345,'Policy Characteristics'!$C:$C,0))),"",INDEX('Policy Characteristics'!E:E,MATCH($C1345,'Policy Characteristics'!$C:$C,0)))</f>
        <v>cross fuel tax</v>
      </c>
      <c r="L1345" s="261">
        <f>IF(ISBLANK(INDEX('Policy Characteristics'!F:F,MATCH($C1345,'Policy Characteristics'!$C:$C,0))),"",INDEX('Policy Characteristics'!F:F,MATCH($C1345,'Policy Characteristics'!$C:$C,0)))</f>
        <v>-0.5</v>
      </c>
      <c r="M1345" s="261">
        <f>IF(ISBLANK(INDEX('Policy Characteristics'!G:G,MATCH($C1345,'Policy Characteristics'!$C:$C,0))),"",INDEX('Policy Characteristics'!G:G,MATCH($C1345,'Policy Characteristics'!$C:$C,0)))</f>
        <v>0.5</v>
      </c>
      <c r="N1345" s="261">
        <f>IF(ISBLANK(INDEX('Policy Characteristics'!H:H,MATCH($C1345,'Policy Characteristics'!$C:$C,0))),"",INDEX('Policy Characteristics'!H:H,MATCH($C1345,'Policy Characteristics'!$C:$C,0)))</f>
        <v>0.01</v>
      </c>
      <c r="O1345" s="254" t="str">
        <f>IF(ISBLANK(INDEX('Policy Characteristics'!I:I,MATCH($C1345,'Policy Characteristics'!$C:$C,0))),"",INDEX('Policy Characteristics'!I:I,MATCH($C1345,'Policy Characteristics'!$C:$C,0)))</f>
        <v>% of BAU price</v>
      </c>
      <c r="P1345" s="254" t="str">
        <f>IF(ISBLANK(INDEX('Policy Characteristics'!J:J,MATCH($C1345,'Policy Characteristics'!$C:$C,0))),"",INDEX('Policy Characteristics'!J:J,MATCH($C1345,'Policy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5" s="254" t="str">
        <f>IF(ISBLANK(INDEX('Policy Characteristics'!K:K,MATCH($C1345,'Policy Characteristics'!$C:$C,0))),"",INDEX('Policy Characteristics'!K:K,MATCH($C1345,'Policy Characteristics'!$C:$C,0)))</f>
        <v>fuels.html#fuel-taxes</v>
      </c>
      <c r="R1345" s="254" t="str">
        <f>IF(ISBLANK(INDEX('Policy Characteristics'!L:L,MATCH($C1345,'Policy Characteristics'!$C:$C,0))),"",INDEX('Policy Characteristics'!L:L,MATCH($C1345,'Policy Characteristics'!$C:$C,0)))</f>
        <v>fuel-taxes.html</v>
      </c>
    </row>
    <row r="1346" spans="1:18" s="4" customFormat="1">
      <c r="A1346" s="254" t="str">
        <f>IF(ISBLANK(INDEX('Policy Characteristics'!A:A,MATCH($C1346,'Policy Characteristics'!$C:$C,0))),"",INDEX('Policy Characteristics'!A:A,MATCH($C1346,'Policy Characteristics'!$C:$C,0)))</f>
        <v>Cross-Sector</v>
      </c>
      <c r="B1346" s="262" t="str">
        <f>IF(ISBLANK(INDEX('Policy Characteristics'!B:B,MATCH($C1346,'Policy Characteristics'!$C:$C,0))),"",INDEX('Policy Characteristics'!B:B,MATCH($C1346,'Policy Characteristics'!$C:$C,0)))</f>
        <v>Fuel Taxes or Subsidies</v>
      </c>
      <c r="C1346" s="320" t="str">
        <f t="shared" si="59"/>
        <v>Additional Fuel Tax or Subsidy Rate by Fuel</v>
      </c>
      <c r="D1346" s="6" t="s">
        <v>51</v>
      </c>
      <c r="E1346" s="6"/>
      <c r="F1346" s="6" t="s">
        <v>92</v>
      </c>
      <c r="G1346" s="46"/>
      <c r="H1346" s="43">
        <v>739</v>
      </c>
      <c r="I1346" s="325" t="s">
        <v>44</v>
      </c>
      <c r="J1346" s="255" t="str">
        <f>IF(ISBLANK(INDEX('Policy Characteristics'!D:D,MATCH($C1346,'Policy Characteristics'!$C:$C,0))),"",INDEX('Policy Characteristics'!D:D,MATCH($C1346,'Policy Characteristics'!$C:$C,0)))</f>
        <v>Fuel Taxes or Subsidies</v>
      </c>
      <c r="K1346" s="254" t="str">
        <f>IF(ISBLANK(INDEX('Policy Characteristics'!E:E,MATCH($C1346,'Policy Characteristics'!$C:$C,0))),"",INDEX('Policy Characteristics'!E:E,MATCH($C1346,'Policy Characteristics'!$C:$C,0)))</f>
        <v>cross fuel tax</v>
      </c>
      <c r="L1346" s="261">
        <f>IF(ISBLANK(INDEX('Policy Characteristics'!F:F,MATCH($C1346,'Policy Characteristics'!$C:$C,0))),"",INDEX('Policy Characteristics'!F:F,MATCH($C1346,'Policy Characteristics'!$C:$C,0)))</f>
        <v>-0.5</v>
      </c>
      <c r="M1346" s="261">
        <f>IF(ISBLANK(INDEX('Policy Characteristics'!G:G,MATCH($C1346,'Policy Characteristics'!$C:$C,0))),"",INDEX('Policy Characteristics'!G:G,MATCH($C1346,'Policy Characteristics'!$C:$C,0)))</f>
        <v>0.5</v>
      </c>
      <c r="N1346" s="261">
        <f>IF(ISBLANK(INDEX('Policy Characteristics'!H:H,MATCH($C1346,'Policy Characteristics'!$C:$C,0))),"",INDEX('Policy Characteristics'!H:H,MATCH($C1346,'Policy Characteristics'!$C:$C,0)))</f>
        <v>0.01</v>
      </c>
      <c r="O1346" s="254" t="str">
        <f>IF(ISBLANK(INDEX('Policy Characteristics'!I:I,MATCH($C1346,'Policy Characteristics'!$C:$C,0))),"",INDEX('Policy Characteristics'!I:I,MATCH($C1346,'Policy Characteristics'!$C:$C,0)))</f>
        <v>% of BAU price</v>
      </c>
      <c r="P1346" s="254" t="str">
        <f>IF(ISBLANK(INDEX('Policy Characteristics'!J:J,MATCH($C1346,'Policy Characteristics'!$C:$C,0))),"",INDEX('Policy Characteristics'!J:J,MATCH($C1346,'Policy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6" s="254" t="str">
        <f>IF(ISBLANK(INDEX('Policy Characteristics'!K:K,MATCH($C1346,'Policy Characteristics'!$C:$C,0))),"",INDEX('Policy Characteristics'!K:K,MATCH($C1346,'Policy Characteristics'!$C:$C,0)))</f>
        <v>fuels.html#fuel-taxes</v>
      </c>
      <c r="R1346" s="254" t="str">
        <f>IF(ISBLANK(INDEX('Policy Characteristics'!L:L,MATCH($C1346,'Policy Characteristics'!$C:$C,0))),"",INDEX('Policy Characteristics'!L:L,MATCH($C1346,'Policy Characteristics'!$C:$C,0)))</f>
        <v>fuel-taxes.html</v>
      </c>
    </row>
    <row r="1347" spans="1:18" s="4" customFormat="1">
      <c r="A1347" s="254" t="str">
        <f>IF(ISBLANK(INDEX('Policy Characteristics'!A:A,MATCH($C1347,'Policy Characteristics'!$C:$C,0))),"",INDEX('Policy Characteristics'!A:A,MATCH($C1347,'Policy Characteristics'!$C:$C,0)))</f>
        <v>Cross-Sector</v>
      </c>
      <c r="B1347" s="262" t="str">
        <f>IF(ISBLANK(INDEX('Policy Characteristics'!B:B,MATCH($C1347,'Policy Characteristics'!$C:$C,0))),"",INDEX('Policy Characteristics'!B:B,MATCH($C1347,'Policy Characteristics'!$C:$C,0)))</f>
        <v>Fuel Taxes or Subsidies</v>
      </c>
      <c r="C1347" s="320" t="str">
        <f t="shared" si="59"/>
        <v>Additional Fuel Tax or Subsidy Rate by Fuel</v>
      </c>
      <c r="D1347" s="6" t="s">
        <v>53</v>
      </c>
      <c r="E1347" s="6"/>
      <c r="F1347" s="6" t="s">
        <v>95</v>
      </c>
      <c r="G1347" s="46"/>
      <c r="H1347" s="43">
        <v>81</v>
      </c>
      <c r="I1347" s="325" t="s">
        <v>43</v>
      </c>
      <c r="J1347" s="255" t="str">
        <f>IF(ISBLANK(INDEX('Policy Characteristics'!D:D,MATCH($C1347,'Policy Characteristics'!$C:$C,0))),"",INDEX('Policy Characteristics'!D:D,MATCH($C1347,'Policy Characteristics'!$C:$C,0)))</f>
        <v>Fuel Taxes or Subsidies</v>
      </c>
      <c r="K1347" s="254" t="str">
        <f>IF(ISBLANK(INDEX('Policy Characteristics'!E:E,MATCH($C1347,'Policy Characteristics'!$C:$C,0))),"",INDEX('Policy Characteristics'!E:E,MATCH($C1347,'Policy Characteristics'!$C:$C,0)))</f>
        <v>cross fuel tax</v>
      </c>
      <c r="L1347" s="261">
        <f>IF(ISBLANK(INDEX('Policy Characteristics'!F:F,MATCH($C1347,'Policy Characteristics'!$C:$C,0))),"",INDEX('Policy Characteristics'!F:F,MATCH($C1347,'Policy Characteristics'!$C:$C,0)))</f>
        <v>-0.5</v>
      </c>
      <c r="M1347" s="261">
        <f>IF(ISBLANK(INDEX('Policy Characteristics'!G:G,MATCH($C1347,'Policy Characteristics'!$C:$C,0))),"",INDEX('Policy Characteristics'!G:G,MATCH($C1347,'Policy Characteristics'!$C:$C,0)))</f>
        <v>0.5</v>
      </c>
      <c r="N1347" s="261">
        <f>IF(ISBLANK(INDEX('Policy Characteristics'!H:H,MATCH($C1347,'Policy Characteristics'!$C:$C,0))),"",INDEX('Policy Characteristics'!H:H,MATCH($C1347,'Policy Characteristics'!$C:$C,0)))</f>
        <v>0.01</v>
      </c>
      <c r="O1347" s="254" t="str">
        <f>IF(ISBLANK(INDEX('Policy Characteristics'!I:I,MATCH($C1347,'Policy Characteristics'!$C:$C,0))),"",INDEX('Policy Characteristics'!I:I,MATCH($C1347,'Policy Characteristics'!$C:$C,0)))</f>
        <v>% of BAU price</v>
      </c>
      <c r="P1347" s="254" t="str">
        <f>IF(ISBLANK(INDEX('Policy Characteristics'!J:J,MATCH($C1347,'Policy Characteristics'!$C:$C,0))),"",INDEX('Policy Characteristics'!J:J,MATCH($C1347,'Policy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7" s="254" t="str">
        <f>IF(ISBLANK(INDEX('Policy Characteristics'!K:K,MATCH($C1347,'Policy Characteristics'!$C:$C,0))),"",INDEX('Policy Characteristics'!K:K,MATCH($C1347,'Policy Characteristics'!$C:$C,0)))</f>
        <v>fuels.html#fuel-taxes</v>
      </c>
      <c r="R1347" s="254" t="str">
        <f>IF(ISBLANK(INDEX('Policy Characteristics'!L:L,MATCH($C1347,'Policy Characteristics'!$C:$C,0))),"",INDEX('Policy Characteristics'!L:L,MATCH($C1347,'Policy Characteristics'!$C:$C,0)))</f>
        <v>fuel-taxes.html</v>
      </c>
    </row>
    <row r="1348" spans="1:18" s="4" customFormat="1">
      <c r="A1348" s="254" t="str">
        <f>IF(ISBLANK(INDEX('Policy Characteristics'!A:A,MATCH($C1348,'Policy Characteristics'!$C:$C,0))),"",INDEX('Policy Characteristics'!A:A,MATCH($C1348,'Policy Characteristics'!$C:$C,0)))</f>
        <v>Cross-Sector</v>
      </c>
      <c r="B1348" s="262" t="str">
        <f>IF(ISBLANK(INDEX('Policy Characteristics'!B:B,MATCH($C1348,'Policy Characteristics'!$C:$C,0))),"",INDEX('Policy Characteristics'!B:B,MATCH($C1348,'Policy Characteristics'!$C:$C,0)))</f>
        <v>Fuel Taxes or Subsidies</v>
      </c>
      <c r="C1348" s="320" t="str">
        <f t="shared" si="59"/>
        <v>Additional Fuel Tax or Subsidy Rate by Fuel</v>
      </c>
      <c r="D1348" s="6" t="s">
        <v>54</v>
      </c>
      <c r="E1348" s="6"/>
      <c r="F1348" s="6" t="s">
        <v>96</v>
      </c>
      <c r="G1348" s="46"/>
      <c r="H1348" s="43">
        <v>82</v>
      </c>
      <c r="I1348" s="325" t="s">
        <v>43</v>
      </c>
      <c r="J1348" s="255" t="str">
        <f>IF(ISBLANK(INDEX('Policy Characteristics'!D:D,MATCH($C1348,'Policy Characteristics'!$C:$C,0))),"",INDEX('Policy Characteristics'!D:D,MATCH($C1348,'Policy Characteristics'!$C:$C,0)))</f>
        <v>Fuel Taxes or Subsidies</v>
      </c>
      <c r="K1348" s="254" t="str">
        <f>IF(ISBLANK(INDEX('Policy Characteristics'!E:E,MATCH($C1348,'Policy Characteristics'!$C:$C,0))),"",INDEX('Policy Characteristics'!E:E,MATCH($C1348,'Policy Characteristics'!$C:$C,0)))</f>
        <v>cross fuel tax</v>
      </c>
      <c r="L1348" s="261">
        <f>IF(ISBLANK(INDEX('Policy Characteristics'!F:F,MATCH($C1348,'Policy Characteristics'!$C:$C,0))),"",INDEX('Policy Characteristics'!F:F,MATCH($C1348,'Policy Characteristics'!$C:$C,0)))</f>
        <v>-0.5</v>
      </c>
      <c r="M1348" s="261">
        <f>IF(ISBLANK(INDEX('Policy Characteristics'!G:G,MATCH($C1348,'Policy Characteristics'!$C:$C,0))),"",INDEX('Policy Characteristics'!G:G,MATCH($C1348,'Policy Characteristics'!$C:$C,0)))</f>
        <v>0.5</v>
      </c>
      <c r="N1348" s="261">
        <f>IF(ISBLANK(INDEX('Policy Characteristics'!H:H,MATCH($C1348,'Policy Characteristics'!$C:$C,0))),"",INDEX('Policy Characteristics'!H:H,MATCH($C1348,'Policy Characteristics'!$C:$C,0)))</f>
        <v>0.01</v>
      </c>
      <c r="O1348" s="254" t="str">
        <f>IF(ISBLANK(INDEX('Policy Characteristics'!I:I,MATCH($C1348,'Policy Characteristics'!$C:$C,0))),"",INDEX('Policy Characteristics'!I:I,MATCH($C1348,'Policy Characteristics'!$C:$C,0)))</f>
        <v>% of BAU price</v>
      </c>
      <c r="P1348" s="254" t="str">
        <f>IF(ISBLANK(INDEX('Policy Characteristics'!J:J,MATCH($C1348,'Policy Characteristics'!$C:$C,0))),"",INDEX('Policy Characteristics'!J:J,MATCH($C1348,'Policy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8" s="254" t="str">
        <f>IF(ISBLANK(INDEX('Policy Characteristics'!K:K,MATCH($C1348,'Policy Characteristics'!$C:$C,0))),"",INDEX('Policy Characteristics'!K:K,MATCH($C1348,'Policy Characteristics'!$C:$C,0)))</f>
        <v>fuels.html#fuel-taxes</v>
      </c>
      <c r="R1348" s="254" t="str">
        <f>IF(ISBLANK(INDEX('Policy Characteristics'!L:L,MATCH($C1348,'Policy Characteristics'!$C:$C,0))),"",INDEX('Policy Characteristics'!L:L,MATCH($C1348,'Policy Characteristics'!$C:$C,0)))</f>
        <v>fuel-taxes.html</v>
      </c>
    </row>
    <row r="1349" spans="1:18" s="4" customFormat="1">
      <c r="A1349" s="254" t="str">
        <f>IF(ISBLANK(INDEX('Policy Characteristics'!A:A,MATCH($C1349,'Policy Characteristics'!$C:$C,0))),"",INDEX('Policy Characteristics'!A:A,MATCH($C1349,'Policy Characteristics'!$C:$C,0)))</f>
        <v>Cross-Sector</v>
      </c>
      <c r="B1349" s="262" t="str">
        <f>IF(ISBLANK(INDEX('Policy Characteristics'!B:B,MATCH($C1349,'Policy Characteristics'!$C:$C,0))),"",INDEX('Policy Characteristics'!B:B,MATCH($C1349,'Policy Characteristics'!$C:$C,0)))</f>
        <v>Fuel Taxes or Subsidies</v>
      </c>
      <c r="C1349" s="320" t="str">
        <f t="shared" si="59"/>
        <v>Additional Fuel Tax or Subsidy Rate by Fuel</v>
      </c>
      <c r="D1349" s="6" t="s">
        <v>55</v>
      </c>
      <c r="E1349" s="6"/>
      <c r="F1349" s="6" t="s">
        <v>97</v>
      </c>
      <c r="G1349" s="46"/>
      <c r="H1349" s="43">
        <v>740</v>
      </c>
      <c r="I1349" s="325" t="s">
        <v>44</v>
      </c>
      <c r="J1349" s="255" t="str">
        <f>IF(ISBLANK(INDEX('Policy Characteristics'!D:D,MATCH($C1349,'Policy Characteristics'!$C:$C,0))),"",INDEX('Policy Characteristics'!D:D,MATCH($C1349,'Policy Characteristics'!$C:$C,0)))</f>
        <v>Fuel Taxes or Subsidies</v>
      </c>
      <c r="K1349" s="254" t="str">
        <f>IF(ISBLANK(INDEX('Policy Characteristics'!E:E,MATCH($C1349,'Policy Characteristics'!$C:$C,0))),"",INDEX('Policy Characteristics'!E:E,MATCH($C1349,'Policy Characteristics'!$C:$C,0)))</f>
        <v>cross fuel tax</v>
      </c>
      <c r="L1349" s="261">
        <f>IF(ISBLANK(INDEX('Policy Characteristics'!F:F,MATCH($C1349,'Policy Characteristics'!$C:$C,0))),"",INDEX('Policy Characteristics'!F:F,MATCH($C1349,'Policy Characteristics'!$C:$C,0)))</f>
        <v>-0.5</v>
      </c>
      <c r="M1349" s="261">
        <f>IF(ISBLANK(INDEX('Policy Characteristics'!G:G,MATCH($C1349,'Policy Characteristics'!$C:$C,0))),"",INDEX('Policy Characteristics'!G:G,MATCH($C1349,'Policy Characteristics'!$C:$C,0)))</f>
        <v>0.5</v>
      </c>
      <c r="N1349" s="261">
        <f>IF(ISBLANK(INDEX('Policy Characteristics'!H:H,MATCH($C1349,'Policy Characteristics'!$C:$C,0))),"",INDEX('Policy Characteristics'!H:H,MATCH($C1349,'Policy Characteristics'!$C:$C,0)))</f>
        <v>0.01</v>
      </c>
      <c r="O1349" s="254" t="str">
        <f>IF(ISBLANK(INDEX('Policy Characteristics'!I:I,MATCH($C1349,'Policy Characteristics'!$C:$C,0))),"",INDEX('Policy Characteristics'!I:I,MATCH($C1349,'Policy Characteristics'!$C:$C,0)))</f>
        <v>% of BAU price</v>
      </c>
      <c r="P1349" s="254" t="str">
        <f>IF(ISBLANK(INDEX('Policy Characteristics'!J:J,MATCH($C1349,'Policy Characteristics'!$C:$C,0))),"",INDEX('Policy Characteristics'!J:J,MATCH($C1349,'Policy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49" s="254" t="str">
        <f>IF(ISBLANK(INDEX('Policy Characteristics'!K:K,MATCH($C1349,'Policy Characteristics'!$C:$C,0))),"",INDEX('Policy Characteristics'!K:K,MATCH($C1349,'Policy Characteristics'!$C:$C,0)))</f>
        <v>fuels.html#fuel-taxes</v>
      </c>
      <c r="R1349" s="254" t="str">
        <f>IF(ISBLANK(INDEX('Policy Characteristics'!L:L,MATCH($C1349,'Policy Characteristics'!$C:$C,0))),"",INDEX('Policy Characteristics'!L:L,MATCH($C1349,'Policy Characteristics'!$C:$C,0)))</f>
        <v>fuel-taxes.html</v>
      </c>
    </row>
    <row r="1350" spans="1:18" s="4" customFormat="1">
      <c r="A1350" s="254" t="str">
        <f>IF(ISBLANK(INDEX('Policy Characteristics'!A:A,MATCH($C1350,'Policy Characteristics'!$C:$C,0))),"",INDEX('Policy Characteristics'!A:A,MATCH($C1350,'Policy Characteristics'!$C:$C,0)))</f>
        <v>Cross-Sector</v>
      </c>
      <c r="B1350" s="262" t="str">
        <f>IF(ISBLANK(INDEX('Policy Characteristics'!B:B,MATCH($C1350,'Policy Characteristics'!$C:$C,0))),"",INDEX('Policy Characteristics'!B:B,MATCH($C1350,'Policy Characteristics'!$C:$C,0)))</f>
        <v>Fuel Taxes or Subsidies</v>
      </c>
      <c r="C1350" s="320" t="str">
        <f t="shared" si="59"/>
        <v>Additional Fuel Tax or Subsidy Rate by Fuel</v>
      </c>
      <c r="D1350" s="6" t="s">
        <v>56</v>
      </c>
      <c r="E1350" s="6"/>
      <c r="F1350" s="6" t="s">
        <v>98</v>
      </c>
      <c r="G1350" s="46"/>
      <c r="H1350" s="43">
        <v>741</v>
      </c>
      <c r="I1350" s="325" t="s">
        <v>44</v>
      </c>
      <c r="J1350" s="255" t="str">
        <f>IF(ISBLANK(INDEX('Policy Characteristics'!D:D,MATCH($C1350,'Policy Characteristics'!$C:$C,0))),"",INDEX('Policy Characteristics'!D:D,MATCH($C1350,'Policy Characteristics'!$C:$C,0)))</f>
        <v>Fuel Taxes or Subsidies</v>
      </c>
      <c r="K1350" s="254" t="str">
        <f>IF(ISBLANK(INDEX('Policy Characteristics'!E:E,MATCH($C1350,'Policy Characteristics'!$C:$C,0))),"",INDEX('Policy Characteristics'!E:E,MATCH($C1350,'Policy Characteristics'!$C:$C,0)))</f>
        <v>cross fuel tax</v>
      </c>
      <c r="L1350" s="261">
        <f>IF(ISBLANK(INDEX('Policy Characteristics'!F:F,MATCH($C1350,'Policy Characteristics'!$C:$C,0))),"",INDEX('Policy Characteristics'!F:F,MATCH($C1350,'Policy Characteristics'!$C:$C,0)))</f>
        <v>-0.5</v>
      </c>
      <c r="M1350" s="261">
        <f>IF(ISBLANK(INDEX('Policy Characteristics'!G:G,MATCH($C1350,'Policy Characteristics'!$C:$C,0))),"",INDEX('Policy Characteristics'!G:G,MATCH($C1350,'Policy Characteristics'!$C:$C,0)))</f>
        <v>0.5</v>
      </c>
      <c r="N1350" s="261">
        <f>IF(ISBLANK(INDEX('Policy Characteristics'!H:H,MATCH($C1350,'Policy Characteristics'!$C:$C,0))),"",INDEX('Policy Characteristics'!H:H,MATCH($C1350,'Policy Characteristics'!$C:$C,0)))</f>
        <v>0.01</v>
      </c>
      <c r="O1350" s="254" t="str">
        <f>IF(ISBLANK(INDEX('Policy Characteristics'!I:I,MATCH($C1350,'Policy Characteristics'!$C:$C,0))),"",INDEX('Policy Characteristics'!I:I,MATCH($C1350,'Policy Characteristics'!$C:$C,0)))</f>
        <v>% of BAU price</v>
      </c>
      <c r="P1350" s="254" t="str">
        <f>IF(ISBLANK(INDEX('Policy Characteristics'!J:J,MATCH($C1350,'Policy Characteristics'!$C:$C,0))),"",INDEX('Policy Characteristics'!J:J,MATCH($C1350,'Policy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0" s="254" t="str">
        <f>IF(ISBLANK(INDEX('Policy Characteristics'!K:K,MATCH($C1350,'Policy Characteristics'!$C:$C,0))),"",INDEX('Policy Characteristics'!K:K,MATCH($C1350,'Policy Characteristics'!$C:$C,0)))</f>
        <v>fuels.html#fuel-taxes</v>
      </c>
      <c r="R1350" s="254" t="str">
        <f>IF(ISBLANK(INDEX('Policy Characteristics'!L:L,MATCH($C1350,'Policy Characteristics'!$C:$C,0))),"",INDEX('Policy Characteristics'!L:L,MATCH($C1350,'Policy Characteristics'!$C:$C,0)))</f>
        <v>fuel-taxes.html</v>
      </c>
    </row>
    <row r="1351" spans="1:18">
      <c r="A1351" s="254" t="str">
        <f>IF(ISBLANK(INDEX('Policy Characteristics'!A:A,MATCH($C1351,'Policy Characteristics'!$C:$C,0))),"",INDEX('Policy Characteristics'!A:A,MATCH($C1351,'Policy Characteristics'!$C:$C,0)))</f>
        <v>Cross-Sector</v>
      </c>
      <c r="B1351" s="262" t="str">
        <f>IF(ISBLANK(INDEX('Policy Characteristics'!B:B,MATCH($C1351,'Policy Characteristics'!$C:$C,0))),"",INDEX('Policy Characteristics'!B:B,MATCH($C1351,'Policy Characteristics'!$C:$C,0)))</f>
        <v>Fuel Taxes or Subsidies</v>
      </c>
      <c r="C1351" s="320" t="str">
        <f t="shared" si="59"/>
        <v>Additional Fuel Tax or Subsidy Rate by Fuel</v>
      </c>
      <c r="D1351" s="6" t="s">
        <v>2474</v>
      </c>
      <c r="E1351" s="6"/>
      <c r="F1351" s="6" t="s">
        <v>2475</v>
      </c>
      <c r="G1351" s="46"/>
      <c r="H1351" s="43">
        <v>742</v>
      </c>
      <c r="I1351" s="325" t="s">
        <v>44</v>
      </c>
      <c r="J1351" s="255" t="str">
        <f>IF(ISBLANK(INDEX('Policy Characteristics'!D:D,MATCH($C1351,'Policy Characteristics'!$C:$C,0))),"",INDEX('Policy Characteristics'!D:D,MATCH($C1351,'Policy Characteristics'!$C:$C,0)))</f>
        <v>Fuel Taxes or Subsidies</v>
      </c>
      <c r="K1351" s="254" t="str">
        <f>IF(ISBLANK(INDEX('Policy Characteristics'!E:E,MATCH($C1351,'Policy Characteristics'!$C:$C,0))),"",INDEX('Policy Characteristics'!E:E,MATCH($C1351,'Policy Characteristics'!$C:$C,0)))</f>
        <v>cross fuel tax</v>
      </c>
      <c r="L1351" s="261">
        <f>IF(ISBLANK(INDEX('Policy Characteristics'!F:F,MATCH($C1351,'Policy Characteristics'!$C:$C,0))),"",INDEX('Policy Characteristics'!F:F,MATCH($C1351,'Policy Characteristics'!$C:$C,0)))</f>
        <v>-0.5</v>
      </c>
      <c r="M1351" s="261">
        <f>IF(ISBLANK(INDEX('Policy Characteristics'!G:G,MATCH($C1351,'Policy Characteristics'!$C:$C,0))),"",INDEX('Policy Characteristics'!G:G,MATCH($C1351,'Policy Characteristics'!$C:$C,0)))</f>
        <v>0.5</v>
      </c>
      <c r="N1351" s="261">
        <f>IF(ISBLANK(INDEX('Policy Characteristics'!H:H,MATCH($C1351,'Policy Characteristics'!$C:$C,0))),"",INDEX('Policy Characteristics'!H:H,MATCH($C1351,'Policy Characteristics'!$C:$C,0)))</f>
        <v>0.01</v>
      </c>
      <c r="O1351" s="254" t="str">
        <f>IF(ISBLANK(INDEX('Policy Characteristics'!I:I,MATCH($C1351,'Policy Characteristics'!$C:$C,0))),"",INDEX('Policy Characteristics'!I:I,MATCH($C1351,'Policy Characteristics'!$C:$C,0)))</f>
        <v>% of BAU price</v>
      </c>
      <c r="P1351" s="254" t="str">
        <f>IF(ISBLANK(INDEX('Policy Characteristics'!J:J,MATCH($C1351,'Policy Characteristics'!$C:$C,0))),"",INDEX('Policy Characteristics'!J:J,MATCH($C1351,'Policy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1" s="254" t="str">
        <f>IF(ISBLANK(INDEX('Policy Characteristics'!K:K,MATCH($C1351,'Policy Characteristics'!$C:$C,0))),"",INDEX('Policy Characteristics'!K:K,MATCH($C1351,'Policy Characteristics'!$C:$C,0)))</f>
        <v>fuels.html#fuel-taxes</v>
      </c>
      <c r="R1351" s="254" t="str">
        <f>IF(ISBLANK(INDEX('Policy Characteristics'!L:L,MATCH($C1351,'Policy Characteristics'!$C:$C,0))),"",INDEX('Policy Characteristics'!L:L,MATCH($C1351,'Policy Characteristics'!$C:$C,0)))</f>
        <v>fuel-taxes.html</v>
      </c>
    </row>
    <row r="1352" spans="1:18">
      <c r="A1352" s="254" t="str">
        <f>IF(ISBLANK(INDEX('Policy Characteristics'!A:A,MATCH($C1352,'Policy Characteristics'!$C:$C,0))),"",INDEX('Policy Characteristics'!A:A,MATCH($C1352,'Policy Characteristics'!$C:$C,0)))</f>
        <v>Cross-Sector</v>
      </c>
      <c r="B1352" s="262" t="str">
        <f>IF(ISBLANK(INDEX('Policy Characteristics'!B:B,MATCH($C1352,'Policy Characteristics'!$C:$C,0))),"",INDEX('Policy Characteristics'!B:B,MATCH($C1352,'Policy Characteristics'!$C:$C,0)))</f>
        <v>Fuel Taxes or Subsidies</v>
      </c>
      <c r="C1352" s="320" t="str">
        <f t="shared" si="59"/>
        <v>Additional Fuel Tax or Subsidy Rate by Fuel</v>
      </c>
      <c r="D1352" s="6" t="s">
        <v>75</v>
      </c>
      <c r="E1352" s="6"/>
      <c r="F1352" s="6" t="s">
        <v>99</v>
      </c>
      <c r="G1352" s="46"/>
      <c r="H1352" s="43">
        <v>743</v>
      </c>
      <c r="I1352" s="325" t="s">
        <v>44</v>
      </c>
      <c r="J1352" s="255" t="str">
        <f>IF(ISBLANK(INDEX('Policy Characteristics'!D:D,MATCH($C1352,'Policy Characteristics'!$C:$C,0))),"",INDEX('Policy Characteristics'!D:D,MATCH($C1352,'Policy Characteristics'!$C:$C,0)))</f>
        <v>Fuel Taxes or Subsidies</v>
      </c>
      <c r="K1352" s="254" t="str">
        <f>IF(ISBLANK(INDEX('Policy Characteristics'!E:E,MATCH($C1352,'Policy Characteristics'!$C:$C,0))),"",INDEX('Policy Characteristics'!E:E,MATCH($C1352,'Policy Characteristics'!$C:$C,0)))</f>
        <v>cross fuel tax</v>
      </c>
      <c r="L1352" s="261">
        <f>IF(ISBLANK(INDEX('Policy Characteristics'!F:F,MATCH($C1352,'Policy Characteristics'!$C:$C,0))),"",INDEX('Policy Characteristics'!F:F,MATCH($C1352,'Policy Characteristics'!$C:$C,0)))</f>
        <v>-0.5</v>
      </c>
      <c r="M1352" s="261">
        <f>IF(ISBLANK(INDEX('Policy Characteristics'!G:G,MATCH($C1352,'Policy Characteristics'!$C:$C,0))),"",INDEX('Policy Characteristics'!G:G,MATCH($C1352,'Policy Characteristics'!$C:$C,0)))</f>
        <v>0.5</v>
      </c>
      <c r="N1352" s="261">
        <f>IF(ISBLANK(INDEX('Policy Characteristics'!H:H,MATCH($C1352,'Policy Characteristics'!$C:$C,0))),"",INDEX('Policy Characteristics'!H:H,MATCH($C1352,'Policy Characteristics'!$C:$C,0)))</f>
        <v>0.01</v>
      </c>
      <c r="O1352" s="254" t="str">
        <f>IF(ISBLANK(INDEX('Policy Characteristics'!I:I,MATCH($C1352,'Policy Characteristics'!$C:$C,0))),"",INDEX('Policy Characteristics'!I:I,MATCH($C1352,'Policy Characteristics'!$C:$C,0)))</f>
        <v>% of BAU price</v>
      </c>
      <c r="P1352" s="254" t="str">
        <f>IF(ISBLANK(INDEX('Policy Characteristics'!J:J,MATCH($C1352,'Policy Characteristics'!$C:$C,0))),"",INDEX('Policy Characteristics'!J:J,MATCH($C1352,'Policy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2" s="254" t="str">
        <f>IF(ISBLANK(INDEX('Policy Characteristics'!K:K,MATCH($C1352,'Policy Characteristics'!$C:$C,0))),"",INDEX('Policy Characteristics'!K:K,MATCH($C1352,'Policy Characteristics'!$C:$C,0)))</f>
        <v>fuels.html#fuel-taxes</v>
      </c>
      <c r="R1352" s="254" t="str">
        <f>IF(ISBLANK(INDEX('Policy Characteristics'!L:L,MATCH($C1352,'Policy Characteristics'!$C:$C,0))),"",INDEX('Policy Characteristics'!L:L,MATCH($C1352,'Policy Characteristics'!$C:$C,0)))</f>
        <v>fuel-taxes.html</v>
      </c>
    </row>
    <row r="1353" spans="1:18">
      <c r="A1353" s="254" t="str">
        <f>IF(ISBLANK(INDEX('Policy Characteristics'!A:A,MATCH($C1353,'Policy Characteristics'!$C:$C,0))),"",INDEX('Policy Characteristics'!A:A,MATCH($C1353,'Policy Characteristics'!$C:$C,0)))</f>
        <v>Cross-Sector</v>
      </c>
      <c r="B1353" s="262" t="str">
        <f>IF(ISBLANK(INDEX('Policy Characteristics'!B:B,MATCH($C1353,'Policy Characteristics'!$C:$C,0))),"",INDEX('Policy Characteristics'!B:B,MATCH($C1353,'Policy Characteristics'!$C:$C,0)))</f>
        <v>Fuel Taxes or Subsidies</v>
      </c>
      <c r="C1353" s="320" t="str">
        <f t="shared" si="59"/>
        <v>Additional Fuel Tax or Subsidy Rate by Fuel</v>
      </c>
      <c r="D1353" s="6" t="s">
        <v>443</v>
      </c>
      <c r="E1353" s="6"/>
      <c r="F1353" s="6" t="s">
        <v>444</v>
      </c>
      <c r="G1353" s="46"/>
      <c r="H1353" s="43">
        <v>744</v>
      </c>
      <c r="I1353" s="325" t="s">
        <v>44</v>
      </c>
      <c r="J1353" s="255" t="str">
        <f>IF(ISBLANK(INDEX('Policy Characteristics'!D:D,MATCH($C1353,'Policy Characteristics'!$C:$C,0))),"",INDEX('Policy Characteristics'!D:D,MATCH($C1353,'Policy Characteristics'!$C:$C,0)))</f>
        <v>Fuel Taxes or Subsidies</v>
      </c>
      <c r="K1353" s="254" t="str">
        <f>IF(ISBLANK(INDEX('Policy Characteristics'!E:E,MATCH($C1353,'Policy Characteristics'!$C:$C,0))),"",INDEX('Policy Characteristics'!E:E,MATCH($C1353,'Policy Characteristics'!$C:$C,0)))</f>
        <v>cross fuel tax</v>
      </c>
      <c r="L1353" s="261">
        <f>IF(ISBLANK(INDEX('Policy Characteristics'!F:F,MATCH($C1353,'Policy Characteristics'!$C:$C,0))),"",INDEX('Policy Characteristics'!F:F,MATCH($C1353,'Policy Characteristics'!$C:$C,0)))</f>
        <v>-0.5</v>
      </c>
      <c r="M1353" s="261">
        <f>IF(ISBLANK(INDEX('Policy Characteristics'!G:G,MATCH($C1353,'Policy Characteristics'!$C:$C,0))),"",INDEX('Policy Characteristics'!G:G,MATCH($C1353,'Policy Characteristics'!$C:$C,0)))</f>
        <v>0.5</v>
      </c>
      <c r="N1353" s="261">
        <f>IF(ISBLANK(INDEX('Policy Characteristics'!H:H,MATCH($C1353,'Policy Characteristics'!$C:$C,0))),"",INDEX('Policy Characteristics'!H:H,MATCH($C1353,'Policy Characteristics'!$C:$C,0)))</f>
        <v>0.01</v>
      </c>
      <c r="O1353" s="254" t="str">
        <f>IF(ISBLANK(INDEX('Policy Characteristics'!I:I,MATCH($C1353,'Policy Characteristics'!$C:$C,0))),"",INDEX('Policy Characteristics'!I:I,MATCH($C1353,'Policy Characteristics'!$C:$C,0)))</f>
        <v>% of BAU price</v>
      </c>
      <c r="P1353" s="254" t="str">
        <f>IF(ISBLANK(INDEX('Policy Characteristics'!J:J,MATCH($C1353,'Policy Characteristics'!$C:$C,0))),"",INDEX('Policy Characteristics'!J:J,MATCH($C1353,'Policy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3" s="254" t="str">
        <f>IF(ISBLANK(INDEX('Policy Characteristics'!K:K,MATCH($C1353,'Policy Characteristics'!$C:$C,0))),"",INDEX('Policy Characteristics'!K:K,MATCH($C1353,'Policy Characteristics'!$C:$C,0)))</f>
        <v>fuels.html#fuel-taxes</v>
      </c>
      <c r="R1353" s="254" t="str">
        <f>IF(ISBLANK(INDEX('Policy Characteristics'!L:L,MATCH($C1353,'Policy Characteristics'!$C:$C,0))),"",INDEX('Policy Characteristics'!L:L,MATCH($C1353,'Policy Characteristics'!$C:$C,0)))</f>
        <v>fuel-taxes.html</v>
      </c>
    </row>
    <row r="1354" spans="1:18">
      <c r="A1354" s="254" t="str">
        <f>IF(ISBLANK(INDEX('Policy Characteristics'!A:A,MATCH($C1354,'Policy Characteristics'!$C:$C,0))),"",INDEX('Policy Characteristics'!A:A,MATCH($C1354,'Policy Characteristics'!$C:$C,0)))</f>
        <v>Cross-Sector</v>
      </c>
      <c r="B1354" s="262" t="str">
        <f>IF(ISBLANK(INDEX('Policy Characteristics'!B:B,MATCH($C1354,'Policy Characteristics'!$C:$C,0))),"",INDEX('Policy Characteristics'!B:B,MATCH($C1354,'Policy Characteristics'!$C:$C,0)))</f>
        <v>Fuel Taxes or Subsidies</v>
      </c>
      <c r="C1354" s="320" t="str">
        <f t="shared" si="59"/>
        <v>Additional Fuel Tax or Subsidy Rate by Fuel</v>
      </c>
      <c r="D1354" s="6" t="s">
        <v>2466</v>
      </c>
      <c r="E1354" s="6"/>
      <c r="F1354" s="6" t="s">
        <v>2470</v>
      </c>
      <c r="G1354" s="46"/>
      <c r="H1354" s="43">
        <v>745</v>
      </c>
      <c r="I1354" s="325" t="s">
        <v>44</v>
      </c>
      <c r="J1354" s="255" t="str">
        <f>IF(ISBLANK(INDEX('Policy Characteristics'!D:D,MATCH($C1354,'Policy Characteristics'!$C:$C,0))),"",INDEX('Policy Characteristics'!D:D,MATCH($C1354,'Policy Characteristics'!$C:$C,0)))</f>
        <v>Fuel Taxes or Subsidies</v>
      </c>
      <c r="K1354" s="254" t="str">
        <f>IF(ISBLANK(INDEX('Policy Characteristics'!E:E,MATCH($C1354,'Policy Characteristics'!$C:$C,0))),"",INDEX('Policy Characteristics'!E:E,MATCH($C1354,'Policy Characteristics'!$C:$C,0)))</f>
        <v>cross fuel tax</v>
      </c>
      <c r="L1354" s="261">
        <f>IF(ISBLANK(INDEX('Policy Characteristics'!F:F,MATCH($C1354,'Policy Characteristics'!$C:$C,0))),"",INDEX('Policy Characteristics'!F:F,MATCH($C1354,'Policy Characteristics'!$C:$C,0)))</f>
        <v>-0.5</v>
      </c>
      <c r="M1354" s="261">
        <f>IF(ISBLANK(INDEX('Policy Characteristics'!G:G,MATCH($C1354,'Policy Characteristics'!$C:$C,0))),"",INDEX('Policy Characteristics'!G:G,MATCH($C1354,'Policy Characteristics'!$C:$C,0)))</f>
        <v>0.5</v>
      </c>
      <c r="N1354" s="261">
        <f>IF(ISBLANK(INDEX('Policy Characteristics'!H:H,MATCH($C1354,'Policy Characteristics'!$C:$C,0))),"",INDEX('Policy Characteristics'!H:H,MATCH($C1354,'Policy Characteristics'!$C:$C,0)))</f>
        <v>0.01</v>
      </c>
      <c r="O1354" s="254" t="str">
        <f>IF(ISBLANK(INDEX('Policy Characteristics'!I:I,MATCH($C1354,'Policy Characteristics'!$C:$C,0))),"",INDEX('Policy Characteristics'!I:I,MATCH($C1354,'Policy Characteristics'!$C:$C,0)))</f>
        <v>% of BAU price</v>
      </c>
      <c r="P1354" s="254" t="str">
        <f>IF(ISBLANK(INDEX('Policy Characteristics'!J:J,MATCH($C1354,'Policy Characteristics'!$C:$C,0))),"",INDEX('Policy Characteristics'!J:J,MATCH($C1354,'Policy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4" s="254" t="str">
        <f>IF(ISBLANK(INDEX('Policy Characteristics'!K:K,MATCH($C1354,'Policy Characteristics'!$C:$C,0))),"",INDEX('Policy Characteristics'!K:K,MATCH($C1354,'Policy Characteristics'!$C:$C,0)))</f>
        <v>fuels.html#fuel-taxes</v>
      </c>
      <c r="R1354" s="254" t="str">
        <f>IF(ISBLANK(INDEX('Policy Characteristics'!L:L,MATCH($C1354,'Policy Characteristics'!$C:$C,0))),"",INDEX('Policy Characteristics'!L:L,MATCH($C1354,'Policy Characteristics'!$C:$C,0)))</f>
        <v>fuel-taxes.html</v>
      </c>
    </row>
    <row r="1355" spans="1:18">
      <c r="A1355" s="254" t="str">
        <f>IF(ISBLANK(INDEX('Policy Characteristics'!A:A,MATCH($C1355,'Policy Characteristics'!$C:$C,0))),"",INDEX('Policy Characteristics'!A:A,MATCH($C1355,'Policy Characteristics'!$C:$C,0)))</f>
        <v>Cross-Sector</v>
      </c>
      <c r="B1355" s="262" t="str">
        <f>IF(ISBLANK(INDEX('Policy Characteristics'!B:B,MATCH($C1355,'Policy Characteristics'!$C:$C,0))),"",INDEX('Policy Characteristics'!B:B,MATCH($C1355,'Policy Characteristics'!$C:$C,0)))</f>
        <v>Fuel Taxes or Subsidies</v>
      </c>
      <c r="C1355" s="320" t="str">
        <f t="shared" si="59"/>
        <v>Additional Fuel Tax or Subsidy Rate by Fuel</v>
      </c>
      <c r="D1355" s="6" t="s">
        <v>2476</v>
      </c>
      <c r="E1355" s="6"/>
      <c r="F1355" s="6" t="s">
        <v>2477</v>
      </c>
      <c r="G1355" s="46"/>
      <c r="H1355" s="43">
        <v>746</v>
      </c>
      <c r="I1355" s="325" t="s">
        <v>44</v>
      </c>
      <c r="J1355" s="255" t="str">
        <f>IF(ISBLANK(INDEX('Policy Characteristics'!D:D,MATCH($C1355,'Policy Characteristics'!$C:$C,0))),"",INDEX('Policy Characteristics'!D:D,MATCH($C1355,'Policy Characteristics'!$C:$C,0)))</f>
        <v>Fuel Taxes or Subsidies</v>
      </c>
      <c r="K1355" s="254" t="str">
        <f>IF(ISBLANK(INDEX('Policy Characteristics'!E:E,MATCH($C1355,'Policy Characteristics'!$C:$C,0))),"",INDEX('Policy Characteristics'!E:E,MATCH($C1355,'Policy Characteristics'!$C:$C,0)))</f>
        <v>cross fuel tax</v>
      </c>
      <c r="L1355" s="261">
        <f>IF(ISBLANK(INDEX('Policy Characteristics'!F:F,MATCH($C1355,'Policy Characteristics'!$C:$C,0))),"",INDEX('Policy Characteristics'!F:F,MATCH($C1355,'Policy Characteristics'!$C:$C,0)))</f>
        <v>-0.5</v>
      </c>
      <c r="M1355" s="261">
        <f>IF(ISBLANK(INDEX('Policy Characteristics'!G:G,MATCH($C1355,'Policy Characteristics'!$C:$C,0))),"",INDEX('Policy Characteristics'!G:G,MATCH($C1355,'Policy Characteristics'!$C:$C,0)))</f>
        <v>0.5</v>
      </c>
      <c r="N1355" s="261">
        <f>IF(ISBLANK(INDEX('Policy Characteristics'!H:H,MATCH($C1355,'Policy Characteristics'!$C:$C,0))),"",INDEX('Policy Characteristics'!H:H,MATCH($C1355,'Policy Characteristics'!$C:$C,0)))</f>
        <v>0.01</v>
      </c>
      <c r="O1355" s="254" t="str">
        <f>IF(ISBLANK(INDEX('Policy Characteristics'!I:I,MATCH($C1355,'Policy Characteristics'!$C:$C,0))),"",INDEX('Policy Characteristics'!I:I,MATCH($C1355,'Policy Characteristics'!$C:$C,0)))</f>
        <v>% of BAU price</v>
      </c>
      <c r="P1355" s="254" t="str">
        <f>IF(ISBLANK(INDEX('Policy Characteristics'!J:J,MATCH($C1355,'Policy Characteristics'!$C:$C,0))),"",INDEX('Policy Characteristics'!J:J,MATCH($C1355,'Policy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5" s="254" t="str">
        <f>IF(ISBLANK(INDEX('Policy Characteristics'!K:K,MATCH($C1355,'Policy Characteristics'!$C:$C,0))),"",INDEX('Policy Characteristics'!K:K,MATCH($C1355,'Policy Characteristics'!$C:$C,0)))</f>
        <v>fuels.html#fuel-taxes</v>
      </c>
      <c r="R1355" s="254" t="str">
        <f>IF(ISBLANK(INDEX('Policy Characteristics'!L:L,MATCH($C1355,'Policy Characteristics'!$C:$C,0))),"",INDEX('Policy Characteristics'!L:L,MATCH($C1355,'Policy Characteristics'!$C:$C,0)))</f>
        <v>fuel-taxes.html</v>
      </c>
    </row>
    <row r="1356" spans="1:18">
      <c r="A1356" s="254" t="str">
        <f>IF(ISBLANK(INDEX('Policy Characteristics'!A:A,MATCH($C1356,'Policy Characteristics'!$C:$C,0))),"",INDEX('Policy Characteristics'!A:A,MATCH($C1356,'Policy Characteristics'!$C:$C,0)))</f>
        <v>Cross-Sector</v>
      </c>
      <c r="B1356" s="262" t="str">
        <f>IF(ISBLANK(INDEX('Policy Characteristics'!B:B,MATCH($C1356,'Policy Characteristics'!$C:$C,0))),"",INDEX('Policy Characteristics'!B:B,MATCH($C1356,'Policy Characteristics'!$C:$C,0)))</f>
        <v>Fuel Taxes or Subsidies</v>
      </c>
      <c r="C1356" s="320" t="str">
        <f t="shared" ref="C1356:C1358" si="60">C$1342</f>
        <v>Additional Fuel Tax or Subsidy Rate by Fuel</v>
      </c>
      <c r="D1356" s="6" t="s">
        <v>2467</v>
      </c>
      <c r="E1356" s="6"/>
      <c r="F1356" s="6" t="s">
        <v>2471</v>
      </c>
      <c r="G1356" s="46"/>
      <c r="H1356" s="43">
        <v>747</v>
      </c>
      <c r="I1356" s="325" t="s">
        <v>44</v>
      </c>
      <c r="J1356" s="255" t="str">
        <f>IF(ISBLANK(INDEX('Policy Characteristics'!D:D,MATCH($C1356,'Policy Characteristics'!$C:$C,0))),"",INDEX('Policy Characteristics'!D:D,MATCH($C1356,'Policy Characteristics'!$C:$C,0)))</f>
        <v>Fuel Taxes or Subsidies</v>
      </c>
      <c r="K1356" s="254" t="str">
        <f>IF(ISBLANK(INDEX('Policy Characteristics'!E:E,MATCH($C1356,'Policy Characteristics'!$C:$C,0))),"",INDEX('Policy Characteristics'!E:E,MATCH($C1356,'Policy Characteristics'!$C:$C,0)))</f>
        <v>cross fuel tax</v>
      </c>
      <c r="L1356" s="261">
        <f>IF(ISBLANK(INDEX('Policy Characteristics'!F:F,MATCH($C1356,'Policy Characteristics'!$C:$C,0))),"",INDEX('Policy Characteristics'!F:F,MATCH($C1356,'Policy Characteristics'!$C:$C,0)))</f>
        <v>-0.5</v>
      </c>
      <c r="M1356" s="261">
        <f>IF(ISBLANK(INDEX('Policy Characteristics'!G:G,MATCH($C1356,'Policy Characteristics'!$C:$C,0))),"",INDEX('Policy Characteristics'!G:G,MATCH($C1356,'Policy Characteristics'!$C:$C,0)))</f>
        <v>0.5</v>
      </c>
      <c r="N1356" s="261">
        <f>IF(ISBLANK(INDEX('Policy Characteristics'!H:H,MATCH($C1356,'Policy Characteristics'!$C:$C,0))),"",INDEX('Policy Characteristics'!H:H,MATCH($C1356,'Policy Characteristics'!$C:$C,0)))</f>
        <v>0.01</v>
      </c>
      <c r="O1356" s="254" t="str">
        <f>IF(ISBLANK(INDEX('Policy Characteristics'!I:I,MATCH($C1356,'Policy Characteristics'!$C:$C,0))),"",INDEX('Policy Characteristics'!I:I,MATCH($C1356,'Policy Characteristics'!$C:$C,0)))</f>
        <v>% of BAU price</v>
      </c>
      <c r="P1356" s="254" t="str">
        <f>IF(ISBLANK(INDEX('Policy Characteristics'!J:J,MATCH($C1356,'Policy Characteristics'!$C:$C,0))),"",INDEX('Policy Characteristics'!J:J,MATCH($C1356,'Policy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6" s="254" t="str">
        <f>IF(ISBLANK(INDEX('Policy Characteristics'!K:K,MATCH($C1356,'Policy Characteristics'!$C:$C,0))),"",INDEX('Policy Characteristics'!K:K,MATCH($C1356,'Policy Characteristics'!$C:$C,0)))</f>
        <v>fuels.html#fuel-taxes</v>
      </c>
      <c r="R1356" s="254" t="str">
        <f>IF(ISBLANK(INDEX('Policy Characteristics'!L:L,MATCH($C1356,'Policy Characteristics'!$C:$C,0))),"",INDEX('Policy Characteristics'!L:L,MATCH($C1356,'Policy Characteristics'!$C:$C,0)))</f>
        <v>fuel-taxes.html</v>
      </c>
    </row>
    <row r="1357" spans="1:18">
      <c r="A1357" s="254" t="str">
        <f>IF(ISBLANK(INDEX('Policy Characteristics'!A:A,MATCH($C1357,'Policy Characteristics'!$C:$C,0))),"",INDEX('Policy Characteristics'!A:A,MATCH($C1357,'Policy Characteristics'!$C:$C,0)))</f>
        <v>Cross-Sector</v>
      </c>
      <c r="B1357" s="262" t="str">
        <f>IF(ISBLANK(INDEX('Policy Characteristics'!B:B,MATCH($C1357,'Policy Characteristics'!$C:$C,0))),"",INDEX('Policy Characteristics'!B:B,MATCH($C1357,'Policy Characteristics'!$C:$C,0)))</f>
        <v>Fuel Taxes or Subsidies</v>
      </c>
      <c r="C1357" s="320" t="str">
        <f t="shared" si="60"/>
        <v>Additional Fuel Tax or Subsidy Rate by Fuel</v>
      </c>
      <c r="D1357" s="6" t="s">
        <v>2468</v>
      </c>
      <c r="E1357" s="6"/>
      <c r="F1357" s="6" t="s">
        <v>2472</v>
      </c>
      <c r="G1357" s="46"/>
      <c r="H1357" s="43">
        <v>748</v>
      </c>
      <c r="I1357" s="325" t="s">
        <v>44</v>
      </c>
      <c r="J1357" s="255" t="str">
        <f>IF(ISBLANK(INDEX('Policy Characteristics'!D:D,MATCH($C1357,'Policy Characteristics'!$C:$C,0))),"",INDEX('Policy Characteristics'!D:D,MATCH($C1357,'Policy Characteristics'!$C:$C,0)))</f>
        <v>Fuel Taxes or Subsidies</v>
      </c>
      <c r="K1357" s="254" t="str">
        <f>IF(ISBLANK(INDEX('Policy Characteristics'!E:E,MATCH($C1357,'Policy Characteristics'!$C:$C,0))),"",INDEX('Policy Characteristics'!E:E,MATCH($C1357,'Policy Characteristics'!$C:$C,0)))</f>
        <v>cross fuel tax</v>
      </c>
      <c r="L1357" s="261">
        <f>IF(ISBLANK(INDEX('Policy Characteristics'!F:F,MATCH($C1357,'Policy Characteristics'!$C:$C,0))),"",INDEX('Policy Characteristics'!F:F,MATCH($C1357,'Policy Characteristics'!$C:$C,0)))</f>
        <v>-0.5</v>
      </c>
      <c r="M1357" s="261">
        <f>IF(ISBLANK(INDEX('Policy Characteristics'!G:G,MATCH($C1357,'Policy Characteristics'!$C:$C,0))),"",INDEX('Policy Characteristics'!G:G,MATCH($C1357,'Policy Characteristics'!$C:$C,0)))</f>
        <v>0.5</v>
      </c>
      <c r="N1357" s="261">
        <f>IF(ISBLANK(INDEX('Policy Characteristics'!H:H,MATCH($C1357,'Policy Characteristics'!$C:$C,0))),"",INDEX('Policy Characteristics'!H:H,MATCH($C1357,'Policy Characteristics'!$C:$C,0)))</f>
        <v>0.01</v>
      </c>
      <c r="O1357" s="254" t="str">
        <f>IF(ISBLANK(INDEX('Policy Characteristics'!I:I,MATCH($C1357,'Policy Characteristics'!$C:$C,0))),"",INDEX('Policy Characteristics'!I:I,MATCH($C1357,'Policy Characteristics'!$C:$C,0)))</f>
        <v>% of BAU price</v>
      </c>
      <c r="P1357" s="254" t="str">
        <f>IF(ISBLANK(INDEX('Policy Characteristics'!J:J,MATCH($C1357,'Policy Characteristics'!$C:$C,0))),"",INDEX('Policy Characteristics'!J:J,MATCH($C1357,'Policy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7" s="254" t="str">
        <f>IF(ISBLANK(INDEX('Policy Characteristics'!K:K,MATCH($C1357,'Policy Characteristics'!$C:$C,0))),"",INDEX('Policy Characteristics'!K:K,MATCH($C1357,'Policy Characteristics'!$C:$C,0)))</f>
        <v>fuels.html#fuel-taxes</v>
      </c>
      <c r="R1357" s="254" t="str">
        <f>IF(ISBLANK(INDEX('Policy Characteristics'!L:L,MATCH($C1357,'Policy Characteristics'!$C:$C,0))),"",INDEX('Policy Characteristics'!L:L,MATCH($C1357,'Policy Characteristics'!$C:$C,0)))</f>
        <v>fuel-taxes.html</v>
      </c>
    </row>
    <row r="1358" spans="1:18">
      <c r="A1358" s="254" t="str">
        <f>IF(ISBLANK(INDEX('Policy Characteristics'!A:A,MATCH($C1358,'Policy Characteristics'!$C:$C,0))),"",INDEX('Policy Characteristics'!A:A,MATCH($C1358,'Policy Characteristics'!$C:$C,0)))</f>
        <v>Cross-Sector</v>
      </c>
      <c r="B1358" s="262" t="str">
        <f>IF(ISBLANK(INDEX('Policy Characteristics'!B:B,MATCH($C1358,'Policy Characteristics'!$C:$C,0))),"",INDEX('Policy Characteristics'!B:B,MATCH($C1358,'Policy Characteristics'!$C:$C,0)))</f>
        <v>Fuel Taxes or Subsidies</v>
      </c>
      <c r="C1358" s="320" t="str">
        <f t="shared" si="60"/>
        <v>Additional Fuel Tax or Subsidy Rate by Fuel</v>
      </c>
      <c r="D1358" s="6" t="s">
        <v>2469</v>
      </c>
      <c r="E1358" s="6"/>
      <c r="F1358" s="6" t="s">
        <v>2473</v>
      </c>
      <c r="G1358" s="46"/>
      <c r="H1358" s="43">
        <v>749</v>
      </c>
      <c r="I1358" s="325" t="s">
        <v>44</v>
      </c>
      <c r="J1358" s="255" t="str">
        <f>IF(ISBLANK(INDEX('Policy Characteristics'!D:D,MATCH($C1358,'Policy Characteristics'!$C:$C,0))),"",INDEX('Policy Characteristics'!D:D,MATCH($C1358,'Policy Characteristics'!$C:$C,0)))</f>
        <v>Fuel Taxes or Subsidies</v>
      </c>
      <c r="K1358" s="254" t="str">
        <f>IF(ISBLANK(INDEX('Policy Characteristics'!E:E,MATCH($C1358,'Policy Characteristics'!$C:$C,0))),"",INDEX('Policy Characteristics'!E:E,MATCH($C1358,'Policy Characteristics'!$C:$C,0)))</f>
        <v>cross fuel tax</v>
      </c>
      <c r="L1358" s="261">
        <f>IF(ISBLANK(INDEX('Policy Characteristics'!F:F,MATCH($C1358,'Policy Characteristics'!$C:$C,0))),"",INDEX('Policy Characteristics'!F:F,MATCH($C1358,'Policy Characteristics'!$C:$C,0)))</f>
        <v>-0.5</v>
      </c>
      <c r="M1358" s="261">
        <f>IF(ISBLANK(INDEX('Policy Characteristics'!G:G,MATCH($C1358,'Policy Characteristics'!$C:$C,0))),"",INDEX('Policy Characteristics'!G:G,MATCH($C1358,'Policy Characteristics'!$C:$C,0)))</f>
        <v>0.5</v>
      </c>
      <c r="N1358" s="261">
        <f>IF(ISBLANK(INDEX('Policy Characteristics'!H:H,MATCH($C1358,'Policy Characteristics'!$C:$C,0))),"",INDEX('Policy Characteristics'!H:H,MATCH($C1358,'Policy Characteristics'!$C:$C,0)))</f>
        <v>0.01</v>
      </c>
      <c r="O1358" s="254" t="str">
        <f>IF(ISBLANK(INDEX('Policy Characteristics'!I:I,MATCH($C1358,'Policy Characteristics'!$C:$C,0))),"",INDEX('Policy Characteristics'!I:I,MATCH($C1358,'Policy Characteristics'!$C:$C,0)))</f>
        <v>% of BAU price</v>
      </c>
      <c r="P1358" s="254" t="str">
        <f>IF(ISBLANK(INDEX('Policy Characteristics'!J:J,MATCH($C1358,'Policy Characteristics'!$C:$C,0))),"",INDEX('Policy Characteristics'!J:J,MATCH($C1358,'Policy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58" s="254" t="str">
        <f>IF(ISBLANK(INDEX('Policy Characteristics'!K:K,MATCH($C1358,'Policy Characteristics'!$C:$C,0))),"",INDEX('Policy Characteristics'!K:K,MATCH($C1358,'Policy Characteristics'!$C:$C,0)))</f>
        <v>fuels.html#fuel-taxes</v>
      </c>
      <c r="R1358" s="254" t="str">
        <f>IF(ISBLANK(INDEX('Policy Characteristics'!L:L,MATCH($C1358,'Policy Characteristics'!$C:$C,0))),"",INDEX('Policy Characteristics'!L:L,MATCH($C1358,'Policy Characteristics'!$C:$C,0)))</f>
        <v>fuel-taxes.html</v>
      </c>
    </row>
    <row r="1359" spans="1:18">
      <c r="A1359" s="254" t="str">
        <f>IF(ISBLANK(INDEX('Policy Characteristics'!A:A,MATCH($C1359,'Policy Characteristics'!$C:$C,0))),"",INDEX('Policy Characteristics'!A:A,MATCH($C1359,'Policy Characteristics'!$C:$C,0)))</f>
        <v>Research and Development</v>
      </c>
      <c r="B1359" s="262" t="str">
        <f>IF(ISBLANK(INDEX('Policy Characteristics'!B:B,MATCH($C1359,'Policy Characteristics'!$C:$C,0))),"",INDEX('Policy Characteristics'!B:B,MATCH($C1359,'Policy Characteristics'!$C:$C,0)))</f>
        <v>Capital Cost Reduction</v>
      </c>
      <c r="C1359" t="s">
        <v>289</v>
      </c>
      <c r="D1359" s="45" t="s">
        <v>115</v>
      </c>
      <c r="E1359" s="45"/>
      <c r="F1359" s="45" t="s">
        <v>316</v>
      </c>
      <c r="G1359" s="45"/>
      <c r="H1359" s="43">
        <v>85</v>
      </c>
      <c r="I1359" s="324" t="s">
        <v>43</v>
      </c>
      <c r="J1359" s="255" t="str">
        <f>IF(ISBLANK(INDEX('Policy Characteristics'!D:D,MATCH($C1359,'Policy Characteristics'!$C:$C,0))),"",INDEX('Policy Characteristics'!D:D,MATCH($C1359,'Policy Characteristics'!$C:$C,0)))</f>
        <v>R&amp;D Capital Cost Reductions</v>
      </c>
      <c r="K1359" s="254" t="str">
        <f>IF(ISBLANK(INDEX('Policy Characteristics'!E:E,MATCH($C1359,'Policy Characteristics'!$C:$C,0))),"",INDEX('Policy Characteristics'!E:E,MATCH($C1359,'Policy Characteristics'!$C:$C,0)))</f>
        <v>RnD building capital cost reduction</v>
      </c>
      <c r="L1359" s="261">
        <f>IF(ISBLANK(INDEX('Policy Characteristics'!F:F,MATCH($C1359,'Policy Characteristics'!$C:$C,0))),"",INDEX('Policy Characteristics'!F:F,MATCH($C1359,'Policy Characteristics'!$C:$C,0)))</f>
        <v>0</v>
      </c>
      <c r="M1359" s="261">
        <f>IF(ISBLANK(INDEX('Policy Characteristics'!G:G,MATCH($C1359,'Policy Characteristics'!$C:$C,0))),"",INDEX('Policy Characteristics'!G:G,MATCH($C1359,'Policy Characteristics'!$C:$C,0)))</f>
        <v>0.4</v>
      </c>
      <c r="N1359" s="261">
        <f>IF(ISBLANK(INDEX('Policy Characteristics'!H:H,MATCH($C1359,'Policy Characteristics'!$C:$C,0))),"",INDEX('Policy Characteristics'!H:H,MATCH($C1359,'Policy Characteristics'!$C:$C,0)))</f>
        <v>0.01</v>
      </c>
      <c r="O1359" s="254" t="str">
        <f>IF(ISBLANK(INDEX('Policy Characteristics'!I:I,MATCH($C1359,'Policy Characteristics'!$C:$C,0))),"",INDEX('Policy Characteristics'!I:I,MATCH($C1359,'Policy Characteristics'!$C:$C,0)))</f>
        <v>% reduction in cost</v>
      </c>
      <c r="P1359" s="254"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254" t="str">
        <f>IF(ISBLANK(INDEX('Policy Characteristics'!K:K,MATCH($C1359,'Policy Characteristics'!$C:$C,0))),"",INDEX('Policy Characteristics'!K:K,MATCH($C1359,'Policy Characteristics'!$C:$C,0)))</f>
        <v>architectural-design.html#rnd</v>
      </c>
      <c r="R1359" s="254" t="str">
        <f>IF(ISBLANK(INDEX('Policy Characteristics'!L:L,MATCH($C1359,'Policy Characteristics'!$C:$C,0))),"",INDEX('Policy Characteristics'!L:L,MATCH($C1359,'Policy Characteristics'!$C:$C,0)))</f>
        <v>research-and-development.html</v>
      </c>
    </row>
    <row r="1360" spans="1:18">
      <c r="A1360" s="254" t="str">
        <f>IF(ISBLANK(INDEX('Policy Characteristics'!A:A,MATCH($C1360,'Policy Characteristics'!$C:$C,0))),"",INDEX('Policy Characteristics'!A:A,MATCH($C1360,'Policy Characteristics'!$C:$C,0)))</f>
        <v>Research and Development</v>
      </c>
      <c r="B1360" s="262" t="str">
        <f>IF(ISBLANK(INDEX('Policy Characteristics'!B:B,MATCH($C1360,'Policy Characteristics'!$C:$C,0))),"",INDEX('Policy Characteristics'!B:B,MATCH($C1360,'Policy Characteristics'!$C:$C,0)))</f>
        <v>Capital Cost Reduction</v>
      </c>
      <c r="C1360" s="254" t="str">
        <f t="shared" ref="C1360:C1364" si="61">C$1359</f>
        <v>RnD Building Capital Cost Perc Reduction</v>
      </c>
      <c r="D1360" s="45" t="s">
        <v>116</v>
      </c>
      <c r="E1360" s="45"/>
      <c r="F1360" s="45" t="s">
        <v>317</v>
      </c>
      <c r="G1360" s="45"/>
      <c r="H1360" s="43">
        <v>86</v>
      </c>
      <c r="I1360" s="324" t="s">
        <v>43</v>
      </c>
      <c r="J1360" s="255" t="str">
        <f>IF(ISBLANK(INDEX('Policy Characteristics'!D:D,MATCH($C1360,'Policy Characteristics'!$C:$C,0))),"",INDEX('Policy Characteristics'!D:D,MATCH($C1360,'Policy Characteristics'!$C:$C,0)))</f>
        <v>R&amp;D Capital Cost Reductions</v>
      </c>
      <c r="K1360" s="254" t="str">
        <f>IF(ISBLANK(INDEX('Policy Characteristics'!E:E,MATCH($C1360,'Policy Characteristics'!$C:$C,0))),"",INDEX('Policy Characteristics'!E:E,MATCH($C1360,'Policy Characteristics'!$C:$C,0)))</f>
        <v>RnD building capital cost reduction</v>
      </c>
      <c r="L1360" s="261">
        <f>IF(ISBLANK(INDEX('Policy Characteristics'!F:F,MATCH($C1360,'Policy Characteristics'!$C:$C,0))),"",INDEX('Policy Characteristics'!F:F,MATCH($C1360,'Policy Characteristics'!$C:$C,0)))</f>
        <v>0</v>
      </c>
      <c r="M1360" s="261">
        <f>IF(ISBLANK(INDEX('Policy Characteristics'!G:G,MATCH($C1360,'Policy Characteristics'!$C:$C,0))),"",INDEX('Policy Characteristics'!G:G,MATCH($C1360,'Policy Characteristics'!$C:$C,0)))</f>
        <v>0.4</v>
      </c>
      <c r="N1360" s="261">
        <f>IF(ISBLANK(INDEX('Policy Characteristics'!H:H,MATCH($C1360,'Policy Characteristics'!$C:$C,0))),"",INDEX('Policy Characteristics'!H:H,MATCH($C1360,'Policy Characteristics'!$C:$C,0)))</f>
        <v>0.01</v>
      </c>
      <c r="O1360" s="254" t="str">
        <f>IF(ISBLANK(INDEX('Policy Characteristics'!I:I,MATCH($C1360,'Policy Characteristics'!$C:$C,0))),"",INDEX('Policy Characteristics'!I:I,MATCH($C1360,'Policy Characteristics'!$C:$C,0)))</f>
        <v>% reduction in cost</v>
      </c>
      <c r="P1360" s="254"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254" t="str">
        <f>IF(ISBLANK(INDEX('Policy Characteristics'!K:K,MATCH($C1360,'Policy Characteristics'!$C:$C,0))),"",INDEX('Policy Characteristics'!K:K,MATCH($C1360,'Policy Characteristics'!$C:$C,0)))</f>
        <v>architectural-design.html#rnd</v>
      </c>
      <c r="R1360" s="254" t="str">
        <f>IF(ISBLANK(INDEX('Policy Characteristics'!L:L,MATCH($C1360,'Policy Characteristics'!$C:$C,0))),"",INDEX('Policy Characteristics'!L:L,MATCH($C1360,'Policy Characteristics'!$C:$C,0)))</f>
        <v>research-and-development.html</v>
      </c>
    </row>
    <row r="1361" spans="1:18">
      <c r="A1361" s="254" t="str">
        <f>IF(ISBLANK(INDEX('Policy Characteristics'!A:A,MATCH($C1361,'Policy Characteristics'!$C:$C,0))),"",INDEX('Policy Characteristics'!A:A,MATCH($C1361,'Policy Characteristics'!$C:$C,0)))</f>
        <v>Research and Development</v>
      </c>
      <c r="B1361" s="262" t="str">
        <f>IF(ISBLANK(INDEX('Policy Characteristics'!B:B,MATCH($C1361,'Policy Characteristics'!$C:$C,0))),"",INDEX('Policy Characteristics'!B:B,MATCH($C1361,'Policy Characteristics'!$C:$C,0)))</f>
        <v>Capital Cost Reduction</v>
      </c>
      <c r="C1361" s="254" t="str">
        <f t="shared" si="61"/>
        <v>RnD Building Capital Cost Perc Reduction</v>
      </c>
      <c r="D1361" s="45" t="s">
        <v>117</v>
      </c>
      <c r="E1361" s="45"/>
      <c r="F1361" s="45" t="s">
        <v>318</v>
      </c>
      <c r="G1361" s="45"/>
      <c r="H1361" s="43">
        <v>87</v>
      </c>
      <c r="I1361" s="324" t="s">
        <v>43</v>
      </c>
      <c r="J1361" s="255" t="str">
        <f>IF(ISBLANK(INDEX('Policy Characteristics'!D:D,MATCH($C1361,'Policy Characteristics'!$C:$C,0))),"",INDEX('Policy Characteristics'!D:D,MATCH($C1361,'Policy Characteristics'!$C:$C,0)))</f>
        <v>R&amp;D Capital Cost Reductions</v>
      </c>
      <c r="K1361" s="254" t="str">
        <f>IF(ISBLANK(INDEX('Policy Characteristics'!E:E,MATCH($C1361,'Policy Characteristics'!$C:$C,0))),"",INDEX('Policy Characteristics'!E:E,MATCH($C1361,'Policy Characteristics'!$C:$C,0)))</f>
        <v>RnD building capital cost reduction</v>
      </c>
      <c r="L1361" s="261">
        <f>IF(ISBLANK(INDEX('Policy Characteristics'!F:F,MATCH($C1361,'Policy Characteristics'!$C:$C,0))),"",INDEX('Policy Characteristics'!F:F,MATCH($C1361,'Policy Characteristics'!$C:$C,0)))</f>
        <v>0</v>
      </c>
      <c r="M1361" s="261">
        <f>IF(ISBLANK(INDEX('Policy Characteristics'!G:G,MATCH($C1361,'Policy Characteristics'!$C:$C,0))),"",INDEX('Policy Characteristics'!G:G,MATCH($C1361,'Policy Characteristics'!$C:$C,0)))</f>
        <v>0.4</v>
      </c>
      <c r="N1361" s="261">
        <f>IF(ISBLANK(INDEX('Policy Characteristics'!H:H,MATCH($C1361,'Policy Characteristics'!$C:$C,0))),"",INDEX('Policy Characteristics'!H:H,MATCH($C1361,'Policy Characteristics'!$C:$C,0)))</f>
        <v>0.01</v>
      </c>
      <c r="O1361" s="254" t="str">
        <f>IF(ISBLANK(INDEX('Policy Characteristics'!I:I,MATCH($C1361,'Policy Characteristics'!$C:$C,0))),"",INDEX('Policy Characteristics'!I:I,MATCH($C1361,'Policy Characteristics'!$C:$C,0)))</f>
        <v>% reduction in cost</v>
      </c>
      <c r="P1361" s="254"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254" t="str">
        <f>IF(ISBLANK(INDEX('Policy Characteristics'!K:K,MATCH($C1361,'Policy Characteristics'!$C:$C,0))),"",INDEX('Policy Characteristics'!K:K,MATCH($C1361,'Policy Characteristics'!$C:$C,0)))</f>
        <v>architectural-design.html#rnd</v>
      </c>
      <c r="R1361" s="254" t="str">
        <f>IF(ISBLANK(INDEX('Policy Characteristics'!L:L,MATCH($C1361,'Policy Characteristics'!$C:$C,0))),"",INDEX('Policy Characteristics'!L:L,MATCH($C1361,'Policy Characteristics'!$C:$C,0)))</f>
        <v>research-and-development.html</v>
      </c>
    </row>
    <row r="1362" spans="1:18">
      <c r="A1362" s="254" t="str">
        <f>IF(ISBLANK(INDEX('Policy Characteristics'!A:A,MATCH($C1362,'Policy Characteristics'!$C:$C,0))),"",INDEX('Policy Characteristics'!A:A,MATCH($C1362,'Policy Characteristics'!$C:$C,0)))</f>
        <v>Research and Development</v>
      </c>
      <c r="B1362" s="262" t="str">
        <f>IF(ISBLANK(INDEX('Policy Characteristics'!B:B,MATCH($C1362,'Policy Characteristics'!$C:$C,0))),"",INDEX('Policy Characteristics'!B:B,MATCH($C1362,'Policy Characteristics'!$C:$C,0)))</f>
        <v>Capital Cost Reduction</v>
      </c>
      <c r="C1362" s="254" t="str">
        <f t="shared" si="61"/>
        <v>RnD Building Capital Cost Perc Reduction</v>
      </c>
      <c r="D1362" s="45" t="s">
        <v>118</v>
      </c>
      <c r="E1362" s="45"/>
      <c r="F1362" s="45" t="s">
        <v>319</v>
      </c>
      <c r="G1362" s="45"/>
      <c r="H1362" s="43">
        <v>88</v>
      </c>
      <c r="I1362" s="324" t="s">
        <v>43</v>
      </c>
      <c r="J1362" s="255" t="str">
        <f>IF(ISBLANK(INDEX('Policy Characteristics'!D:D,MATCH($C1362,'Policy Characteristics'!$C:$C,0))),"",INDEX('Policy Characteristics'!D:D,MATCH($C1362,'Policy Characteristics'!$C:$C,0)))</f>
        <v>R&amp;D Capital Cost Reductions</v>
      </c>
      <c r="K1362" s="254" t="str">
        <f>IF(ISBLANK(INDEX('Policy Characteristics'!E:E,MATCH($C1362,'Policy Characteristics'!$C:$C,0))),"",INDEX('Policy Characteristics'!E:E,MATCH($C1362,'Policy Characteristics'!$C:$C,0)))</f>
        <v>RnD building capital cost reduction</v>
      </c>
      <c r="L1362" s="261">
        <f>IF(ISBLANK(INDEX('Policy Characteristics'!F:F,MATCH($C1362,'Policy Characteristics'!$C:$C,0))),"",INDEX('Policy Characteristics'!F:F,MATCH($C1362,'Policy Characteristics'!$C:$C,0)))</f>
        <v>0</v>
      </c>
      <c r="M1362" s="261">
        <f>IF(ISBLANK(INDEX('Policy Characteristics'!G:G,MATCH($C1362,'Policy Characteristics'!$C:$C,0))),"",INDEX('Policy Characteristics'!G:G,MATCH($C1362,'Policy Characteristics'!$C:$C,0)))</f>
        <v>0.4</v>
      </c>
      <c r="N1362" s="261">
        <f>IF(ISBLANK(INDEX('Policy Characteristics'!H:H,MATCH($C1362,'Policy Characteristics'!$C:$C,0))),"",INDEX('Policy Characteristics'!H:H,MATCH($C1362,'Policy Characteristics'!$C:$C,0)))</f>
        <v>0.01</v>
      </c>
      <c r="O1362" s="254" t="str">
        <f>IF(ISBLANK(INDEX('Policy Characteristics'!I:I,MATCH($C1362,'Policy Characteristics'!$C:$C,0))),"",INDEX('Policy Characteristics'!I:I,MATCH($C1362,'Policy Characteristics'!$C:$C,0)))</f>
        <v>% reduction in cost</v>
      </c>
      <c r="P1362" s="254"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254" t="str">
        <f>IF(ISBLANK(INDEX('Policy Characteristics'!K:K,MATCH($C1362,'Policy Characteristics'!$C:$C,0))),"",INDEX('Policy Characteristics'!K:K,MATCH($C1362,'Policy Characteristics'!$C:$C,0)))</f>
        <v>architectural-design.html#rnd</v>
      </c>
      <c r="R1362" s="254" t="str">
        <f>IF(ISBLANK(INDEX('Policy Characteristics'!L:L,MATCH($C1362,'Policy Characteristics'!$C:$C,0))),"",INDEX('Policy Characteristics'!L:L,MATCH($C1362,'Policy Characteristics'!$C:$C,0)))</f>
        <v>research-and-development.html</v>
      </c>
    </row>
    <row r="1363" spans="1:18">
      <c r="A1363" s="254" t="str">
        <f>IF(ISBLANK(INDEX('Policy Characteristics'!A:A,MATCH($C1363,'Policy Characteristics'!$C:$C,0))),"",INDEX('Policy Characteristics'!A:A,MATCH($C1363,'Policy Characteristics'!$C:$C,0)))</f>
        <v>Research and Development</v>
      </c>
      <c r="B1363" s="262" t="str">
        <f>IF(ISBLANK(INDEX('Policy Characteristics'!B:B,MATCH($C1363,'Policy Characteristics'!$C:$C,0))),"",INDEX('Policy Characteristics'!B:B,MATCH($C1363,'Policy Characteristics'!$C:$C,0)))</f>
        <v>Capital Cost Reduction</v>
      </c>
      <c r="C1363" s="254" t="str">
        <f t="shared" si="61"/>
        <v>RnD Building Capital Cost Perc Reduction</v>
      </c>
      <c r="D1363" s="45" t="s">
        <v>119</v>
      </c>
      <c r="E1363" s="45"/>
      <c r="F1363" s="45" t="s">
        <v>320</v>
      </c>
      <c r="G1363" s="45"/>
      <c r="H1363" s="43">
        <v>89</v>
      </c>
      <c r="I1363" s="324" t="s">
        <v>43</v>
      </c>
      <c r="J1363" s="255" t="str">
        <f>IF(ISBLANK(INDEX('Policy Characteristics'!D:D,MATCH($C1363,'Policy Characteristics'!$C:$C,0))),"",INDEX('Policy Characteristics'!D:D,MATCH($C1363,'Policy Characteristics'!$C:$C,0)))</f>
        <v>R&amp;D Capital Cost Reductions</v>
      </c>
      <c r="K1363" s="254" t="str">
        <f>IF(ISBLANK(INDEX('Policy Characteristics'!E:E,MATCH($C1363,'Policy Characteristics'!$C:$C,0))),"",INDEX('Policy Characteristics'!E:E,MATCH($C1363,'Policy Characteristics'!$C:$C,0)))</f>
        <v>RnD building capital cost reduction</v>
      </c>
      <c r="L1363" s="261">
        <f>IF(ISBLANK(INDEX('Policy Characteristics'!F:F,MATCH($C1363,'Policy Characteristics'!$C:$C,0))),"",INDEX('Policy Characteristics'!F:F,MATCH($C1363,'Policy Characteristics'!$C:$C,0)))</f>
        <v>0</v>
      </c>
      <c r="M1363" s="261">
        <f>IF(ISBLANK(INDEX('Policy Characteristics'!G:G,MATCH($C1363,'Policy Characteristics'!$C:$C,0))),"",INDEX('Policy Characteristics'!G:G,MATCH($C1363,'Policy Characteristics'!$C:$C,0)))</f>
        <v>0.4</v>
      </c>
      <c r="N1363" s="261">
        <f>IF(ISBLANK(INDEX('Policy Characteristics'!H:H,MATCH($C1363,'Policy Characteristics'!$C:$C,0))),"",INDEX('Policy Characteristics'!H:H,MATCH($C1363,'Policy Characteristics'!$C:$C,0)))</f>
        <v>0.01</v>
      </c>
      <c r="O1363" s="254" t="str">
        <f>IF(ISBLANK(INDEX('Policy Characteristics'!I:I,MATCH($C1363,'Policy Characteristics'!$C:$C,0))),"",INDEX('Policy Characteristics'!I:I,MATCH($C1363,'Policy Characteristics'!$C:$C,0)))</f>
        <v>% reduction in cost</v>
      </c>
      <c r="P1363" s="254"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254" t="str">
        <f>IF(ISBLANK(INDEX('Policy Characteristics'!K:K,MATCH($C1363,'Policy Characteristics'!$C:$C,0))),"",INDEX('Policy Characteristics'!K:K,MATCH($C1363,'Policy Characteristics'!$C:$C,0)))</f>
        <v>architectural-design.html#rnd</v>
      </c>
      <c r="R1363" s="254" t="str">
        <f>IF(ISBLANK(INDEX('Policy Characteristics'!L:L,MATCH($C1363,'Policy Characteristics'!$C:$C,0))),"",INDEX('Policy Characteristics'!L:L,MATCH($C1363,'Policy Characteristics'!$C:$C,0)))</f>
        <v>research-and-development.html</v>
      </c>
    </row>
    <row r="1364" spans="1:18">
      <c r="A1364" s="254" t="str">
        <f>IF(ISBLANK(INDEX('Policy Characteristics'!A:A,MATCH($C1364,'Policy Characteristics'!$C:$C,0))),"",INDEX('Policy Characteristics'!A:A,MATCH($C1364,'Policy Characteristics'!$C:$C,0)))</f>
        <v>Research and Development</v>
      </c>
      <c r="B1364" s="262" t="str">
        <f>IF(ISBLANK(INDEX('Policy Characteristics'!B:B,MATCH($C1364,'Policy Characteristics'!$C:$C,0))),"",INDEX('Policy Characteristics'!B:B,MATCH($C1364,'Policy Characteristics'!$C:$C,0)))</f>
        <v>Capital Cost Reduction</v>
      </c>
      <c r="C1364" s="254" t="str">
        <f t="shared" si="61"/>
        <v>RnD Building Capital Cost Perc Reduction</v>
      </c>
      <c r="D1364" s="45" t="s">
        <v>120</v>
      </c>
      <c r="E1364" s="45"/>
      <c r="F1364" s="45" t="s">
        <v>321</v>
      </c>
      <c r="G1364" s="45"/>
      <c r="H1364" s="43">
        <v>90</v>
      </c>
      <c r="I1364" s="324" t="s">
        <v>43</v>
      </c>
      <c r="J1364" s="255" t="str">
        <f>IF(ISBLANK(INDEX('Policy Characteristics'!D:D,MATCH($C1364,'Policy Characteristics'!$C:$C,0))),"",INDEX('Policy Characteristics'!D:D,MATCH($C1364,'Policy Characteristics'!$C:$C,0)))</f>
        <v>R&amp;D Capital Cost Reductions</v>
      </c>
      <c r="K1364" s="254" t="str">
        <f>IF(ISBLANK(INDEX('Policy Characteristics'!E:E,MATCH($C1364,'Policy Characteristics'!$C:$C,0))),"",INDEX('Policy Characteristics'!E:E,MATCH($C1364,'Policy Characteristics'!$C:$C,0)))</f>
        <v>RnD building capital cost reduction</v>
      </c>
      <c r="L1364" s="261">
        <f>IF(ISBLANK(INDEX('Policy Characteristics'!F:F,MATCH($C1364,'Policy Characteristics'!$C:$C,0))),"",INDEX('Policy Characteristics'!F:F,MATCH($C1364,'Policy Characteristics'!$C:$C,0)))</f>
        <v>0</v>
      </c>
      <c r="M1364" s="261">
        <f>IF(ISBLANK(INDEX('Policy Characteristics'!G:G,MATCH($C1364,'Policy Characteristics'!$C:$C,0))),"",INDEX('Policy Characteristics'!G:G,MATCH($C1364,'Policy Characteristics'!$C:$C,0)))</f>
        <v>0.4</v>
      </c>
      <c r="N1364" s="261">
        <f>IF(ISBLANK(INDEX('Policy Characteristics'!H:H,MATCH($C1364,'Policy Characteristics'!$C:$C,0))),"",INDEX('Policy Characteristics'!H:H,MATCH($C1364,'Policy Characteristics'!$C:$C,0)))</f>
        <v>0.01</v>
      </c>
      <c r="O1364" s="254" t="str">
        <f>IF(ISBLANK(INDEX('Policy Characteristics'!I:I,MATCH($C1364,'Policy Characteristics'!$C:$C,0))),"",INDEX('Policy Characteristics'!I:I,MATCH($C1364,'Policy Characteristics'!$C:$C,0)))</f>
        <v>% reduction in cost</v>
      </c>
      <c r="P1364" s="254"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254" t="str">
        <f>IF(ISBLANK(INDEX('Policy Characteristics'!K:K,MATCH($C1364,'Policy Characteristics'!$C:$C,0))),"",INDEX('Policy Characteristics'!K:K,MATCH($C1364,'Policy Characteristics'!$C:$C,0)))</f>
        <v>architectural-design.html#rnd</v>
      </c>
      <c r="R1364" s="254" t="str">
        <f>IF(ISBLANK(INDEX('Policy Characteristics'!L:L,MATCH($C1364,'Policy Characteristics'!$C:$C,0))),"",INDEX('Policy Characteristics'!L:L,MATCH($C1364,'Policy Characteristics'!$C:$C,0)))</f>
        <v>research-and-development.html</v>
      </c>
    </row>
    <row r="1365" spans="1:18">
      <c r="A1365" s="254" t="str">
        <f>IF(ISBLANK(INDEX('Policy Characteristics'!A:A,MATCH($C1365,'Policy Characteristics'!$C:$C,0))),"",INDEX('Policy Characteristics'!A:A,MATCH($C1365,'Policy Characteristics'!$C:$C,0)))</f>
        <v>Research and Development</v>
      </c>
      <c r="B1365" s="262" t="str">
        <f>IF(ISBLANK(INDEX('Policy Characteristics'!B:B,MATCH($C1365,'Policy Characteristics'!$C:$C,0))),"",INDEX('Policy Characteristics'!B:B,MATCH($C1365,'Policy Characteristics'!$C:$C,0)))</f>
        <v>Capital Cost Reduction</v>
      </c>
      <c r="C1365" t="s">
        <v>290</v>
      </c>
      <c r="D1365" s="45"/>
      <c r="E1365" s="45"/>
      <c r="F1365" s="45" t="s">
        <v>26</v>
      </c>
      <c r="G1365" s="45"/>
      <c r="H1365" s="43">
        <v>91</v>
      </c>
      <c r="I1365" s="324" t="s">
        <v>43</v>
      </c>
      <c r="J1365" s="255" t="str">
        <f>IF(ISBLANK(INDEX('Policy Characteristics'!D:D,MATCH($C1365,'Policy Characteristics'!$C:$C,0))),"",INDEX('Policy Characteristics'!D:D,MATCH($C1365,'Policy Characteristics'!$C:$C,0)))</f>
        <v>R&amp;D Capital Cost Reductions</v>
      </c>
      <c r="K1365" s="254" t="str">
        <f>IF(ISBLANK(INDEX('Policy Characteristics'!E:E,MATCH($C1365,'Policy Characteristics'!$C:$C,0))),"",INDEX('Policy Characteristics'!E:E,MATCH($C1365,'Policy Characteristics'!$C:$C,0)))</f>
        <v>RnD CCS capital cost reduction</v>
      </c>
      <c r="L1365" s="261">
        <f>IF(ISBLANK(INDEX('Policy Characteristics'!F:F,MATCH($C1365,'Policy Characteristics'!$C:$C,0))),"",INDEX('Policy Characteristics'!F:F,MATCH($C1365,'Policy Characteristics'!$C:$C,0)))</f>
        <v>0</v>
      </c>
      <c r="M1365" s="261">
        <f>IF(ISBLANK(INDEX('Policy Characteristics'!G:G,MATCH($C1365,'Policy Characteristics'!$C:$C,0))),"",INDEX('Policy Characteristics'!G:G,MATCH($C1365,'Policy Characteristics'!$C:$C,0)))</f>
        <v>0.4</v>
      </c>
      <c r="N1365" s="261">
        <f>IF(ISBLANK(INDEX('Policy Characteristics'!H:H,MATCH($C1365,'Policy Characteristics'!$C:$C,0))),"",INDEX('Policy Characteristics'!H:H,MATCH($C1365,'Policy Characteristics'!$C:$C,0)))</f>
        <v>0.01</v>
      </c>
      <c r="O1365" s="254" t="str">
        <f>IF(ISBLANK(INDEX('Policy Characteristics'!I:I,MATCH($C1365,'Policy Characteristics'!$C:$C,0))),"",INDEX('Policy Characteristics'!I:I,MATCH($C1365,'Policy Characteristics'!$C:$C,0)))</f>
        <v>% reduction in cost</v>
      </c>
      <c r="P1365" s="254"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254" t="str">
        <f>IF(ISBLANK(INDEX('Policy Characteristics'!K:K,MATCH($C1365,'Policy Characteristics'!$C:$C,0))),"",INDEX('Policy Characteristics'!K:K,MATCH($C1365,'Policy Characteristics'!$C:$C,0)))</f>
        <v>architectural-design.html#rnd</v>
      </c>
      <c r="R1365" s="254" t="str">
        <f>IF(ISBLANK(INDEX('Policy Characteristics'!L:L,MATCH($C1365,'Policy Characteristics'!$C:$C,0))),"",INDEX('Policy Characteristics'!L:L,MATCH($C1365,'Policy Characteristics'!$C:$C,0)))</f>
        <v>research-and-development.html</v>
      </c>
    </row>
    <row r="1366" spans="1:18">
      <c r="A1366" s="254" t="str">
        <f>IF(ISBLANK(INDEX('Policy Characteristics'!A:A,MATCH($C1366,'Policy Characteristics'!$C:$C,0))),"",INDEX('Policy Characteristics'!A:A,MATCH($C1366,'Policy Characteristics'!$C:$C,0)))</f>
        <v>Research and Development</v>
      </c>
      <c r="B1366" s="262" t="str">
        <f>IF(ISBLANK(INDEX('Policy Characteristics'!B:B,MATCH($C1366,'Policy Characteristics'!$C:$C,0))),"",INDEX('Policy Characteristics'!B:B,MATCH($C1366,'Policy Characteristics'!$C:$C,0)))</f>
        <v>Capital Cost Reduction</v>
      </c>
      <c r="C1366" t="s">
        <v>291</v>
      </c>
      <c r="D1366" s="45" t="s">
        <v>448</v>
      </c>
      <c r="E1366" s="45"/>
      <c r="F1366" s="45" t="s">
        <v>451</v>
      </c>
      <c r="G1366" s="45"/>
      <c r="H1366" s="43">
        <v>92</v>
      </c>
      <c r="I1366" s="324" t="s">
        <v>43</v>
      </c>
      <c r="J1366" s="255" t="str">
        <f>IF(ISBLANK(INDEX('Policy Characteristics'!D:D,MATCH($C1366,'Policy Characteristics'!$C:$C,0))),"",INDEX('Policy Characteristics'!D:D,MATCH($C1366,'Policy Characteristics'!$C:$C,0)))</f>
        <v>R&amp;D Capital Cost Reductions</v>
      </c>
      <c r="K1366" s="254" t="str">
        <f>IF(ISBLANK(INDEX('Policy Characteristics'!E:E,MATCH($C1366,'Policy Characteristics'!$C:$C,0))),"",INDEX('Policy Characteristics'!E:E,MATCH($C1366,'Policy Characteristics'!$C:$C,0)))</f>
        <v>RnD electricity capital cost reduction</v>
      </c>
      <c r="L1366" s="261">
        <f>IF(ISBLANK(INDEX('Policy Characteristics'!F:F,MATCH($C1366,'Policy Characteristics'!$C:$C,0))),"",INDEX('Policy Characteristics'!F:F,MATCH($C1366,'Policy Characteristics'!$C:$C,0)))</f>
        <v>0</v>
      </c>
      <c r="M1366" s="261">
        <f>IF(ISBLANK(INDEX('Policy Characteristics'!G:G,MATCH($C1366,'Policy Characteristics'!$C:$C,0))),"",INDEX('Policy Characteristics'!G:G,MATCH($C1366,'Policy Characteristics'!$C:$C,0)))</f>
        <v>0.4</v>
      </c>
      <c r="N1366" s="261">
        <f>IF(ISBLANK(INDEX('Policy Characteristics'!H:H,MATCH($C1366,'Policy Characteristics'!$C:$C,0))),"",INDEX('Policy Characteristics'!H:H,MATCH($C1366,'Policy Characteristics'!$C:$C,0)))</f>
        <v>0.01</v>
      </c>
      <c r="O1366" s="254" t="str">
        <f>IF(ISBLANK(INDEX('Policy Characteristics'!I:I,MATCH($C1366,'Policy Characteristics'!$C:$C,0))),"",INDEX('Policy Characteristics'!I:I,MATCH($C1366,'Policy Characteristics'!$C:$C,0)))</f>
        <v>% reduction in cost</v>
      </c>
      <c r="P1366" s="254"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254" t="str">
        <f>IF(ISBLANK(INDEX('Policy Characteristics'!K:K,MATCH($C1366,'Policy Characteristics'!$C:$C,0))),"",INDEX('Policy Characteristics'!K:K,MATCH($C1366,'Policy Characteristics'!$C:$C,0)))</f>
        <v>architectural-design.html#rnd</v>
      </c>
      <c r="R1366" s="254" t="str">
        <f>IF(ISBLANK(INDEX('Policy Characteristics'!L:L,MATCH($C1366,'Policy Characteristics'!$C:$C,0))),"",INDEX('Policy Characteristics'!L:L,MATCH($C1366,'Policy Characteristics'!$C:$C,0)))</f>
        <v>research-and-development.html</v>
      </c>
    </row>
    <row r="1367" spans="1:18">
      <c r="A1367" s="254" t="str">
        <f>IF(ISBLANK(INDEX('Policy Characteristics'!A:A,MATCH($C1367,'Policy Characteristics'!$C:$C,0))),"",INDEX('Policy Characteristics'!A:A,MATCH($C1367,'Policy Characteristics'!$C:$C,0)))</f>
        <v>Research and Development</v>
      </c>
      <c r="B1367" s="262" t="str">
        <f>IF(ISBLANK(INDEX('Policy Characteristics'!B:B,MATCH($C1367,'Policy Characteristics'!$C:$C,0))),"",INDEX('Policy Characteristics'!B:B,MATCH($C1367,'Policy Characteristics'!$C:$C,0)))</f>
        <v>Capital Cost Reduction</v>
      </c>
      <c r="C1367" s="254" t="str">
        <f t="shared" ref="C1367:C1389" si="62">C$1366</f>
        <v>RnD Electricity Capital Cost Perc Reduction</v>
      </c>
      <c r="D1367" s="6" t="s">
        <v>3498</v>
      </c>
      <c r="E1367" s="45"/>
      <c r="F1367" s="6" t="s">
        <v>3511</v>
      </c>
      <c r="G1367" s="45"/>
      <c r="H1367" s="43">
        <v>93</v>
      </c>
      <c r="I1367" s="324" t="s">
        <v>43</v>
      </c>
      <c r="J1367" s="255" t="str">
        <f>IF(ISBLANK(INDEX('Policy Characteristics'!D:D,MATCH($C1367,'Policy Characteristics'!$C:$C,0))),"",INDEX('Policy Characteristics'!D:D,MATCH($C1367,'Policy Characteristics'!$C:$C,0)))</f>
        <v>R&amp;D Capital Cost Reductions</v>
      </c>
      <c r="K1367" s="254" t="str">
        <f>IF(ISBLANK(INDEX('Policy Characteristics'!E:E,MATCH($C1367,'Policy Characteristics'!$C:$C,0))),"",INDEX('Policy Characteristics'!E:E,MATCH($C1367,'Policy Characteristics'!$C:$C,0)))</f>
        <v>RnD electricity capital cost reduction</v>
      </c>
      <c r="L1367" s="261">
        <f>IF(ISBLANK(INDEX('Policy Characteristics'!F:F,MATCH($C1367,'Policy Characteristics'!$C:$C,0))),"",INDEX('Policy Characteristics'!F:F,MATCH($C1367,'Policy Characteristics'!$C:$C,0)))</f>
        <v>0</v>
      </c>
      <c r="M1367" s="261">
        <f>IF(ISBLANK(INDEX('Policy Characteristics'!G:G,MATCH($C1367,'Policy Characteristics'!$C:$C,0))),"",INDEX('Policy Characteristics'!G:G,MATCH($C1367,'Policy Characteristics'!$C:$C,0)))</f>
        <v>0.4</v>
      </c>
      <c r="N1367" s="261">
        <f>IF(ISBLANK(INDEX('Policy Characteristics'!H:H,MATCH($C1367,'Policy Characteristics'!$C:$C,0))),"",INDEX('Policy Characteristics'!H:H,MATCH($C1367,'Policy Characteristics'!$C:$C,0)))</f>
        <v>0.01</v>
      </c>
      <c r="O1367" s="254" t="str">
        <f>IF(ISBLANK(INDEX('Policy Characteristics'!I:I,MATCH($C1367,'Policy Characteristics'!$C:$C,0))),"",INDEX('Policy Characteristics'!I:I,MATCH($C1367,'Policy Characteristics'!$C:$C,0)))</f>
        <v>% reduction in cost</v>
      </c>
      <c r="P1367" s="254"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254" t="str">
        <f>IF(ISBLANK(INDEX('Policy Characteristics'!K:K,MATCH($C1367,'Policy Characteristics'!$C:$C,0))),"",INDEX('Policy Characteristics'!K:K,MATCH($C1367,'Policy Characteristics'!$C:$C,0)))</f>
        <v>architectural-design.html#rnd</v>
      </c>
      <c r="R1367" s="254" t="str">
        <f>IF(ISBLANK(INDEX('Policy Characteristics'!L:L,MATCH($C1367,'Policy Characteristics'!$C:$C,0))),"",INDEX('Policy Characteristics'!L:L,MATCH($C1367,'Policy Characteristics'!$C:$C,0)))</f>
        <v>research-and-development.html</v>
      </c>
    </row>
    <row r="1368" spans="1:18">
      <c r="A1368" s="254" t="str">
        <f>IF(ISBLANK(INDEX('Policy Characteristics'!A:A,MATCH($C1368,'Policy Characteristics'!$C:$C,0))),"",INDEX('Policy Characteristics'!A:A,MATCH($C1368,'Policy Characteristics'!$C:$C,0)))</f>
        <v>Research and Development</v>
      </c>
      <c r="B1368" s="262" t="str">
        <f>IF(ISBLANK(INDEX('Policy Characteristics'!B:B,MATCH($C1368,'Policy Characteristics'!$C:$C,0))),"",INDEX('Policy Characteristics'!B:B,MATCH($C1368,'Policy Characteristics'!$C:$C,0)))</f>
        <v>Capital Cost Reduction</v>
      </c>
      <c r="C1368" s="254" t="str">
        <f t="shared" si="62"/>
        <v>RnD Electricity Capital Cost Perc Reduction</v>
      </c>
      <c r="D1368" s="6" t="s">
        <v>3499</v>
      </c>
      <c r="E1368" s="45"/>
      <c r="F1368" s="6" t="s">
        <v>3512</v>
      </c>
      <c r="G1368" s="45"/>
      <c r="H1368" s="43">
        <v>1810</v>
      </c>
      <c r="I1368" s="324" t="s">
        <v>43</v>
      </c>
      <c r="J1368" s="255" t="str">
        <f>IF(ISBLANK(INDEX('Policy Characteristics'!D:D,MATCH($C1368,'Policy Characteristics'!$C:$C,0))),"",INDEX('Policy Characteristics'!D:D,MATCH($C1368,'Policy Characteristics'!$C:$C,0)))</f>
        <v>R&amp;D Capital Cost Reductions</v>
      </c>
      <c r="K1368" s="254" t="str">
        <f>IF(ISBLANK(INDEX('Policy Characteristics'!E:E,MATCH($C1368,'Policy Characteristics'!$C:$C,0))),"",INDEX('Policy Characteristics'!E:E,MATCH($C1368,'Policy Characteristics'!$C:$C,0)))</f>
        <v>RnD electricity capital cost reduction</v>
      </c>
      <c r="L1368" s="261">
        <f>IF(ISBLANK(INDEX('Policy Characteristics'!F:F,MATCH($C1368,'Policy Characteristics'!$C:$C,0))),"",INDEX('Policy Characteristics'!F:F,MATCH($C1368,'Policy Characteristics'!$C:$C,0)))</f>
        <v>0</v>
      </c>
      <c r="M1368" s="261">
        <f>IF(ISBLANK(INDEX('Policy Characteristics'!G:G,MATCH($C1368,'Policy Characteristics'!$C:$C,0))),"",INDEX('Policy Characteristics'!G:G,MATCH($C1368,'Policy Characteristics'!$C:$C,0)))</f>
        <v>0.4</v>
      </c>
      <c r="N1368" s="261">
        <f>IF(ISBLANK(INDEX('Policy Characteristics'!H:H,MATCH($C1368,'Policy Characteristics'!$C:$C,0))),"",INDEX('Policy Characteristics'!H:H,MATCH($C1368,'Policy Characteristics'!$C:$C,0)))</f>
        <v>0.01</v>
      </c>
      <c r="O1368" s="254" t="str">
        <f>IF(ISBLANK(INDEX('Policy Characteristics'!I:I,MATCH($C1368,'Policy Characteristics'!$C:$C,0))),"",INDEX('Policy Characteristics'!I:I,MATCH($C1368,'Policy Characteristics'!$C:$C,0)))</f>
        <v>% reduction in cost</v>
      </c>
      <c r="P1368" s="254"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254" t="str">
        <f>IF(ISBLANK(INDEX('Policy Characteristics'!K:K,MATCH($C1368,'Policy Characteristics'!$C:$C,0))),"",INDEX('Policy Characteristics'!K:K,MATCH($C1368,'Policy Characteristics'!$C:$C,0)))</f>
        <v>architectural-design.html#rnd</v>
      </c>
      <c r="R1368" s="254" t="str">
        <f>IF(ISBLANK(INDEX('Policy Characteristics'!L:L,MATCH($C1368,'Policy Characteristics'!$C:$C,0))),"",INDEX('Policy Characteristics'!L:L,MATCH($C1368,'Policy Characteristics'!$C:$C,0)))</f>
        <v>research-and-development.html</v>
      </c>
    </row>
    <row r="1369" spans="1:18">
      <c r="A1369" s="254" t="str">
        <f>IF(ISBLANK(INDEX('Policy Characteristics'!A:A,MATCH($C1369,'Policy Characteristics'!$C:$C,0))),"",INDEX('Policy Characteristics'!A:A,MATCH($C1369,'Policy Characteristics'!$C:$C,0)))</f>
        <v>Research and Development</v>
      </c>
      <c r="B1369" s="262" t="str">
        <f>IF(ISBLANK(INDEX('Policy Characteristics'!B:B,MATCH($C1369,'Policy Characteristics'!$C:$C,0))),"",INDEX('Policy Characteristics'!B:B,MATCH($C1369,'Policy Characteristics'!$C:$C,0)))</f>
        <v>Capital Cost Reduction</v>
      </c>
      <c r="C1369" s="254" t="str">
        <f t="shared" si="62"/>
        <v>RnD Electricity Capital Cost Perc Reduction</v>
      </c>
      <c r="D1369" s="6" t="s">
        <v>76</v>
      </c>
      <c r="E1369" s="45"/>
      <c r="F1369" s="6" t="s">
        <v>3513</v>
      </c>
      <c r="G1369" s="45"/>
      <c r="H1369" s="43">
        <v>94</v>
      </c>
      <c r="I1369" s="324" t="s">
        <v>43</v>
      </c>
      <c r="J1369" s="255" t="str">
        <f>IF(ISBLANK(INDEX('Policy Characteristics'!D:D,MATCH($C1369,'Policy Characteristics'!$C:$C,0))),"",INDEX('Policy Characteristics'!D:D,MATCH($C1369,'Policy Characteristics'!$C:$C,0)))</f>
        <v>R&amp;D Capital Cost Reductions</v>
      </c>
      <c r="K1369" s="254" t="str">
        <f>IF(ISBLANK(INDEX('Policy Characteristics'!E:E,MATCH($C1369,'Policy Characteristics'!$C:$C,0))),"",INDEX('Policy Characteristics'!E:E,MATCH($C1369,'Policy Characteristics'!$C:$C,0)))</f>
        <v>RnD electricity capital cost reduction</v>
      </c>
      <c r="L1369" s="261">
        <f>IF(ISBLANK(INDEX('Policy Characteristics'!F:F,MATCH($C1369,'Policy Characteristics'!$C:$C,0))),"",INDEX('Policy Characteristics'!F:F,MATCH($C1369,'Policy Characteristics'!$C:$C,0)))</f>
        <v>0</v>
      </c>
      <c r="M1369" s="261">
        <f>IF(ISBLANK(INDEX('Policy Characteristics'!G:G,MATCH($C1369,'Policy Characteristics'!$C:$C,0))),"",INDEX('Policy Characteristics'!G:G,MATCH($C1369,'Policy Characteristics'!$C:$C,0)))</f>
        <v>0.4</v>
      </c>
      <c r="N1369" s="261">
        <f>IF(ISBLANK(INDEX('Policy Characteristics'!H:H,MATCH($C1369,'Policy Characteristics'!$C:$C,0))),"",INDEX('Policy Characteristics'!H:H,MATCH($C1369,'Policy Characteristics'!$C:$C,0)))</f>
        <v>0.01</v>
      </c>
      <c r="O1369" s="254" t="str">
        <f>IF(ISBLANK(INDEX('Policy Characteristics'!I:I,MATCH($C1369,'Policy Characteristics'!$C:$C,0))),"",INDEX('Policy Characteristics'!I:I,MATCH($C1369,'Policy Characteristics'!$C:$C,0)))</f>
        <v>% reduction in cost</v>
      </c>
      <c r="P1369" s="254"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254" t="str">
        <f>IF(ISBLANK(INDEX('Policy Characteristics'!K:K,MATCH($C1369,'Policy Characteristics'!$C:$C,0))),"",INDEX('Policy Characteristics'!K:K,MATCH($C1369,'Policy Characteristics'!$C:$C,0)))</f>
        <v>architectural-design.html#rnd</v>
      </c>
      <c r="R1369" s="254" t="str">
        <f>IF(ISBLANK(INDEX('Policy Characteristics'!L:L,MATCH($C1369,'Policy Characteristics'!$C:$C,0))),"",INDEX('Policy Characteristics'!L:L,MATCH($C1369,'Policy Characteristics'!$C:$C,0)))</f>
        <v>research-and-development.html</v>
      </c>
    </row>
    <row r="1370" spans="1:18">
      <c r="A1370" s="254" t="str">
        <f>IF(ISBLANK(INDEX('Policy Characteristics'!A:A,MATCH($C1370,'Policy Characteristics'!$C:$C,0))),"",INDEX('Policy Characteristics'!A:A,MATCH($C1370,'Policy Characteristics'!$C:$C,0)))</f>
        <v>Research and Development</v>
      </c>
      <c r="B1370" s="262" t="str">
        <f>IF(ISBLANK(INDEX('Policy Characteristics'!B:B,MATCH($C1370,'Policy Characteristics'!$C:$C,0))),"",INDEX('Policy Characteristics'!B:B,MATCH($C1370,'Policy Characteristics'!$C:$C,0)))</f>
        <v>Capital Cost Reduction</v>
      </c>
      <c r="C1370" s="254" t="str">
        <f t="shared" si="62"/>
        <v>RnD Electricity Capital Cost Perc Reduction</v>
      </c>
      <c r="D1370" s="6" t="s">
        <v>77</v>
      </c>
      <c r="E1370" s="45"/>
      <c r="F1370" s="6" t="s">
        <v>322</v>
      </c>
      <c r="G1370" s="45"/>
      <c r="H1370" s="43">
        <v>95</v>
      </c>
      <c r="I1370" s="324" t="s">
        <v>43</v>
      </c>
      <c r="J1370" s="255" t="str">
        <f>IF(ISBLANK(INDEX('Policy Characteristics'!D:D,MATCH($C1370,'Policy Characteristics'!$C:$C,0))),"",INDEX('Policy Characteristics'!D:D,MATCH($C1370,'Policy Characteristics'!$C:$C,0)))</f>
        <v>R&amp;D Capital Cost Reductions</v>
      </c>
      <c r="K1370" s="254" t="str">
        <f>IF(ISBLANK(INDEX('Policy Characteristics'!E:E,MATCH($C1370,'Policy Characteristics'!$C:$C,0))),"",INDEX('Policy Characteristics'!E:E,MATCH($C1370,'Policy Characteristics'!$C:$C,0)))</f>
        <v>RnD electricity capital cost reduction</v>
      </c>
      <c r="L1370" s="261">
        <f>IF(ISBLANK(INDEX('Policy Characteristics'!F:F,MATCH($C1370,'Policy Characteristics'!$C:$C,0))),"",INDEX('Policy Characteristics'!F:F,MATCH($C1370,'Policy Characteristics'!$C:$C,0)))</f>
        <v>0</v>
      </c>
      <c r="M1370" s="261">
        <f>IF(ISBLANK(INDEX('Policy Characteristics'!G:G,MATCH($C1370,'Policy Characteristics'!$C:$C,0))),"",INDEX('Policy Characteristics'!G:G,MATCH($C1370,'Policy Characteristics'!$C:$C,0)))</f>
        <v>0.4</v>
      </c>
      <c r="N1370" s="261">
        <f>IF(ISBLANK(INDEX('Policy Characteristics'!H:H,MATCH($C1370,'Policy Characteristics'!$C:$C,0))),"",INDEX('Policy Characteristics'!H:H,MATCH($C1370,'Policy Characteristics'!$C:$C,0)))</f>
        <v>0.01</v>
      </c>
      <c r="O1370" s="254" t="str">
        <f>IF(ISBLANK(INDEX('Policy Characteristics'!I:I,MATCH($C1370,'Policy Characteristics'!$C:$C,0))),"",INDEX('Policy Characteristics'!I:I,MATCH($C1370,'Policy Characteristics'!$C:$C,0)))</f>
        <v>% reduction in cost</v>
      </c>
      <c r="P1370" s="254"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254" t="str">
        <f>IF(ISBLANK(INDEX('Policy Characteristics'!K:K,MATCH($C1370,'Policy Characteristics'!$C:$C,0))),"",INDEX('Policy Characteristics'!K:K,MATCH($C1370,'Policy Characteristics'!$C:$C,0)))</f>
        <v>architectural-design.html#rnd</v>
      </c>
      <c r="R1370" s="254" t="str">
        <f>IF(ISBLANK(INDEX('Policy Characteristics'!L:L,MATCH($C1370,'Policy Characteristics'!$C:$C,0))),"",INDEX('Policy Characteristics'!L:L,MATCH($C1370,'Policy Characteristics'!$C:$C,0)))</f>
        <v>research-and-development.html</v>
      </c>
    </row>
    <row r="1371" spans="1:18">
      <c r="A1371" s="254" t="str">
        <f>IF(ISBLANK(INDEX('Policy Characteristics'!A:A,MATCH($C1371,'Policy Characteristics'!$C:$C,0))),"",INDEX('Policy Characteristics'!A:A,MATCH($C1371,'Policy Characteristics'!$C:$C,0)))</f>
        <v>Research and Development</v>
      </c>
      <c r="B1371" s="262" t="str">
        <f>IF(ISBLANK(INDEX('Policy Characteristics'!B:B,MATCH($C1371,'Policy Characteristics'!$C:$C,0))),"",INDEX('Policy Characteristics'!B:B,MATCH($C1371,'Policy Characteristics'!$C:$C,0)))</f>
        <v>Capital Cost Reduction</v>
      </c>
      <c r="C1371" s="254" t="str">
        <f t="shared" si="62"/>
        <v>RnD Electricity Capital Cost Perc Reduction</v>
      </c>
      <c r="D1371" s="6" t="s">
        <v>449</v>
      </c>
      <c r="E1371" s="45"/>
      <c r="F1371" s="6" t="s">
        <v>453</v>
      </c>
      <c r="G1371" s="45"/>
      <c r="H1371" s="43">
        <v>96</v>
      </c>
      <c r="I1371" s="324" t="s">
        <v>43</v>
      </c>
      <c r="J1371" s="255" t="str">
        <f>IF(ISBLANK(INDEX('Policy Characteristics'!D:D,MATCH($C1371,'Policy Characteristics'!$C:$C,0))),"",INDEX('Policy Characteristics'!D:D,MATCH($C1371,'Policy Characteristics'!$C:$C,0)))</f>
        <v>R&amp;D Capital Cost Reductions</v>
      </c>
      <c r="K1371" s="254" t="str">
        <f>IF(ISBLANK(INDEX('Policy Characteristics'!E:E,MATCH($C1371,'Policy Characteristics'!$C:$C,0))),"",INDEX('Policy Characteristics'!E:E,MATCH($C1371,'Policy Characteristics'!$C:$C,0)))</f>
        <v>RnD electricity capital cost reduction</v>
      </c>
      <c r="L1371" s="261">
        <f>IF(ISBLANK(INDEX('Policy Characteristics'!F:F,MATCH($C1371,'Policy Characteristics'!$C:$C,0))),"",INDEX('Policy Characteristics'!F:F,MATCH($C1371,'Policy Characteristics'!$C:$C,0)))</f>
        <v>0</v>
      </c>
      <c r="M1371" s="261">
        <f>IF(ISBLANK(INDEX('Policy Characteristics'!G:G,MATCH($C1371,'Policy Characteristics'!$C:$C,0))),"",INDEX('Policy Characteristics'!G:G,MATCH($C1371,'Policy Characteristics'!$C:$C,0)))</f>
        <v>0.4</v>
      </c>
      <c r="N1371" s="261">
        <f>IF(ISBLANK(INDEX('Policy Characteristics'!H:H,MATCH($C1371,'Policy Characteristics'!$C:$C,0))),"",INDEX('Policy Characteristics'!H:H,MATCH($C1371,'Policy Characteristics'!$C:$C,0)))</f>
        <v>0.01</v>
      </c>
      <c r="O1371" s="254" t="str">
        <f>IF(ISBLANK(INDEX('Policy Characteristics'!I:I,MATCH($C1371,'Policy Characteristics'!$C:$C,0))),"",INDEX('Policy Characteristics'!I:I,MATCH($C1371,'Policy Characteristics'!$C:$C,0)))</f>
        <v>% reduction in cost</v>
      </c>
      <c r="P1371" s="254"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254" t="str">
        <f>IF(ISBLANK(INDEX('Policy Characteristics'!K:K,MATCH($C1371,'Policy Characteristics'!$C:$C,0))),"",INDEX('Policy Characteristics'!K:K,MATCH($C1371,'Policy Characteristics'!$C:$C,0)))</f>
        <v>architectural-design.html#rnd</v>
      </c>
      <c r="R1371" s="254" t="str">
        <f>IF(ISBLANK(INDEX('Policy Characteristics'!L:L,MATCH($C1371,'Policy Characteristics'!$C:$C,0))),"",INDEX('Policy Characteristics'!L:L,MATCH($C1371,'Policy Characteristics'!$C:$C,0)))</f>
        <v>research-and-development.html</v>
      </c>
    </row>
    <row r="1372" spans="1:18">
      <c r="A1372" s="254" t="str">
        <f>IF(ISBLANK(INDEX('Policy Characteristics'!A:A,MATCH($C1372,'Policy Characteristics'!$C:$C,0))),"",INDEX('Policy Characteristics'!A:A,MATCH($C1372,'Policy Characteristics'!$C:$C,0)))</f>
        <v>Research and Development</v>
      </c>
      <c r="B1372" s="262" t="str">
        <f>IF(ISBLANK(INDEX('Policy Characteristics'!B:B,MATCH($C1372,'Policy Characteristics'!$C:$C,0))),"",INDEX('Policy Characteristics'!B:B,MATCH($C1372,'Policy Characteristics'!$C:$C,0)))</f>
        <v>Capital Cost Reduction</v>
      </c>
      <c r="C1372" s="254" t="str">
        <f t="shared" si="62"/>
        <v>RnD Electricity Capital Cost Perc Reduction</v>
      </c>
      <c r="D1372" s="6" t="s">
        <v>78</v>
      </c>
      <c r="E1372" s="45"/>
      <c r="F1372" s="6" t="s">
        <v>323</v>
      </c>
      <c r="G1372" s="45"/>
      <c r="H1372" s="43">
        <v>97</v>
      </c>
      <c r="I1372" s="324" t="s">
        <v>43</v>
      </c>
      <c r="J1372" s="255" t="str">
        <f>IF(ISBLANK(INDEX('Policy Characteristics'!D:D,MATCH($C1372,'Policy Characteristics'!$C:$C,0))),"",INDEX('Policy Characteristics'!D:D,MATCH($C1372,'Policy Characteristics'!$C:$C,0)))</f>
        <v>R&amp;D Capital Cost Reductions</v>
      </c>
      <c r="K1372" s="254" t="str">
        <f>IF(ISBLANK(INDEX('Policy Characteristics'!E:E,MATCH($C1372,'Policy Characteristics'!$C:$C,0))),"",INDEX('Policy Characteristics'!E:E,MATCH($C1372,'Policy Characteristics'!$C:$C,0)))</f>
        <v>RnD electricity capital cost reduction</v>
      </c>
      <c r="L1372" s="261">
        <f>IF(ISBLANK(INDEX('Policy Characteristics'!F:F,MATCH($C1372,'Policy Characteristics'!$C:$C,0))),"",INDEX('Policy Characteristics'!F:F,MATCH($C1372,'Policy Characteristics'!$C:$C,0)))</f>
        <v>0</v>
      </c>
      <c r="M1372" s="261">
        <f>IF(ISBLANK(INDEX('Policy Characteristics'!G:G,MATCH($C1372,'Policy Characteristics'!$C:$C,0))),"",INDEX('Policy Characteristics'!G:G,MATCH($C1372,'Policy Characteristics'!$C:$C,0)))</f>
        <v>0.4</v>
      </c>
      <c r="N1372" s="261">
        <f>IF(ISBLANK(INDEX('Policy Characteristics'!H:H,MATCH($C1372,'Policy Characteristics'!$C:$C,0))),"",INDEX('Policy Characteristics'!H:H,MATCH($C1372,'Policy Characteristics'!$C:$C,0)))</f>
        <v>0.01</v>
      </c>
      <c r="O1372" s="254" t="str">
        <f>IF(ISBLANK(INDEX('Policy Characteristics'!I:I,MATCH($C1372,'Policy Characteristics'!$C:$C,0))),"",INDEX('Policy Characteristics'!I:I,MATCH($C1372,'Policy Characteristics'!$C:$C,0)))</f>
        <v>% reduction in cost</v>
      </c>
      <c r="P1372" s="254"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254" t="str">
        <f>IF(ISBLANK(INDEX('Policy Characteristics'!K:K,MATCH($C1372,'Policy Characteristics'!$C:$C,0))),"",INDEX('Policy Characteristics'!K:K,MATCH($C1372,'Policy Characteristics'!$C:$C,0)))</f>
        <v>architectural-design.html#rnd</v>
      </c>
      <c r="R1372" s="254" t="str">
        <f>IF(ISBLANK(INDEX('Policy Characteristics'!L:L,MATCH($C1372,'Policy Characteristics'!$C:$C,0))),"",INDEX('Policy Characteristics'!L:L,MATCH($C1372,'Policy Characteristics'!$C:$C,0)))</f>
        <v>research-and-development.html</v>
      </c>
    </row>
    <row r="1373" spans="1:18">
      <c r="A1373" s="254" t="str">
        <f>IF(ISBLANK(INDEX('Policy Characteristics'!A:A,MATCH($C1373,'Policy Characteristics'!$C:$C,0))),"",INDEX('Policy Characteristics'!A:A,MATCH($C1373,'Policy Characteristics'!$C:$C,0)))</f>
        <v>Research and Development</v>
      </c>
      <c r="B1373" s="262" t="str">
        <f>IF(ISBLANK(INDEX('Policy Characteristics'!B:B,MATCH($C1373,'Policy Characteristics'!$C:$C,0))),"",INDEX('Policy Characteristics'!B:B,MATCH($C1373,'Policy Characteristics'!$C:$C,0)))</f>
        <v>Capital Cost Reduction</v>
      </c>
      <c r="C1373" s="254" t="str">
        <f t="shared" si="62"/>
        <v>RnD Electricity Capital Cost Perc Reduction</v>
      </c>
      <c r="D1373" s="6" t="s">
        <v>79</v>
      </c>
      <c r="E1373" s="45"/>
      <c r="F1373" s="6" t="s">
        <v>324</v>
      </c>
      <c r="G1373" s="45"/>
      <c r="H1373" s="43">
        <v>98</v>
      </c>
      <c r="I1373" s="324" t="s">
        <v>43</v>
      </c>
      <c r="J1373" s="255" t="str">
        <f>IF(ISBLANK(INDEX('Policy Characteristics'!D:D,MATCH($C1373,'Policy Characteristics'!$C:$C,0))),"",INDEX('Policy Characteristics'!D:D,MATCH($C1373,'Policy Characteristics'!$C:$C,0)))</f>
        <v>R&amp;D Capital Cost Reductions</v>
      </c>
      <c r="K1373" s="254" t="str">
        <f>IF(ISBLANK(INDEX('Policy Characteristics'!E:E,MATCH($C1373,'Policy Characteristics'!$C:$C,0))),"",INDEX('Policy Characteristics'!E:E,MATCH($C1373,'Policy Characteristics'!$C:$C,0)))</f>
        <v>RnD electricity capital cost reduction</v>
      </c>
      <c r="L1373" s="261">
        <f>IF(ISBLANK(INDEX('Policy Characteristics'!F:F,MATCH($C1373,'Policy Characteristics'!$C:$C,0))),"",INDEX('Policy Characteristics'!F:F,MATCH($C1373,'Policy Characteristics'!$C:$C,0)))</f>
        <v>0</v>
      </c>
      <c r="M1373" s="261">
        <f>IF(ISBLANK(INDEX('Policy Characteristics'!G:G,MATCH($C1373,'Policy Characteristics'!$C:$C,0))),"",INDEX('Policy Characteristics'!G:G,MATCH($C1373,'Policy Characteristics'!$C:$C,0)))</f>
        <v>0.4</v>
      </c>
      <c r="N1373" s="261">
        <f>IF(ISBLANK(INDEX('Policy Characteristics'!H:H,MATCH($C1373,'Policy Characteristics'!$C:$C,0))),"",INDEX('Policy Characteristics'!H:H,MATCH($C1373,'Policy Characteristics'!$C:$C,0)))</f>
        <v>0.01</v>
      </c>
      <c r="O1373" s="254" t="str">
        <f>IF(ISBLANK(INDEX('Policy Characteristics'!I:I,MATCH($C1373,'Policy Characteristics'!$C:$C,0))),"",INDEX('Policy Characteristics'!I:I,MATCH($C1373,'Policy Characteristics'!$C:$C,0)))</f>
        <v>% reduction in cost</v>
      </c>
      <c r="P1373" s="254"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254" t="str">
        <f>IF(ISBLANK(INDEX('Policy Characteristics'!K:K,MATCH($C1373,'Policy Characteristics'!$C:$C,0))),"",INDEX('Policy Characteristics'!K:K,MATCH($C1373,'Policy Characteristics'!$C:$C,0)))</f>
        <v>architectural-design.html#rnd</v>
      </c>
      <c r="R1373" s="254" t="str">
        <f>IF(ISBLANK(INDEX('Policy Characteristics'!L:L,MATCH($C1373,'Policy Characteristics'!$C:$C,0))),"",INDEX('Policy Characteristics'!L:L,MATCH($C1373,'Policy Characteristics'!$C:$C,0)))</f>
        <v>research-and-development.html</v>
      </c>
    </row>
    <row r="1374" spans="1:18">
      <c r="A1374" s="254" t="str">
        <f>IF(ISBLANK(INDEX('Policy Characteristics'!A:A,MATCH($C1374,'Policy Characteristics'!$C:$C,0))),"",INDEX('Policy Characteristics'!A:A,MATCH($C1374,'Policy Characteristics'!$C:$C,0)))</f>
        <v>Research and Development</v>
      </c>
      <c r="B1374" s="262" t="str">
        <f>IF(ISBLANK(INDEX('Policy Characteristics'!B:B,MATCH($C1374,'Policy Characteristics'!$C:$C,0))),"",INDEX('Policy Characteristics'!B:B,MATCH($C1374,'Policy Characteristics'!$C:$C,0)))</f>
        <v>Capital Cost Reduction</v>
      </c>
      <c r="C1374" s="254" t="str">
        <f t="shared" si="62"/>
        <v>RnD Electricity Capital Cost Perc Reduction</v>
      </c>
      <c r="D1374" s="6" t="s">
        <v>80</v>
      </c>
      <c r="E1374" s="45"/>
      <c r="F1374" s="6" t="s">
        <v>325</v>
      </c>
      <c r="G1374" s="45"/>
      <c r="H1374" s="43">
        <v>99</v>
      </c>
      <c r="I1374" s="324" t="s">
        <v>43</v>
      </c>
      <c r="J1374" s="255" t="str">
        <f>IF(ISBLANK(INDEX('Policy Characteristics'!D:D,MATCH($C1374,'Policy Characteristics'!$C:$C,0))),"",INDEX('Policy Characteristics'!D:D,MATCH($C1374,'Policy Characteristics'!$C:$C,0)))</f>
        <v>R&amp;D Capital Cost Reductions</v>
      </c>
      <c r="K1374" s="254" t="str">
        <f>IF(ISBLANK(INDEX('Policy Characteristics'!E:E,MATCH($C1374,'Policy Characteristics'!$C:$C,0))),"",INDEX('Policy Characteristics'!E:E,MATCH($C1374,'Policy Characteristics'!$C:$C,0)))</f>
        <v>RnD electricity capital cost reduction</v>
      </c>
      <c r="L1374" s="261">
        <f>IF(ISBLANK(INDEX('Policy Characteristics'!F:F,MATCH($C1374,'Policy Characteristics'!$C:$C,0))),"",INDEX('Policy Characteristics'!F:F,MATCH($C1374,'Policy Characteristics'!$C:$C,0)))</f>
        <v>0</v>
      </c>
      <c r="M1374" s="261">
        <f>IF(ISBLANK(INDEX('Policy Characteristics'!G:G,MATCH($C1374,'Policy Characteristics'!$C:$C,0))),"",INDEX('Policy Characteristics'!G:G,MATCH($C1374,'Policy Characteristics'!$C:$C,0)))</f>
        <v>0.4</v>
      </c>
      <c r="N1374" s="261">
        <f>IF(ISBLANK(INDEX('Policy Characteristics'!H:H,MATCH($C1374,'Policy Characteristics'!$C:$C,0))),"",INDEX('Policy Characteristics'!H:H,MATCH($C1374,'Policy Characteristics'!$C:$C,0)))</f>
        <v>0.01</v>
      </c>
      <c r="O1374" s="254" t="str">
        <f>IF(ISBLANK(INDEX('Policy Characteristics'!I:I,MATCH($C1374,'Policy Characteristics'!$C:$C,0))),"",INDEX('Policy Characteristics'!I:I,MATCH($C1374,'Policy Characteristics'!$C:$C,0)))</f>
        <v>% reduction in cost</v>
      </c>
      <c r="P1374" s="254"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254" t="str">
        <f>IF(ISBLANK(INDEX('Policy Characteristics'!K:K,MATCH($C1374,'Policy Characteristics'!$C:$C,0))),"",INDEX('Policy Characteristics'!K:K,MATCH($C1374,'Policy Characteristics'!$C:$C,0)))</f>
        <v>architectural-design.html#rnd</v>
      </c>
      <c r="R1374" s="254" t="str">
        <f>IF(ISBLANK(INDEX('Policy Characteristics'!L:L,MATCH($C1374,'Policy Characteristics'!$C:$C,0))),"",INDEX('Policy Characteristics'!L:L,MATCH($C1374,'Policy Characteristics'!$C:$C,0)))</f>
        <v>research-and-development.html</v>
      </c>
    </row>
    <row r="1375" spans="1:18">
      <c r="A1375" s="254" t="str">
        <f>IF(ISBLANK(INDEX('Policy Characteristics'!A:A,MATCH($C1375,'Policy Characteristics'!$C:$C,0))),"",INDEX('Policy Characteristics'!A:A,MATCH($C1375,'Policy Characteristics'!$C:$C,0)))</f>
        <v>Research and Development</v>
      </c>
      <c r="B1375" s="262" t="str">
        <f>IF(ISBLANK(INDEX('Policy Characteristics'!B:B,MATCH($C1375,'Policy Characteristics'!$C:$C,0))),"",INDEX('Policy Characteristics'!B:B,MATCH($C1375,'Policy Characteristics'!$C:$C,0)))</f>
        <v>Capital Cost Reduction</v>
      </c>
      <c r="C1375" s="254" t="str">
        <f t="shared" si="62"/>
        <v>RnD Electricity Capital Cost Perc Reduction</v>
      </c>
      <c r="D1375" s="6" t="s">
        <v>2426</v>
      </c>
      <c r="E1375" s="45"/>
      <c r="F1375" s="6" t="s">
        <v>3514</v>
      </c>
      <c r="G1375" s="45"/>
      <c r="H1375" s="43">
        <v>192</v>
      </c>
      <c r="I1375" s="324" t="s">
        <v>43</v>
      </c>
      <c r="J1375" s="255" t="str">
        <f>IF(ISBLANK(INDEX('Policy Characteristics'!D:D,MATCH($C1375,'Policy Characteristics'!$C:$C,0))),"",INDEX('Policy Characteristics'!D:D,MATCH($C1375,'Policy Characteristics'!$C:$C,0)))</f>
        <v>R&amp;D Capital Cost Reductions</v>
      </c>
      <c r="K1375" s="254" t="str">
        <f>IF(ISBLANK(INDEX('Policy Characteristics'!E:E,MATCH($C1375,'Policy Characteristics'!$C:$C,0))),"",INDEX('Policy Characteristics'!E:E,MATCH($C1375,'Policy Characteristics'!$C:$C,0)))</f>
        <v>RnD electricity capital cost reduction</v>
      </c>
      <c r="L1375" s="261">
        <f>IF(ISBLANK(INDEX('Policy Characteristics'!F:F,MATCH($C1375,'Policy Characteristics'!$C:$C,0))),"",INDEX('Policy Characteristics'!F:F,MATCH($C1375,'Policy Characteristics'!$C:$C,0)))</f>
        <v>0</v>
      </c>
      <c r="M1375" s="261">
        <f>IF(ISBLANK(INDEX('Policy Characteristics'!G:G,MATCH($C1375,'Policy Characteristics'!$C:$C,0))),"",INDEX('Policy Characteristics'!G:G,MATCH($C1375,'Policy Characteristics'!$C:$C,0)))</f>
        <v>0.4</v>
      </c>
      <c r="N1375" s="261">
        <f>IF(ISBLANK(INDEX('Policy Characteristics'!H:H,MATCH($C1375,'Policy Characteristics'!$C:$C,0))),"",INDEX('Policy Characteristics'!H:H,MATCH($C1375,'Policy Characteristics'!$C:$C,0)))</f>
        <v>0.01</v>
      </c>
      <c r="O1375" s="254" t="str">
        <f>IF(ISBLANK(INDEX('Policy Characteristics'!I:I,MATCH($C1375,'Policy Characteristics'!$C:$C,0))),"",INDEX('Policy Characteristics'!I:I,MATCH($C1375,'Policy Characteristics'!$C:$C,0)))</f>
        <v>% reduction in cost</v>
      </c>
      <c r="P1375" s="254"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254" t="str">
        <f>IF(ISBLANK(INDEX('Policy Characteristics'!K:K,MATCH($C1375,'Policy Characteristics'!$C:$C,0))),"",INDEX('Policy Characteristics'!K:K,MATCH($C1375,'Policy Characteristics'!$C:$C,0)))</f>
        <v>architectural-design.html#rnd</v>
      </c>
      <c r="R1375" s="254" t="str">
        <f>IF(ISBLANK(INDEX('Policy Characteristics'!L:L,MATCH($C1375,'Policy Characteristics'!$C:$C,0))),"",INDEX('Policy Characteristics'!L:L,MATCH($C1375,'Policy Characteristics'!$C:$C,0)))</f>
        <v>research-and-development.html</v>
      </c>
    </row>
    <row r="1376" spans="1:18">
      <c r="A1376" s="254" t="str">
        <f>IF(ISBLANK(INDEX('Policy Characteristics'!A:A,MATCH($C1376,'Policy Characteristics'!$C:$C,0))),"",INDEX('Policy Characteristics'!A:A,MATCH($C1376,'Policy Characteristics'!$C:$C,0)))</f>
        <v>Research and Development</v>
      </c>
      <c r="B1376" s="262" t="str">
        <f>IF(ISBLANK(INDEX('Policy Characteristics'!B:B,MATCH($C1376,'Policy Characteristics'!$C:$C,0))),"",INDEX('Policy Characteristics'!B:B,MATCH($C1376,'Policy Characteristics'!$C:$C,0)))</f>
        <v>Capital Cost Reduction</v>
      </c>
      <c r="C1376" s="254" t="str">
        <f t="shared" si="62"/>
        <v>RnD Electricity Capital Cost Perc Reduction</v>
      </c>
      <c r="D1376" s="6" t="s">
        <v>309</v>
      </c>
      <c r="E1376" s="45"/>
      <c r="F1376" s="6" t="s">
        <v>3515</v>
      </c>
      <c r="G1376" s="45"/>
      <c r="H1376" s="43">
        <v>180</v>
      </c>
      <c r="I1376" s="324" t="s">
        <v>43</v>
      </c>
      <c r="J1376" s="255" t="str">
        <f>IF(ISBLANK(INDEX('Policy Characteristics'!D:D,MATCH($C1376,'Policy Characteristics'!$C:$C,0))),"",INDEX('Policy Characteristics'!D:D,MATCH($C1376,'Policy Characteristics'!$C:$C,0)))</f>
        <v>R&amp;D Capital Cost Reductions</v>
      </c>
      <c r="K1376" s="254" t="str">
        <f>IF(ISBLANK(INDEX('Policy Characteristics'!E:E,MATCH($C1376,'Policy Characteristics'!$C:$C,0))),"",INDEX('Policy Characteristics'!E:E,MATCH($C1376,'Policy Characteristics'!$C:$C,0)))</f>
        <v>RnD electricity capital cost reduction</v>
      </c>
      <c r="L1376" s="261">
        <f>IF(ISBLANK(INDEX('Policy Characteristics'!F:F,MATCH($C1376,'Policy Characteristics'!$C:$C,0))),"",INDEX('Policy Characteristics'!F:F,MATCH($C1376,'Policy Characteristics'!$C:$C,0)))</f>
        <v>0</v>
      </c>
      <c r="M1376" s="261">
        <f>IF(ISBLANK(INDEX('Policy Characteristics'!G:G,MATCH($C1376,'Policy Characteristics'!$C:$C,0))),"",INDEX('Policy Characteristics'!G:G,MATCH($C1376,'Policy Characteristics'!$C:$C,0)))</f>
        <v>0.4</v>
      </c>
      <c r="N1376" s="261">
        <f>IF(ISBLANK(INDEX('Policy Characteristics'!H:H,MATCH($C1376,'Policy Characteristics'!$C:$C,0))),"",INDEX('Policy Characteristics'!H:H,MATCH($C1376,'Policy Characteristics'!$C:$C,0)))</f>
        <v>0.01</v>
      </c>
      <c r="O1376" s="254" t="str">
        <f>IF(ISBLANK(INDEX('Policy Characteristics'!I:I,MATCH($C1376,'Policy Characteristics'!$C:$C,0))),"",INDEX('Policy Characteristics'!I:I,MATCH($C1376,'Policy Characteristics'!$C:$C,0)))</f>
        <v>% reduction in cost</v>
      </c>
      <c r="P1376" s="254"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254" t="str">
        <f>IF(ISBLANK(INDEX('Policy Characteristics'!K:K,MATCH($C1376,'Policy Characteristics'!$C:$C,0))),"",INDEX('Policy Characteristics'!K:K,MATCH($C1376,'Policy Characteristics'!$C:$C,0)))</f>
        <v>architectural-design.html#rnd</v>
      </c>
      <c r="R1376" s="254" t="str">
        <f>IF(ISBLANK(INDEX('Policy Characteristics'!L:L,MATCH($C1376,'Policy Characteristics'!$C:$C,0))),"",INDEX('Policy Characteristics'!L:L,MATCH($C1376,'Policy Characteristics'!$C:$C,0)))</f>
        <v>research-and-development.html</v>
      </c>
    </row>
    <row r="1377" spans="1:18">
      <c r="A1377" s="254" t="str">
        <f>IF(ISBLANK(INDEX('Policy Characteristics'!A:A,MATCH($C1377,'Policy Characteristics'!$C:$C,0))),"",INDEX('Policy Characteristics'!A:A,MATCH($C1377,'Policy Characteristics'!$C:$C,0)))</f>
        <v>Research and Development</v>
      </c>
      <c r="B1377" s="262" t="str">
        <f>IF(ISBLANK(INDEX('Policy Characteristics'!B:B,MATCH($C1377,'Policy Characteristics'!$C:$C,0))),"",INDEX('Policy Characteristics'!B:B,MATCH($C1377,'Policy Characteristics'!$C:$C,0)))</f>
        <v>Capital Cost Reduction</v>
      </c>
      <c r="C1377" s="254" t="str">
        <f t="shared" si="62"/>
        <v>RnD Electricity Capital Cost Perc Reduction</v>
      </c>
      <c r="D1377" s="6" t="s">
        <v>310</v>
      </c>
      <c r="E1377" s="45"/>
      <c r="F1377" s="6" t="s">
        <v>2258</v>
      </c>
      <c r="G1377" s="45"/>
      <c r="H1377" s="43">
        <v>183</v>
      </c>
      <c r="I1377" s="324" t="s">
        <v>43</v>
      </c>
      <c r="J1377" s="255" t="str">
        <f>IF(ISBLANK(INDEX('Policy Characteristics'!D:D,MATCH($C1377,'Policy Characteristics'!$C:$C,0))),"",INDEX('Policy Characteristics'!D:D,MATCH($C1377,'Policy Characteristics'!$C:$C,0)))</f>
        <v>R&amp;D Capital Cost Reductions</v>
      </c>
      <c r="K1377" s="254" t="str">
        <f>IF(ISBLANK(INDEX('Policy Characteristics'!E:E,MATCH($C1377,'Policy Characteristics'!$C:$C,0))),"",INDEX('Policy Characteristics'!E:E,MATCH($C1377,'Policy Characteristics'!$C:$C,0)))</f>
        <v>RnD electricity capital cost reduction</v>
      </c>
      <c r="L1377" s="261">
        <f>IF(ISBLANK(INDEX('Policy Characteristics'!F:F,MATCH($C1377,'Policy Characteristics'!$C:$C,0))),"",INDEX('Policy Characteristics'!F:F,MATCH($C1377,'Policy Characteristics'!$C:$C,0)))</f>
        <v>0</v>
      </c>
      <c r="M1377" s="261">
        <f>IF(ISBLANK(INDEX('Policy Characteristics'!G:G,MATCH($C1377,'Policy Characteristics'!$C:$C,0))),"",INDEX('Policy Characteristics'!G:G,MATCH($C1377,'Policy Characteristics'!$C:$C,0)))</f>
        <v>0.4</v>
      </c>
      <c r="N1377" s="261">
        <f>IF(ISBLANK(INDEX('Policy Characteristics'!H:H,MATCH($C1377,'Policy Characteristics'!$C:$C,0))),"",INDEX('Policy Characteristics'!H:H,MATCH($C1377,'Policy Characteristics'!$C:$C,0)))</f>
        <v>0.01</v>
      </c>
      <c r="O1377" s="254" t="str">
        <f>IF(ISBLANK(INDEX('Policy Characteristics'!I:I,MATCH($C1377,'Policy Characteristics'!$C:$C,0))),"",INDEX('Policy Characteristics'!I:I,MATCH($C1377,'Policy Characteristics'!$C:$C,0)))</f>
        <v>% reduction in cost</v>
      </c>
      <c r="P1377" s="254"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254" t="str">
        <f>IF(ISBLANK(INDEX('Policy Characteristics'!K:K,MATCH($C1377,'Policy Characteristics'!$C:$C,0))),"",INDEX('Policy Characteristics'!K:K,MATCH($C1377,'Policy Characteristics'!$C:$C,0)))</f>
        <v>architectural-design.html#rnd</v>
      </c>
      <c r="R1377" s="254" t="str">
        <f>IF(ISBLANK(INDEX('Policy Characteristics'!L:L,MATCH($C1377,'Policy Characteristics'!$C:$C,0))),"",INDEX('Policy Characteristics'!L:L,MATCH($C1377,'Policy Characteristics'!$C:$C,0)))</f>
        <v>research-and-development.html</v>
      </c>
    </row>
    <row r="1378" spans="1:18">
      <c r="A1378" s="254" t="str">
        <f>IF(ISBLANK(INDEX('Policy Characteristics'!A:A,MATCH($C1378,'Policy Characteristics'!$C:$C,0))),"",INDEX('Policy Characteristics'!A:A,MATCH($C1378,'Policy Characteristics'!$C:$C,0)))</f>
        <v>Research and Development</v>
      </c>
      <c r="B1378" s="262" t="str">
        <f>IF(ISBLANK(INDEX('Policy Characteristics'!B:B,MATCH($C1378,'Policy Characteristics'!$C:$C,0))),"",INDEX('Policy Characteristics'!B:B,MATCH($C1378,'Policy Characteristics'!$C:$C,0)))</f>
        <v>Capital Cost Reduction</v>
      </c>
      <c r="C1378" s="254" t="str">
        <f t="shared" si="62"/>
        <v>RnD Electricity Capital Cost Perc Reduction</v>
      </c>
      <c r="D1378" s="6" t="s">
        <v>445</v>
      </c>
      <c r="E1378" s="45"/>
      <c r="F1378" s="6" t="s">
        <v>446</v>
      </c>
      <c r="G1378" s="45"/>
      <c r="H1378" s="43">
        <v>1811</v>
      </c>
      <c r="I1378" s="324" t="s">
        <v>43</v>
      </c>
      <c r="J1378" s="255" t="str">
        <f>IF(ISBLANK(INDEX('Policy Characteristics'!D:D,MATCH($C1378,'Policy Characteristics'!$C:$C,0))),"",INDEX('Policy Characteristics'!D:D,MATCH($C1378,'Policy Characteristics'!$C:$C,0)))</f>
        <v>R&amp;D Capital Cost Reductions</v>
      </c>
      <c r="K1378" s="254" t="str">
        <f>IF(ISBLANK(INDEX('Policy Characteristics'!E:E,MATCH($C1378,'Policy Characteristics'!$C:$C,0))),"",INDEX('Policy Characteristics'!E:E,MATCH($C1378,'Policy Characteristics'!$C:$C,0)))</f>
        <v>RnD electricity capital cost reduction</v>
      </c>
      <c r="L1378" s="261">
        <f>IF(ISBLANK(INDEX('Policy Characteristics'!F:F,MATCH($C1378,'Policy Characteristics'!$C:$C,0))),"",INDEX('Policy Characteristics'!F:F,MATCH($C1378,'Policy Characteristics'!$C:$C,0)))</f>
        <v>0</v>
      </c>
      <c r="M1378" s="261">
        <f>IF(ISBLANK(INDEX('Policy Characteristics'!G:G,MATCH($C1378,'Policy Characteristics'!$C:$C,0))),"",INDEX('Policy Characteristics'!G:G,MATCH($C1378,'Policy Characteristics'!$C:$C,0)))</f>
        <v>0.4</v>
      </c>
      <c r="N1378" s="261">
        <f>IF(ISBLANK(INDEX('Policy Characteristics'!H:H,MATCH($C1378,'Policy Characteristics'!$C:$C,0))),"",INDEX('Policy Characteristics'!H:H,MATCH($C1378,'Policy Characteristics'!$C:$C,0)))</f>
        <v>0.01</v>
      </c>
      <c r="O1378" s="254" t="str">
        <f>IF(ISBLANK(INDEX('Policy Characteristics'!I:I,MATCH($C1378,'Policy Characteristics'!$C:$C,0))),"",INDEX('Policy Characteristics'!I:I,MATCH($C1378,'Policy Characteristics'!$C:$C,0)))</f>
        <v>% reduction in cost</v>
      </c>
      <c r="P1378" s="254"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254" t="str">
        <f>IF(ISBLANK(INDEX('Policy Characteristics'!K:K,MATCH($C1378,'Policy Characteristics'!$C:$C,0))),"",INDEX('Policy Characteristics'!K:K,MATCH($C1378,'Policy Characteristics'!$C:$C,0)))</f>
        <v>architectural-design.html#rnd</v>
      </c>
      <c r="R1378" s="254" t="str">
        <f>IF(ISBLANK(INDEX('Policy Characteristics'!L:L,MATCH($C1378,'Policy Characteristics'!$C:$C,0))),"",INDEX('Policy Characteristics'!L:L,MATCH($C1378,'Policy Characteristics'!$C:$C,0)))</f>
        <v>research-and-development.html</v>
      </c>
    </row>
    <row r="1379" spans="1:18">
      <c r="A1379" s="254" t="str">
        <f>IF(ISBLANK(INDEX('Policy Characteristics'!A:A,MATCH($C1379,'Policy Characteristics'!$C:$C,0))),"",INDEX('Policy Characteristics'!A:A,MATCH($C1379,'Policy Characteristics'!$C:$C,0)))</f>
        <v>Research and Development</v>
      </c>
      <c r="B1379" s="262" t="str">
        <f>IF(ISBLANK(INDEX('Policy Characteristics'!B:B,MATCH($C1379,'Policy Characteristics'!$C:$C,0))),"",INDEX('Policy Characteristics'!B:B,MATCH($C1379,'Policy Characteristics'!$C:$C,0)))</f>
        <v>Capital Cost Reduction</v>
      </c>
      <c r="C1379" s="254" t="str">
        <f t="shared" si="62"/>
        <v>RnD Electricity Capital Cost Perc Reduction</v>
      </c>
      <c r="D1379" s="6" t="s">
        <v>454</v>
      </c>
      <c r="E1379" s="45"/>
      <c r="F1379" s="6" t="s">
        <v>456</v>
      </c>
      <c r="G1379" s="45"/>
      <c r="H1379" s="43">
        <v>1812</v>
      </c>
      <c r="I1379" s="324" t="s">
        <v>43</v>
      </c>
      <c r="J1379" s="255" t="str">
        <f>IF(ISBLANK(INDEX('Policy Characteristics'!D:D,MATCH($C1379,'Policy Characteristics'!$C:$C,0))),"",INDEX('Policy Characteristics'!D:D,MATCH($C1379,'Policy Characteristics'!$C:$C,0)))</f>
        <v>R&amp;D Capital Cost Reductions</v>
      </c>
      <c r="K1379" s="254" t="str">
        <f>IF(ISBLANK(INDEX('Policy Characteristics'!E:E,MATCH($C1379,'Policy Characteristics'!$C:$C,0))),"",INDEX('Policy Characteristics'!E:E,MATCH($C1379,'Policy Characteristics'!$C:$C,0)))</f>
        <v>RnD electricity capital cost reduction</v>
      </c>
      <c r="L1379" s="261">
        <f>IF(ISBLANK(INDEX('Policy Characteristics'!F:F,MATCH($C1379,'Policy Characteristics'!$C:$C,0))),"",INDEX('Policy Characteristics'!F:F,MATCH($C1379,'Policy Characteristics'!$C:$C,0)))</f>
        <v>0</v>
      </c>
      <c r="M1379" s="261">
        <f>IF(ISBLANK(INDEX('Policy Characteristics'!G:G,MATCH($C1379,'Policy Characteristics'!$C:$C,0))),"",INDEX('Policy Characteristics'!G:G,MATCH($C1379,'Policy Characteristics'!$C:$C,0)))</f>
        <v>0.4</v>
      </c>
      <c r="N1379" s="261">
        <f>IF(ISBLANK(INDEX('Policy Characteristics'!H:H,MATCH($C1379,'Policy Characteristics'!$C:$C,0))),"",INDEX('Policy Characteristics'!H:H,MATCH($C1379,'Policy Characteristics'!$C:$C,0)))</f>
        <v>0.01</v>
      </c>
      <c r="O1379" s="254" t="str">
        <f>IF(ISBLANK(INDEX('Policy Characteristics'!I:I,MATCH($C1379,'Policy Characteristics'!$C:$C,0))),"",INDEX('Policy Characteristics'!I:I,MATCH($C1379,'Policy Characteristics'!$C:$C,0)))</f>
        <v>% reduction in cost</v>
      </c>
      <c r="P1379" s="254"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54" t="str">
        <f>IF(ISBLANK(INDEX('Policy Characteristics'!K:K,MATCH($C1379,'Policy Characteristics'!$C:$C,0))),"",INDEX('Policy Characteristics'!K:K,MATCH($C1379,'Policy Characteristics'!$C:$C,0)))</f>
        <v>architectural-design.html#rnd</v>
      </c>
      <c r="R1379" s="254" t="str">
        <f>IF(ISBLANK(INDEX('Policy Characteristics'!L:L,MATCH($C1379,'Policy Characteristics'!$C:$C,0))),"",INDEX('Policy Characteristics'!L:L,MATCH($C1379,'Policy Characteristics'!$C:$C,0)))</f>
        <v>research-and-development.html</v>
      </c>
    </row>
    <row r="1380" spans="1:18">
      <c r="A1380" s="254" t="str">
        <f>IF(ISBLANK(INDEX('Policy Characteristics'!A:A,MATCH($C1380,'Policy Characteristics'!$C:$C,0))),"",INDEX('Policy Characteristics'!A:A,MATCH($C1380,'Policy Characteristics'!$C:$C,0)))</f>
        <v>Research and Development</v>
      </c>
      <c r="B1380" s="262" t="str">
        <f>IF(ISBLANK(INDEX('Policy Characteristics'!B:B,MATCH($C1380,'Policy Characteristics'!$C:$C,0))),"",INDEX('Policy Characteristics'!B:B,MATCH($C1380,'Policy Characteristics'!$C:$C,0)))</f>
        <v>Capital Cost Reduction</v>
      </c>
      <c r="C1380" s="254" t="str">
        <f t="shared" si="62"/>
        <v>RnD Electricity Capital Cost Perc Reduction</v>
      </c>
      <c r="D1380" s="6" t="s">
        <v>2751</v>
      </c>
      <c r="E1380" s="45"/>
      <c r="F1380" s="6" t="s">
        <v>3516</v>
      </c>
      <c r="G1380" s="45"/>
      <c r="H1380" s="43">
        <v>1813</v>
      </c>
      <c r="I1380" s="324" t="s">
        <v>44</v>
      </c>
      <c r="J1380" s="255" t="str">
        <f>IF(ISBLANK(INDEX('Policy Characteristics'!D:D,MATCH($C1380,'Policy Characteristics'!$C:$C,0))),"",INDEX('Policy Characteristics'!D:D,MATCH($C1380,'Policy Characteristics'!$C:$C,0)))</f>
        <v>R&amp;D Capital Cost Reductions</v>
      </c>
      <c r="K1380" s="254" t="str">
        <f>IF(ISBLANK(INDEX('Policy Characteristics'!E:E,MATCH($C1380,'Policy Characteristics'!$C:$C,0))),"",INDEX('Policy Characteristics'!E:E,MATCH($C1380,'Policy Characteristics'!$C:$C,0)))</f>
        <v>RnD electricity capital cost reduction</v>
      </c>
      <c r="L1380" s="261">
        <f>IF(ISBLANK(INDEX('Policy Characteristics'!F:F,MATCH($C1380,'Policy Characteristics'!$C:$C,0))),"",INDEX('Policy Characteristics'!F:F,MATCH($C1380,'Policy Characteristics'!$C:$C,0)))</f>
        <v>0</v>
      </c>
      <c r="M1380" s="261">
        <f>IF(ISBLANK(INDEX('Policy Characteristics'!G:G,MATCH($C1380,'Policy Characteristics'!$C:$C,0))),"",INDEX('Policy Characteristics'!G:G,MATCH($C1380,'Policy Characteristics'!$C:$C,0)))</f>
        <v>0.4</v>
      </c>
      <c r="N1380" s="261">
        <f>IF(ISBLANK(INDEX('Policy Characteristics'!H:H,MATCH($C1380,'Policy Characteristics'!$C:$C,0))),"",INDEX('Policy Characteristics'!H:H,MATCH($C1380,'Policy Characteristics'!$C:$C,0)))</f>
        <v>0.01</v>
      </c>
      <c r="O1380" s="254" t="str">
        <f>IF(ISBLANK(INDEX('Policy Characteristics'!I:I,MATCH($C1380,'Policy Characteristics'!$C:$C,0))),"",INDEX('Policy Characteristics'!I:I,MATCH($C1380,'Policy Characteristics'!$C:$C,0)))</f>
        <v>% reduction in cost</v>
      </c>
      <c r="P1380" s="254"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54" t="str">
        <f>IF(ISBLANK(INDEX('Policy Characteristics'!K:K,MATCH($C1380,'Policy Characteristics'!$C:$C,0))),"",INDEX('Policy Characteristics'!K:K,MATCH($C1380,'Policy Characteristics'!$C:$C,0)))</f>
        <v>architectural-design.html#rnd</v>
      </c>
      <c r="R1380" s="254" t="str">
        <f>IF(ISBLANK(INDEX('Policy Characteristics'!L:L,MATCH($C1380,'Policy Characteristics'!$C:$C,0))),"",INDEX('Policy Characteristics'!L:L,MATCH($C1380,'Policy Characteristics'!$C:$C,0)))</f>
        <v>research-and-development.html</v>
      </c>
    </row>
    <row r="1381" spans="1:18">
      <c r="A1381" s="254" t="str">
        <f>IF(ISBLANK(INDEX('Policy Characteristics'!A:A,MATCH($C1381,'Policy Characteristics'!$C:$C,0))),"",INDEX('Policy Characteristics'!A:A,MATCH($C1381,'Policy Characteristics'!$C:$C,0)))</f>
        <v>Research and Development</v>
      </c>
      <c r="B1381" s="262" t="str">
        <f>IF(ISBLANK(INDEX('Policy Characteristics'!B:B,MATCH($C1381,'Policy Characteristics'!$C:$C,0))),"",INDEX('Policy Characteristics'!B:B,MATCH($C1381,'Policy Characteristics'!$C:$C,0)))</f>
        <v>Capital Cost Reduction</v>
      </c>
      <c r="C1381" s="254" t="str">
        <f t="shared" si="62"/>
        <v>RnD Electricity Capital Cost Perc Reduction</v>
      </c>
      <c r="D1381" s="6" t="s">
        <v>2752</v>
      </c>
      <c r="E1381" s="45"/>
      <c r="F1381" s="6" t="s">
        <v>3517</v>
      </c>
      <c r="G1381" s="45"/>
      <c r="H1381" s="43">
        <v>1814</v>
      </c>
      <c r="I1381" s="324" t="s">
        <v>44</v>
      </c>
      <c r="J1381" s="255" t="str">
        <f>IF(ISBLANK(INDEX('Policy Characteristics'!D:D,MATCH($C1381,'Policy Characteristics'!$C:$C,0))),"",INDEX('Policy Characteristics'!D:D,MATCH($C1381,'Policy Characteristics'!$C:$C,0)))</f>
        <v>R&amp;D Capital Cost Reductions</v>
      </c>
      <c r="K1381" s="254" t="str">
        <f>IF(ISBLANK(INDEX('Policy Characteristics'!E:E,MATCH($C1381,'Policy Characteristics'!$C:$C,0))),"",INDEX('Policy Characteristics'!E:E,MATCH($C1381,'Policy Characteristics'!$C:$C,0)))</f>
        <v>RnD electricity capital cost reduction</v>
      </c>
      <c r="L1381" s="261">
        <f>IF(ISBLANK(INDEX('Policy Characteristics'!F:F,MATCH($C1381,'Policy Characteristics'!$C:$C,0))),"",INDEX('Policy Characteristics'!F:F,MATCH($C1381,'Policy Characteristics'!$C:$C,0)))</f>
        <v>0</v>
      </c>
      <c r="M1381" s="261">
        <f>IF(ISBLANK(INDEX('Policy Characteristics'!G:G,MATCH($C1381,'Policy Characteristics'!$C:$C,0))),"",INDEX('Policy Characteristics'!G:G,MATCH($C1381,'Policy Characteristics'!$C:$C,0)))</f>
        <v>0.4</v>
      </c>
      <c r="N1381" s="261">
        <f>IF(ISBLANK(INDEX('Policy Characteristics'!H:H,MATCH($C1381,'Policy Characteristics'!$C:$C,0))),"",INDEX('Policy Characteristics'!H:H,MATCH($C1381,'Policy Characteristics'!$C:$C,0)))</f>
        <v>0.01</v>
      </c>
      <c r="O1381" s="254" t="str">
        <f>IF(ISBLANK(INDEX('Policy Characteristics'!I:I,MATCH($C1381,'Policy Characteristics'!$C:$C,0))),"",INDEX('Policy Characteristics'!I:I,MATCH($C1381,'Policy Characteristics'!$C:$C,0)))</f>
        <v>% reduction in cost</v>
      </c>
      <c r="P1381" s="254"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54" t="str">
        <f>IF(ISBLANK(INDEX('Policy Characteristics'!K:K,MATCH($C1381,'Policy Characteristics'!$C:$C,0))),"",INDEX('Policy Characteristics'!K:K,MATCH($C1381,'Policy Characteristics'!$C:$C,0)))</f>
        <v>architectural-design.html#rnd</v>
      </c>
      <c r="R1381" s="254" t="str">
        <f>IF(ISBLANK(INDEX('Policy Characteristics'!L:L,MATCH($C1381,'Policy Characteristics'!$C:$C,0))),"",INDEX('Policy Characteristics'!L:L,MATCH($C1381,'Policy Characteristics'!$C:$C,0)))</f>
        <v>research-and-development.html</v>
      </c>
    </row>
    <row r="1382" spans="1:18">
      <c r="A1382" s="254" t="str">
        <f>IF(ISBLANK(INDEX('Policy Characteristics'!A:A,MATCH($C1382,'Policy Characteristics'!$C:$C,0))),"",INDEX('Policy Characteristics'!A:A,MATCH($C1382,'Policy Characteristics'!$C:$C,0)))</f>
        <v>Research and Development</v>
      </c>
      <c r="B1382" s="262" t="str">
        <f>IF(ISBLANK(INDEX('Policy Characteristics'!B:B,MATCH($C1382,'Policy Characteristics'!$C:$C,0))),"",INDEX('Policy Characteristics'!B:B,MATCH($C1382,'Policy Characteristics'!$C:$C,0)))</f>
        <v>Capital Cost Reduction</v>
      </c>
      <c r="C1382" s="254" t="str">
        <f t="shared" si="62"/>
        <v>RnD Electricity Capital Cost Perc Reduction</v>
      </c>
      <c r="D1382" s="6" t="s">
        <v>2753</v>
      </c>
      <c r="E1382" s="45"/>
      <c r="F1382" s="6" t="s">
        <v>3518</v>
      </c>
      <c r="G1382" s="45"/>
      <c r="H1382" s="43">
        <v>1815</v>
      </c>
      <c r="I1382" s="324" t="s">
        <v>43</v>
      </c>
      <c r="J1382" s="255" t="str">
        <f>IF(ISBLANK(INDEX('Policy Characteristics'!D:D,MATCH($C1382,'Policy Characteristics'!$C:$C,0))),"",INDEX('Policy Characteristics'!D:D,MATCH($C1382,'Policy Characteristics'!$C:$C,0)))</f>
        <v>R&amp;D Capital Cost Reductions</v>
      </c>
      <c r="K1382" s="254" t="str">
        <f>IF(ISBLANK(INDEX('Policy Characteristics'!E:E,MATCH($C1382,'Policy Characteristics'!$C:$C,0))),"",INDEX('Policy Characteristics'!E:E,MATCH($C1382,'Policy Characteristics'!$C:$C,0)))</f>
        <v>RnD electricity capital cost reduction</v>
      </c>
      <c r="L1382" s="261">
        <f>IF(ISBLANK(INDEX('Policy Characteristics'!F:F,MATCH($C1382,'Policy Characteristics'!$C:$C,0))),"",INDEX('Policy Characteristics'!F:F,MATCH($C1382,'Policy Characteristics'!$C:$C,0)))</f>
        <v>0</v>
      </c>
      <c r="M1382" s="261">
        <f>IF(ISBLANK(INDEX('Policy Characteristics'!G:G,MATCH($C1382,'Policy Characteristics'!$C:$C,0))),"",INDEX('Policy Characteristics'!G:G,MATCH($C1382,'Policy Characteristics'!$C:$C,0)))</f>
        <v>0.4</v>
      </c>
      <c r="N1382" s="261">
        <f>IF(ISBLANK(INDEX('Policy Characteristics'!H:H,MATCH($C1382,'Policy Characteristics'!$C:$C,0))),"",INDEX('Policy Characteristics'!H:H,MATCH($C1382,'Policy Characteristics'!$C:$C,0)))</f>
        <v>0.01</v>
      </c>
      <c r="O1382" s="254" t="str">
        <f>IF(ISBLANK(INDEX('Policy Characteristics'!I:I,MATCH($C1382,'Policy Characteristics'!$C:$C,0))),"",INDEX('Policy Characteristics'!I:I,MATCH($C1382,'Policy Characteristics'!$C:$C,0)))</f>
        <v>% reduction in cost</v>
      </c>
      <c r="P1382" s="254"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54" t="str">
        <f>IF(ISBLANK(INDEX('Policy Characteristics'!K:K,MATCH($C1382,'Policy Characteristics'!$C:$C,0))),"",INDEX('Policy Characteristics'!K:K,MATCH($C1382,'Policy Characteristics'!$C:$C,0)))</f>
        <v>architectural-design.html#rnd</v>
      </c>
      <c r="R1382" s="254" t="str">
        <f>IF(ISBLANK(INDEX('Policy Characteristics'!L:L,MATCH($C1382,'Policy Characteristics'!$C:$C,0))),"",INDEX('Policy Characteristics'!L:L,MATCH($C1382,'Policy Characteristics'!$C:$C,0)))</f>
        <v>research-and-development.html</v>
      </c>
    </row>
    <row r="1383" spans="1:18">
      <c r="A1383" s="254" t="str">
        <f>IF(ISBLANK(INDEX('Policy Characteristics'!A:A,MATCH($C1383,'Policy Characteristics'!$C:$C,0))),"",INDEX('Policy Characteristics'!A:A,MATCH($C1383,'Policy Characteristics'!$C:$C,0)))</f>
        <v>Research and Development</v>
      </c>
      <c r="B1383" s="262" t="str">
        <f>IF(ISBLANK(INDEX('Policy Characteristics'!B:B,MATCH($C1383,'Policy Characteristics'!$C:$C,0))),"",INDEX('Policy Characteristics'!B:B,MATCH($C1383,'Policy Characteristics'!$C:$C,0)))</f>
        <v>Capital Cost Reduction</v>
      </c>
      <c r="C1383" s="254" t="str">
        <f t="shared" si="62"/>
        <v>RnD Electricity Capital Cost Perc Reduction</v>
      </c>
      <c r="D1383" s="6" t="s">
        <v>3497</v>
      </c>
      <c r="E1383" s="45"/>
      <c r="F1383" s="6" t="s">
        <v>3519</v>
      </c>
      <c r="G1383" s="45"/>
      <c r="H1383" s="43">
        <v>1816</v>
      </c>
      <c r="I1383" s="324" t="s">
        <v>43</v>
      </c>
      <c r="J1383" s="255" t="str">
        <f>IF(ISBLANK(INDEX('Policy Characteristics'!D:D,MATCH($C1383,'Policy Characteristics'!$C:$C,0))),"",INDEX('Policy Characteristics'!D:D,MATCH($C1383,'Policy Characteristics'!$C:$C,0)))</f>
        <v>R&amp;D Capital Cost Reductions</v>
      </c>
      <c r="K1383" s="254" t="str">
        <f>IF(ISBLANK(INDEX('Policy Characteristics'!E:E,MATCH($C1383,'Policy Characteristics'!$C:$C,0))),"",INDEX('Policy Characteristics'!E:E,MATCH($C1383,'Policy Characteristics'!$C:$C,0)))</f>
        <v>RnD electricity capital cost reduction</v>
      </c>
      <c r="L1383" s="261">
        <f>IF(ISBLANK(INDEX('Policy Characteristics'!F:F,MATCH($C1383,'Policy Characteristics'!$C:$C,0))),"",INDEX('Policy Characteristics'!F:F,MATCH($C1383,'Policy Characteristics'!$C:$C,0)))</f>
        <v>0</v>
      </c>
      <c r="M1383" s="261">
        <f>IF(ISBLANK(INDEX('Policy Characteristics'!G:G,MATCH($C1383,'Policy Characteristics'!$C:$C,0))),"",INDEX('Policy Characteristics'!G:G,MATCH($C1383,'Policy Characteristics'!$C:$C,0)))</f>
        <v>0.4</v>
      </c>
      <c r="N1383" s="261">
        <f>IF(ISBLANK(INDEX('Policy Characteristics'!H:H,MATCH($C1383,'Policy Characteristics'!$C:$C,0))),"",INDEX('Policy Characteristics'!H:H,MATCH($C1383,'Policy Characteristics'!$C:$C,0)))</f>
        <v>0.01</v>
      </c>
      <c r="O1383" s="254" t="str">
        <f>IF(ISBLANK(INDEX('Policy Characteristics'!I:I,MATCH($C1383,'Policy Characteristics'!$C:$C,0))),"",INDEX('Policy Characteristics'!I:I,MATCH($C1383,'Policy Characteristics'!$C:$C,0)))</f>
        <v>% reduction in cost</v>
      </c>
      <c r="P1383" s="254"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54" t="str">
        <f>IF(ISBLANK(INDEX('Policy Characteristics'!K:K,MATCH($C1383,'Policy Characteristics'!$C:$C,0))),"",INDEX('Policy Characteristics'!K:K,MATCH($C1383,'Policy Characteristics'!$C:$C,0)))</f>
        <v>architectural-design.html#rnd</v>
      </c>
      <c r="R1383" s="254" t="str">
        <f>IF(ISBLANK(INDEX('Policy Characteristics'!L:L,MATCH($C1383,'Policy Characteristics'!$C:$C,0))),"",INDEX('Policy Characteristics'!L:L,MATCH($C1383,'Policy Characteristics'!$C:$C,0)))</f>
        <v>research-and-development.html</v>
      </c>
    </row>
    <row r="1384" spans="1:18">
      <c r="A1384" s="254" t="str">
        <f>IF(ISBLANK(INDEX('Policy Characteristics'!A:A,MATCH($C1384,'Policy Characteristics'!$C:$C,0))),"",INDEX('Policy Characteristics'!A:A,MATCH($C1384,'Policy Characteristics'!$C:$C,0)))</f>
        <v>Research and Development</v>
      </c>
      <c r="B1384" s="262" t="str">
        <f>IF(ISBLANK(INDEX('Policy Characteristics'!B:B,MATCH($C1384,'Policy Characteristics'!$C:$C,0))),"",INDEX('Policy Characteristics'!B:B,MATCH($C1384,'Policy Characteristics'!$C:$C,0)))</f>
        <v>Capital Cost Reduction</v>
      </c>
      <c r="C1384" s="254" t="str">
        <f t="shared" si="62"/>
        <v>RnD Electricity Capital Cost Perc Reduction</v>
      </c>
      <c r="D1384" s="6" t="s">
        <v>3500</v>
      </c>
      <c r="E1384" s="45"/>
      <c r="F1384" s="6" t="s">
        <v>3520</v>
      </c>
      <c r="G1384" s="45"/>
      <c r="H1384" s="43">
        <v>1817</v>
      </c>
      <c r="I1384" s="324" t="s">
        <v>43</v>
      </c>
      <c r="J1384" s="255" t="str">
        <f>IF(ISBLANK(INDEX('Policy Characteristics'!D:D,MATCH($C1384,'Policy Characteristics'!$C:$C,0))),"",INDEX('Policy Characteristics'!D:D,MATCH($C1384,'Policy Characteristics'!$C:$C,0)))</f>
        <v>R&amp;D Capital Cost Reductions</v>
      </c>
      <c r="K1384" s="254" t="str">
        <f>IF(ISBLANK(INDEX('Policy Characteristics'!E:E,MATCH($C1384,'Policy Characteristics'!$C:$C,0))),"",INDEX('Policy Characteristics'!E:E,MATCH($C1384,'Policy Characteristics'!$C:$C,0)))</f>
        <v>RnD electricity capital cost reduction</v>
      </c>
      <c r="L1384" s="261">
        <f>IF(ISBLANK(INDEX('Policy Characteristics'!F:F,MATCH($C1384,'Policy Characteristics'!$C:$C,0))),"",INDEX('Policy Characteristics'!F:F,MATCH($C1384,'Policy Characteristics'!$C:$C,0)))</f>
        <v>0</v>
      </c>
      <c r="M1384" s="261">
        <f>IF(ISBLANK(INDEX('Policy Characteristics'!G:G,MATCH($C1384,'Policy Characteristics'!$C:$C,0))),"",INDEX('Policy Characteristics'!G:G,MATCH($C1384,'Policy Characteristics'!$C:$C,0)))</f>
        <v>0.4</v>
      </c>
      <c r="N1384" s="261">
        <f>IF(ISBLANK(INDEX('Policy Characteristics'!H:H,MATCH($C1384,'Policy Characteristics'!$C:$C,0))),"",INDEX('Policy Characteristics'!H:H,MATCH($C1384,'Policy Characteristics'!$C:$C,0)))</f>
        <v>0.01</v>
      </c>
      <c r="O1384" s="254" t="str">
        <f>IF(ISBLANK(INDEX('Policy Characteristics'!I:I,MATCH($C1384,'Policy Characteristics'!$C:$C,0))),"",INDEX('Policy Characteristics'!I:I,MATCH($C1384,'Policy Characteristics'!$C:$C,0)))</f>
        <v>% reduction in cost</v>
      </c>
      <c r="P1384" s="254"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54" t="str">
        <f>IF(ISBLANK(INDEX('Policy Characteristics'!K:K,MATCH($C1384,'Policy Characteristics'!$C:$C,0))),"",INDEX('Policy Characteristics'!K:K,MATCH($C1384,'Policy Characteristics'!$C:$C,0)))</f>
        <v>architectural-design.html#rnd</v>
      </c>
      <c r="R1384" s="254" t="str">
        <f>IF(ISBLANK(INDEX('Policy Characteristics'!L:L,MATCH($C1384,'Policy Characteristics'!$C:$C,0))),"",INDEX('Policy Characteristics'!L:L,MATCH($C1384,'Policy Characteristics'!$C:$C,0)))</f>
        <v>research-and-development.html</v>
      </c>
    </row>
    <row r="1385" spans="1:18">
      <c r="A1385" s="254" t="str">
        <f>IF(ISBLANK(INDEX('Policy Characteristics'!A:A,MATCH($C1385,'Policy Characteristics'!$C:$C,0))),"",INDEX('Policy Characteristics'!A:A,MATCH($C1385,'Policy Characteristics'!$C:$C,0)))</f>
        <v>Research and Development</v>
      </c>
      <c r="B1385" s="262" t="str">
        <f>IF(ISBLANK(INDEX('Policy Characteristics'!B:B,MATCH($C1385,'Policy Characteristics'!$C:$C,0))),"",INDEX('Policy Characteristics'!B:B,MATCH($C1385,'Policy Characteristics'!$C:$C,0)))</f>
        <v>Capital Cost Reduction</v>
      </c>
      <c r="C1385" s="254" t="str">
        <f t="shared" si="62"/>
        <v>RnD Electricity Capital Cost Perc Reduction</v>
      </c>
      <c r="D1385" s="6" t="s">
        <v>3501</v>
      </c>
      <c r="E1385" s="45"/>
      <c r="F1385" s="6" t="s">
        <v>3521</v>
      </c>
      <c r="G1385" s="45"/>
      <c r="H1385" s="43">
        <v>1818</v>
      </c>
      <c r="I1385" s="324" t="s">
        <v>43</v>
      </c>
      <c r="J1385" s="255" t="str">
        <f>IF(ISBLANK(INDEX('Policy Characteristics'!D:D,MATCH($C1385,'Policy Characteristics'!$C:$C,0))),"",INDEX('Policy Characteristics'!D:D,MATCH($C1385,'Policy Characteristics'!$C:$C,0)))</f>
        <v>R&amp;D Capital Cost Reductions</v>
      </c>
      <c r="K1385" s="254" t="str">
        <f>IF(ISBLANK(INDEX('Policy Characteristics'!E:E,MATCH($C1385,'Policy Characteristics'!$C:$C,0))),"",INDEX('Policy Characteristics'!E:E,MATCH($C1385,'Policy Characteristics'!$C:$C,0)))</f>
        <v>RnD electricity capital cost reduction</v>
      </c>
      <c r="L1385" s="261">
        <f>IF(ISBLANK(INDEX('Policy Characteristics'!F:F,MATCH($C1385,'Policy Characteristics'!$C:$C,0))),"",INDEX('Policy Characteristics'!F:F,MATCH($C1385,'Policy Characteristics'!$C:$C,0)))</f>
        <v>0</v>
      </c>
      <c r="M1385" s="261">
        <f>IF(ISBLANK(INDEX('Policy Characteristics'!G:G,MATCH($C1385,'Policy Characteristics'!$C:$C,0))),"",INDEX('Policy Characteristics'!G:G,MATCH($C1385,'Policy Characteristics'!$C:$C,0)))</f>
        <v>0.4</v>
      </c>
      <c r="N1385" s="261">
        <f>IF(ISBLANK(INDEX('Policy Characteristics'!H:H,MATCH($C1385,'Policy Characteristics'!$C:$C,0))),"",INDEX('Policy Characteristics'!H:H,MATCH($C1385,'Policy Characteristics'!$C:$C,0)))</f>
        <v>0.01</v>
      </c>
      <c r="O1385" s="254" t="str">
        <f>IF(ISBLANK(INDEX('Policy Characteristics'!I:I,MATCH($C1385,'Policy Characteristics'!$C:$C,0))),"",INDEX('Policy Characteristics'!I:I,MATCH($C1385,'Policy Characteristics'!$C:$C,0)))</f>
        <v>% reduction in cost</v>
      </c>
      <c r="P1385" s="254"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54" t="str">
        <f>IF(ISBLANK(INDEX('Policy Characteristics'!K:K,MATCH($C1385,'Policy Characteristics'!$C:$C,0))),"",INDEX('Policy Characteristics'!K:K,MATCH($C1385,'Policy Characteristics'!$C:$C,0)))</f>
        <v>architectural-design.html#rnd</v>
      </c>
      <c r="R1385" s="254" t="str">
        <f>IF(ISBLANK(INDEX('Policy Characteristics'!L:L,MATCH($C1385,'Policy Characteristics'!$C:$C,0))),"",INDEX('Policy Characteristics'!L:L,MATCH($C1385,'Policy Characteristics'!$C:$C,0)))</f>
        <v>research-and-development.html</v>
      </c>
    </row>
    <row r="1386" spans="1:18">
      <c r="A1386" s="254" t="str">
        <f>IF(ISBLANK(INDEX('Policy Characteristics'!A:A,MATCH($C1386,'Policy Characteristics'!$C:$C,0))),"",INDEX('Policy Characteristics'!A:A,MATCH($C1386,'Policy Characteristics'!$C:$C,0)))</f>
        <v>Research and Development</v>
      </c>
      <c r="B1386" s="262" t="str">
        <f>IF(ISBLANK(INDEX('Policy Characteristics'!B:B,MATCH($C1386,'Policy Characteristics'!$C:$C,0))),"",INDEX('Policy Characteristics'!B:B,MATCH($C1386,'Policy Characteristics'!$C:$C,0)))</f>
        <v>Capital Cost Reduction</v>
      </c>
      <c r="C1386" s="254" t="str">
        <f t="shared" si="62"/>
        <v>RnD Electricity Capital Cost Perc Reduction</v>
      </c>
      <c r="D1386" s="6" t="s">
        <v>3502</v>
      </c>
      <c r="E1386" s="45"/>
      <c r="F1386" s="6" t="s">
        <v>3522</v>
      </c>
      <c r="G1386" s="45"/>
      <c r="H1386" s="43">
        <v>1819</v>
      </c>
      <c r="I1386" s="324" t="s">
        <v>43</v>
      </c>
      <c r="J1386" s="255" t="str">
        <f>IF(ISBLANK(INDEX('Policy Characteristics'!D:D,MATCH($C1386,'Policy Characteristics'!$C:$C,0))),"",INDEX('Policy Characteristics'!D:D,MATCH($C1386,'Policy Characteristics'!$C:$C,0)))</f>
        <v>R&amp;D Capital Cost Reductions</v>
      </c>
      <c r="K1386" s="254" t="str">
        <f>IF(ISBLANK(INDEX('Policy Characteristics'!E:E,MATCH($C1386,'Policy Characteristics'!$C:$C,0))),"",INDEX('Policy Characteristics'!E:E,MATCH($C1386,'Policy Characteristics'!$C:$C,0)))</f>
        <v>RnD electricity capital cost reduction</v>
      </c>
      <c r="L1386" s="261">
        <f>IF(ISBLANK(INDEX('Policy Characteristics'!F:F,MATCH($C1386,'Policy Characteristics'!$C:$C,0))),"",INDEX('Policy Characteristics'!F:F,MATCH($C1386,'Policy Characteristics'!$C:$C,0)))</f>
        <v>0</v>
      </c>
      <c r="M1386" s="261">
        <f>IF(ISBLANK(INDEX('Policy Characteristics'!G:G,MATCH($C1386,'Policy Characteristics'!$C:$C,0))),"",INDEX('Policy Characteristics'!G:G,MATCH($C1386,'Policy Characteristics'!$C:$C,0)))</f>
        <v>0.4</v>
      </c>
      <c r="N1386" s="261">
        <f>IF(ISBLANK(INDEX('Policy Characteristics'!H:H,MATCH($C1386,'Policy Characteristics'!$C:$C,0))),"",INDEX('Policy Characteristics'!H:H,MATCH($C1386,'Policy Characteristics'!$C:$C,0)))</f>
        <v>0.01</v>
      </c>
      <c r="O1386" s="254" t="str">
        <f>IF(ISBLANK(INDEX('Policy Characteristics'!I:I,MATCH($C1386,'Policy Characteristics'!$C:$C,0))),"",INDEX('Policy Characteristics'!I:I,MATCH($C1386,'Policy Characteristics'!$C:$C,0)))</f>
        <v>% reduction in cost</v>
      </c>
      <c r="P1386" s="254"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54" t="str">
        <f>IF(ISBLANK(INDEX('Policy Characteristics'!K:K,MATCH($C1386,'Policy Characteristics'!$C:$C,0))),"",INDEX('Policy Characteristics'!K:K,MATCH($C1386,'Policy Characteristics'!$C:$C,0)))</f>
        <v>architectural-design.html#rnd</v>
      </c>
      <c r="R1386" s="254" t="str">
        <f>IF(ISBLANK(INDEX('Policy Characteristics'!L:L,MATCH($C1386,'Policy Characteristics'!$C:$C,0))),"",INDEX('Policy Characteristics'!L:L,MATCH($C1386,'Policy Characteristics'!$C:$C,0)))</f>
        <v>research-and-development.html</v>
      </c>
    </row>
    <row r="1387" spans="1:18">
      <c r="A1387" s="254" t="str">
        <f>IF(ISBLANK(INDEX('Policy Characteristics'!A:A,MATCH($C1387,'Policy Characteristics'!$C:$C,0))),"",INDEX('Policy Characteristics'!A:A,MATCH($C1387,'Policy Characteristics'!$C:$C,0)))</f>
        <v>Research and Development</v>
      </c>
      <c r="B1387" s="262" t="str">
        <f>IF(ISBLANK(INDEX('Policy Characteristics'!B:B,MATCH($C1387,'Policy Characteristics'!$C:$C,0))),"",INDEX('Policy Characteristics'!B:B,MATCH($C1387,'Policy Characteristics'!$C:$C,0)))</f>
        <v>Capital Cost Reduction</v>
      </c>
      <c r="C1387" s="254" t="str">
        <f t="shared" si="62"/>
        <v>RnD Electricity Capital Cost Perc Reduction</v>
      </c>
      <c r="D1387" s="6" t="s">
        <v>3503</v>
      </c>
      <c r="E1387" s="45"/>
      <c r="F1387" s="6" t="s">
        <v>3523</v>
      </c>
      <c r="G1387" s="45"/>
      <c r="H1387" s="43">
        <v>1820</v>
      </c>
      <c r="I1387" s="324" t="s">
        <v>43</v>
      </c>
      <c r="J1387" s="255" t="str">
        <f>IF(ISBLANK(INDEX('Policy Characteristics'!D:D,MATCH($C1387,'Policy Characteristics'!$C:$C,0))),"",INDEX('Policy Characteristics'!D:D,MATCH($C1387,'Policy Characteristics'!$C:$C,0)))</f>
        <v>R&amp;D Capital Cost Reductions</v>
      </c>
      <c r="K1387" s="254" t="str">
        <f>IF(ISBLANK(INDEX('Policy Characteristics'!E:E,MATCH($C1387,'Policy Characteristics'!$C:$C,0))),"",INDEX('Policy Characteristics'!E:E,MATCH($C1387,'Policy Characteristics'!$C:$C,0)))</f>
        <v>RnD electricity capital cost reduction</v>
      </c>
      <c r="L1387" s="261">
        <f>IF(ISBLANK(INDEX('Policy Characteristics'!F:F,MATCH($C1387,'Policy Characteristics'!$C:$C,0))),"",INDEX('Policy Characteristics'!F:F,MATCH($C1387,'Policy Characteristics'!$C:$C,0)))</f>
        <v>0</v>
      </c>
      <c r="M1387" s="261">
        <f>IF(ISBLANK(INDEX('Policy Characteristics'!G:G,MATCH($C1387,'Policy Characteristics'!$C:$C,0))),"",INDEX('Policy Characteristics'!G:G,MATCH($C1387,'Policy Characteristics'!$C:$C,0)))</f>
        <v>0.4</v>
      </c>
      <c r="N1387" s="261">
        <f>IF(ISBLANK(INDEX('Policy Characteristics'!H:H,MATCH($C1387,'Policy Characteristics'!$C:$C,0))),"",INDEX('Policy Characteristics'!H:H,MATCH($C1387,'Policy Characteristics'!$C:$C,0)))</f>
        <v>0.01</v>
      </c>
      <c r="O1387" s="254" t="str">
        <f>IF(ISBLANK(INDEX('Policy Characteristics'!I:I,MATCH($C1387,'Policy Characteristics'!$C:$C,0))),"",INDEX('Policy Characteristics'!I:I,MATCH($C1387,'Policy Characteristics'!$C:$C,0)))</f>
        <v>% reduction in cost</v>
      </c>
      <c r="P1387" s="254"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54" t="str">
        <f>IF(ISBLANK(INDEX('Policy Characteristics'!K:K,MATCH($C1387,'Policy Characteristics'!$C:$C,0))),"",INDEX('Policy Characteristics'!K:K,MATCH($C1387,'Policy Characteristics'!$C:$C,0)))</f>
        <v>architectural-design.html#rnd</v>
      </c>
      <c r="R1387" s="254" t="str">
        <f>IF(ISBLANK(INDEX('Policy Characteristics'!L:L,MATCH($C1387,'Policy Characteristics'!$C:$C,0))),"",INDEX('Policy Characteristics'!L:L,MATCH($C1387,'Policy Characteristics'!$C:$C,0)))</f>
        <v>research-and-development.html</v>
      </c>
    </row>
    <row r="1388" spans="1:18">
      <c r="A1388" s="254" t="str">
        <f>IF(ISBLANK(INDEX('Policy Characteristics'!A:A,MATCH($C1388,'Policy Characteristics'!$C:$C,0))),"",INDEX('Policy Characteristics'!A:A,MATCH($C1388,'Policy Characteristics'!$C:$C,0)))</f>
        <v>Research and Development</v>
      </c>
      <c r="B1388" s="262" t="str">
        <f>IF(ISBLANK(INDEX('Policy Characteristics'!B:B,MATCH($C1388,'Policy Characteristics'!$C:$C,0))),"",INDEX('Policy Characteristics'!B:B,MATCH($C1388,'Policy Characteristics'!$C:$C,0)))</f>
        <v>Capital Cost Reduction</v>
      </c>
      <c r="C1388" s="254" t="str">
        <f t="shared" si="62"/>
        <v>RnD Electricity Capital Cost Perc Reduction</v>
      </c>
      <c r="D1388" s="6" t="s">
        <v>3592</v>
      </c>
      <c r="E1388" s="45"/>
      <c r="F1388" s="6" t="s">
        <v>3594</v>
      </c>
      <c r="G1388" s="45"/>
      <c r="H1388" s="43">
        <v>1821</v>
      </c>
      <c r="I1388" s="324" t="s">
        <v>43</v>
      </c>
      <c r="J1388" s="255" t="str">
        <f>IF(ISBLANK(INDEX('Policy Characteristics'!D:D,MATCH($C1388,'Policy Characteristics'!$C:$C,0))),"",INDEX('Policy Characteristics'!D:D,MATCH($C1388,'Policy Characteristics'!$C:$C,0)))</f>
        <v>R&amp;D Capital Cost Reductions</v>
      </c>
      <c r="K1388" s="254" t="str">
        <f>IF(ISBLANK(INDEX('Policy Characteristics'!E:E,MATCH($C1388,'Policy Characteristics'!$C:$C,0))),"",INDEX('Policy Characteristics'!E:E,MATCH($C1388,'Policy Characteristics'!$C:$C,0)))</f>
        <v>RnD electricity capital cost reduction</v>
      </c>
      <c r="L1388" s="261">
        <f>IF(ISBLANK(INDEX('Policy Characteristics'!F:F,MATCH($C1388,'Policy Characteristics'!$C:$C,0))),"",INDEX('Policy Characteristics'!F:F,MATCH($C1388,'Policy Characteristics'!$C:$C,0)))</f>
        <v>0</v>
      </c>
      <c r="M1388" s="261">
        <f>IF(ISBLANK(INDEX('Policy Characteristics'!G:G,MATCH($C1388,'Policy Characteristics'!$C:$C,0))),"",INDEX('Policy Characteristics'!G:G,MATCH($C1388,'Policy Characteristics'!$C:$C,0)))</f>
        <v>0.4</v>
      </c>
      <c r="N1388" s="261">
        <f>IF(ISBLANK(INDEX('Policy Characteristics'!H:H,MATCH($C1388,'Policy Characteristics'!$C:$C,0))),"",INDEX('Policy Characteristics'!H:H,MATCH($C1388,'Policy Characteristics'!$C:$C,0)))</f>
        <v>0.01</v>
      </c>
      <c r="O1388" s="254" t="str">
        <f>IF(ISBLANK(INDEX('Policy Characteristics'!I:I,MATCH($C1388,'Policy Characteristics'!$C:$C,0))),"",INDEX('Policy Characteristics'!I:I,MATCH($C1388,'Policy Characteristics'!$C:$C,0)))</f>
        <v>% reduction in cost</v>
      </c>
      <c r="P1388" s="254"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54" t="str">
        <f>IF(ISBLANK(INDEX('Policy Characteristics'!K:K,MATCH($C1388,'Policy Characteristics'!$C:$C,0))),"",INDEX('Policy Characteristics'!K:K,MATCH($C1388,'Policy Characteristics'!$C:$C,0)))</f>
        <v>architectural-design.html#rnd</v>
      </c>
      <c r="R1388" s="254" t="str">
        <f>IF(ISBLANK(INDEX('Policy Characteristics'!L:L,MATCH($C1388,'Policy Characteristics'!$C:$C,0))),"",INDEX('Policy Characteristics'!L:L,MATCH($C1388,'Policy Characteristics'!$C:$C,0)))</f>
        <v>research-and-development.html</v>
      </c>
    </row>
    <row r="1389" spans="1:18">
      <c r="A1389" s="254" t="str">
        <f>IF(ISBLANK(INDEX('Policy Characteristics'!A:A,MATCH($C1389,'Policy Characteristics'!$C:$C,0))),"",INDEX('Policy Characteristics'!A:A,MATCH($C1389,'Policy Characteristics'!$C:$C,0)))</f>
        <v>Research and Development</v>
      </c>
      <c r="B1389" s="262" t="str">
        <f>IF(ISBLANK(INDEX('Policy Characteristics'!B:B,MATCH($C1389,'Policy Characteristics'!$C:$C,0))),"",INDEX('Policy Characteristics'!B:B,MATCH($C1389,'Policy Characteristics'!$C:$C,0)))</f>
        <v>Capital Cost Reduction</v>
      </c>
      <c r="C1389" s="254" t="str">
        <f t="shared" si="62"/>
        <v>RnD Electricity Capital Cost Perc Reduction</v>
      </c>
      <c r="D1389" s="6" t="s">
        <v>3593</v>
      </c>
      <c r="E1389" s="45"/>
      <c r="F1389" s="6" t="s">
        <v>3595</v>
      </c>
      <c r="G1389" s="45"/>
      <c r="H1389" s="43">
        <v>2245</v>
      </c>
      <c r="I1389" s="324" t="s">
        <v>43</v>
      </c>
      <c r="J1389" s="255" t="str">
        <f>IF(ISBLANK(INDEX('Policy Characteristics'!D:D,MATCH($C1389,'Policy Characteristics'!$C:$C,0))),"",INDEX('Policy Characteristics'!D:D,MATCH($C1389,'Policy Characteristics'!$C:$C,0)))</f>
        <v>R&amp;D Capital Cost Reductions</v>
      </c>
      <c r="K1389" s="254" t="str">
        <f>IF(ISBLANK(INDEX('Policy Characteristics'!E:E,MATCH($C1389,'Policy Characteristics'!$C:$C,0))),"",INDEX('Policy Characteristics'!E:E,MATCH($C1389,'Policy Characteristics'!$C:$C,0)))</f>
        <v>RnD electricity capital cost reduction</v>
      </c>
      <c r="L1389" s="261">
        <f>IF(ISBLANK(INDEX('Policy Characteristics'!F:F,MATCH($C1389,'Policy Characteristics'!$C:$C,0))),"",INDEX('Policy Characteristics'!F:F,MATCH($C1389,'Policy Characteristics'!$C:$C,0)))</f>
        <v>0</v>
      </c>
      <c r="M1389" s="261">
        <f>IF(ISBLANK(INDEX('Policy Characteristics'!G:G,MATCH($C1389,'Policy Characteristics'!$C:$C,0))),"",INDEX('Policy Characteristics'!G:G,MATCH($C1389,'Policy Characteristics'!$C:$C,0)))</f>
        <v>0.4</v>
      </c>
      <c r="N1389" s="261">
        <f>IF(ISBLANK(INDEX('Policy Characteristics'!H:H,MATCH($C1389,'Policy Characteristics'!$C:$C,0))),"",INDEX('Policy Characteristics'!H:H,MATCH($C1389,'Policy Characteristics'!$C:$C,0)))</f>
        <v>0.01</v>
      </c>
      <c r="O1389" s="254" t="str">
        <f>IF(ISBLANK(INDEX('Policy Characteristics'!I:I,MATCH($C1389,'Policy Characteristics'!$C:$C,0))),"",INDEX('Policy Characteristics'!I:I,MATCH($C1389,'Policy Characteristics'!$C:$C,0)))</f>
        <v>% reduction in cost</v>
      </c>
      <c r="P1389" s="254"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54" t="str">
        <f>IF(ISBLANK(INDEX('Policy Characteristics'!K:K,MATCH($C1389,'Policy Characteristics'!$C:$C,0))),"",INDEX('Policy Characteristics'!K:K,MATCH($C1389,'Policy Characteristics'!$C:$C,0)))</f>
        <v>architectural-design.html#rnd</v>
      </c>
      <c r="R1389" s="254" t="str">
        <f>IF(ISBLANK(INDEX('Policy Characteristics'!L:L,MATCH($C1389,'Policy Characteristics'!$C:$C,0))),"",INDEX('Policy Characteristics'!L:L,MATCH($C1389,'Policy Characteristics'!$C:$C,0)))</f>
        <v>research-and-development.html</v>
      </c>
    </row>
    <row r="1390" spans="1:18">
      <c r="A1390" s="254" t="str">
        <f>IF(ISBLANK(INDEX('Policy Characteristics'!A:A,MATCH($C1390,'Policy Characteristics'!$C:$C,0))),"",INDEX('Policy Characteristics'!A:A,MATCH($C1390,'Policy Characteristics'!$C:$C,0)))</f>
        <v>Research and Development</v>
      </c>
      <c r="B1390" s="262" t="str">
        <f>IF(ISBLANK(INDEX('Policy Characteristics'!B:B,MATCH($C1390,'Policy Characteristics'!$C:$C,0))),"",INDEX('Policy Characteristics'!B:B,MATCH($C1390,'Policy Characteristics'!$C:$C,0)))</f>
        <v>Capital Cost Reduction</v>
      </c>
      <c r="C1390" t="s">
        <v>292</v>
      </c>
      <c r="D1390" t="s">
        <v>3066</v>
      </c>
      <c r="E1390" s="45"/>
      <c r="F1390" s="6" t="s">
        <v>3093</v>
      </c>
      <c r="G1390" s="45"/>
      <c r="H1390" s="43">
        <v>1462</v>
      </c>
      <c r="I1390" s="324" t="s">
        <v>43</v>
      </c>
      <c r="J1390" s="255" t="str">
        <f>IF(ISBLANK(INDEX('Policy Characteristics'!D:D,MATCH($C1390,'Policy Characteristics'!$C:$C,0))),"",INDEX('Policy Characteristics'!D:D,MATCH($C1390,'Policy Characteristics'!$C:$C,0)))</f>
        <v>R&amp;D Capital Cost Reductions</v>
      </c>
      <c r="K1390" s="254" t="str">
        <f>IF(ISBLANK(INDEX('Policy Characteristics'!E:E,MATCH($C1390,'Policy Characteristics'!$C:$C,0))),"",INDEX('Policy Characteristics'!E:E,MATCH($C1390,'Policy Characteristics'!$C:$C,0)))</f>
        <v>RnD industry capital cost reduction</v>
      </c>
      <c r="L1390" s="261">
        <f>IF(ISBLANK(INDEX('Policy Characteristics'!F:F,MATCH($C1390,'Policy Characteristics'!$C:$C,0))),"",INDEX('Policy Characteristics'!F:F,MATCH($C1390,'Policy Characteristics'!$C:$C,0)))</f>
        <v>0</v>
      </c>
      <c r="M1390" s="261">
        <f>IF(ISBLANK(INDEX('Policy Characteristics'!G:G,MATCH($C1390,'Policy Characteristics'!$C:$C,0))),"",INDEX('Policy Characteristics'!G:G,MATCH($C1390,'Policy Characteristics'!$C:$C,0)))</f>
        <v>0.4</v>
      </c>
      <c r="N1390" s="261">
        <f>IF(ISBLANK(INDEX('Policy Characteristics'!H:H,MATCH($C1390,'Policy Characteristics'!$C:$C,0))),"",INDEX('Policy Characteristics'!H:H,MATCH($C1390,'Policy Characteristics'!$C:$C,0)))</f>
        <v>0.01</v>
      </c>
      <c r="O1390" s="254" t="str">
        <f>IF(ISBLANK(INDEX('Policy Characteristics'!I:I,MATCH($C1390,'Policy Characteristics'!$C:$C,0))),"",INDEX('Policy Characteristics'!I:I,MATCH($C1390,'Policy Characteristics'!$C:$C,0)))</f>
        <v>% reduction in cost</v>
      </c>
      <c r="P1390" s="254"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54" t="str">
        <f>IF(ISBLANK(INDEX('Policy Characteristics'!K:K,MATCH($C1390,'Policy Characteristics'!$C:$C,0))),"",INDEX('Policy Characteristics'!K:K,MATCH($C1390,'Policy Characteristics'!$C:$C,0)))</f>
        <v>architectural-design.html#rnd</v>
      </c>
      <c r="R1390" s="254" t="str">
        <f>IF(ISBLANK(INDEX('Policy Characteristics'!L:L,MATCH($C1390,'Policy Characteristics'!$C:$C,0))),"",INDEX('Policy Characteristics'!L:L,MATCH($C1390,'Policy Characteristics'!$C:$C,0)))</f>
        <v>research-and-development.html</v>
      </c>
    </row>
    <row r="1391" spans="1:18">
      <c r="A1391" s="254" t="str">
        <f>IF(ISBLANK(INDEX('Policy Characteristics'!A:A,MATCH($C1391,'Policy Characteristics'!$C:$C,0))),"",INDEX('Policy Characteristics'!A:A,MATCH($C1391,'Policy Characteristics'!$C:$C,0)))</f>
        <v>Research and Development</v>
      </c>
      <c r="B1391" s="262" t="str">
        <f>IF(ISBLANK(INDEX('Policy Characteristics'!B:B,MATCH($C1391,'Policy Characteristics'!$C:$C,0))),"",INDEX('Policy Characteristics'!B:B,MATCH($C1391,'Policy Characteristics'!$C:$C,0)))</f>
        <v>Capital Cost Reduction</v>
      </c>
      <c r="C1391" s="254" t="str">
        <f t="shared" ref="C1391:C1414" si="63">C$1390</f>
        <v>RnD Industry Capital Cost Perc Reduction</v>
      </c>
      <c r="D1391" t="s">
        <v>3067</v>
      </c>
      <c r="E1391" s="45"/>
      <c r="F1391" s="6" t="s">
        <v>3094</v>
      </c>
      <c r="G1391" s="45"/>
      <c r="H1391" s="43">
        <v>1463</v>
      </c>
      <c r="I1391" s="324" t="s">
        <v>43</v>
      </c>
      <c r="J1391" s="255" t="str">
        <f>IF(ISBLANK(INDEX('Policy Characteristics'!D:D,MATCH($C1391,'Policy Characteristics'!$C:$C,0))),"",INDEX('Policy Characteristics'!D:D,MATCH($C1391,'Policy Characteristics'!$C:$C,0)))</f>
        <v>R&amp;D Capital Cost Reductions</v>
      </c>
      <c r="K1391" s="254" t="str">
        <f>IF(ISBLANK(INDEX('Policy Characteristics'!E:E,MATCH($C1391,'Policy Characteristics'!$C:$C,0))),"",INDEX('Policy Characteristics'!E:E,MATCH($C1391,'Policy Characteristics'!$C:$C,0)))</f>
        <v>RnD industry capital cost reduction</v>
      </c>
      <c r="L1391" s="261">
        <f>IF(ISBLANK(INDEX('Policy Characteristics'!F:F,MATCH($C1391,'Policy Characteristics'!$C:$C,0))),"",INDEX('Policy Characteristics'!F:F,MATCH($C1391,'Policy Characteristics'!$C:$C,0)))</f>
        <v>0</v>
      </c>
      <c r="M1391" s="261">
        <f>IF(ISBLANK(INDEX('Policy Characteristics'!G:G,MATCH($C1391,'Policy Characteristics'!$C:$C,0))),"",INDEX('Policy Characteristics'!G:G,MATCH($C1391,'Policy Characteristics'!$C:$C,0)))</f>
        <v>0.4</v>
      </c>
      <c r="N1391" s="261">
        <f>IF(ISBLANK(INDEX('Policy Characteristics'!H:H,MATCH($C1391,'Policy Characteristics'!$C:$C,0))),"",INDEX('Policy Characteristics'!H:H,MATCH($C1391,'Policy Characteristics'!$C:$C,0)))</f>
        <v>0.01</v>
      </c>
      <c r="O1391" s="254" t="str">
        <f>IF(ISBLANK(INDEX('Policy Characteristics'!I:I,MATCH($C1391,'Policy Characteristics'!$C:$C,0))),"",INDEX('Policy Characteristics'!I:I,MATCH($C1391,'Policy Characteristics'!$C:$C,0)))</f>
        <v>% reduction in cost</v>
      </c>
      <c r="P1391" s="254"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54" t="str">
        <f>IF(ISBLANK(INDEX('Policy Characteristics'!K:K,MATCH($C1391,'Policy Characteristics'!$C:$C,0))),"",INDEX('Policy Characteristics'!K:K,MATCH($C1391,'Policy Characteristics'!$C:$C,0)))</f>
        <v>architectural-design.html#rnd</v>
      </c>
      <c r="R1391" s="254" t="str">
        <f>IF(ISBLANK(INDEX('Policy Characteristics'!L:L,MATCH($C1391,'Policy Characteristics'!$C:$C,0))),"",INDEX('Policy Characteristics'!L:L,MATCH($C1391,'Policy Characteristics'!$C:$C,0)))</f>
        <v>research-and-development.html</v>
      </c>
    </row>
    <row r="1392" spans="1:18">
      <c r="A1392" s="254" t="str">
        <f>IF(ISBLANK(INDEX('Policy Characteristics'!A:A,MATCH($C1392,'Policy Characteristics'!$C:$C,0))),"",INDEX('Policy Characteristics'!A:A,MATCH($C1392,'Policy Characteristics'!$C:$C,0)))</f>
        <v>Research and Development</v>
      </c>
      <c r="B1392" s="262" t="str">
        <f>IF(ISBLANK(INDEX('Policy Characteristics'!B:B,MATCH($C1392,'Policy Characteristics'!$C:$C,0))),"",INDEX('Policy Characteristics'!B:B,MATCH($C1392,'Policy Characteristics'!$C:$C,0)))</f>
        <v>Capital Cost Reduction</v>
      </c>
      <c r="C1392" s="254" t="str">
        <f t="shared" si="63"/>
        <v>RnD Industry Capital Cost Perc Reduction</v>
      </c>
      <c r="D1392" t="s">
        <v>3068</v>
      </c>
      <c r="E1392" s="45"/>
      <c r="F1392" s="6" t="s">
        <v>3095</v>
      </c>
      <c r="G1392" s="45"/>
      <c r="H1392" s="43">
        <v>1464</v>
      </c>
      <c r="I1392" s="324" t="s">
        <v>43</v>
      </c>
      <c r="J1392" s="255" t="str">
        <f>IF(ISBLANK(INDEX('Policy Characteristics'!D:D,MATCH($C1392,'Policy Characteristics'!$C:$C,0))),"",INDEX('Policy Characteristics'!D:D,MATCH($C1392,'Policy Characteristics'!$C:$C,0)))</f>
        <v>R&amp;D Capital Cost Reductions</v>
      </c>
      <c r="K1392" s="254" t="str">
        <f>IF(ISBLANK(INDEX('Policy Characteristics'!E:E,MATCH($C1392,'Policy Characteristics'!$C:$C,0))),"",INDEX('Policy Characteristics'!E:E,MATCH($C1392,'Policy Characteristics'!$C:$C,0)))</f>
        <v>RnD industry capital cost reduction</v>
      </c>
      <c r="L1392" s="261">
        <f>IF(ISBLANK(INDEX('Policy Characteristics'!F:F,MATCH($C1392,'Policy Characteristics'!$C:$C,0))),"",INDEX('Policy Characteristics'!F:F,MATCH($C1392,'Policy Characteristics'!$C:$C,0)))</f>
        <v>0</v>
      </c>
      <c r="M1392" s="261">
        <f>IF(ISBLANK(INDEX('Policy Characteristics'!G:G,MATCH($C1392,'Policy Characteristics'!$C:$C,0))),"",INDEX('Policy Characteristics'!G:G,MATCH($C1392,'Policy Characteristics'!$C:$C,0)))</f>
        <v>0.4</v>
      </c>
      <c r="N1392" s="261">
        <f>IF(ISBLANK(INDEX('Policy Characteristics'!H:H,MATCH($C1392,'Policy Characteristics'!$C:$C,0))),"",INDEX('Policy Characteristics'!H:H,MATCH($C1392,'Policy Characteristics'!$C:$C,0)))</f>
        <v>0.01</v>
      </c>
      <c r="O1392" s="254" t="str">
        <f>IF(ISBLANK(INDEX('Policy Characteristics'!I:I,MATCH($C1392,'Policy Characteristics'!$C:$C,0))),"",INDEX('Policy Characteristics'!I:I,MATCH($C1392,'Policy Characteristics'!$C:$C,0)))</f>
        <v>% reduction in cost</v>
      </c>
      <c r="P1392" s="254"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54" t="str">
        <f>IF(ISBLANK(INDEX('Policy Characteristics'!K:K,MATCH($C1392,'Policy Characteristics'!$C:$C,0))),"",INDEX('Policy Characteristics'!K:K,MATCH($C1392,'Policy Characteristics'!$C:$C,0)))</f>
        <v>architectural-design.html#rnd</v>
      </c>
      <c r="R1392" s="254" t="str">
        <f>IF(ISBLANK(INDEX('Policy Characteristics'!L:L,MATCH($C1392,'Policy Characteristics'!$C:$C,0))),"",INDEX('Policy Characteristics'!L:L,MATCH($C1392,'Policy Characteristics'!$C:$C,0)))</f>
        <v>research-and-development.html</v>
      </c>
    </row>
    <row r="1393" spans="1:18">
      <c r="A1393" s="254" t="str">
        <f>IF(ISBLANK(INDEX('Policy Characteristics'!A:A,MATCH($C1393,'Policy Characteristics'!$C:$C,0))),"",INDEX('Policy Characteristics'!A:A,MATCH($C1393,'Policy Characteristics'!$C:$C,0)))</f>
        <v>Research and Development</v>
      </c>
      <c r="B1393" s="262" t="str">
        <f>IF(ISBLANK(INDEX('Policy Characteristics'!B:B,MATCH($C1393,'Policy Characteristics'!$C:$C,0))),"",INDEX('Policy Characteristics'!B:B,MATCH($C1393,'Policy Characteristics'!$C:$C,0)))</f>
        <v>Capital Cost Reduction</v>
      </c>
      <c r="C1393" s="254" t="str">
        <f t="shared" si="63"/>
        <v>RnD Industry Capital Cost Perc Reduction</v>
      </c>
      <c r="D1393" t="s">
        <v>3069</v>
      </c>
      <c r="E1393" s="45"/>
      <c r="F1393" s="6" t="s">
        <v>3096</v>
      </c>
      <c r="G1393" s="45"/>
      <c r="H1393" s="43">
        <v>1465</v>
      </c>
      <c r="I1393" s="324" t="s">
        <v>43</v>
      </c>
      <c r="J1393" s="255" t="str">
        <f>IF(ISBLANK(INDEX('Policy Characteristics'!D:D,MATCH($C1393,'Policy Characteristics'!$C:$C,0))),"",INDEX('Policy Characteristics'!D:D,MATCH($C1393,'Policy Characteristics'!$C:$C,0)))</f>
        <v>R&amp;D Capital Cost Reductions</v>
      </c>
      <c r="K1393" s="254" t="str">
        <f>IF(ISBLANK(INDEX('Policy Characteristics'!E:E,MATCH($C1393,'Policy Characteristics'!$C:$C,0))),"",INDEX('Policy Characteristics'!E:E,MATCH($C1393,'Policy Characteristics'!$C:$C,0)))</f>
        <v>RnD industry capital cost reduction</v>
      </c>
      <c r="L1393" s="261">
        <f>IF(ISBLANK(INDEX('Policy Characteristics'!F:F,MATCH($C1393,'Policy Characteristics'!$C:$C,0))),"",INDEX('Policy Characteristics'!F:F,MATCH($C1393,'Policy Characteristics'!$C:$C,0)))</f>
        <v>0</v>
      </c>
      <c r="M1393" s="261">
        <f>IF(ISBLANK(INDEX('Policy Characteristics'!G:G,MATCH($C1393,'Policy Characteristics'!$C:$C,0))),"",INDEX('Policy Characteristics'!G:G,MATCH($C1393,'Policy Characteristics'!$C:$C,0)))</f>
        <v>0.4</v>
      </c>
      <c r="N1393" s="261">
        <f>IF(ISBLANK(INDEX('Policy Characteristics'!H:H,MATCH($C1393,'Policy Characteristics'!$C:$C,0))),"",INDEX('Policy Characteristics'!H:H,MATCH($C1393,'Policy Characteristics'!$C:$C,0)))</f>
        <v>0.01</v>
      </c>
      <c r="O1393" s="254" t="str">
        <f>IF(ISBLANK(INDEX('Policy Characteristics'!I:I,MATCH($C1393,'Policy Characteristics'!$C:$C,0))),"",INDEX('Policy Characteristics'!I:I,MATCH($C1393,'Policy Characteristics'!$C:$C,0)))</f>
        <v>% reduction in cost</v>
      </c>
      <c r="P1393" s="254"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54" t="str">
        <f>IF(ISBLANK(INDEX('Policy Characteristics'!K:K,MATCH($C1393,'Policy Characteristics'!$C:$C,0))),"",INDEX('Policy Characteristics'!K:K,MATCH($C1393,'Policy Characteristics'!$C:$C,0)))</f>
        <v>architectural-design.html#rnd</v>
      </c>
      <c r="R1393" s="254" t="str">
        <f>IF(ISBLANK(INDEX('Policy Characteristics'!L:L,MATCH($C1393,'Policy Characteristics'!$C:$C,0))),"",INDEX('Policy Characteristics'!L:L,MATCH($C1393,'Policy Characteristics'!$C:$C,0)))</f>
        <v>research-and-development.html</v>
      </c>
    </row>
    <row r="1394" spans="1:18">
      <c r="A1394" s="254" t="str">
        <f>IF(ISBLANK(INDEX('Policy Characteristics'!A:A,MATCH($C1394,'Policy Characteristics'!$C:$C,0))),"",INDEX('Policy Characteristics'!A:A,MATCH($C1394,'Policy Characteristics'!$C:$C,0)))</f>
        <v>Research and Development</v>
      </c>
      <c r="B1394" s="262" t="str">
        <f>IF(ISBLANK(INDEX('Policy Characteristics'!B:B,MATCH($C1394,'Policy Characteristics'!$C:$C,0))),"",INDEX('Policy Characteristics'!B:B,MATCH($C1394,'Policy Characteristics'!$C:$C,0)))</f>
        <v>Capital Cost Reduction</v>
      </c>
      <c r="C1394" s="254" t="str">
        <f t="shared" si="63"/>
        <v>RnD Industry Capital Cost Perc Reduction</v>
      </c>
      <c r="D1394" t="s">
        <v>3070</v>
      </c>
      <c r="E1394" s="45"/>
      <c r="F1394" s="6" t="s">
        <v>3097</v>
      </c>
      <c r="G1394" s="45"/>
      <c r="H1394" s="43">
        <v>1466</v>
      </c>
      <c r="I1394" s="324" t="s">
        <v>43</v>
      </c>
      <c r="J1394" s="255" t="str">
        <f>IF(ISBLANK(INDEX('Policy Characteristics'!D:D,MATCH($C1394,'Policy Characteristics'!$C:$C,0))),"",INDEX('Policy Characteristics'!D:D,MATCH($C1394,'Policy Characteristics'!$C:$C,0)))</f>
        <v>R&amp;D Capital Cost Reductions</v>
      </c>
      <c r="K1394" s="254" t="str">
        <f>IF(ISBLANK(INDEX('Policy Characteristics'!E:E,MATCH($C1394,'Policy Characteristics'!$C:$C,0))),"",INDEX('Policy Characteristics'!E:E,MATCH($C1394,'Policy Characteristics'!$C:$C,0)))</f>
        <v>RnD industry capital cost reduction</v>
      </c>
      <c r="L1394" s="261">
        <f>IF(ISBLANK(INDEX('Policy Characteristics'!F:F,MATCH($C1394,'Policy Characteristics'!$C:$C,0))),"",INDEX('Policy Characteristics'!F:F,MATCH($C1394,'Policy Characteristics'!$C:$C,0)))</f>
        <v>0</v>
      </c>
      <c r="M1394" s="261">
        <f>IF(ISBLANK(INDEX('Policy Characteristics'!G:G,MATCH($C1394,'Policy Characteristics'!$C:$C,0))),"",INDEX('Policy Characteristics'!G:G,MATCH($C1394,'Policy Characteristics'!$C:$C,0)))</f>
        <v>0.4</v>
      </c>
      <c r="N1394" s="261">
        <f>IF(ISBLANK(INDEX('Policy Characteristics'!H:H,MATCH($C1394,'Policy Characteristics'!$C:$C,0))),"",INDEX('Policy Characteristics'!H:H,MATCH($C1394,'Policy Characteristics'!$C:$C,0)))</f>
        <v>0.01</v>
      </c>
      <c r="O1394" s="254" t="str">
        <f>IF(ISBLANK(INDEX('Policy Characteristics'!I:I,MATCH($C1394,'Policy Characteristics'!$C:$C,0))),"",INDEX('Policy Characteristics'!I:I,MATCH($C1394,'Policy Characteristics'!$C:$C,0)))</f>
        <v>% reduction in cost</v>
      </c>
      <c r="P1394" s="254"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54" t="str">
        <f>IF(ISBLANK(INDEX('Policy Characteristics'!K:K,MATCH($C1394,'Policy Characteristics'!$C:$C,0))),"",INDEX('Policy Characteristics'!K:K,MATCH($C1394,'Policy Characteristics'!$C:$C,0)))</f>
        <v>architectural-design.html#rnd</v>
      </c>
      <c r="R1394" s="254" t="str">
        <f>IF(ISBLANK(INDEX('Policy Characteristics'!L:L,MATCH($C1394,'Policy Characteristics'!$C:$C,0))),"",INDEX('Policy Characteristics'!L:L,MATCH($C1394,'Policy Characteristics'!$C:$C,0)))</f>
        <v>research-and-development.html</v>
      </c>
    </row>
    <row r="1395" spans="1:18">
      <c r="A1395" s="254" t="str">
        <f>IF(ISBLANK(INDEX('Policy Characteristics'!A:A,MATCH($C1395,'Policy Characteristics'!$C:$C,0))),"",INDEX('Policy Characteristics'!A:A,MATCH($C1395,'Policy Characteristics'!$C:$C,0)))</f>
        <v>Research and Development</v>
      </c>
      <c r="B1395" s="262" t="str">
        <f>IF(ISBLANK(INDEX('Policy Characteristics'!B:B,MATCH($C1395,'Policy Characteristics'!$C:$C,0))),"",INDEX('Policy Characteristics'!B:B,MATCH($C1395,'Policy Characteristics'!$C:$C,0)))</f>
        <v>Capital Cost Reduction</v>
      </c>
      <c r="C1395" s="254" t="str">
        <f t="shared" si="63"/>
        <v>RnD Industry Capital Cost Perc Reduction</v>
      </c>
      <c r="D1395" t="s">
        <v>3071</v>
      </c>
      <c r="E1395" s="45"/>
      <c r="F1395" s="6" t="s">
        <v>3098</v>
      </c>
      <c r="G1395" s="45"/>
      <c r="H1395" s="43">
        <v>1467</v>
      </c>
      <c r="I1395" s="324" t="s">
        <v>43</v>
      </c>
      <c r="J1395" s="255" t="str">
        <f>IF(ISBLANK(INDEX('Policy Characteristics'!D:D,MATCH($C1395,'Policy Characteristics'!$C:$C,0))),"",INDEX('Policy Characteristics'!D:D,MATCH($C1395,'Policy Characteristics'!$C:$C,0)))</f>
        <v>R&amp;D Capital Cost Reductions</v>
      </c>
      <c r="K1395" s="254" t="str">
        <f>IF(ISBLANK(INDEX('Policy Characteristics'!E:E,MATCH($C1395,'Policy Characteristics'!$C:$C,0))),"",INDEX('Policy Characteristics'!E:E,MATCH($C1395,'Policy Characteristics'!$C:$C,0)))</f>
        <v>RnD industry capital cost reduction</v>
      </c>
      <c r="L1395" s="261">
        <f>IF(ISBLANK(INDEX('Policy Characteristics'!F:F,MATCH($C1395,'Policy Characteristics'!$C:$C,0))),"",INDEX('Policy Characteristics'!F:F,MATCH($C1395,'Policy Characteristics'!$C:$C,0)))</f>
        <v>0</v>
      </c>
      <c r="M1395" s="261">
        <f>IF(ISBLANK(INDEX('Policy Characteristics'!G:G,MATCH($C1395,'Policy Characteristics'!$C:$C,0))),"",INDEX('Policy Characteristics'!G:G,MATCH($C1395,'Policy Characteristics'!$C:$C,0)))</f>
        <v>0.4</v>
      </c>
      <c r="N1395" s="261">
        <f>IF(ISBLANK(INDEX('Policy Characteristics'!H:H,MATCH($C1395,'Policy Characteristics'!$C:$C,0))),"",INDEX('Policy Characteristics'!H:H,MATCH($C1395,'Policy Characteristics'!$C:$C,0)))</f>
        <v>0.01</v>
      </c>
      <c r="O1395" s="254" t="str">
        <f>IF(ISBLANK(INDEX('Policy Characteristics'!I:I,MATCH($C1395,'Policy Characteristics'!$C:$C,0))),"",INDEX('Policy Characteristics'!I:I,MATCH($C1395,'Policy Characteristics'!$C:$C,0)))</f>
        <v>% reduction in cost</v>
      </c>
      <c r="P1395" s="254"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54" t="str">
        <f>IF(ISBLANK(INDEX('Policy Characteristics'!K:K,MATCH($C1395,'Policy Characteristics'!$C:$C,0))),"",INDEX('Policy Characteristics'!K:K,MATCH($C1395,'Policy Characteristics'!$C:$C,0)))</f>
        <v>architectural-design.html#rnd</v>
      </c>
      <c r="R1395" s="254" t="str">
        <f>IF(ISBLANK(INDEX('Policy Characteristics'!L:L,MATCH($C1395,'Policy Characteristics'!$C:$C,0))),"",INDEX('Policy Characteristics'!L:L,MATCH($C1395,'Policy Characteristics'!$C:$C,0)))</f>
        <v>research-and-development.html</v>
      </c>
    </row>
    <row r="1396" spans="1:18">
      <c r="A1396" s="254" t="str">
        <f>IF(ISBLANK(INDEX('Policy Characteristics'!A:A,MATCH($C1396,'Policy Characteristics'!$C:$C,0))),"",INDEX('Policy Characteristics'!A:A,MATCH($C1396,'Policy Characteristics'!$C:$C,0)))</f>
        <v>Research and Development</v>
      </c>
      <c r="B1396" s="262" t="str">
        <f>IF(ISBLANK(INDEX('Policy Characteristics'!B:B,MATCH($C1396,'Policy Characteristics'!$C:$C,0))),"",INDEX('Policy Characteristics'!B:B,MATCH($C1396,'Policy Characteristics'!$C:$C,0)))</f>
        <v>Capital Cost Reduction</v>
      </c>
      <c r="C1396" s="254" t="str">
        <f t="shared" si="63"/>
        <v>RnD Industry Capital Cost Perc Reduction</v>
      </c>
      <c r="D1396" t="s">
        <v>3072</v>
      </c>
      <c r="E1396" s="45"/>
      <c r="F1396" s="6" t="s">
        <v>3099</v>
      </c>
      <c r="G1396" s="45"/>
      <c r="H1396" s="43">
        <v>1468</v>
      </c>
      <c r="I1396" s="324" t="s">
        <v>43</v>
      </c>
      <c r="J1396" s="255" t="str">
        <f>IF(ISBLANK(INDEX('Policy Characteristics'!D:D,MATCH($C1396,'Policy Characteristics'!$C:$C,0))),"",INDEX('Policy Characteristics'!D:D,MATCH($C1396,'Policy Characteristics'!$C:$C,0)))</f>
        <v>R&amp;D Capital Cost Reductions</v>
      </c>
      <c r="K1396" s="254" t="str">
        <f>IF(ISBLANK(INDEX('Policy Characteristics'!E:E,MATCH($C1396,'Policy Characteristics'!$C:$C,0))),"",INDEX('Policy Characteristics'!E:E,MATCH($C1396,'Policy Characteristics'!$C:$C,0)))</f>
        <v>RnD industry capital cost reduction</v>
      </c>
      <c r="L1396" s="261">
        <f>IF(ISBLANK(INDEX('Policy Characteristics'!F:F,MATCH($C1396,'Policy Characteristics'!$C:$C,0))),"",INDEX('Policy Characteristics'!F:F,MATCH($C1396,'Policy Characteristics'!$C:$C,0)))</f>
        <v>0</v>
      </c>
      <c r="M1396" s="261">
        <f>IF(ISBLANK(INDEX('Policy Characteristics'!G:G,MATCH($C1396,'Policy Characteristics'!$C:$C,0))),"",INDEX('Policy Characteristics'!G:G,MATCH($C1396,'Policy Characteristics'!$C:$C,0)))</f>
        <v>0.4</v>
      </c>
      <c r="N1396" s="261">
        <f>IF(ISBLANK(INDEX('Policy Characteristics'!H:H,MATCH($C1396,'Policy Characteristics'!$C:$C,0))),"",INDEX('Policy Characteristics'!H:H,MATCH($C1396,'Policy Characteristics'!$C:$C,0)))</f>
        <v>0.01</v>
      </c>
      <c r="O1396" s="254" t="str">
        <f>IF(ISBLANK(INDEX('Policy Characteristics'!I:I,MATCH($C1396,'Policy Characteristics'!$C:$C,0))),"",INDEX('Policy Characteristics'!I:I,MATCH($C1396,'Policy Characteristics'!$C:$C,0)))</f>
        <v>% reduction in cost</v>
      </c>
      <c r="P1396" s="254"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54" t="str">
        <f>IF(ISBLANK(INDEX('Policy Characteristics'!K:K,MATCH($C1396,'Policy Characteristics'!$C:$C,0))),"",INDEX('Policy Characteristics'!K:K,MATCH($C1396,'Policy Characteristics'!$C:$C,0)))</f>
        <v>architectural-design.html#rnd</v>
      </c>
      <c r="R1396" s="254" t="str">
        <f>IF(ISBLANK(INDEX('Policy Characteristics'!L:L,MATCH($C1396,'Policy Characteristics'!$C:$C,0))),"",INDEX('Policy Characteristics'!L:L,MATCH($C1396,'Policy Characteristics'!$C:$C,0)))</f>
        <v>research-and-development.html</v>
      </c>
    </row>
    <row r="1397" spans="1:18">
      <c r="A1397" s="254" t="str">
        <f>IF(ISBLANK(INDEX('Policy Characteristics'!A:A,MATCH($C1397,'Policy Characteristics'!$C:$C,0))),"",INDEX('Policy Characteristics'!A:A,MATCH($C1397,'Policy Characteristics'!$C:$C,0)))</f>
        <v>Research and Development</v>
      </c>
      <c r="B1397" s="262" t="str">
        <f>IF(ISBLANK(INDEX('Policy Characteristics'!B:B,MATCH($C1397,'Policy Characteristics'!$C:$C,0))),"",INDEX('Policy Characteristics'!B:B,MATCH($C1397,'Policy Characteristics'!$C:$C,0)))</f>
        <v>Capital Cost Reduction</v>
      </c>
      <c r="C1397" s="254" t="str">
        <f t="shared" si="63"/>
        <v>RnD Industry Capital Cost Perc Reduction</v>
      </c>
      <c r="D1397" t="s">
        <v>3073</v>
      </c>
      <c r="E1397" s="45"/>
      <c r="F1397" s="6" t="s">
        <v>3100</v>
      </c>
      <c r="G1397" s="45"/>
      <c r="H1397" s="43">
        <v>1469</v>
      </c>
      <c r="I1397" s="324" t="s">
        <v>43</v>
      </c>
      <c r="J1397" s="255" t="str">
        <f>IF(ISBLANK(INDEX('Policy Characteristics'!D:D,MATCH($C1397,'Policy Characteristics'!$C:$C,0))),"",INDEX('Policy Characteristics'!D:D,MATCH($C1397,'Policy Characteristics'!$C:$C,0)))</f>
        <v>R&amp;D Capital Cost Reductions</v>
      </c>
      <c r="K1397" s="254" t="str">
        <f>IF(ISBLANK(INDEX('Policy Characteristics'!E:E,MATCH($C1397,'Policy Characteristics'!$C:$C,0))),"",INDEX('Policy Characteristics'!E:E,MATCH($C1397,'Policy Characteristics'!$C:$C,0)))</f>
        <v>RnD industry capital cost reduction</v>
      </c>
      <c r="L1397" s="261">
        <f>IF(ISBLANK(INDEX('Policy Characteristics'!F:F,MATCH($C1397,'Policy Characteristics'!$C:$C,0))),"",INDEX('Policy Characteristics'!F:F,MATCH($C1397,'Policy Characteristics'!$C:$C,0)))</f>
        <v>0</v>
      </c>
      <c r="M1397" s="261">
        <f>IF(ISBLANK(INDEX('Policy Characteristics'!G:G,MATCH($C1397,'Policy Characteristics'!$C:$C,0))),"",INDEX('Policy Characteristics'!G:G,MATCH($C1397,'Policy Characteristics'!$C:$C,0)))</f>
        <v>0.4</v>
      </c>
      <c r="N1397" s="261">
        <f>IF(ISBLANK(INDEX('Policy Characteristics'!H:H,MATCH($C1397,'Policy Characteristics'!$C:$C,0))),"",INDEX('Policy Characteristics'!H:H,MATCH($C1397,'Policy Characteristics'!$C:$C,0)))</f>
        <v>0.01</v>
      </c>
      <c r="O1397" s="254" t="str">
        <f>IF(ISBLANK(INDEX('Policy Characteristics'!I:I,MATCH($C1397,'Policy Characteristics'!$C:$C,0))),"",INDEX('Policy Characteristics'!I:I,MATCH($C1397,'Policy Characteristics'!$C:$C,0)))</f>
        <v>% reduction in cost</v>
      </c>
      <c r="P1397" s="254" t="str">
        <f>IF(ISBLANK(INDEX('Policy Characteristics'!J:J,MATCH($C1397,'Policy Characteristics'!$C:$C,0))),"",INDEX('Policy Characteristics'!J:J,MATCH($C1397,'Policy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7" s="254" t="str">
        <f>IF(ISBLANK(INDEX('Policy Characteristics'!K:K,MATCH($C1397,'Policy Characteristics'!$C:$C,0))),"",INDEX('Policy Characteristics'!K:K,MATCH($C1397,'Policy Characteristics'!$C:$C,0)))</f>
        <v>architectural-design.html#rnd</v>
      </c>
      <c r="R1397" s="254" t="str">
        <f>IF(ISBLANK(INDEX('Policy Characteristics'!L:L,MATCH($C1397,'Policy Characteristics'!$C:$C,0))),"",INDEX('Policy Characteristics'!L:L,MATCH($C1397,'Policy Characteristics'!$C:$C,0)))</f>
        <v>research-and-development.html</v>
      </c>
    </row>
    <row r="1398" spans="1:18">
      <c r="A1398" s="254" t="str">
        <f>IF(ISBLANK(INDEX('Policy Characteristics'!A:A,MATCH($C1398,'Policy Characteristics'!$C:$C,0))),"",INDEX('Policy Characteristics'!A:A,MATCH($C1398,'Policy Characteristics'!$C:$C,0)))</f>
        <v>Research and Development</v>
      </c>
      <c r="B1398" s="262" t="str">
        <f>IF(ISBLANK(INDEX('Policy Characteristics'!B:B,MATCH($C1398,'Policy Characteristics'!$C:$C,0))),"",INDEX('Policy Characteristics'!B:B,MATCH($C1398,'Policy Characteristics'!$C:$C,0)))</f>
        <v>Capital Cost Reduction</v>
      </c>
      <c r="C1398" s="254" t="str">
        <f t="shared" si="63"/>
        <v>RnD Industry Capital Cost Perc Reduction</v>
      </c>
      <c r="D1398" t="s">
        <v>3074</v>
      </c>
      <c r="E1398" s="45"/>
      <c r="F1398" s="6" t="s">
        <v>3101</v>
      </c>
      <c r="G1398" s="45"/>
      <c r="H1398" s="43">
        <v>1470</v>
      </c>
      <c r="I1398" s="324" t="s">
        <v>43</v>
      </c>
      <c r="J1398" s="255" t="str">
        <f>IF(ISBLANK(INDEX('Policy Characteristics'!D:D,MATCH($C1398,'Policy Characteristics'!$C:$C,0))),"",INDEX('Policy Characteristics'!D:D,MATCH($C1398,'Policy Characteristics'!$C:$C,0)))</f>
        <v>R&amp;D Capital Cost Reductions</v>
      </c>
      <c r="K1398" s="254" t="str">
        <f>IF(ISBLANK(INDEX('Policy Characteristics'!E:E,MATCH($C1398,'Policy Characteristics'!$C:$C,0))),"",INDEX('Policy Characteristics'!E:E,MATCH($C1398,'Policy Characteristics'!$C:$C,0)))</f>
        <v>RnD industry capital cost reduction</v>
      </c>
      <c r="L1398" s="261">
        <f>IF(ISBLANK(INDEX('Policy Characteristics'!F:F,MATCH($C1398,'Policy Characteristics'!$C:$C,0))),"",INDEX('Policy Characteristics'!F:F,MATCH($C1398,'Policy Characteristics'!$C:$C,0)))</f>
        <v>0</v>
      </c>
      <c r="M1398" s="261">
        <f>IF(ISBLANK(INDEX('Policy Characteristics'!G:G,MATCH($C1398,'Policy Characteristics'!$C:$C,0))),"",INDEX('Policy Characteristics'!G:G,MATCH($C1398,'Policy Characteristics'!$C:$C,0)))</f>
        <v>0.4</v>
      </c>
      <c r="N1398" s="261">
        <f>IF(ISBLANK(INDEX('Policy Characteristics'!H:H,MATCH($C1398,'Policy Characteristics'!$C:$C,0))),"",INDEX('Policy Characteristics'!H:H,MATCH($C1398,'Policy Characteristics'!$C:$C,0)))</f>
        <v>0.01</v>
      </c>
      <c r="O1398" s="254" t="str">
        <f>IF(ISBLANK(INDEX('Policy Characteristics'!I:I,MATCH($C1398,'Policy Characteristics'!$C:$C,0))),"",INDEX('Policy Characteristics'!I:I,MATCH($C1398,'Policy Characteristics'!$C:$C,0)))</f>
        <v>% reduction in cost</v>
      </c>
      <c r="P1398" s="254" t="str">
        <f>IF(ISBLANK(INDEX('Policy Characteristics'!J:J,MATCH($C1398,'Policy Characteristics'!$C:$C,0))),"",INDEX('Policy Characteristics'!J:J,MATCH($C1398,'Policy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54" t="str">
        <f>IF(ISBLANK(INDEX('Policy Characteristics'!K:K,MATCH($C1398,'Policy Characteristics'!$C:$C,0))),"",INDEX('Policy Characteristics'!K:K,MATCH($C1398,'Policy Characteristics'!$C:$C,0)))</f>
        <v>architectural-design.html#rnd</v>
      </c>
      <c r="R1398" s="254" t="str">
        <f>IF(ISBLANK(INDEX('Policy Characteristics'!L:L,MATCH($C1398,'Policy Characteristics'!$C:$C,0))),"",INDEX('Policy Characteristics'!L:L,MATCH($C1398,'Policy Characteristics'!$C:$C,0)))</f>
        <v>research-and-development.html</v>
      </c>
    </row>
    <row r="1399" spans="1:18">
      <c r="A1399" s="254" t="str">
        <f>IF(ISBLANK(INDEX('Policy Characteristics'!A:A,MATCH($C1399,'Policy Characteristics'!$C:$C,0))),"",INDEX('Policy Characteristics'!A:A,MATCH($C1399,'Policy Characteristics'!$C:$C,0)))</f>
        <v>Research and Development</v>
      </c>
      <c r="B1399" s="262" t="str">
        <f>IF(ISBLANK(INDEX('Policy Characteristics'!B:B,MATCH($C1399,'Policy Characteristics'!$C:$C,0))),"",INDEX('Policy Characteristics'!B:B,MATCH($C1399,'Policy Characteristics'!$C:$C,0)))</f>
        <v>Capital Cost Reduction</v>
      </c>
      <c r="C1399" s="254" t="str">
        <f t="shared" si="63"/>
        <v>RnD Industry Capital Cost Perc Reduction</v>
      </c>
      <c r="D1399" t="s">
        <v>3075</v>
      </c>
      <c r="E1399" s="45"/>
      <c r="F1399" s="6" t="s">
        <v>327</v>
      </c>
      <c r="G1399" s="45"/>
      <c r="H1399" s="43">
        <v>1471</v>
      </c>
      <c r="I1399" s="324" t="s">
        <v>43</v>
      </c>
      <c r="J1399" s="255" t="str">
        <f>IF(ISBLANK(INDEX('Policy Characteristics'!D:D,MATCH($C1399,'Policy Characteristics'!$C:$C,0))),"",INDEX('Policy Characteristics'!D:D,MATCH($C1399,'Policy Characteristics'!$C:$C,0)))</f>
        <v>R&amp;D Capital Cost Reductions</v>
      </c>
      <c r="K1399" s="254" t="str">
        <f>IF(ISBLANK(INDEX('Policy Characteristics'!E:E,MATCH($C1399,'Policy Characteristics'!$C:$C,0))),"",INDEX('Policy Characteristics'!E:E,MATCH($C1399,'Policy Characteristics'!$C:$C,0)))</f>
        <v>RnD industry capital cost reduction</v>
      </c>
      <c r="L1399" s="261">
        <f>IF(ISBLANK(INDEX('Policy Characteristics'!F:F,MATCH($C1399,'Policy Characteristics'!$C:$C,0))),"",INDEX('Policy Characteristics'!F:F,MATCH($C1399,'Policy Characteristics'!$C:$C,0)))</f>
        <v>0</v>
      </c>
      <c r="M1399" s="261">
        <f>IF(ISBLANK(INDEX('Policy Characteristics'!G:G,MATCH($C1399,'Policy Characteristics'!$C:$C,0))),"",INDEX('Policy Characteristics'!G:G,MATCH($C1399,'Policy Characteristics'!$C:$C,0)))</f>
        <v>0.4</v>
      </c>
      <c r="N1399" s="261">
        <f>IF(ISBLANK(INDEX('Policy Characteristics'!H:H,MATCH($C1399,'Policy Characteristics'!$C:$C,0))),"",INDEX('Policy Characteristics'!H:H,MATCH($C1399,'Policy Characteristics'!$C:$C,0)))</f>
        <v>0.01</v>
      </c>
      <c r="O1399" s="254" t="str">
        <f>IF(ISBLANK(INDEX('Policy Characteristics'!I:I,MATCH($C1399,'Policy Characteristics'!$C:$C,0))),"",INDEX('Policy Characteristics'!I:I,MATCH($C1399,'Policy Characteristics'!$C:$C,0)))</f>
        <v>% reduction in cost</v>
      </c>
      <c r="P1399" s="254" t="str">
        <f>IF(ISBLANK(INDEX('Policy Characteristics'!J:J,MATCH($C1399,'Policy Characteristics'!$C:$C,0))),"",INDEX('Policy Characteristics'!J:J,MATCH($C1399,'Policy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54" t="str">
        <f>IF(ISBLANK(INDEX('Policy Characteristics'!K:K,MATCH($C1399,'Policy Characteristics'!$C:$C,0))),"",INDEX('Policy Characteristics'!K:K,MATCH($C1399,'Policy Characteristics'!$C:$C,0)))</f>
        <v>architectural-design.html#rnd</v>
      </c>
      <c r="R1399" s="254" t="str">
        <f>IF(ISBLANK(INDEX('Policy Characteristics'!L:L,MATCH($C1399,'Policy Characteristics'!$C:$C,0))),"",INDEX('Policy Characteristics'!L:L,MATCH($C1399,'Policy Characteristics'!$C:$C,0)))</f>
        <v>research-and-development.html</v>
      </c>
    </row>
    <row r="1400" spans="1:18">
      <c r="A1400" s="254" t="str">
        <f>IF(ISBLANK(INDEX('Policy Characteristics'!A:A,MATCH($C1400,'Policy Characteristics'!$C:$C,0))),"",INDEX('Policy Characteristics'!A:A,MATCH($C1400,'Policy Characteristics'!$C:$C,0)))</f>
        <v>Research and Development</v>
      </c>
      <c r="B1400" s="262" t="str">
        <f>IF(ISBLANK(INDEX('Policy Characteristics'!B:B,MATCH($C1400,'Policy Characteristics'!$C:$C,0))),"",INDEX('Policy Characteristics'!B:B,MATCH($C1400,'Policy Characteristics'!$C:$C,0)))</f>
        <v>Capital Cost Reduction</v>
      </c>
      <c r="C1400" s="254" t="str">
        <f t="shared" si="63"/>
        <v>RnD Industry Capital Cost Perc Reduction</v>
      </c>
      <c r="D1400" t="s">
        <v>3076</v>
      </c>
      <c r="E1400" s="45"/>
      <c r="F1400" s="6" t="s">
        <v>3102</v>
      </c>
      <c r="G1400" s="45"/>
      <c r="H1400" s="43">
        <v>1472</v>
      </c>
      <c r="I1400" s="324" t="s">
        <v>43</v>
      </c>
      <c r="J1400" s="255" t="str">
        <f>IF(ISBLANK(INDEX('Policy Characteristics'!D:D,MATCH($C1400,'Policy Characteristics'!$C:$C,0))),"",INDEX('Policy Characteristics'!D:D,MATCH($C1400,'Policy Characteristics'!$C:$C,0)))</f>
        <v>R&amp;D Capital Cost Reductions</v>
      </c>
      <c r="K1400" s="254" t="str">
        <f>IF(ISBLANK(INDEX('Policy Characteristics'!E:E,MATCH($C1400,'Policy Characteristics'!$C:$C,0))),"",INDEX('Policy Characteristics'!E:E,MATCH($C1400,'Policy Characteristics'!$C:$C,0)))</f>
        <v>RnD industry capital cost reduction</v>
      </c>
      <c r="L1400" s="261">
        <f>IF(ISBLANK(INDEX('Policy Characteristics'!F:F,MATCH($C1400,'Policy Characteristics'!$C:$C,0))),"",INDEX('Policy Characteristics'!F:F,MATCH($C1400,'Policy Characteristics'!$C:$C,0)))</f>
        <v>0</v>
      </c>
      <c r="M1400" s="261">
        <f>IF(ISBLANK(INDEX('Policy Characteristics'!G:G,MATCH($C1400,'Policy Characteristics'!$C:$C,0))),"",INDEX('Policy Characteristics'!G:G,MATCH($C1400,'Policy Characteristics'!$C:$C,0)))</f>
        <v>0.4</v>
      </c>
      <c r="N1400" s="261">
        <f>IF(ISBLANK(INDEX('Policy Characteristics'!H:H,MATCH($C1400,'Policy Characteristics'!$C:$C,0))),"",INDEX('Policy Characteristics'!H:H,MATCH($C1400,'Policy Characteristics'!$C:$C,0)))</f>
        <v>0.01</v>
      </c>
      <c r="O1400" s="254" t="str">
        <f>IF(ISBLANK(INDEX('Policy Characteristics'!I:I,MATCH($C1400,'Policy Characteristics'!$C:$C,0))),"",INDEX('Policy Characteristics'!I:I,MATCH($C1400,'Policy Characteristics'!$C:$C,0)))</f>
        <v>% reduction in cost</v>
      </c>
      <c r="P1400" s="254" t="str">
        <f>IF(ISBLANK(INDEX('Policy Characteristics'!J:J,MATCH($C1400,'Policy Characteristics'!$C:$C,0))),"",INDEX('Policy Characteristics'!J:J,MATCH($C1400,'Policy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54" t="str">
        <f>IF(ISBLANK(INDEX('Policy Characteristics'!K:K,MATCH($C1400,'Policy Characteristics'!$C:$C,0))),"",INDEX('Policy Characteristics'!K:K,MATCH($C1400,'Policy Characteristics'!$C:$C,0)))</f>
        <v>architectural-design.html#rnd</v>
      </c>
      <c r="R1400" s="254" t="str">
        <f>IF(ISBLANK(INDEX('Policy Characteristics'!L:L,MATCH($C1400,'Policy Characteristics'!$C:$C,0))),"",INDEX('Policy Characteristics'!L:L,MATCH($C1400,'Policy Characteristics'!$C:$C,0)))</f>
        <v>research-and-development.html</v>
      </c>
    </row>
    <row r="1401" spans="1:18">
      <c r="A1401" s="254" t="str">
        <f>IF(ISBLANK(INDEX('Policy Characteristics'!A:A,MATCH($C1401,'Policy Characteristics'!$C:$C,0))),"",INDEX('Policy Characteristics'!A:A,MATCH($C1401,'Policy Characteristics'!$C:$C,0)))</f>
        <v>Research and Development</v>
      </c>
      <c r="B1401" s="262" t="str">
        <f>IF(ISBLANK(INDEX('Policy Characteristics'!B:B,MATCH($C1401,'Policy Characteristics'!$C:$C,0))),"",INDEX('Policy Characteristics'!B:B,MATCH($C1401,'Policy Characteristics'!$C:$C,0)))</f>
        <v>Capital Cost Reduction</v>
      </c>
      <c r="C1401" s="254" t="str">
        <f t="shared" si="63"/>
        <v>RnD Industry Capital Cost Perc Reduction</v>
      </c>
      <c r="D1401" t="s">
        <v>3077</v>
      </c>
      <c r="E1401" s="45"/>
      <c r="F1401" s="6" t="s">
        <v>3103</v>
      </c>
      <c r="G1401" s="45"/>
      <c r="H1401" s="43">
        <v>1473</v>
      </c>
      <c r="I1401" s="324" t="s">
        <v>43</v>
      </c>
      <c r="J1401" s="255" t="str">
        <f>IF(ISBLANK(INDEX('Policy Characteristics'!D:D,MATCH($C1401,'Policy Characteristics'!$C:$C,0))),"",INDEX('Policy Characteristics'!D:D,MATCH($C1401,'Policy Characteristics'!$C:$C,0)))</f>
        <v>R&amp;D Capital Cost Reductions</v>
      </c>
      <c r="K1401" s="254" t="str">
        <f>IF(ISBLANK(INDEX('Policy Characteristics'!E:E,MATCH($C1401,'Policy Characteristics'!$C:$C,0))),"",INDEX('Policy Characteristics'!E:E,MATCH($C1401,'Policy Characteristics'!$C:$C,0)))</f>
        <v>RnD industry capital cost reduction</v>
      </c>
      <c r="L1401" s="261">
        <f>IF(ISBLANK(INDEX('Policy Characteristics'!F:F,MATCH($C1401,'Policy Characteristics'!$C:$C,0))),"",INDEX('Policy Characteristics'!F:F,MATCH($C1401,'Policy Characteristics'!$C:$C,0)))</f>
        <v>0</v>
      </c>
      <c r="M1401" s="261">
        <f>IF(ISBLANK(INDEX('Policy Characteristics'!G:G,MATCH($C1401,'Policy Characteristics'!$C:$C,0))),"",INDEX('Policy Characteristics'!G:G,MATCH($C1401,'Policy Characteristics'!$C:$C,0)))</f>
        <v>0.4</v>
      </c>
      <c r="N1401" s="261">
        <f>IF(ISBLANK(INDEX('Policy Characteristics'!H:H,MATCH($C1401,'Policy Characteristics'!$C:$C,0))),"",INDEX('Policy Characteristics'!H:H,MATCH($C1401,'Policy Characteristics'!$C:$C,0)))</f>
        <v>0.01</v>
      </c>
      <c r="O1401" s="254" t="str">
        <f>IF(ISBLANK(INDEX('Policy Characteristics'!I:I,MATCH($C1401,'Policy Characteristics'!$C:$C,0))),"",INDEX('Policy Characteristics'!I:I,MATCH($C1401,'Policy Characteristics'!$C:$C,0)))</f>
        <v>% reduction in cost</v>
      </c>
      <c r="P1401" s="254" t="str">
        <f>IF(ISBLANK(INDEX('Policy Characteristics'!J:J,MATCH($C1401,'Policy Characteristics'!$C:$C,0))),"",INDEX('Policy Characteristics'!J:J,MATCH($C1401,'Policy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54" t="str">
        <f>IF(ISBLANK(INDEX('Policy Characteristics'!K:K,MATCH($C1401,'Policy Characteristics'!$C:$C,0))),"",INDEX('Policy Characteristics'!K:K,MATCH($C1401,'Policy Characteristics'!$C:$C,0)))</f>
        <v>architectural-design.html#rnd</v>
      </c>
      <c r="R1401" s="254" t="str">
        <f>IF(ISBLANK(INDEX('Policy Characteristics'!L:L,MATCH($C1401,'Policy Characteristics'!$C:$C,0))),"",INDEX('Policy Characteristics'!L:L,MATCH($C1401,'Policy Characteristics'!$C:$C,0)))</f>
        <v>research-and-development.html</v>
      </c>
    </row>
    <row r="1402" spans="1:18">
      <c r="A1402" s="254" t="str">
        <f>IF(ISBLANK(INDEX('Policy Characteristics'!A:A,MATCH($C1402,'Policy Characteristics'!$C:$C,0))),"",INDEX('Policy Characteristics'!A:A,MATCH($C1402,'Policy Characteristics'!$C:$C,0)))</f>
        <v>Research and Development</v>
      </c>
      <c r="B1402" s="262" t="str">
        <f>IF(ISBLANK(INDEX('Policy Characteristics'!B:B,MATCH($C1402,'Policy Characteristics'!$C:$C,0))),"",INDEX('Policy Characteristics'!B:B,MATCH($C1402,'Policy Characteristics'!$C:$C,0)))</f>
        <v>Capital Cost Reduction</v>
      </c>
      <c r="C1402" s="254" t="str">
        <f t="shared" si="63"/>
        <v>RnD Industry Capital Cost Perc Reduction</v>
      </c>
      <c r="D1402" t="s">
        <v>3078</v>
      </c>
      <c r="E1402" s="45"/>
      <c r="F1402" s="6" t="s">
        <v>3104</v>
      </c>
      <c r="G1402" s="45"/>
      <c r="H1402" s="43">
        <v>1474</v>
      </c>
      <c r="I1402" s="324" t="s">
        <v>43</v>
      </c>
      <c r="J1402" s="255" t="str">
        <f>IF(ISBLANK(INDEX('Policy Characteristics'!D:D,MATCH($C1402,'Policy Characteristics'!$C:$C,0))),"",INDEX('Policy Characteristics'!D:D,MATCH($C1402,'Policy Characteristics'!$C:$C,0)))</f>
        <v>R&amp;D Capital Cost Reductions</v>
      </c>
      <c r="K1402" s="254" t="str">
        <f>IF(ISBLANK(INDEX('Policy Characteristics'!E:E,MATCH($C1402,'Policy Characteristics'!$C:$C,0))),"",INDEX('Policy Characteristics'!E:E,MATCH($C1402,'Policy Characteristics'!$C:$C,0)))</f>
        <v>RnD industry capital cost reduction</v>
      </c>
      <c r="L1402" s="261">
        <f>IF(ISBLANK(INDEX('Policy Characteristics'!F:F,MATCH($C1402,'Policy Characteristics'!$C:$C,0))),"",INDEX('Policy Characteristics'!F:F,MATCH($C1402,'Policy Characteristics'!$C:$C,0)))</f>
        <v>0</v>
      </c>
      <c r="M1402" s="261">
        <f>IF(ISBLANK(INDEX('Policy Characteristics'!G:G,MATCH($C1402,'Policy Characteristics'!$C:$C,0))),"",INDEX('Policy Characteristics'!G:G,MATCH($C1402,'Policy Characteristics'!$C:$C,0)))</f>
        <v>0.4</v>
      </c>
      <c r="N1402" s="261">
        <f>IF(ISBLANK(INDEX('Policy Characteristics'!H:H,MATCH($C1402,'Policy Characteristics'!$C:$C,0))),"",INDEX('Policy Characteristics'!H:H,MATCH($C1402,'Policy Characteristics'!$C:$C,0)))</f>
        <v>0.01</v>
      </c>
      <c r="O1402" s="254" t="str">
        <f>IF(ISBLANK(INDEX('Policy Characteristics'!I:I,MATCH($C1402,'Policy Characteristics'!$C:$C,0))),"",INDEX('Policy Characteristics'!I:I,MATCH($C1402,'Policy Characteristics'!$C:$C,0)))</f>
        <v>% reduction in cost</v>
      </c>
      <c r="P1402" s="254" t="str">
        <f>IF(ISBLANK(INDEX('Policy Characteristics'!J:J,MATCH($C1402,'Policy Characteristics'!$C:$C,0))),"",INDEX('Policy Characteristics'!J:J,MATCH($C1402,'Policy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54" t="str">
        <f>IF(ISBLANK(INDEX('Policy Characteristics'!K:K,MATCH($C1402,'Policy Characteristics'!$C:$C,0))),"",INDEX('Policy Characteristics'!K:K,MATCH($C1402,'Policy Characteristics'!$C:$C,0)))</f>
        <v>architectural-design.html#rnd</v>
      </c>
      <c r="R1402" s="254" t="str">
        <f>IF(ISBLANK(INDEX('Policy Characteristics'!L:L,MATCH($C1402,'Policy Characteristics'!$C:$C,0))),"",INDEX('Policy Characteristics'!L:L,MATCH($C1402,'Policy Characteristics'!$C:$C,0)))</f>
        <v>research-and-development.html</v>
      </c>
    </row>
    <row r="1403" spans="1:18">
      <c r="A1403" s="254" t="str">
        <f>IF(ISBLANK(INDEX('Policy Characteristics'!A:A,MATCH($C1403,'Policy Characteristics'!$C:$C,0))),"",INDEX('Policy Characteristics'!A:A,MATCH($C1403,'Policy Characteristics'!$C:$C,0)))</f>
        <v>Research and Development</v>
      </c>
      <c r="B1403" s="262" t="str">
        <f>IF(ISBLANK(INDEX('Policy Characteristics'!B:B,MATCH($C1403,'Policy Characteristics'!$C:$C,0))),"",INDEX('Policy Characteristics'!B:B,MATCH($C1403,'Policy Characteristics'!$C:$C,0)))</f>
        <v>Capital Cost Reduction</v>
      </c>
      <c r="C1403" s="254" t="str">
        <f t="shared" si="63"/>
        <v>RnD Industry Capital Cost Perc Reduction</v>
      </c>
      <c r="D1403" t="s">
        <v>3079</v>
      </c>
      <c r="E1403" s="45"/>
      <c r="F1403" s="6" t="s">
        <v>326</v>
      </c>
      <c r="G1403" s="45"/>
      <c r="H1403" s="43">
        <v>1475</v>
      </c>
      <c r="I1403" s="324" t="s">
        <v>43</v>
      </c>
      <c r="J1403" s="255" t="str">
        <f>IF(ISBLANK(INDEX('Policy Characteristics'!D:D,MATCH($C1403,'Policy Characteristics'!$C:$C,0))),"",INDEX('Policy Characteristics'!D:D,MATCH($C1403,'Policy Characteristics'!$C:$C,0)))</f>
        <v>R&amp;D Capital Cost Reductions</v>
      </c>
      <c r="K1403" s="254" t="str">
        <f>IF(ISBLANK(INDEX('Policy Characteristics'!E:E,MATCH($C1403,'Policy Characteristics'!$C:$C,0))),"",INDEX('Policy Characteristics'!E:E,MATCH($C1403,'Policy Characteristics'!$C:$C,0)))</f>
        <v>RnD industry capital cost reduction</v>
      </c>
      <c r="L1403" s="261">
        <f>IF(ISBLANK(INDEX('Policy Characteristics'!F:F,MATCH($C1403,'Policy Characteristics'!$C:$C,0))),"",INDEX('Policy Characteristics'!F:F,MATCH($C1403,'Policy Characteristics'!$C:$C,0)))</f>
        <v>0</v>
      </c>
      <c r="M1403" s="261">
        <f>IF(ISBLANK(INDEX('Policy Characteristics'!G:G,MATCH($C1403,'Policy Characteristics'!$C:$C,0))),"",INDEX('Policy Characteristics'!G:G,MATCH($C1403,'Policy Characteristics'!$C:$C,0)))</f>
        <v>0.4</v>
      </c>
      <c r="N1403" s="261">
        <f>IF(ISBLANK(INDEX('Policy Characteristics'!H:H,MATCH($C1403,'Policy Characteristics'!$C:$C,0))),"",INDEX('Policy Characteristics'!H:H,MATCH($C1403,'Policy Characteristics'!$C:$C,0)))</f>
        <v>0.01</v>
      </c>
      <c r="O1403" s="254" t="str">
        <f>IF(ISBLANK(INDEX('Policy Characteristics'!I:I,MATCH($C1403,'Policy Characteristics'!$C:$C,0))),"",INDEX('Policy Characteristics'!I:I,MATCH($C1403,'Policy Characteristics'!$C:$C,0)))</f>
        <v>% reduction in cost</v>
      </c>
      <c r="P1403" s="254" t="str">
        <f>IF(ISBLANK(INDEX('Policy Characteristics'!J:J,MATCH($C1403,'Policy Characteristics'!$C:$C,0))),"",INDEX('Policy Characteristics'!J:J,MATCH($C1403,'Policy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54" t="str">
        <f>IF(ISBLANK(INDEX('Policy Characteristics'!K:K,MATCH($C1403,'Policy Characteristics'!$C:$C,0))),"",INDEX('Policy Characteristics'!K:K,MATCH($C1403,'Policy Characteristics'!$C:$C,0)))</f>
        <v>architectural-design.html#rnd</v>
      </c>
      <c r="R1403" s="254" t="str">
        <f>IF(ISBLANK(INDEX('Policy Characteristics'!L:L,MATCH($C1403,'Policy Characteristics'!$C:$C,0))),"",INDEX('Policy Characteristics'!L:L,MATCH($C1403,'Policy Characteristics'!$C:$C,0)))</f>
        <v>research-and-development.html</v>
      </c>
    </row>
    <row r="1404" spans="1:18">
      <c r="A1404" s="254" t="str">
        <f>IF(ISBLANK(INDEX('Policy Characteristics'!A:A,MATCH($C1404,'Policy Characteristics'!$C:$C,0))),"",INDEX('Policy Characteristics'!A:A,MATCH($C1404,'Policy Characteristics'!$C:$C,0)))</f>
        <v>Research and Development</v>
      </c>
      <c r="B1404" s="262" t="str">
        <f>IF(ISBLANK(INDEX('Policy Characteristics'!B:B,MATCH($C1404,'Policy Characteristics'!$C:$C,0))),"",INDEX('Policy Characteristics'!B:B,MATCH($C1404,'Policy Characteristics'!$C:$C,0)))</f>
        <v>Capital Cost Reduction</v>
      </c>
      <c r="C1404" s="254" t="str">
        <f t="shared" si="63"/>
        <v>RnD Industry Capital Cost Perc Reduction</v>
      </c>
      <c r="D1404" t="s">
        <v>3080</v>
      </c>
      <c r="E1404" s="45"/>
      <c r="F1404" s="6" t="s">
        <v>3105</v>
      </c>
      <c r="G1404" s="45"/>
      <c r="H1404" s="43">
        <v>1476</v>
      </c>
      <c r="I1404" s="324" t="s">
        <v>43</v>
      </c>
      <c r="J1404" s="255" t="str">
        <f>IF(ISBLANK(INDEX('Policy Characteristics'!D:D,MATCH($C1404,'Policy Characteristics'!$C:$C,0))),"",INDEX('Policy Characteristics'!D:D,MATCH($C1404,'Policy Characteristics'!$C:$C,0)))</f>
        <v>R&amp;D Capital Cost Reductions</v>
      </c>
      <c r="K1404" s="254" t="str">
        <f>IF(ISBLANK(INDEX('Policy Characteristics'!E:E,MATCH($C1404,'Policy Characteristics'!$C:$C,0))),"",INDEX('Policy Characteristics'!E:E,MATCH($C1404,'Policy Characteristics'!$C:$C,0)))</f>
        <v>RnD industry capital cost reduction</v>
      </c>
      <c r="L1404" s="261">
        <f>IF(ISBLANK(INDEX('Policy Characteristics'!F:F,MATCH($C1404,'Policy Characteristics'!$C:$C,0))),"",INDEX('Policy Characteristics'!F:F,MATCH($C1404,'Policy Characteristics'!$C:$C,0)))</f>
        <v>0</v>
      </c>
      <c r="M1404" s="261">
        <f>IF(ISBLANK(INDEX('Policy Characteristics'!G:G,MATCH($C1404,'Policy Characteristics'!$C:$C,0))),"",INDEX('Policy Characteristics'!G:G,MATCH($C1404,'Policy Characteristics'!$C:$C,0)))</f>
        <v>0.4</v>
      </c>
      <c r="N1404" s="261">
        <f>IF(ISBLANK(INDEX('Policy Characteristics'!H:H,MATCH($C1404,'Policy Characteristics'!$C:$C,0))),"",INDEX('Policy Characteristics'!H:H,MATCH($C1404,'Policy Characteristics'!$C:$C,0)))</f>
        <v>0.01</v>
      </c>
      <c r="O1404" s="254" t="str">
        <f>IF(ISBLANK(INDEX('Policy Characteristics'!I:I,MATCH($C1404,'Policy Characteristics'!$C:$C,0))),"",INDEX('Policy Characteristics'!I:I,MATCH($C1404,'Policy Characteristics'!$C:$C,0)))</f>
        <v>% reduction in cost</v>
      </c>
      <c r="P1404" s="254" t="str">
        <f>IF(ISBLANK(INDEX('Policy Characteristics'!J:J,MATCH($C1404,'Policy Characteristics'!$C:$C,0))),"",INDEX('Policy Characteristics'!J:J,MATCH($C1404,'Policy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54" t="str">
        <f>IF(ISBLANK(INDEX('Policy Characteristics'!K:K,MATCH($C1404,'Policy Characteristics'!$C:$C,0))),"",INDEX('Policy Characteristics'!K:K,MATCH($C1404,'Policy Characteristics'!$C:$C,0)))</f>
        <v>architectural-design.html#rnd</v>
      </c>
      <c r="R1404" s="254" t="str">
        <f>IF(ISBLANK(INDEX('Policy Characteristics'!L:L,MATCH($C1404,'Policy Characteristics'!$C:$C,0))),"",INDEX('Policy Characteristics'!L:L,MATCH($C1404,'Policy Characteristics'!$C:$C,0)))</f>
        <v>research-and-development.html</v>
      </c>
    </row>
    <row r="1405" spans="1:18" ht="30">
      <c r="A1405" s="254" t="str">
        <f>IF(ISBLANK(INDEX('Policy Characteristics'!A:A,MATCH($C1405,'Policy Characteristics'!$C:$C,0))),"",INDEX('Policy Characteristics'!A:A,MATCH($C1405,'Policy Characteristics'!$C:$C,0)))</f>
        <v>Research and Development</v>
      </c>
      <c r="B1405" s="262" t="str">
        <f>IF(ISBLANK(INDEX('Policy Characteristics'!B:B,MATCH($C1405,'Policy Characteristics'!$C:$C,0))),"",INDEX('Policy Characteristics'!B:B,MATCH($C1405,'Policy Characteristics'!$C:$C,0)))</f>
        <v>Capital Cost Reduction</v>
      </c>
      <c r="C1405" s="254" t="str">
        <f t="shared" si="63"/>
        <v>RnD Industry Capital Cost Perc Reduction</v>
      </c>
      <c r="D1405" t="s">
        <v>3081</v>
      </c>
      <c r="E1405" s="45"/>
      <c r="F1405" s="6" t="s">
        <v>3106</v>
      </c>
      <c r="G1405" s="45"/>
      <c r="H1405" s="43">
        <v>1477</v>
      </c>
      <c r="I1405" s="324" t="s">
        <v>43</v>
      </c>
      <c r="J1405" s="255" t="str">
        <f>IF(ISBLANK(INDEX('Policy Characteristics'!D:D,MATCH($C1405,'Policy Characteristics'!$C:$C,0))),"",INDEX('Policy Characteristics'!D:D,MATCH($C1405,'Policy Characteristics'!$C:$C,0)))</f>
        <v>R&amp;D Capital Cost Reductions</v>
      </c>
      <c r="K1405" s="254" t="str">
        <f>IF(ISBLANK(INDEX('Policy Characteristics'!E:E,MATCH($C1405,'Policy Characteristics'!$C:$C,0))),"",INDEX('Policy Characteristics'!E:E,MATCH($C1405,'Policy Characteristics'!$C:$C,0)))</f>
        <v>RnD industry capital cost reduction</v>
      </c>
      <c r="L1405" s="261">
        <f>IF(ISBLANK(INDEX('Policy Characteristics'!F:F,MATCH($C1405,'Policy Characteristics'!$C:$C,0))),"",INDEX('Policy Characteristics'!F:F,MATCH($C1405,'Policy Characteristics'!$C:$C,0)))</f>
        <v>0</v>
      </c>
      <c r="M1405" s="261">
        <f>IF(ISBLANK(INDEX('Policy Characteristics'!G:G,MATCH($C1405,'Policy Characteristics'!$C:$C,0))),"",INDEX('Policy Characteristics'!G:G,MATCH($C1405,'Policy Characteristics'!$C:$C,0)))</f>
        <v>0.4</v>
      </c>
      <c r="N1405" s="261">
        <f>IF(ISBLANK(INDEX('Policy Characteristics'!H:H,MATCH($C1405,'Policy Characteristics'!$C:$C,0))),"",INDEX('Policy Characteristics'!H:H,MATCH($C1405,'Policy Characteristics'!$C:$C,0)))</f>
        <v>0.01</v>
      </c>
      <c r="O1405" s="254" t="str">
        <f>IF(ISBLANK(INDEX('Policy Characteristics'!I:I,MATCH($C1405,'Policy Characteristics'!$C:$C,0))),"",INDEX('Policy Characteristics'!I:I,MATCH($C1405,'Policy Characteristics'!$C:$C,0)))</f>
        <v>% reduction in cost</v>
      </c>
      <c r="P1405" s="254" t="str">
        <f>IF(ISBLANK(INDEX('Policy Characteristics'!J:J,MATCH($C1405,'Policy Characteristics'!$C:$C,0))),"",INDEX('Policy Characteristics'!J:J,MATCH($C1405,'Policy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54" t="str">
        <f>IF(ISBLANK(INDEX('Policy Characteristics'!K:K,MATCH($C1405,'Policy Characteristics'!$C:$C,0))),"",INDEX('Policy Characteristics'!K:K,MATCH($C1405,'Policy Characteristics'!$C:$C,0)))</f>
        <v>architectural-design.html#rnd</v>
      </c>
      <c r="R1405" s="254" t="str">
        <f>IF(ISBLANK(INDEX('Policy Characteristics'!L:L,MATCH($C1405,'Policy Characteristics'!$C:$C,0))),"",INDEX('Policy Characteristics'!L:L,MATCH($C1405,'Policy Characteristics'!$C:$C,0)))</f>
        <v>research-and-development.html</v>
      </c>
    </row>
    <row r="1406" spans="1:18">
      <c r="A1406" s="254" t="str">
        <f>IF(ISBLANK(INDEX('Policy Characteristics'!A:A,MATCH($C1406,'Policy Characteristics'!$C:$C,0))),"",INDEX('Policy Characteristics'!A:A,MATCH($C1406,'Policy Characteristics'!$C:$C,0)))</f>
        <v>Research and Development</v>
      </c>
      <c r="B1406" s="262" t="str">
        <f>IF(ISBLANK(INDEX('Policy Characteristics'!B:B,MATCH($C1406,'Policy Characteristics'!$C:$C,0))),"",INDEX('Policy Characteristics'!B:B,MATCH($C1406,'Policy Characteristics'!$C:$C,0)))</f>
        <v>Capital Cost Reduction</v>
      </c>
      <c r="C1406" s="254" t="str">
        <f t="shared" si="63"/>
        <v>RnD Industry Capital Cost Perc Reduction</v>
      </c>
      <c r="D1406" t="s">
        <v>3082</v>
      </c>
      <c r="E1406" s="45"/>
      <c r="F1406" s="6" t="s">
        <v>3107</v>
      </c>
      <c r="G1406" s="45"/>
      <c r="H1406" s="43">
        <v>1478</v>
      </c>
      <c r="I1406" s="324" t="s">
        <v>43</v>
      </c>
      <c r="J1406" s="255" t="str">
        <f>IF(ISBLANK(INDEX('Policy Characteristics'!D:D,MATCH($C1406,'Policy Characteristics'!$C:$C,0))),"",INDEX('Policy Characteristics'!D:D,MATCH($C1406,'Policy Characteristics'!$C:$C,0)))</f>
        <v>R&amp;D Capital Cost Reductions</v>
      </c>
      <c r="K1406" s="254" t="str">
        <f>IF(ISBLANK(INDEX('Policy Characteristics'!E:E,MATCH($C1406,'Policy Characteristics'!$C:$C,0))),"",INDEX('Policy Characteristics'!E:E,MATCH($C1406,'Policy Characteristics'!$C:$C,0)))</f>
        <v>RnD industry capital cost reduction</v>
      </c>
      <c r="L1406" s="261">
        <f>IF(ISBLANK(INDEX('Policy Characteristics'!F:F,MATCH($C1406,'Policy Characteristics'!$C:$C,0))),"",INDEX('Policy Characteristics'!F:F,MATCH($C1406,'Policy Characteristics'!$C:$C,0)))</f>
        <v>0</v>
      </c>
      <c r="M1406" s="261">
        <f>IF(ISBLANK(INDEX('Policy Characteristics'!G:G,MATCH($C1406,'Policy Characteristics'!$C:$C,0))),"",INDEX('Policy Characteristics'!G:G,MATCH($C1406,'Policy Characteristics'!$C:$C,0)))</f>
        <v>0.4</v>
      </c>
      <c r="N1406" s="261">
        <f>IF(ISBLANK(INDEX('Policy Characteristics'!H:H,MATCH($C1406,'Policy Characteristics'!$C:$C,0))),"",INDEX('Policy Characteristics'!H:H,MATCH($C1406,'Policy Characteristics'!$C:$C,0)))</f>
        <v>0.01</v>
      </c>
      <c r="O1406" s="254" t="str">
        <f>IF(ISBLANK(INDEX('Policy Characteristics'!I:I,MATCH($C1406,'Policy Characteristics'!$C:$C,0))),"",INDEX('Policy Characteristics'!I:I,MATCH($C1406,'Policy Characteristics'!$C:$C,0)))</f>
        <v>% reduction in cost</v>
      </c>
      <c r="P1406" s="254" t="str">
        <f>IF(ISBLANK(INDEX('Policy Characteristics'!J:J,MATCH($C1406,'Policy Characteristics'!$C:$C,0))),"",INDEX('Policy Characteristics'!J:J,MATCH($C1406,'Policy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54" t="str">
        <f>IF(ISBLANK(INDEX('Policy Characteristics'!K:K,MATCH($C1406,'Policy Characteristics'!$C:$C,0))),"",INDEX('Policy Characteristics'!K:K,MATCH($C1406,'Policy Characteristics'!$C:$C,0)))</f>
        <v>architectural-design.html#rnd</v>
      </c>
      <c r="R1406" s="254" t="str">
        <f>IF(ISBLANK(INDEX('Policy Characteristics'!L:L,MATCH($C1406,'Policy Characteristics'!$C:$C,0))),"",INDEX('Policy Characteristics'!L:L,MATCH($C1406,'Policy Characteristics'!$C:$C,0)))</f>
        <v>research-and-development.html</v>
      </c>
    </row>
    <row r="1407" spans="1:18">
      <c r="A1407" s="254" t="str">
        <f>IF(ISBLANK(INDEX('Policy Characteristics'!A:A,MATCH($C1407,'Policy Characteristics'!$C:$C,0))),"",INDEX('Policy Characteristics'!A:A,MATCH($C1407,'Policy Characteristics'!$C:$C,0)))</f>
        <v>Research and Development</v>
      </c>
      <c r="B1407" s="262" t="str">
        <f>IF(ISBLANK(INDEX('Policy Characteristics'!B:B,MATCH($C1407,'Policy Characteristics'!$C:$C,0))),"",INDEX('Policy Characteristics'!B:B,MATCH($C1407,'Policy Characteristics'!$C:$C,0)))</f>
        <v>Capital Cost Reduction</v>
      </c>
      <c r="C1407" s="254" t="str">
        <f t="shared" si="63"/>
        <v>RnD Industry Capital Cost Perc Reduction</v>
      </c>
      <c r="D1407" t="s">
        <v>3083</v>
      </c>
      <c r="E1407" s="45"/>
      <c r="F1407" s="6" t="s">
        <v>3108</v>
      </c>
      <c r="G1407" s="45"/>
      <c r="H1407" s="43">
        <v>1479</v>
      </c>
      <c r="I1407" s="324" t="s">
        <v>43</v>
      </c>
      <c r="J1407" s="255" t="str">
        <f>IF(ISBLANK(INDEX('Policy Characteristics'!D:D,MATCH($C1407,'Policy Characteristics'!$C:$C,0))),"",INDEX('Policy Characteristics'!D:D,MATCH($C1407,'Policy Characteristics'!$C:$C,0)))</f>
        <v>R&amp;D Capital Cost Reductions</v>
      </c>
      <c r="K1407" s="254" t="str">
        <f>IF(ISBLANK(INDEX('Policy Characteristics'!E:E,MATCH($C1407,'Policy Characteristics'!$C:$C,0))),"",INDEX('Policy Characteristics'!E:E,MATCH($C1407,'Policy Characteristics'!$C:$C,0)))</f>
        <v>RnD industry capital cost reduction</v>
      </c>
      <c r="L1407" s="261">
        <f>IF(ISBLANK(INDEX('Policy Characteristics'!F:F,MATCH($C1407,'Policy Characteristics'!$C:$C,0))),"",INDEX('Policy Characteristics'!F:F,MATCH($C1407,'Policy Characteristics'!$C:$C,0)))</f>
        <v>0</v>
      </c>
      <c r="M1407" s="261">
        <f>IF(ISBLANK(INDEX('Policy Characteristics'!G:G,MATCH($C1407,'Policy Characteristics'!$C:$C,0))),"",INDEX('Policy Characteristics'!G:G,MATCH($C1407,'Policy Characteristics'!$C:$C,0)))</f>
        <v>0.4</v>
      </c>
      <c r="N1407" s="261">
        <f>IF(ISBLANK(INDEX('Policy Characteristics'!H:H,MATCH($C1407,'Policy Characteristics'!$C:$C,0))),"",INDEX('Policy Characteristics'!H:H,MATCH($C1407,'Policy Characteristics'!$C:$C,0)))</f>
        <v>0.01</v>
      </c>
      <c r="O1407" s="254" t="str">
        <f>IF(ISBLANK(INDEX('Policy Characteristics'!I:I,MATCH($C1407,'Policy Characteristics'!$C:$C,0))),"",INDEX('Policy Characteristics'!I:I,MATCH($C1407,'Policy Characteristics'!$C:$C,0)))</f>
        <v>% reduction in cost</v>
      </c>
      <c r="P1407" s="254" t="str">
        <f>IF(ISBLANK(INDEX('Policy Characteristics'!J:J,MATCH($C1407,'Policy Characteristics'!$C:$C,0))),"",INDEX('Policy Characteristics'!J:J,MATCH($C1407,'Policy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54" t="str">
        <f>IF(ISBLANK(INDEX('Policy Characteristics'!K:K,MATCH($C1407,'Policy Characteristics'!$C:$C,0))),"",INDEX('Policy Characteristics'!K:K,MATCH($C1407,'Policy Characteristics'!$C:$C,0)))</f>
        <v>architectural-design.html#rnd</v>
      </c>
      <c r="R1407" s="254" t="str">
        <f>IF(ISBLANK(INDEX('Policy Characteristics'!L:L,MATCH($C1407,'Policy Characteristics'!$C:$C,0))),"",INDEX('Policy Characteristics'!L:L,MATCH($C1407,'Policy Characteristics'!$C:$C,0)))</f>
        <v>research-and-development.html</v>
      </c>
    </row>
    <row r="1408" spans="1:18">
      <c r="A1408" s="254" t="str">
        <f>IF(ISBLANK(INDEX('Policy Characteristics'!A:A,MATCH($C1408,'Policy Characteristics'!$C:$C,0))),"",INDEX('Policy Characteristics'!A:A,MATCH($C1408,'Policy Characteristics'!$C:$C,0)))</f>
        <v>Research and Development</v>
      </c>
      <c r="B1408" s="262" t="str">
        <f>IF(ISBLANK(INDEX('Policy Characteristics'!B:B,MATCH($C1408,'Policy Characteristics'!$C:$C,0))),"",INDEX('Policy Characteristics'!B:B,MATCH($C1408,'Policy Characteristics'!$C:$C,0)))</f>
        <v>Capital Cost Reduction</v>
      </c>
      <c r="C1408" s="254" t="str">
        <f t="shared" si="63"/>
        <v>RnD Industry Capital Cost Perc Reduction</v>
      </c>
      <c r="D1408" t="s">
        <v>3084</v>
      </c>
      <c r="E1408" s="45"/>
      <c r="F1408" s="6" t="s">
        <v>3109</v>
      </c>
      <c r="G1408" s="45"/>
      <c r="H1408" s="43">
        <v>1480</v>
      </c>
      <c r="I1408" s="324" t="s">
        <v>43</v>
      </c>
      <c r="J1408" s="255" t="str">
        <f>IF(ISBLANK(INDEX('Policy Characteristics'!D:D,MATCH($C1408,'Policy Characteristics'!$C:$C,0))),"",INDEX('Policy Characteristics'!D:D,MATCH($C1408,'Policy Characteristics'!$C:$C,0)))</f>
        <v>R&amp;D Capital Cost Reductions</v>
      </c>
      <c r="K1408" s="254" t="str">
        <f>IF(ISBLANK(INDEX('Policy Characteristics'!E:E,MATCH($C1408,'Policy Characteristics'!$C:$C,0))),"",INDEX('Policy Characteristics'!E:E,MATCH($C1408,'Policy Characteristics'!$C:$C,0)))</f>
        <v>RnD industry capital cost reduction</v>
      </c>
      <c r="L1408" s="261">
        <f>IF(ISBLANK(INDEX('Policy Characteristics'!F:F,MATCH($C1408,'Policy Characteristics'!$C:$C,0))),"",INDEX('Policy Characteristics'!F:F,MATCH($C1408,'Policy Characteristics'!$C:$C,0)))</f>
        <v>0</v>
      </c>
      <c r="M1408" s="261">
        <f>IF(ISBLANK(INDEX('Policy Characteristics'!G:G,MATCH($C1408,'Policy Characteristics'!$C:$C,0))),"",INDEX('Policy Characteristics'!G:G,MATCH($C1408,'Policy Characteristics'!$C:$C,0)))</f>
        <v>0.4</v>
      </c>
      <c r="N1408" s="261">
        <f>IF(ISBLANK(INDEX('Policy Characteristics'!H:H,MATCH($C1408,'Policy Characteristics'!$C:$C,0))),"",INDEX('Policy Characteristics'!H:H,MATCH($C1408,'Policy Characteristics'!$C:$C,0)))</f>
        <v>0.01</v>
      </c>
      <c r="O1408" s="254" t="str">
        <f>IF(ISBLANK(INDEX('Policy Characteristics'!I:I,MATCH($C1408,'Policy Characteristics'!$C:$C,0))),"",INDEX('Policy Characteristics'!I:I,MATCH($C1408,'Policy Characteristics'!$C:$C,0)))</f>
        <v>% reduction in cost</v>
      </c>
      <c r="P1408" s="254" t="str">
        <f>IF(ISBLANK(INDEX('Policy Characteristics'!J:J,MATCH($C1408,'Policy Characteristics'!$C:$C,0))),"",INDEX('Policy Characteristics'!J:J,MATCH($C1408,'Policy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54" t="str">
        <f>IF(ISBLANK(INDEX('Policy Characteristics'!K:K,MATCH($C1408,'Policy Characteristics'!$C:$C,0))),"",INDEX('Policy Characteristics'!K:K,MATCH($C1408,'Policy Characteristics'!$C:$C,0)))</f>
        <v>architectural-design.html#rnd</v>
      </c>
      <c r="R1408" s="254" t="str">
        <f>IF(ISBLANK(INDEX('Policy Characteristics'!L:L,MATCH($C1408,'Policy Characteristics'!$C:$C,0))),"",INDEX('Policy Characteristics'!L:L,MATCH($C1408,'Policy Characteristics'!$C:$C,0)))</f>
        <v>research-and-development.html</v>
      </c>
    </row>
    <row r="1409" spans="1:18">
      <c r="A1409" s="254" t="str">
        <f>IF(ISBLANK(INDEX('Policy Characteristics'!A:A,MATCH($C1409,'Policy Characteristics'!$C:$C,0))),"",INDEX('Policy Characteristics'!A:A,MATCH($C1409,'Policy Characteristics'!$C:$C,0)))</f>
        <v>Research and Development</v>
      </c>
      <c r="B1409" s="262" t="str">
        <f>IF(ISBLANK(INDEX('Policy Characteristics'!B:B,MATCH($C1409,'Policy Characteristics'!$C:$C,0))),"",INDEX('Policy Characteristics'!B:B,MATCH($C1409,'Policy Characteristics'!$C:$C,0)))</f>
        <v>Capital Cost Reduction</v>
      </c>
      <c r="C1409" s="254" t="str">
        <f t="shared" si="63"/>
        <v>RnD Industry Capital Cost Perc Reduction</v>
      </c>
      <c r="D1409" t="s">
        <v>3085</v>
      </c>
      <c r="E1409" s="45"/>
      <c r="F1409" s="6" t="s">
        <v>3110</v>
      </c>
      <c r="G1409" s="45"/>
      <c r="H1409" s="43">
        <v>1481</v>
      </c>
      <c r="I1409" s="324" t="s">
        <v>43</v>
      </c>
      <c r="J1409" s="255" t="str">
        <f>IF(ISBLANK(INDEX('Policy Characteristics'!D:D,MATCH($C1409,'Policy Characteristics'!$C:$C,0))),"",INDEX('Policy Characteristics'!D:D,MATCH($C1409,'Policy Characteristics'!$C:$C,0)))</f>
        <v>R&amp;D Capital Cost Reductions</v>
      </c>
      <c r="K1409" s="254" t="str">
        <f>IF(ISBLANK(INDEX('Policy Characteristics'!E:E,MATCH($C1409,'Policy Characteristics'!$C:$C,0))),"",INDEX('Policy Characteristics'!E:E,MATCH($C1409,'Policy Characteristics'!$C:$C,0)))</f>
        <v>RnD industry capital cost reduction</v>
      </c>
      <c r="L1409" s="261">
        <f>IF(ISBLANK(INDEX('Policy Characteristics'!F:F,MATCH($C1409,'Policy Characteristics'!$C:$C,0))),"",INDEX('Policy Characteristics'!F:F,MATCH($C1409,'Policy Characteristics'!$C:$C,0)))</f>
        <v>0</v>
      </c>
      <c r="M1409" s="261">
        <f>IF(ISBLANK(INDEX('Policy Characteristics'!G:G,MATCH($C1409,'Policy Characteristics'!$C:$C,0))),"",INDEX('Policy Characteristics'!G:G,MATCH($C1409,'Policy Characteristics'!$C:$C,0)))</f>
        <v>0.4</v>
      </c>
      <c r="N1409" s="261">
        <f>IF(ISBLANK(INDEX('Policy Characteristics'!H:H,MATCH($C1409,'Policy Characteristics'!$C:$C,0))),"",INDEX('Policy Characteristics'!H:H,MATCH($C1409,'Policy Characteristics'!$C:$C,0)))</f>
        <v>0.01</v>
      </c>
      <c r="O1409" s="254" t="str">
        <f>IF(ISBLANK(INDEX('Policy Characteristics'!I:I,MATCH($C1409,'Policy Characteristics'!$C:$C,0))),"",INDEX('Policy Characteristics'!I:I,MATCH($C1409,'Policy Characteristics'!$C:$C,0)))</f>
        <v>% reduction in cost</v>
      </c>
      <c r="P1409" s="254" t="str">
        <f>IF(ISBLANK(INDEX('Policy Characteristics'!J:J,MATCH($C1409,'Policy Characteristics'!$C:$C,0))),"",INDEX('Policy Characteristics'!J:J,MATCH($C1409,'Policy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54" t="str">
        <f>IF(ISBLANK(INDEX('Policy Characteristics'!K:K,MATCH($C1409,'Policy Characteristics'!$C:$C,0))),"",INDEX('Policy Characteristics'!K:K,MATCH($C1409,'Policy Characteristics'!$C:$C,0)))</f>
        <v>architectural-design.html#rnd</v>
      </c>
      <c r="R1409" s="254" t="str">
        <f>IF(ISBLANK(INDEX('Policy Characteristics'!L:L,MATCH($C1409,'Policy Characteristics'!$C:$C,0))),"",INDEX('Policy Characteristics'!L:L,MATCH($C1409,'Policy Characteristics'!$C:$C,0)))</f>
        <v>research-and-development.html</v>
      </c>
    </row>
    <row r="1410" spans="1:18">
      <c r="A1410" s="254" t="str">
        <f>IF(ISBLANK(INDEX('Policy Characteristics'!A:A,MATCH($C1410,'Policy Characteristics'!$C:$C,0))),"",INDEX('Policy Characteristics'!A:A,MATCH($C1410,'Policy Characteristics'!$C:$C,0)))</f>
        <v>Research and Development</v>
      </c>
      <c r="B1410" s="262" t="str">
        <f>IF(ISBLANK(INDEX('Policy Characteristics'!B:B,MATCH($C1410,'Policy Characteristics'!$C:$C,0))),"",INDEX('Policy Characteristics'!B:B,MATCH($C1410,'Policy Characteristics'!$C:$C,0)))</f>
        <v>Capital Cost Reduction</v>
      </c>
      <c r="C1410" s="254" t="str">
        <f t="shared" si="63"/>
        <v>RnD Industry Capital Cost Perc Reduction</v>
      </c>
      <c r="D1410" t="s">
        <v>3086</v>
      </c>
      <c r="E1410" s="45"/>
      <c r="F1410" s="6" t="s">
        <v>3111</v>
      </c>
      <c r="G1410" s="45"/>
      <c r="H1410" s="43">
        <v>1482</v>
      </c>
      <c r="I1410" s="324" t="s">
        <v>43</v>
      </c>
      <c r="J1410" s="255" t="str">
        <f>IF(ISBLANK(INDEX('Policy Characteristics'!D:D,MATCH($C1410,'Policy Characteristics'!$C:$C,0))),"",INDEX('Policy Characteristics'!D:D,MATCH($C1410,'Policy Characteristics'!$C:$C,0)))</f>
        <v>R&amp;D Capital Cost Reductions</v>
      </c>
      <c r="K1410" s="254" t="str">
        <f>IF(ISBLANK(INDEX('Policy Characteristics'!E:E,MATCH($C1410,'Policy Characteristics'!$C:$C,0))),"",INDEX('Policy Characteristics'!E:E,MATCH($C1410,'Policy Characteristics'!$C:$C,0)))</f>
        <v>RnD industry capital cost reduction</v>
      </c>
      <c r="L1410" s="261">
        <f>IF(ISBLANK(INDEX('Policy Characteristics'!F:F,MATCH($C1410,'Policy Characteristics'!$C:$C,0))),"",INDEX('Policy Characteristics'!F:F,MATCH($C1410,'Policy Characteristics'!$C:$C,0)))</f>
        <v>0</v>
      </c>
      <c r="M1410" s="261">
        <f>IF(ISBLANK(INDEX('Policy Characteristics'!G:G,MATCH($C1410,'Policy Characteristics'!$C:$C,0))),"",INDEX('Policy Characteristics'!G:G,MATCH($C1410,'Policy Characteristics'!$C:$C,0)))</f>
        <v>0.4</v>
      </c>
      <c r="N1410" s="261">
        <f>IF(ISBLANK(INDEX('Policy Characteristics'!H:H,MATCH($C1410,'Policy Characteristics'!$C:$C,0))),"",INDEX('Policy Characteristics'!H:H,MATCH($C1410,'Policy Characteristics'!$C:$C,0)))</f>
        <v>0.01</v>
      </c>
      <c r="O1410" s="254" t="str">
        <f>IF(ISBLANK(INDEX('Policy Characteristics'!I:I,MATCH($C1410,'Policy Characteristics'!$C:$C,0))),"",INDEX('Policy Characteristics'!I:I,MATCH($C1410,'Policy Characteristics'!$C:$C,0)))</f>
        <v>% reduction in cost</v>
      </c>
      <c r="P1410" s="254" t="str">
        <f>IF(ISBLANK(INDEX('Policy Characteristics'!J:J,MATCH($C1410,'Policy Characteristics'!$C:$C,0))),"",INDEX('Policy Characteristics'!J:J,MATCH($C1410,'Policy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54" t="str">
        <f>IF(ISBLANK(INDEX('Policy Characteristics'!K:K,MATCH($C1410,'Policy Characteristics'!$C:$C,0))),"",INDEX('Policy Characteristics'!K:K,MATCH($C1410,'Policy Characteristics'!$C:$C,0)))</f>
        <v>architectural-design.html#rnd</v>
      </c>
      <c r="R1410" s="254" t="str">
        <f>IF(ISBLANK(INDEX('Policy Characteristics'!L:L,MATCH($C1410,'Policy Characteristics'!$C:$C,0))),"",INDEX('Policy Characteristics'!L:L,MATCH($C1410,'Policy Characteristics'!$C:$C,0)))</f>
        <v>research-and-development.html</v>
      </c>
    </row>
    <row r="1411" spans="1:18">
      <c r="A1411" s="254" t="str">
        <f>IF(ISBLANK(INDEX('Policy Characteristics'!A:A,MATCH($C1411,'Policy Characteristics'!$C:$C,0))),"",INDEX('Policy Characteristics'!A:A,MATCH($C1411,'Policy Characteristics'!$C:$C,0)))</f>
        <v>Research and Development</v>
      </c>
      <c r="B1411" s="262" t="str">
        <f>IF(ISBLANK(INDEX('Policy Characteristics'!B:B,MATCH($C1411,'Policy Characteristics'!$C:$C,0))),"",INDEX('Policy Characteristics'!B:B,MATCH($C1411,'Policy Characteristics'!$C:$C,0)))</f>
        <v>Capital Cost Reduction</v>
      </c>
      <c r="C1411" s="254" t="str">
        <f t="shared" si="63"/>
        <v>RnD Industry Capital Cost Perc Reduction</v>
      </c>
      <c r="D1411" t="s">
        <v>3087</v>
      </c>
      <c r="E1411" s="45"/>
      <c r="F1411" s="6" t="s">
        <v>3112</v>
      </c>
      <c r="G1411" s="45"/>
      <c r="H1411" s="43">
        <v>1483</v>
      </c>
      <c r="I1411" s="324" t="s">
        <v>43</v>
      </c>
      <c r="J1411" s="255" t="str">
        <f>IF(ISBLANK(INDEX('Policy Characteristics'!D:D,MATCH($C1411,'Policy Characteristics'!$C:$C,0))),"",INDEX('Policy Characteristics'!D:D,MATCH($C1411,'Policy Characteristics'!$C:$C,0)))</f>
        <v>R&amp;D Capital Cost Reductions</v>
      </c>
      <c r="K1411" s="254" t="str">
        <f>IF(ISBLANK(INDEX('Policy Characteristics'!E:E,MATCH($C1411,'Policy Characteristics'!$C:$C,0))),"",INDEX('Policy Characteristics'!E:E,MATCH($C1411,'Policy Characteristics'!$C:$C,0)))</f>
        <v>RnD industry capital cost reduction</v>
      </c>
      <c r="L1411" s="261">
        <f>IF(ISBLANK(INDEX('Policy Characteristics'!F:F,MATCH($C1411,'Policy Characteristics'!$C:$C,0))),"",INDEX('Policy Characteristics'!F:F,MATCH($C1411,'Policy Characteristics'!$C:$C,0)))</f>
        <v>0</v>
      </c>
      <c r="M1411" s="261">
        <f>IF(ISBLANK(INDEX('Policy Characteristics'!G:G,MATCH($C1411,'Policy Characteristics'!$C:$C,0))),"",INDEX('Policy Characteristics'!G:G,MATCH($C1411,'Policy Characteristics'!$C:$C,0)))</f>
        <v>0.4</v>
      </c>
      <c r="N1411" s="261">
        <f>IF(ISBLANK(INDEX('Policy Characteristics'!H:H,MATCH($C1411,'Policy Characteristics'!$C:$C,0))),"",INDEX('Policy Characteristics'!H:H,MATCH($C1411,'Policy Characteristics'!$C:$C,0)))</f>
        <v>0.01</v>
      </c>
      <c r="O1411" s="254" t="str">
        <f>IF(ISBLANK(INDEX('Policy Characteristics'!I:I,MATCH($C1411,'Policy Characteristics'!$C:$C,0))),"",INDEX('Policy Characteristics'!I:I,MATCH($C1411,'Policy Characteristics'!$C:$C,0)))</f>
        <v>% reduction in cost</v>
      </c>
      <c r="P1411" s="254" t="str">
        <f>IF(ISBLANK(INDEX('Policy Characteristics'!J:J,MATCH($C1411,'Policy Characteristics'!$C:$C,0))),"",INDEX('Policy Characteristics'!J:J,MATCH($C1411,'Policy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54" t="str">
        <f>IF(ISBLANK(INDEX('Policy Characteristics'!K:K,MATCH($C1411,'Policy Characteristics'!$C:$C,0))),"",INDEX('Policy Characteristics'!K:K,MATCH($C1411,'Policy Characteristics'!$C:$C,0)))</f>
        <v>architectural-design.html#rnd</v>
      </c>
      <c r="R1411" s="254" t="str">
        <f>IF(ISBLANK(INDEX('Policy Characteristics'!L:L,MATCH($C1411,'Policy Characteristics'!$C:$C,0))),"",INDEX('Policy Characteristics'!L:L,MATCH($C1411,'Policy Characteristics'!$C:$C,0)))</f>
        <v>research-and-development.html</v>
      </c>
    </row>
    <row r="1412" spans="1:18">
      <c r="A1412" s="254" t="str">
        <f>IF(ISBLANK(INDEX('Policy Characteristics'!A:A,MATCH($C1412,'Policy Characteristics'!$C:$C,0))),"",INDEX('Policy Characteristics'!A:A,MATCH($C1412,'Policy Characteristics'!$C:$C,0)))</f>
        <v>Research and Development</v>
      </c>
      <c r="B1412" s="262" t="str">
        <f>IF(ISBLANK(INDEX('Policy Characteristics'!B:B,MATCH($C1412,'Policy Characteristics'!$C:$C,0))),"",INDEX('Policy Characteristics'!B:B,MATCH($C1412,'Policy Characteristics'!$C:$C,0)))</f>
        <v>Capital Cost Reduction</v>
      </c>
      <c r="C1412" s="254" t="str">
        <f t="shared" si="63"/>
        <v>RnD Industry Capital Cost Perc Reduction</v>
      </c>
      <c r="D1412" t="s">
        <v>3088</v>
      </c>
      <c r="E1412" s="45"/>
      <c r="F1412" s="6" t="s">
        <v>3113</v>
      </c>
      <c r="G1412" s="45"/>
      <c r="H1412" s="43">
        <v>1484</v>
      </c>
      <c r="I1412" s="324" t="s">
        <v>43</v>
      </c>
      <c r="J1412" s="255" t="str">
        <f>IF(ISBLANK(INDEX('Policy Characteristics'!D:D,MATCH($C1412,'Policy Characteristics'!$C:$C,0))),"",INDEX('Policy Characteristics'!D:D,MATCH($C1412,'Policy Characteristics'!$C:$C,0)))</f>
        <v>R&amp;D Capital Cost Reductions</v>
      </c>
      <c r="K1412" s="254" t="str">
        <f>IF(ISBLANK(INDEX('Policy Characteristics'!E:E,MATCH($C1412,'Policy Characteristics'!$C:$C,0))),"",INDEX('Policy Characteristics'!E:E,MATCH($C1412,'Policy Characteristics'!$C:$C,0)))</f>
        <v>RnD industry capital cost reduction</v>
      </c>
      <c r="L1412" s="261">
        <f>IF(ISBLANK(INDEX('Policy Characteristics'!F:F,MATCH($C1412,'Policy Characteristics'!$C:$C,0))),"",INDEX('Policy Characteristics'!F:F,MATCH($C1412,'Policy Characteristics'!$C:$C,0)))</f>
        <v>0</v>
      </c>
      <c r="M1412" s="261">
        <f>IF(ISBLANK(INDEX('Policy Characteristics'!G:G,MATCH($C1412,'Policy Characteristics'!$C:$C,0))),"",INDEX('Policy Characteristics'!G:G,MATCH($C1412,'Policy Characteristics'!$C:$C,0)))</f>
        <v>0.4</v>
      </c>
      <c r="N1412" s="261">
        <f>IF(ISBLANK(INDEX('Policy Characteristics'!H:H,MATCH($C1412,'Policy Characteristics'!$C:$C,0))),"",INDEX('Policy Characteristics'!H:H,MATCH($C1412,'Policy Characteristics'!$C:$C,0)))</f>
        <v>0.01</v>
      </c>
      <c r="O1412" s="254" t="str">
        <f>IF(ISBLANK(INDEX('Policy Characteristics'!I:I,MATCH($C1412,'Policy Characteristics'!$C:$C,0))),"",INDEX('Policy Characteristics'!I:I,MATCH($C1412,'Policy Characteristics'!$C:$C,0)))</f>
        <v>% reduction in cost</v>
      </c>
      <c r="P1412" s="254" t="str">
        <f>IF(ISBLANK(INDEX('Policy Characteristics'!J:J,MATCH($C1412,'Policy Characteristics'!$C:$C,0))),"",INDEX('Policy Characteristics'!J:J,MATCH($C1412,'Policy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54" t="str">
        <f>IF(ISBLANK(INDEX('Policy Characteristics'!K:K,MATCH($C1412,'Policy Characteristics'!$C:$C,0))),"",INDEX('Policy Characteristics'!K:K,MATCH($C1412,'Policy Characteristics'!$C:$C,0)))</f>
        <v>architectural-design.html#rnd</v>
      </c>
      <c r="R1412" s="254" t="str">
        <f>IF(ISBLANK(INDEX('Policy Characteristics'!L:L,MATCH($C1412,'Policy Characteristics'!$C:$C,0))),"",INDEX('Policy Characteristics'!L:L,MATCH($C1412,'Policy Characteristics'!$C:$C,0)))</f>
        <v>research-and-development.html</v>
      </c>
    </row>
    <row r="1413" spans="1:18">
      <c r="A1413" s="254" t="str">
        <f>IF(ISBLANK(INDEX('Policy Characteristics'!A:A,MATCH($C1413,'Policy Characteristics'!$C:$C,0))),"",INDEX('Policy Characteristics'!A:A,MATCH($C1413,'Policy Characteristics'!$C:$C,0)))</f>
        <v>Research and Development</v>
      </c>
      <c r="B1413" s="262" t="str">
        <f>IF(ISBLANK(INDEX('Policy Characteristics'!B:B,MATCH($C1413,'Policy Characteristics'!$C:$C,0))),"",INDEX('Policy Characteristics'!B:B,MATCH($C1413,'Policy Characteristics'!$C:$C,0)))</f>
        <v>Capital Cost Reduction</v>
      </c>
      <c r="C1413" s="254" t="str">
        <f t="shared" si="63"/>
        <v>RnD Industry Capital Cost Perc Reduction</v>
      </c>
      <c r="D1413" t="s">
        <v>3089</v>
      </c>
      <c r="E1413" s="45"/>
      <c r="F1413" s="6" t="s">
        <v>3114</v>
      </c>
      <c r="G1413" s="45"/>
      <c r="H1413" s="43">
        <v>1485</v>
      </c>
      <c r="I1413" s="324" t="s">
        <v>43</v>
      </c>
      <c r="J1413" s="255" t="str">
        <f>IF(ISBLANK(INDEX('Policy Characteristics'!D:D,MATCH($C1413,'Policy Characteristics'!$C:$C,0))),"",INDEX('Policy Characteristics'!D:D,MATCH($C1413,'Policy Characteristics'!$C:$C,0)))</f>
        <v>R&amp;D Capital Cost Reductions</v>
      </c>
      <c r="K1413" s="254" t="str">
        <f>IF(ISBLANK(INDEX('Policy Characteristics'!E:E,MATCH($C1413,'Policy Characteristics'!$C:$C,0))),"",INDEX('Policy Characteristics'!E:E,MATCH($C1413,'Policy Characteristics'!$C:$C,0)))</f>
        <v>RnD industry capital cost reduction</v>
      </c>
      <c r="L1413" s="261">
        <f>IF(ISBLANK(INDEX('Policy Characteristics'!F:F,MATCH($C1413,'Policy Characteristics'!$C:$C,0))),"",INDEX('Policy Characteristics'!F:F,MATCH($C1413,'Policy Characteristics'!$C:$C,0)))</f>
        <v>0</v>
      </c>
      <c r="M1413" s="261">
        <f>IF(ISBLANK(INDEX('Policy Characteristics'!G:G,MATCH($C1413,'Policy Characteristics'!$C:$C,0))),"",INDEX('Policy Characteristics'!G:G,MATCH($C1413,'Policy Characteristics'!$C:$C,0)))</f>
        <v>0.4</v>
      </c>
      <c r="N1413" s="261">
        <f>IF(ISBLANK(INDEX('Policy Characteristics'!H:H,MATCH($C1413,'Policy Characteristics'!$C:$C,0))),"",INDEX('Policy Characteristics'!H:H,MATCH($C1413,'Policy Characteristics'!$C:$C,0)))</f>
        <v>0.01</v>
      </c>
      <c r="O1413" s="254" t="str">
        <f>IF(ISBLANK(INDEX('Policy Characteristics'!I:I,MATCH($C1413,'Policy Characteristics'!$C:$C,0))),"",INDEX('Policy Characteristics'!I:I,MATCH($C1413,'Policy Characteristics'!$C:$C,0)))</f>
        <v>% reduction in cost</v>
      </c>
      <c r="P1413" s="254" t="str">
        <f>IF(ISBLANK(INDEX('Policy Characteristics'!J:J,MATCH($C1413,'Policy Characteristics'!$C:$C,0))),"",INDEX('Policy Characteristics'!J:J,MATCH($C1413,'Policy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54" t="str">
        <f>IF(ISBLANK(INDEX('Policy Characteristics'!K:K,MATCH($C1413,'Policy Characteristics'!$C:$C,0))),"",INDEX('Policy Characteristics'!K:K,MATCH($C1413,'Policy Characteristics'!$C:$C,0)))</f>
        <v>architectural-design.html#rnd</v>
      </c>
      <c r="R1413" s="254" t="str">
        <f>IF(ISBLANK(INDEX('Policy Characteristics'!L:L,MATCH($C1413,'Policy Characteristics'!$C:$C,0))),"",INDEX('Policy Characteristics'!L:L,MATCH($C1413,'Policy Characteristics'!$C:$C,0)))</f>
        <v>research-and-development.html</v>
      </c>
    </row>
    <row r="1414" spans="1:18">
      <c r="A1414" s="254" t="str">
        <f>IF(ISBLANK(INDEX('Policy Characteristics'!A:A,MATCH($C1414,'Policy Characteristics'!$C:$C,0))),"",INDEX('Policy Characteristics'!A:A,MATCH($C1414,'Policy Characteristics'!$C:$C,0)))</f>
        <v>Research and Development</v>
      </c>
      <c r="B1414" s="262" t="str">
        <f>IF(ISBLANK(INDEX('Policy Characteristics'!B:B,MATCH($C1414,'Policy Characteristics'!$C:$C,0))),"",INDEX('Policy Characteristics'!B:B,MATCH($C1414,'Policy Characteristics'!$C:$C,0)))</f>
        <v>Capital Cost Reduction</v>
      </c>
      <c r="C1414" s="254" t="str">
        <f t="shared" si="63"/>
        <v>RnD Industry Capital Cost Perc Reduction</v>
      </c>
      <c r="D1414" t="s">
        <v>3090</v>
      </c>
      <c r="E1414" s="45"/>
      <c r="F1414" s="6" t="s">
        <v>3115</v>
      </c>
      <c r="G1414" s="45"/>
      <c r="H1414" s="43">
        <v>1486</v>
      </c>
      <c r="I1414" s="324" t="s">
        <v>43</v>
      </c>
      <c r="J1414" s="255" t="str">
        <f>IF(ISBLANK(INDEX('Policy Characteristics'!D:D,MATCH($C1414,'Policy Characteristics'!$C:$C,0))),"",INDEX('Policy Characteristics'!D:D,MATCH($C1414,'Policy Characteristics'!$C:$C,0)))</f>
        <v>R&amp;D Capital Cost Reductions</v>
      </c>
      <c r="K1414" s="254" t="str">
        <f>IF(ISBLANK(INDEX('Policy Characteristics'!E:E,MATCH($C1414,'Policy Characteristics'!$C:$C,0))),"",INDEX('Policy Characteristics'!E:E,MATCH($C1414,'Policy Characteristics'!$C:$C,0)))</f>
        <v>RnD industry capital cost reduction</v>
      </c>
      <c r="L1414" s="261">
        <f>IF(ISBLANK(INDEX('Policy Characteristics'!F:F,MATCH($C1414,'Policy Characteristics'!$C:$C,0))),"",INDEX('Policy Characteristics'!F:F,MATCH($C1414,'Policy Characteristics'!$C:$C,0)))</f>
        <v>0</v>
      </c>
      <c r="M1414" s="261">
        <f>IF(ISBLANK(INDEX('Policy Characteristics'!G:G,MATCH($C1414,'Policy Characteristics'!$C:$C,0))),"",INDEX('Policy Characteristics'!G:G,MATCH($C1414,'Policy Characteristics'!$C:$C,0)))</f>
        <v>0.4</v>
      </c>
      <c r="N1414" s="261">
        <f>IF(ISBLANK(INDEX('Policy Characteristics'!H:H,MATCH($C1414,'Policy Characteristics'!$C:$C,0))),"",INDEX('Policy Characteristics'!H:H,MATCH($C1414,'Policy Characteristics'!$C:$C,0)))</f>
        <v>0.01</v>
      </c>
      <c r="O1414" s="254" t="str">
        <f>IF(ISBLANK(INDEX('Policy Characteristics'!I:I,MATCH($C1414,'Policy Characteristics'!$C:$C,0))),"",INDEX('Policy Characteristics'!I:I,MATCH($C1414,'Policy Characteristics'!$C:$C,0)))</f>
        <v>% reduction in cost</v>
      </c>
      <c r="P1414" s="254" t="str">
        <f>IF(ISBLANK(INDEX('Policy Characteristics'!J:J,MATCH($C1414,'Policy Characteristics'!$C:$C,0))),"",INDEX('Policy Characteristics'!J:J,MATCH($C1414,'Policy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54" t="str">
        <f>IF(ISBLANK(INDEX('Policy Characteristics'!K:K,MATCH($C1414,'Policy Characteristics'!$C:$C,0))),"",INDEX('Policy Characteristics'!K:K,MATCH($C1414,'Policy Characteristics'!$C:$C,0)))</f>
        <v>architectural-design.html#rnd</v>
      </c>
      <c r="R1414" s="254" t="str">
        <f>IF(ISBLANK(INDEX('Policy Characteristics'!L:L,MATCH($C1414,'Policy Characteristics'!$C:$C,0))),"",INDEX('Policy Characteristics'!L:L,MATCH($C1414,'Policy Characteristics'!$C:$C,0)))</f>
        <v>research-and-development.html</v>
      </c>
    </row>
    <row r="1415" spans="1:18">
      <c r="A1415" s="254" t="str">
        <f>IF(ISBLANK(INDEX('Policy Characteristics'!A:A,MATCH($C1415,'Policy Characteristics'!$C:$C,0))),"",INDEX('Policy Characteristics'!A:A,MATCH($C1415,'Policy Characteristics'!$C:$C,0)))</f>
        <v>Research and Development</v>
      </c>
      <c r="B1415" s="262" t="str">
        <f>IF(ISBLANK(INDEX('Policy Characteristics'!B:B,MATCH($C1415,'Policy Characteristics'!$C:$C,0))),"",INDEX('Policy Characteristics'!B:B,MATCH($C1415,'Policy Characteristics'!$C:$C,0)))</f>
        <v>Capital Cost Reduction</v>
      </c>
      <c r="C1415" s="317" t="s">
        <v>293</v>
      </c>
      <c r="D1415" s="45" t="s">
        <v>2246</v>
      </c>
      <c r="E1415" s="45"/>
      <c r="F1415" s="45" t="s">
        <v>471</v>
      </c>
      <c r="G1415" s="45"/>
      <c r="H1415" s="43">
        <v>108</v>
      </c>
      <c r="I1415" s="324" t="s">
        <v>43</v>
      </c>
      <c r="J1415" s="255" t="str">
        <f>IF(ISBLANK(INDEX('Policy Characteristics'!D:D,MATCH($C1415,'Policy Characteristics'!$C:$C,0))),"",INDEX('Policy Characteristics'!D:D,MATCH($C1415,'Policy Characteristics'!$C:$C,0)))</f>
        <v>R&amp;D Capital Cost Reductions</v>
      </c>
      <c r="K1415" s="254" t="str">
        <f>IF(ISBLANK(INDEX('Policy Characteristics'!E:E,MATCH($C1415,'Policy Characteristics'!$C:$C,0))),"",INDEX('Policy Characteristics'!E:E,MATCH($C1415,'Policy Characteristics'!$C:$C,0)))</f>
        <v>RnD transportation capital cost reduction</v>
      </c>
      <c r="L1415" s="261">
        <f>IF(ISBLANK(INDEX('Policy Characteristics'!F:F,MATCH($C1415,'Policy Characteristics'!$C:$C,0))),"",INDEX('Policy Characteristics'!F:F,MATCH($C1415,'Policy Characteristics'!$C:$C,0)))</f>
        <v>0</v>
      </c>
      <c r="M1415" s="261">
        <f>IF(ISBLANK(INDEX('Policy Characteristics'!G:G,MATCH($C1415,'Policy Characteristics'!$C:$C,0))),"",INDEX('Policy Characteristics'!G:G,MATCH($C1415,'Policy Characteristics'!$C:$C,0)))</f>
        <v>0.4</v>
      </c>
      <c r="N1415" s="261">
        <f>IF(ISBLANK(INDEX('Policy Characteristics'!H:H,MATCH($C1415,'Policy Characteristics'!$C:$C,0))),"",INDEX('Policy Characteristics'!H:H,MATCH($C1415,'Policy Characteristics'!$C:$C,0)))</f>
        <v>0.01</v>
      </c>
      <c r="O1415" s="254" t="str">
        <f>IF(ISBLANK(INDEX('Policy Characteristics'!I:I,MATCH($C1415,'Policy Characteristics'!$C:$C,0))),"",INDEX('Policy Characteristics'!I:I,MATCH($C1415,'Policy Characteristics'!$C:$C,0)))</f>
        <v>% reduction in cost</v>
      </c>
      <c r="P1415" s="254" t="str">
        <f>IF(ISBLANK(INDEX('Policy Characteristics'!J:J,MATCH($C1415,'Policy Characteristics'!$C:$C,0))),"",INDEX('Policy Characteristics'!J:J,MATCH($C1415,'Policy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54" t="str">
        <f>IF(ISBLANK(INDEX('Policy Characteristics'!K:K,MATCH($C1415,'Policy Characteristics'!$C:$C,0))),"",INDEX('Policy Characteristics'!K:K,MATCH($C1415,'Policy Characteristics'!$C:$C,0)))</f>
        <v>architectural-design.html#rnd</v>
      </c>
      <c r="R1415" s="254" t="str">
        <f>IF(ISBLANK(INDEX('Policy Characteristics'!L:L,MATCH($C1415,'Policy Characteristics'!$C:$C,0))),"",INDEX('Policy Characteristics'!L:L,MATCH($C1415,'Policy Characteristics'!$C:$C,0)))</f>
        <v>research-and-development.html</v>
      </c>
    </row>
    <row r="1416" spans="1:18">
      <c r="A1416" s="254" t="str">
        <f>IF(ISBLANK(INDEX('Policy Characteristics'!A:A,MATCH($C1416,'Policy Characteristics'!$C:$C,0))),"",INDEX('Policy Characteristics'!A:A,MATCH($C1416,'Policy Characteristics'!$C:$C,0)))</f>
        <v>Research and Development</v>
      </c>
      <c r="B1416" s="262" t="str">
        <f>IF(ISBLANK(INDEX('Policy Characteristics'!B:B,MATCH($C1416,'Policy Characteristics'!$C:$C,0))),"",INDEX('Policy Characteristics'!B:B,MATCH($C1416,'Policy Characteristics'!$C:$C,0)))</f>
        <v>Capital Cost Reduction</v>
      </c>
      <c r="C1416" s="254" t="str">
        <f t="shared" ref="C1416:C1421" si="64">C$1415</f>
        <v>RnD Transportation Capital Cost Perc Reduction</v>
      </c>
      <c r="D1416" s="45" t="s">
        <v>2247</v>
      </c>
      <c r="E1416" s="45"/>
      <c r="F1416" s="45" t="s">
        <v>472</v>
      </c>
      <c r="G1416" s="45"/>
      <c r="H1416" s="43">
        <v>109</v>
      </c>
      <c r="I1416" s="324" t="s">
        <v>43</v>
      </c>
      <c r="J1416" s="255" t="str">
        <f>IF(ISBLANK(INDEX('Policy Characteristics'!D:D,MATCH($C1416,'Policy Characteristics'!$C:$C,0))),"",INDEX('Policy Characteristics'!D:D,MATCH($C1416,'Policy Characteristics'!$C:$C,0)))</f>
        <v>R&amp;D Capital Cost Reductions</v>
      </c>
      <c r="K1416" s="254" t="str">
        <f>IF(ISBLANK(INDEX('Policy Characteristics'!E:E,MATCH($C1416,'Policy Characteristics'!$C:$C,0))),"",INDEX('Policy Characteristics'!E:E,MATCH($C1416,'Policy Characteristics'!$C:$C,0)))</f>
        <v>RnD transportation capital cost reduction</v>
      </c>
      <c r="L1416" s="261">
        <f>IF(ISBLANK(INDEX('Policy Characteristics'!F:F,MATCH($C1416,'Policy Characteristics'!$C:$C,0))),"",INDEX('Policy Characteristics'!F:F,MATCH($C1416,'Policy Characteristics'!$C:$C,0)))</f>
        <v>0</v>
      </c>
      <c r="M1416" s="261">
        <f>IF(ISBLANK(INDEX('Policy Characteristics'!G:G,MATCH($C1416,'Policy Characteristics'!$C:$C,0))),"",INDEX('Policy Characteristics'!G:G,MATCH($C1416,'Policy Characteristics'!$C:$C,0)))</f>
        <v>0.4</v>
      </c>
      <c r="N1416" s="261">
        <f>IF(ISBLANK(INDEX('Policy Characteristics'!H:H,MATCH($C1416,'Policy Characteristics'!$C:$C,0))),"",INDEX('Policy Characteristics'!H:H,MATCH($C1416,'Policy Characteristics'!$C:$C,0)))</f>
        <v>0.01</v>
      </c>
      <c r="O1416" s="254" t="str">
        <f>IF(ISBLANK(INDEX('Policy Characteristics'!I:I,MATCH($C1416,'Policy Characteristics'!$C:$C,0))),"",INDEX('Policy Characteristics'!I:I,MATCH($C1416,'Policy Characteristics'!$C:$C,0)))</f>
        <v>% reduction in cost</v>
      </c>
      <c r="P1416" s="254" t="str">
        <f>IF(ISBLANK(INDEX('Policy Characteristics'!J:J,MATCH($C1416,'Policy Characteristics'!$C:$C,0))),"",INDEX('Policy Characteristics'!J:J,MATCH($C1416,'Policy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54" t="str">
        <f>IF(ISBLANK(INDEX('Policy Characteristics'!K:K,MATCH($C1416,'Policy Characteristics'!$C:$C,0))),"",INDEX('Policy Characteristics'!K:K,MATCH($C1416,'Policy Characteristics'!$C:$C,0)))</f>
        <v>architectural-design.html#rnd</v>
      </c>
      <c r="R1416" s="254" t="str">
        <f>IF(ISBLANK(INDEX('Policy Characteristics'!L:L,MATCH($C1416,'Policy Characteristics'!$C:$C,0))),"",INDEX('Policy Characteristics'!L:L,MATCH($C1416,'Policy Characteristics'!$C:$C,0)))</f>
        <v>research-and-development.html</v>
      </c>
    </row>
    <row r="1417" spans="1:18">
      <c r="A1417" s="254" t="str">
        <f>IF(ISBLANK(INDEX('Policy Characteristics'!A:A,MATCH($C1417,'Policy Characteristics'!$C:$C,0))),"",INDEX('Policy Characteristics'!A:A,MATCH($C1417,'Policy Characteristics'!$C:$C,0)))</f>
        <v>Research and Development</v>
      </c>
      <c r="B1417" s="262" t="str">
        <f>IF(ISBLANK(INDEX('Policy Characteristics'!B:B,MATCH($C1417,'Policy Characteristics'!$C:$C,0))),"",INDEX('Policy Characteristics'!B:B,MATCH($C1417,'Policy Characteristics'!$C:$C,0)))</f>
        <v>Capital Cost Reduction</v>
      </c>
      <c r="C1417" s="254" t="str">
        <f t="shared" si="64"/>
        <v>RnD Transportation Capital Cost Perc Reduction</v>
      </c>
      <c r="D1417" s="45" t="s">
        <v>2248</v>
      </c>
      <c r="E1417" s="45"/>
      <c r="F1417" s="45" t="s">
        <v>473</v>
      </c>
      <c r="G1417" s="45"/>
      <c r="H1417" s="43">
        <v>110</v>
      </c>
      <c r="I1417" s="324" t="s">
        <v>43</v>
      </c>
      <c r="J1417" s="255" t="str">
        <f>IF(ISBLANK(INDEX('Policy Characteristics'!D:D,MATCH($C1417,'Policy Characteristics'!$C:$C,0))),"",INDEX('Policy Characteristics'!D:D,MATCH($C1417,'Policy Characteristics'!$C:$C,0)))</f>
        <v>R&amp;D Capital Cost Reductions</v>
      </c>
      <c r="K1417" s="254" t="str">
        <f>IF(ISBLANK(INDEX('Policy Characteristics'!E:E,MATCH($C1417,'Policy Characteristics'!$C:$C,0))),"",INDEX('Policy Characteristics'!E:E,MATCH($C1417,'Policy Characteristics'!$C:$C,0)))</f>
        <v>RnD transportation capital cost reduction</v>
      </c>
      <c r="L1417" s="261">
        <f>IF(ISBLANK(INDEX('Policy Characteristics'!F:F,MATCH($C1417,'Policy Characteristics'!$C:$C,0))),"",INDEX('Policy Characteristics'!F:F,MATCH($C1417,'Policy Characteristics'!$C:$C,0)))</f>
        <v>0</v>
      </c>
      <c r="M1417" s="261">
        <f>IF(ISBLANK(INDEX('Policy Characteristics'!G:G,MATCH($C1417,'Policy Characteristics'!$C:$C,0))),"",INDEX('Policy Characteristics'!G:G,MATCH($C1417,'Policy Characteristics'!$C:$C,0)))</f>
        <v>0.4</v>
      </c>
      <c r="N1417" s="261">
        <f>IF(ISBLANK(INDEX('Policy Characteristics'!H:H,MATCH($C1417,'Policy Characteristics'!$C:$C,0))),"",INDEX('Policy Characteristics'!H:H,MATCH($C1417,'Policy Characteristics'!$C:$C,0)))</f>
        <v>0.01</v>
      </c>
      <c r="O1417" s="254" t="str">
        <f>IF(ISBLANK(INDEX('Policy Characteristics'!I:I,MATCH($C1417,'Policy Characteristics'!$C:$C,0))),"",INDEX('Policy Characteristics'!I:I,MATCH($C1417,'Policy Characteristics'!$C:$C,0)))</f>
        <v>% reduction in cost</v>
      </c>
      <c r="P1417" s="254" t="str">
        <f>IF(ISBLANK(INDEX('Policy Characteristics'!J:J,MATCH($C1417,'Policy Characteristics'!$C:$C,0))),"",INDEX('Policy Characteristics'!J:J,MATCH($C1417,'Policy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54" t="str">
        <f>IF(ISBLANK(INDEX('Policy Characteristics'!K:K,MATCH($C1417,'Policy Characteristics'!$C:$C,0))),"",INDEX('Policy Characteristics'!K:K,MATCH($C1417,'Policy Characteristics'!$C:$C,0)))</f>
        <v>architectural-design.html#rnd</v>
      </c>
      <c r="R1417" s="254" t="str">
        <f>IF(ISBLANK(INDEX('Policy Characteristics'!L:L,MATCH($C1417,'Policy Characteristics'!$C:$C,0))),"",INDEX('Policy Characteristics'!L:L,MATCH($C1417,'Policy Characteristics'!$C:$C,0)))</f>
        <v>research-and-development.html</v>
      </c>
    </row>
    <row r="1418" spans="1:18">
      <c r="A1418" s="254" t="str">
        <f>IF(ISBLANK(INDEX('Policy Characteristics'!A:A,MATCH($C1418,'Policy Characteristics'!$C:$C,0))),"",INDEX('Policy Characteristics'!A:A,MATCH($C1418,'Policy Characteristics'!$C:$C,0)))</f>
        <v>Research and Development</v>
      </c>
      <c r="B1418" s="262" t="str">
        <f>IF(ISBLANK(INDEX('Policy Characteristics'!B:B,MATCH($C1418,'Policy Characteristics'!$C:$C,0))),"",INDEX('Policy Characteristics'!B:B,MATCH($C1418,'Policy Characteristics'!$C:$C,0)))</f>
        <v>Capital Cost Reduction</v>
      </c>
      <c r="C1418" s="254" t="str">
        <f t="shared" si="64"/>
        <v>RnD Transportation Capital Cost Perc Reduction</v>
      </c>
      <c r="D1418" s="45" t="s">
        <v>2249</v>
      </c>
      <c r="E1418" s="45"/>
      <c r="F1418" s="45" t="s">
        <v>474</v>
      </c>
      <c r="G1418" s="45"/>
      <c r="H1418" s="43">
        <v>111</v>
      </c>
      <c r="I1418" s="324" t="s">
        <v>43</v>
      </c>
      <c r="J1418" s="255" t="str">
        <f>IF(ISBLANK(INDEX('Policy Characteristics'!D:D,MATCH($C1418,'Policy Characteristics'!$C:$C,0))),"",INDEX('Policy Characteristics'!D:D,MATCH($C1418,'Policy Characteristics'!$C:$C,0)))</f>
        <v>R&amp;D Capital Cost Reductions</v>
      </c>
      <c r="K1418" s="254" t="str">
        <f>IF(ISBLANK(INDEX('Policy Characteristics'!E:E,MATCH($C1418,'Policy Characteristics'!$C:$C,0))),"",INDEX('Policy Characteristics'!E:E,MATCH($C1418,'Policy Characteristics'!$C:$C,0)))</f>
        <v>RnD transportation capital cost reduction</v>
      </c>
      <c r="L1418" s="261">
        <f>IF(ISBLANK(INDEX('Policy Characteristics'!F:F,MATCH($C1418,'Policy Characteristics'!$C:$C,0))),"",INDEX('Policy Characteristics'!F:F,MATCH($C1418,'Policy Characteristics'!$C:$C,0)))</f>
        <v>0</v>
      </c>
      <c r="M1418" s="261">
        <f>IF(ISBLANK(INDEX('Policy Characteristics'!G:G,MATCH($C1418,'Policy Characteristics'!$C:$C,0))),"",INDEX('Policy Characteristics'!G:G,MATCH($C1418,'Policy Characteristics'!$C:$C,0)))</f>
        <v>0.4</v>
      </c>
      <c r="N1418" s="261">
        <f>IF(ISBLANK(INDEX('Policy Characteristics'!H:H,MATCH($C1418,'Policy Characteristics'!$C:$C,0))),"",INDEX('Policy Characteristics'!H:H,MATCH($C1418,'Policy Characteristics'!$C:$C,0)))</f>
        <v>0.01</v>
      </c>
      <c r="O1418" s="254" t="str">
        <f>IF(ISBLANK(INDEX('Policy Characteristics'!I:I,MATCH($C1418,'Policy Characteristics'!$C:$C,0))),"",INDEX('Policy Characteristics'!I:I,MATCH($C1418,'Policy Characteristics'!$C:$C,0)))</f>
        <v>% reduction in cost</v>
      </c>
      <c r="P1418" s="254" t="str">
        <f>IF(ISBLANK(INDEX('Policy Characteristics'!J:J,MATCH($C1418,'Policy Characteristics'!$C:$C,0))),"",INDEX('Policy Characteristics'!J:J,MATCH($C1418,'Policy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54" t="str">
        <f>IF(ISBLANK(INDEX('Policy Characteristics'!K:K,MATCH($C1418,'Policy Characteristics'!$C:$C,0))),"",INDEX('Policy Characteristics'!K:K,MATCH($C1418,'Policy Characteristics'!$C:$C,0)))</f>
        <v>architectural-design.html#rnd</v>
      </c>
      <c r="R1418" s="254" t="str">
        <f>IF(ISBLANK(INDEX('Policy Characteristics'!L:L,MATCH($C1418,'Policy Characteristics'!$C:$C,0))),"",INDEX('Policy Characteristics'!L:L,MATCH($C1418,'Policy Characteristics'!$C:$C,0)))</f>
        <v>research-and-development.html</v>
      </c>
    </row>
    <row r="1419" spans="1:18">
      <c r="A1419" s="254" t="str">
        <f>IF(ISBLANK(INDEX('Policy Characteristics'!A:A,MATCH($C1419,'Policy Characteristics'!$C:$C,0))),"",INDEX('Policy Characteristics'!A:A,MATCH($C1419,'Policy Characteristics'!$C:$C,0)))</f>
        <v>Research and Development</v>
      </c>
      <c r="B1419" s="262" t="str">
        <f>IF(ISBLANK(INDEX('Policy Characteristics'!B:B,MATCH($C1419,'Policy Characteristics'!$C:$C,0))),"",INDEX('Policy Characteristics'!B:B,MATCH($C1419,'Policy Characteristics'!$C:$C,0)))</f>
        <v>Capital Cost Reduction</v>
      </c>
      <c r="C1419" s="254" t="str">
        <f t="shared" si="64"/>
        <v>RnD Transportation Capital Cost Perc Reduction</v>
      </c>
      <c r="D1419" s="45" t="s">
        <v>2250</v>
      </c>
      <c r="E1419" s="45"/>
      <c r="F1419" s="45" t="s">
        <v>475</v>
      </c>
      <c r="G1419" s="45"/>
      <c r="H1419" s="43">
        <v>112</v>
      </c>
      <c r="I1419" s="324" t="s">
        <v>43</v>
      </c>
      <c r="J1419" s="255" t="str">
        <f>IF(ISBLANK(INDEX('Policy Characteristics'!D:D,MATCH($C1419,'Policy Characteristics'!$C:$C,0))),"",INDEX('Policy Characteristics'!D:D,MATCH($C1419,'Policy Characteristics'!$C:$C,0)))</f>
        <v>R&amp;D Capital Cost Reductions</v>
      </c>
      <c r="K1419" s="254" t="str">
        <f>IF(ISBLANK(INDEX('Policy Characteristics'!E:E,MATCH($C1419,'Policy Characteristics'!$C:$C,0))),"",INDEX('Policy Characteristics'!E:E,MATCH($C1419,'Policy Characteristics'!$C:$C,0)))</f>
        <v>RnD transportation capital cost reduction</v>
      </c>
      <c r="L1419" s="261">
        <f>IF(ISBLANK(INDEX('Policy Characteristics'!F:F,MATCH($C1419,'Policy Characteristics'!$C:$C,0))),"",INDEX('Policy Characteristics'!F:F,MATCH($C1419,'Policy Characteristics'!$C:$C,0)))</f>
        <v>0</v>
      </c>
      <c r="M1419" s="261">
        <f>IF(ISBLANK(INDEX('Policy Characteristics'!G:G,MATCH($C1419,'Policy Characteristics'!$C:$C,0))),"",INDEX('Policy Characteristics'!G:G,MATCH($C1419,'Policy Characteristics'!$C:$C,0)))</f>
        <v>0.4</v>
      </c>
      <c r="N1419" s="261">
        <f>IF(ISBLANK(INDEX('Policy Characteristics'!H:H,MATCH($C1419,'Policy Characteristics'!$C:$C,0))),"",INDEX('Policy Characteristics'!H:H,MATCH($C1419,'Policy Characteristics'!$C:$C,0)))</f>
        <v>0.01</v>
      </c>
      <c r="O1419" s="254" t="str">
        <f>IF(ISBLANK(INDEX('Policy Characteristics'!I:I,MATCH($C1419,'Policy Characteristics'!$C:$C,0))),"",INDEX('Policy Characteristics'!I:I,MATCH($C1419,'Policy Characteristics'!$C:$C,0)))</f>
        <v>% reduction in cost</v>
      </c>
      <c r="P1419" s="254" t="str">
        <f>IF(ISBLANK(INDEX('Policy Characteristics'!J:J,MATCH($C1419,'Policy Characteristics'!$C:$C,0))),"",INDEX('Policy Characteristics'!J:J,MATCH($C1419,'Policy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54" t="str">
        <f>IF(ISBLANK(INDEX('Policy Characteristics'!K:K,MATCH($C1419,'Policy Characteristics'!$C:$C,0))),"",INDEX('Policy Characteristics'!K:K,MATCH($C1419,'Policy Characteristics'!$C:$C,0)))</f>
        <v>architectural-design.html#rnd</v>
      </c>
      <c r="R1419" s="254" t="str">
        <f>IF(ISBLANK(INDEX('Policy Characteristics'!L:L,MATCH($C1419,'Policy Characteristics'!$C:$C,0))),"",INDEX('Policy Characteristics'!L:L,MATCH($C1419,'Policy Characteristics'!$C:$C,0)))</f>
        <v>research-and-development.html</v>
      </c>
    </row>
    <row r="1420" spans="1:18">
      <c r="A1420" s="254" t="str">
        <f>IF(ISBLANK(INDEX('Policy Characteristics'!A:A,MATCH($C1420,'Policy Characteristics'!$C:$C,0))),"",INDEX('Policy Characteristics'!A:A,MATCH($C1420,'Policy Characteristics'!$C:$C,0)))</f>
        <v>Research and Development</v>
      </c>
      <c r="B1420" s="262" t="str">
        <f>IF(ISBLANK(INDEX('Policy Characteristics'!B:B,MATCH($C1420,'Policy Characteristics'!$C:$C,0))),"",INDEX('Policy Characteristics'!B:B,MATCH($C1420,'Policy Characteristics'!$C:$C,0)))</f>
        <v>Capital Cost Reduction</v>
      </c>
      <c r="C1420" s="254" t="str">
        <f t="shared" si="64"/>
        <v>RnD Transportation Capital Cost Perc Reduction</v>
      </c>
      <c r="D1420" s="45" t="s">
        <v>2511</v>
      </c>
      <c r="E1420" s="45"/>
      <c r="F1420" s="45" t="s">
        <v>2794</v>
      </c>
      <c r="G1420" s="45"/>
      <c r="H1420" s="43">
        <v>113</v>
      </c>
      <c r="I1420" s="324" t="s">
        <v>43</v>
      </c>
      <c r="J1420" s="255" t="str">
        <f>IF(ISBLANK(INDEX('Policy Characteristics'!D:D,MATCH($C1420,'Policy Characteristics'!$C:$C,0))),"",INDEX('Policy Characteristics'!D:D,MATCH($C1420,'Policy Characteristics'!$C:$C,0)))</f>
        <v>R&amp;D Capital Cost Reductions</v>
      </c>
      <c r="K1420" s="254" t="str">
        <f>IF(ISBLANK(INDEX('Policy Characteristics'!E:E,MATCH($C1420,'Policy Characteristics'!$C:$C,0))),"",INDEX('Policy Characteristics'!E:E,MATCH($C1420,'Policy Characteristics'!$C:$C,0)))</f>
        <v>RnD transportation capital cost reduction</v>
      </c>
      <c r="L1420" s="261">
        <f>IF(ISBLANK(INDEX('Policy Characteristics'!F:F,MATCH($C1420,'Policy Characteristics'!$C:$C,0))),"",INDEX('Policy Characteristics'!F:F,MATCH($C1420,'Policy Characteristics'!$C:$C,0)))</f>
        <v>0</v>
      </c>
      <c r="M1420" s="261">
        <f>IF(ISBLANK(INDEX('Policy Characteristics'!G:G,MATCH($C1420,'Policy Characteristics'!$C:$C,0))),"",INDEX('Policy Characteristics'!G:G,MATCH($C1420,'Policy Characteristics'!$C:$C,0)))</f>
        <v>0.4</v>
      </c>
      <c r="N1420" s="261">
        <f>IF(ISBLANK(INDEX('Policy Characteristics'!H:H,MATCH($C1420,'Policy Characteristics'!$C:$C,0))),"",INDEX('Policy Characteristics'!H:H,MATCH($C1420,'Policy Characteristics'!$C:$C,0)))</f>
        <v>0.01</v>
      </c>
      <c r="O1420" s="254" t="str">
        <f>IF(ISBLANK(INDEX('Policy Characteristics'!I:I,MATCH($C1420,'Policy Characteristics'!$C:$C,0))),"",INDEX('Policy Characteristics'!I:I,MATCH($C1420,'Policy Characteristics'!$C:$C,0)))</f>
        <v>% reduction in cost</v>
      </c>
      <c r="P1420" s="254" t="str">
        <f>IF(ISBLANK(INDEX('Policy Characteristics'!J:J,MATCH($C1420,'Policy Characteristics'!$C:$C,0))),"",INDEX('Policy Characteristics'!J:J,MATCH($C1420,'Policy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54" t="str">
        <f>IF(ISBLANK(INDEX('Policy Characteristics'!K:K,MATCH($C1420,'Policy Characteristics'!$C:$C,0))),"",INDEX('Policy Characteristics'!K:K,MATCH($C1420,'Policy Characteristics'!$C:$C,0)))</f>
        <v>architectural-design.html#rnd</v>
      </c>
      <c r="R1420" s="254" t="str">
        <f>IF(ISBLANK(INDEX('Policy Characteristics'!L:L,MATCH($C1420,'Policy Characteristics'!$C:$C,0))),"",INDEX('Policy Characteristics'!L:L,MATCH($C1420,'Policy Characteristics'!$C:$C,0)))</f>
        <v>research-and-development.html</v>
      </c>
    </row>
    <row r="1421" spans="1:18">
      <c r="A1421" s="254" t="str">
        <f>IF(ISBLANK(INDEX('Policy Characteristics'!A:A,MATCH($C1421,'Policy Characteristics'!$C:$C,0))),"",INDEX('Policy Characteristics'!A:A,MATCH($C1421,'Policy Characteristics'!$C:$C,0)))</f>
        <v>Research and Development</v>
      </c>
      <c r="B1421" s="262" t="str">
        <f>IF(ISBLANK(INDEX('Policy Characteristics'!B:B,MATCH($C1421,'Policy Characteristics'!$C:$C,0))),"",INDEX('Policy Characteristics'!B:B,MATCH($C1421,'Policy Characteristics'!$C:$C,0)))</f>
        <v>Capital Cost Reduction</v>
      </c>
      <c r="C1421" s="254" t="str">
        <f t="shared" si="64"/>
        <v>RnD Transportation Capital Cost Perc Reduction</v>
      </c>
      <c r="D1421" s="45" t="s">
        <v>2510</v>
      </c>
      <c r="E1421" s="45"/>
      <c r="F1421" s="45" t="s">
        <v>2795</v>
      </c>
      <c r="G1421" s="45"/>
      <c r="H1421" s="43">
        <v>523</v>
      </c>
      <c r="I1421" s="324" t="s">
        <v>43</v>
      </c>
      <c r="J1421" s="255" t="str">
        <f>IF(ISBLANK(INDEX('Policy Characteristics'!D:D,MATCH($C1421,'Policy Characteristics'!$C:$C,0))),"",INDEX('Policy Characteristics'!D:D,MATCH($C1421,'Policy Characteristics'!$C:$C,0)))</f>
        <v>R&amp;D Capital Cost Reductions</v>
      </c>
      <c r="K1421" s="254" t="str">
        <f>IF(ISBLANK(INDEX('Policy Characteristics'!E:E,MATCH($C1421,'Policy Characteristics'!$C:$C,0))),"",INDEX('Policy Characteristics'!E:E,MATCH($C1421,'Policy Characteristics'!$C:$C,0)))</f>
        <v>RnD transportation capital cost reduction</v>
      </c>
      <c r="L1421" s="261">
        <f>IF(ISBLANK(INDEX('Policy Characteristics'!F:F,MATCH($C1421,'Policy Characteristics'!$C:$C,0))),"",INDEX('Policy Characteristics'!F:F,MATCH($C1421,'Policy Characteristics'!$C:$C,0)))</f>
        <v>0</v>
      </c>
      <c r="M1421" s="261">
        <f>IF(ISBLANK(INDEX('Policy Characteristics'!G:G,MATCH($C1421,'Policy Characteristics'!$C:$C,0))),"",INDEX('Policy Characteristics'!G:G,MATCH($C1421,'Policy Characteristics'!$C:$C,0)))</f>
        <v>0.4</v>
      </c>
      <c r="N1421" s="261">
        <f>IF(ISBLANK(INDEX('Policy Characteristics'!H:H,MATCH($C1421,'Policy Characteristics'!$C:$C,0))),"",INDEX('Policy Characteristics'!H:H,MATCH($C1421,'Policy Characteristics'!$C:$C,0)))</f>
        <v>0.01</v>
      </c>
      <c r="O1421" s="254" t="str">
        <f>IF(ISBLANK(INDEX('Policy Characteristics'!I:I,MATCH($C1421,'Policy Characteristics'!$C:$C,0))),"",INDEX('Policy Characteristics'!I:I,MATCH($C1421,'Policy Characteristics'!$C:$C,0)))</f>
        <v>% reduction in cost</v>
      </c>
      <c r="P1421" s="254" t="str">
        <f>IF(ISBLANK(INDEX('Policy Characteristics'!J:J,MATCH($C1421,'Policy Characteristics'!$C:$C,0))),"",INDEX('Policy Characteristics'!J:J,MATCH($C1421,'Policy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54" t="str">
        <f>IF(ISBLANK(INDEX('Policy Characteristics'!K:K,MATCH($C1421,'Policy Characteristics'!$C:$C,0))),"",INDEX('Policy Characteristics'!K:K,MATCH($C1421,'Policy Characteristics'!$C:$C,0)))</f>
        <v>architectural-design.html#rnd</v>
      </c>
      <c r="R1421" s="254" t="str">
        <f>IF(ISBLANK(INDEX('Policy Characteristics'!L:L,MATCH($C1421,'Policy Characteristics'!$C:$C,0))),"",INDEX('Policy Characteristics'!L:L,MATCH($C1421,'Policy Characteristics'!$C:$C,0)))</f>
        <v>research-and-development.html</v>
      </c>
    </row>
    <row r="1422" spans="1:18" s="2" customFormat="1">
      <c r="A1422" s="254" t="str">
        <f>IF(ISBLANK(INDEX('Policy Characteristics'!A:A,MATCH($C1422,'Policy Characteristics'!$C:$C,0))),"",INDEX('Policy Characteristics'!A:A,MATCH($C1422,'Policy Characteristics'!$C:$C,0)))</f>
        <v>Research and Development</v>
      </c>
      <c r="B1422" s="262" t="str">
        <f>IF(ISBLANK(INDEX('Policy Characteristics'!B:B,MATCH($C1422,'Policy Characteristics'!$C:$C,0))),"",INDEX('Policy Characteristics'!B:B,MATCH($C1422,'Policy Characteristics'!$C:$C,0)))</f>
        <v>Direct Air Capture</v>
      </c>
      <c r="C1422" s="317" t="s">
        <v>2805</v>
      </c>
      <c r="D1422" s="6"/>
      <c r="E1422" s="6"/>
      <c r="F1422" s="6"/>
      <c r="G1422" s="6"/>
      <c r="H1422" s="47">
        <v>525</v>
      </c>
      <c r="I1422" s="325" t="s">
        <v>43</v>
      </c>
      <c r="J1422" s="255" t="str">
        <f>IF(ISBLANK(INDEX('Policy Characteristics'!D:D,MATCH($C1422,'Policy Characteristics'!$C:$C,0))),"",INDEX('Policy Characteristics'!D:D,MATCH($C1422,'Policy Characteristics'!$C:$C,0)))</f>
        <v>Direct Air Capture</v>
      </c>
      <c r="K1422" s="254" t="str">
        <f>IF(ISBLANK(INDEX('Policy Characteristics'!E:E,MATCH($C1422,'Policy Characteristics'!$C:$C,0))),"",INDEX('Policy Characteristics'!E:E,MATCH($C1422,'Policy Characteristics'!$C:$C,0)))</f>
        <v>geoeng direct air capture</v>
      </c>
      <c r="L1422" s="261">
        <f>IF(ISBLANK(INDEX('Policy Characteristics'!F:F,MATCH($C1422,'Policy Characteristics'!$C:$C,0))),"",INDEX('Policy Characteristics'!F:F,MATCH($C1422,'Policy Characteristics'!$C:$C,0)))</f>
        <v>0</v>
      </c>
      <c r="M1422" s="261">
        <f>IF(ISBLANK(INDEX('Policy Characteristics'!G:G,MATCH($C1422,'Policy Characteristics'!$C:$C,0))),"",INDEX('Policy Characteristics'!G:G,MATCH($C1422,'Policy Characteristics'!$C:$C,0)))</f>
        <v>1</v>
      </c>
      <c r="N1422" s="261">
        <f>IF(ISBLANK(INDEX('Policy Characteristics'!H:H,MATCH($C1422,'Policy Characteristics'!$C:$C,0))),"",INDEX('Policy Characteristics'!H:H,MATCH($C1422,'Policy Characteristics'!$C:$C,0)))</f>
        <v>0.01</v>
      </c>
      <c r="O1422" s="254" t="str">
        <f>IF(ISBLANK(INDEX('Policy Characteristics'!I:I,MATCH($C1422,'Policy Characteristics'!$C:$C,0))),"",INDEX('Policy Characteristics'!I:I,MATCH($C1422,'Policy Characteristics'!$C:$C,0)))</f>
        <v>% of potential achieved</v>
      </c>
      <c r="P1422" s="254" t="str">
        <f>IF(ISBLANK(INDEX('Policy Characteristics'!J:J,MATCH($C1422,'Policy Characteristics'!$C:$C,0))),"",INDEX('Policy Characteristics'!J:J,MATCH($C1422,'Policy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422" s="254" t="str">
        <f>IF(ISBLANK(INDEX('Policy Characteristics'!K:K,MATCH($C1422,'Policy Characteristics'!$C:$C,0))),"",INDEX('Policy Characteristics'!K:K,MATCH($C1422,'Policy Characteristics'!$C:$C,0)))</f>
        <v>direct-air-capture.html#dac</v>
      </c>
      <c r="R1422" s="254" t="str">
        <f>IF(ISBLANK(INDEX('Policy Characteristics'!L:L,MATCH($C1422,'Policy Characteristics'!$C:$C,0))),"",INDEX('Policy Characteristics'!L:L,MATCH($C1422,'Policy Characteristics'!$C:$C,0)))</f>
        <v>direct-air-capture.html</v>
      </c>
    </row>
    <row r="1423" spans="1:18">
      <c r="A1423" s="254" t="str">
        <f>IF(ISBLANK(INDEX('Policy Characteristics'!A:A,MATCH($C1423,'Policy Characteristics'!$C:$C,0))),"",INDEX('Policy Characteristics'!A:A,MATCH($C1423,'Policy Characteristics'!$C:$C,0)))</f>
        <v>Research and Development</v>
      </c>
      <c r="B1423" s="262" t="str">
        <f>IF(ISBLANK(INDEX('Policy Characteristics'!B:B,MATCH($C1423,'Policy Characteristics'!$C:$C,0))),"",INDEX('Policy Characteristics'!B:B,MATCH($C1423,'Policy Characteristics'!$C:$C,0)))</f>
        <v>Fuel Use Reduction</v>
      </c>
      <c r="C1423" t="s">
        <v>294</v>
      </c>
      <c r="D1423" s="45" t="s">
        <v>115</v>
      </c>
      <c r="E1423" s="45"/>
      <c r="F1423" s="45" t="s">
        <v>316</v>
      </c>
      <c r="G1423" s="45"/>
      <c r="H1423" s="43">
        <v>114</v>
      </c>
      <c r="I1423" s="324" t="s">
        <v>43</v>
      </c>
      <c r="J1423" s="255" t="str">
        <f>IF(ISBLANK(INDEX('Policy Characteristics'!D:D,MATCH($C1423,'Policy Characteristics'!$C:$C,0))),"",INDEX('Policy Characteristics'!D:D,MATCH($C1423,'Policy Characteristics'!$C:$C,0)))</f>
        <v>R&amp;D Fuel Use Reductions</v>
      </c>
      <c r="K1423" s="254" t="str">
        <f>IF(ISBLANK(INDEX('Policy Characteristics'!E:E,MATCH($C1423,'Policy Characteristics'!$C:$C,0))),"",INDEX('Policy Characteristics'!E:E,MATCH($C1423,'Policy Characteristics'!$C:$C,0)))</f>
        <v>RnD building fuel use reduction</v>
      </c>
      <c r="L1423" s="261">
        <f>IF(ISBLANK(INDEX('Policy Characteristics'!F:F,MATCH($C1423,'Policy Characteristics'!$C:$C,0))),"",INDEX('Policy Characteristics'!F:F,MATCH($C1423,'Policy Characteristics'!$C:$C,0)))</f>
        <v>0</v>
      </c>
      <c r="M1423" s="261">
        <f>IF(ISBLANK(INDEX('Policy Characteristics'!G:G,MATCH($C1423,'Policy Characteristics'!$C:$C,0))),"",INDEX('Policy Characteristics'!G:G,MATCH($C1423,'Policy Characteristics'!$C:$C,0)))</f>
        <v>0.4</v>
      </c>
      <c r="N1423" s="261">
        <f>IF(ISBLANK(INDEX('Policy Characteristics'!H:H,MATCH($C1423,'Policy Characteristics'!$C:$C,0))),"",INDEX('Policy Characteristics'!H:H,MATCH($C1423,'Policy Characteristics'!$C:$C,0)))</f>
        <v>0.01</v>
      </c>
      <c r="O1423" s="254" t="str">
        <f>IF(ISBLANK(INDEX('Policy Characteristics'!I:I,MATCH($C1423,'Policy Characteristics'!$C:$C,0))),"",INDEX('Policy Characteristics'!I:I,MATCH($C1423,'Policy Characteristics'!$C:$C,0)))</f>
        <v>% reduction in fuel use</v>
      </c>
      <c r="P1423" s="254"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54" t="str">
        <f>IF(ISBLANK(INDEX('Policy Characteristics'!K:K,MATCH($C1423,'Policy Characteristics'!$C:$C,0))),"",INDEX('Policy Characteristics'!K:K,MATCH($C1423,'Policy Characteristics'!$C:$C,0)))</f>
        <v>architectural-design.html#rnd</v>
      </c>
      <c r="R1423" s="254" t="str">
        <f>IF(ISBLANK(INDEX('Policy Characteristics'!L:L,MATCH($C1423,'Policy Characteristics'!$C:$C,0))),"",INDEX('Policy Characteristics'!L:L,MATCH($C1423,'Policy Characteristics'!$C:$C,0)))</f>
        <v>research-and-development.html</v>
      </c>
    </row>
    <row r="1424" spans="1:18">
      <c r="A1424" s="254" t="str">
        <f>IF(ISBLANK(INDEX('Policy Characteristics'!A:A,MATCH($C1424,'Policy Characteristics'!$C:$C,0))),"",INDEX('Policy Characteristics'!A:A,MATCH($C1424,'Policy Characteristics'!$C:$C,0)))</f>
        <v>Research and Development</v>
      </c>
      <c r="B1424" s="262" t="str">
        <f>IF(ISBLANK(INDEX('Policy Characteristics'!B:B,MATCH($C1424,'Policy Characteristics'!$C:$C,0))),"",INDEX('Policy Characteristics'!B:B,MATCH($C1424,'Policy Characteristics'!$C:$C,0)))</f>
        <v>Fuel Use Reduction</v>
      </c>
      <c r="C1424" s="254" t="str">
        <f t="shared" ref="C1424:C1428" si="65">C$1423</f>
        <v>RnD Building Fuel Use Perc Reduction</v>
      </c>
      <c r="D1424" s="45" t="s">
        <v>116</v>
      </c>
      <c r="E1424" s="45"/>
      <c r="F1424" s="45" t="s">
        <v>317</v>
      </c>
      <c r="G1424" s="45"/>
      <c r="H1424" s="43">
        <v>115</v>
      </c>
      <c r="I1424" s="324" t="s">
        <v>43</v>
      </c>
      <c r="J1424" s="255" t="str">
        <f>IF(ISBLANK(INDEX('Policy Characteristics'!D:D,MATCH($C1424,'Policy Characteristics'!$C:$C,0))),"",INDEX('Policy Characteristics'!D:D,MATCH($C1424,'Policy Characteristics'!$C:$C,0)))</f>
        <v>R&amp;D Fuel Use Reductions</v>
      </c>
      <c r="K1424" s="254" t="str">
        <f>IF(ISBLANK(INDEX('Policy Characteristics'!E:E,MATCH($C1424,'Policy Characteristics'!$C:$C,0))),"",INDEX('Policy Characteristics'!E:E,MATCH($C1424,'Policy Characteristics'!$C:$C,0)))</f>
        <v>RnD building fuel use reduction</v>
      </c>
      <c r="L1424" s="261">
        <f>IF(ISBLANK(INDEX('Policy Characteristics'!F:F,MATCH($C1424,'Policy Characteristics'!$C:$C,0))),"",INDEX('Policy Characteristics'!F:F,MATCH($C1424,'Policy Characteristics'!$C:$C,0)))</f>
        <v>0</v>
      </c>
      <c r="M1424" s="261">
        <f>IF(ISBLANK(INDEX('Policy Characteristics'!G:G,MATCH($C1424,'Policy Characteristics'!$C:$C,0))),"",INDEX('Policy Characteristics'!G:G,MATCH($C1424,'Policy Characteristics'!$C:$C,0)))</f>
        <v>0.4</v>
      </c>
      <c r="N1424" s="261">
        <f>IF(ISBLANK(INDEX('Policy Characteristics'!H:H,MATCH($C1424,'Policy Characteristics'!$C:$C,0))),"",INDEX('Policy Characteristics'!H:H,MATCH($C1424,'Policy Characteristics'!$C:$C,0)))</f>
        <v>0.01</v>
      </c>
      <c r="O1424" s="254" t="str">
        <f>IF(ISBLANK(INDEX('Policy Characteristics'!I:I,MATCH($C1424,'Policy Characteristics'!$C:$C,0))),"",INDEX('Policy Characteristics'!I:I,MATCH($C1424,'Policy Characteristics'!$C:$C,0)))</f>
        <v>% reduction in fuel use</v>
      </c>
      <c r="P1424" s="254"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54" t="str">
        <f>IF(ISBLANK(INDEX('Policy Characteristics'!K:K,MATCH($C1424,'Policy Characteristics'!$C:$C,0))),"",INDEX('Policy Characteristics'!K:K,MATCH($C1424,'Policy Characteristics'!$C:$C,0)))</f>
        <v>architectural-design.html#rnd</v>
      </c>
      <c r="R1424" s="254" t="str">
        <f>IF(ISBLANK(INDEX('Policy Characteristics'!L:L,MATCH($C1424,'Policy Characteristics'!$C:$C,0))),"",INDEX('Policy Characteristics'!L:L,MATCH($C1424,'Policy Characteristics'!$C:$C,0)))</f>
        <v>research-and-development.html</v>
      </c>
    </row>
    <row r="1425" spans="1:18">
      <c r="A1425" s="254" t="str">
        <f>IF(ISBLANK(INDEX('Policy Characteristics'!A:A,MATCH($C1425,'Policy Characteristics'!$C:$C,0))),"",INDEX('Policy Characteristics'!A:A,MATCH($C1425,'Policy Characteristics'!$C:$C,0)))</f>
        <v>Research and Development</v>
      </c>
      <c r="B1425" s="262" t="str">
        <f>IF(ISBLANK(INDEX('Policy Characteristics'!B:B,MATCH($C1425,'Policy Characteristics'!$C:$C,0))),"",INDEX('Policy Characteristics'!B:B,MATCH($C1425,'Policy Characteristics'!$C:$C,0)))</f>
        <v>Fuel Use Reduction</v>
      </c>
      <c r="C1425" s="254" t="str">
        <f t="shared" si="65"/>
        <v>RnD Building Fuel Use Perc Reduction</v>
      </c>
      <c r="D1425" s="45" t="s">
        <v>117</v>
      </c>
      <c r="E1425" s="45"/>
      <c r="F1425" s="45" t="s">
        <v>318</v>
      </c>
      <c r="G1425" s="45"/>
      <c r="H1425" s="43">
        <v>750</v>
      </c>
      <c r="I1425" s="324" t="s">
        <v>44</v>
      </c>
      <c r="J1425" s="255" t="str">
        <f>IF(ISBLANK(INDEX('Policy Characteristics'!D:D,MATCH($C1425,'Policy Characteristics'!$C:$C,0))),"",INDEX('Policy Characteristics'!D:D,MATCH($C1425,'Policy Characteristics'!$C:$C,0)))</f>
        <v>R&amp;D Fuel Use Reductions</v>
      </c>
      <c r="K1425" s="254" t="str">
        <f>IF(ISBLANK(INDEX('Policy Characteristics'!E:E,MATCH($C1425,'Policy Characteristics'!$C:$C,0))),"",INDEX('Policy Characteristics'!E:E,MATCH($C1425,'Policy Characteristics'!$C:$C,0)))</f>
        <v>RnD building fuel use reduction</v>
      </c>
      <c r="L1425" s="261">
        <f>IF(ISBLANK(INDEX('Policy Characteristics'!F:F,MATCH($C1425,'Policy Characteristics'!$C:$C,0))),"",INDEX('Policy Characteristics'!F:F,MATCH($C1425,'Policy Characteristics'!$C:$C,0)))</f>
        <v>0</v>
      </c>
      <c r="M1425" s="261">
        <f>IF(ISBLANK(INDEX('Policy Characteristics'!G:G,MATCH($C1425,'Policy Characteristics'!$C:$C,0))),"",INDEX('Policy Characteristics'!G:G,MATCH($C1425,'Policy Characteristics'!$C:$C,0)))</f>
        <v>0.4</v>
      </c>
      <c r="N1425" s="261">
        <f>IF(ISBLANK(INDEX('Policy Characteristics'!H:H,MATCH($C1425,'Policy Characteristics'!$C:$C,0))),"",INDEX('Policy Characteristics'!H:H,MATCH($C1425,'Policy Characteristics'!$C:$C,0)))</f>
        <v>0.01</v>
      </c>
      <c r="O1425" s="254" t="str">
        <f>IF(ISBLANK(INDEX('Policy Characteristics'!I:I,MATCH($C1425,'Policy Characteristics'!$C:$C,0))),"",INDEX('Policy Characteristics'!I:I,MATCH($C1425,'Policy Characteristics'!$C:$C,0)))</f>
        <v>% reduction in fuel use</v>
      </c>
      <c r="P1425" s="254"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54" t="str">
        <f>IF(ISBLANK(INDEX('Policy Characteristics'!K:K,MATCH($C1425,'Policy Characteristics'!$C:$C,0))),"",INDEX('Policy Characteristics'!K:K,MATCH($C1425,'Policy Characteristics'!$C:$C,0)))</f>
        <v>architectural-design.html#rnd</v>
      </c>
      <c r="R1425" s="254" t="str">
        <f>IF(ISBLANK(INDEX('Policy Characteristics'!L:L,MATCH($C1425,'Policy Characteristics'!$C:$C,0))),"",INDEX('Policy Characteristics'!L:L,MATCH($C1425,'Policy Characteristics'!$C:$C,0)))</f>
        <v>research-and-development.html</v>
      </c>
    </row>
    <row r="1426" spans="1:18">
      <c r="A1426" s="254" t="str">
        <f>IF(ISBLANK(INDEX('Policy Characteristics'!A:A,MATCH($C1426,'Policy Characteristics'!$C:$C,0))),"",INDEX('Policy Characteristics'!A:A,MATCH($C1426,'Policy Characteristics'!$C:$C,0)))</f>
        <v>Research and Development</v>
      </c>
      <c r="B1426" s="262" t="str">
        <f>IF(ISBLANK(INDEX('Policy Characteristics'!B:B,MATCH($C1426,'Policy Characteristics'!$C:$C,0))),"",INDEX('Policy Characteristics'!B:B,MATCH($C1426,'Policy Characteristics'!$C:$C,0)))</f>
        <v>Fuel Use Reduction</v>
      </c>
      <c r="C1426" s="254" t="str">
        <f t="shared" si="65"/>
        <v>RnD Building Fuel Use Perc Reduction</v>
      </c>
      <c r="D1426" s="45" t="s">
        <v>118</v>
      </c>
      <c r="E1426" s="45"/>
      <c r="F1426" s="45" t="s">
        <v>319</v>
      </c>
      <c r="G1426" s="45"/>
      <c r="H1426" s="43">
        <v>117</v>
      </c>
      <c r="I1426" s="324" t="s">
        <v>43</v>
      </c>
      <c r="J1426" s="255" t="str">
        <f>IF(ISBLANK(INDEX('Policy Characteristics'!D:D,MATCH($C1426,'Policy Characteristics'!$C:$C,0))),"",INDEX('Policy Characteristics'!D:D,MATCH($C1426,'Policy Characteristics'!$C:$C,0)))</f>
        <v>R&amp;D Fuel Use Reductions</v>
      </c>
      <c r="K1426" s="254" t="str">
        <f>IF(ISBLANK(INDEX('Policy Characteristics'!E:E,MATCH($C1426,'Policy Characteristics'!$C:$C,0))),"",INDEX('Policy Characteristics'!E:E,MATCH($C1426,'Policy Characteristics'!$C:$C,0)))</f>
        <v>RnD building fuel use reduction</v>
      </c>
      <c r="L1426" s="261">
        <f>IF(ISBLANK(INDEX('Policy Characteristics'!F:F,MATCH($C1426,'Policy Characteristics'!$C:$C,0))),"",INDEX('Policy Characteristics'!F:F,MATCH($C1426,'Policy Characteristics'!$C:$C,0)))</f>
        <v>0</v>
      </c>
      <c r="M1426" s="261">
        <f>IF(ISBLANK(INDEX('Policy Characteristics'!G:G,MATCH($C1426,'Policy Characteristics'!$C:$C,0))),"",INDEX('Policy Characteristics'!G:G,MATCH($C1426,'Policy Characteristics'!$C:$C,0)))</f>
        <v>0.4</v>
      </c>
      <c r="N1426" s="261">
        <f>IF(ISBLANK(INDEX('Policy Characteristics'!H:H,MATCH($C1426,'Policy Characteristics'!$C:$C,0))),"",INDEX('Policy Characteristics'!H:H,MATCH($C1426,'Policy Characteristics'!$C:$C,0)))</f>
        <v>0.01</v>
      </c>
      <c r="O1426" s="254" t="str">
        <f>IF(ISBLANK(INDEX('Policy Characteristics'!I:I,MATCH($C1426,'Policy Characteristics'!$C:$C,0))),"",INDEX('Policy Characteristics'!I:I,MATCH($C1426,'Policy Characteristics'!$C:$C,0)))</f>
        <v>% reduction in fuel use</v>
      </c>
      <c r="P1426" s="254"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54" t="str">
        <f>IF(ISBLANK(INDEX('Policy Characteristics'!K:K,MATCH($C1426,'Policy Characteristics'!$C:$C,0))),"",INDEX('Policy Characteristics'!K:K,MATCH($C1426,'Policy Characteristics'!$C:$C,0)))</f>
        <v>architectural-design.html#rnd</v>
      </c>
      <c r="R1426" s="254" t="str">
        <f>IF(ISBLANK(INDEX('Policy Characteristics'!L:L,MATCH($C1426,'Policy Characteristics'!$C:$C,0))),"",INDEX('Policy Characteristics'!L:L,MATCH($C1426,'Policy Characteristics'!$C:$C,0)))</f>
        <v>research-and-development.html</v>
      </c>
    </row>
    <row r="1427" spans="1:18">
      <c r="A1427" s="254" t="str">
        <f>IF(ISBLANK(INDEX('Policy Characteristics'!A:A,MATCH($C1427,'Policy Characteristics'!$C:$C,0))),"",INDEX('Policy Characteristics'!A:A,MATCH($C1427,'Policy Characteristics'!$C:$C,0)))</f>
        <v>Research and Development</v>
      </c>
      <c r="B1427" s="262" t="str">
        <f>IF(ISBLANK(INDEX('Policy Characteristics'!B:B,MATCH($C1427,'Policy Characteristics'!$C:$C,0))),"",INDEX('Policy Characteristics'!B:B,MATCH($C1427,'Policy Characteristics'!$C:$C,0)))</f>
        <v>Fuel Use Reduction</v>
      </c>
      <c r="C1427" s="254" t="str">
        <f t="shared" si="65"/>
        <v>RnD Building Fuel Use Perc Reduction</v>
      </c>
      <c r="D1427" s="45" t="s">
        <v>119</v>
      </c>
      <c r="E1427" s="45"/>
      <c r="F1427" s="45" t="s">
        <v>320</v>
      </c>
      <c r="G1427" s="45"/>
      <c r="H1427" s="43">
        <v>118</v>
      </c>
      <c r="I1427" s="324" t="s">
        <v>43</v>
      </c>
      <c r="J1427" s="255" t="str">
        <f>IF(ISBLANK(INDEX('Policy Characteristics'!D:D,MATCH($C1427,'Policy Characteristics'!$C:$C,0))),"",INDEX('Policy Characteristics'!D:D,MATCH($C1427,'Policy Characteristics'!$C:$C,0)))</f>
        <v>R&amp;D Fuel Use Reductions</v>
      </c>
      <c r="K1427" s="254" t="str">
        <f>IF(ISBLANK(INDEX('Policy Characteristics'!E:E,MATCH($C1427,'Policy Characteristics'!$C:$C,0))),"",INDEX('Policy Characteristics'!E:E,MATCH($C1427,'Policy Characteristics'!$C:$C,0)))</f>
        <v>RnD building fuel use reduction</v>
      </c>
      <c r="L1427" s="261">
        <f>IF(ISBLANK(INDEX('Policy Characteristics'!F:F,MATCH($C1427,'Policy Characteristics'!$C:$C,0))),"",INDEX('Policy Characteristics'!F:F,MATCH($C1427,'Policy Characteristics'!$C:$C,0)))</f>
        <v>0</v>
      </c>
      <c r="M1427" s="261">
        <f>IF(ISBLANK(INDEX('Policy Characteristics'!G:G,MATCH($C1427,'Policy Characteristics'!$C:$C,0))),"",INDEX('Policy Characteristics'!G:G,MATCH($C1427,'Policy Characteristics'!$C:$C,0)))</f>
        <v>0.4</v>
      </c>
      <c r="N1427" s="261">
        <f>IF(ISBLANK(INDEX('Policy Characteristics'!H:H,MATCH($C1427,'Policy Characteristics'!$C:$C,0))),"",INDEX('Policy Characteristics'!H:H,MATCH($C1427,'Policy Characteristics'!$C:$C,0)))</f>
        <v>0.01</v>
      </c>
      <c r="O1427" s="254" t="str">
        <f>IF(ISBLANK(INDEX('Policy Characteristics'!I:I,MATCH($C1427,'Policy Characteristics'!$C:$C,0))),"",INDEX('Policy Characteristics'!I:I,MATCH($C1427,'Policy Characteristics'!$C:$C,0)))</f>
        <v>% reduction in fuel use</v>
      </c>
      <c r="P1427" s="254"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54" t="str">
        <f>IF(ISBLANK(INDEX('Policy Characteristics'!K:K,MATCH($C1427,'Policy Characteristics'!$C:$C,0))),"",INDEX('Policy Characteristics'!K:K,MATCH($C1427,'Policy Characteristics'!$C:$C,0)))</f>
        <v>architectural-design.html#rnd</v>
      </c>
      <c r="R1427" s="254" t="str">
        <f>IF(ISBLANK(INDEX('Policy Characteristics'!L:L,MATCH($C1427,'Policy Characteristics'!$C:$C,0))),"",INDEX('Policy Characteristics'!L:L,MATCH($C1427,'Policy Characteristics'!$C:$C,0)))</f>
        <v>research-and-development.html</v>
      </c>
    </row>
    <row r="1428" spans="1:18">
      <c r="A1428" s="254" t="str">
        <f>IF(ISBLANK(INDEX('Policy Characteristics'!A:A,MATCH($C1428,'Policy Characteristics'!$C:$C,0))),"",INDEX('Policy Characteristics'!A:A,MATCH($C1428,'Policy Characteristics'!$C:$C,0)))</f>
        <v>Research and Development</v>
      </c>
      <c r="B1428" s="262" t="str">
        <f>IF(ISBLANK(INDEX('Policy Characteristics'!B:B,MATCH($C1428,'Policy Characteristics'!$C:$C,0))),"",INDEX('Policy Characteristics'!B:B,MATCH($C1428,'Policy Characteristics'!$C:$C,0)))</f>
        <v>Fuel Use Reduction</v>
      </c>
      <c r="C1428" s="254" t="str">
        <f t="shared" si="65"/>
        <v>RnD Building Fuel Use Perc Reduction</v>
      </c>
      <c r="D1428" s="45" t="s">
        <v>120</v>
      </c>
      <c r="E1428" s="45"/>
      <c r="F1428" s="45" t="s">
        <v>321</v>
      </c>
      <c r="G1428" s="45"/>
      <c r="H1428" s="43">
        <v>119</v>
      </c>
      <c r="I1428" s="324" t="s">
        <v>43</v>
      </c>
      <c r="J1428" s="255" t="str">
        <f>IF(ISBLANK(INDEX('Policy Characteristics'!D:D,MATCH($C1428,'Policy Characteristics'!$C:$C,0))),"",INDEX('Policy Characteristics'!D:D,MATCH($C1428,'Policy Characteristics'!$C:$C,0)))</f>
        <v>R&amp;D Fuel Use Reductions</v>
      </c>
      <c r="K1428" s="254" t="str">
        <f>IF(ISBLANK(INDEX('Policy Characteristics'!E:E,MATCH($C1428,'Policy Characteristics'!$C:$C,0))),"",INDEX('Policy Characteristics'!E:E,MATCH($C1428,'Policy Characteristics'!$C:$C,0)))</f>
        <v>RnD building fuel use reduction</v>
      </c>
      <c r="L1428" s="261">
        <f>IF(ISBLANK(INDEX('Policy Characteristics'!F:F,MATCH($C1428,'Policy Characteristics'!$C:$C,0))),"",INDEX('Policy Characteristics'!F:F,MATCH($C1428,'Policy Characteristics'!$C:$C,0)))</f>
        <v>0</v>
      </c>
      <c r="M1428" s="261">
        <f>IF(ISBLANK(INDEX('Policy Characteristics'!G:G,MATCH($C1428,'Policy Characteristics'!$C:$C,0))),"",INDEX('Policy Characteristics'!G:G,MATCH($C1428,'Policy Characteristics'!$C:$C,0)))</f>
        <v>0.4</v>
      </c>
      <c r="N1428" s="261">
        <f>IF(ISBLANK(INDEX('Policy Characteristics'!H:H,MATCH($C1428,'Policy Characteristics'!$C:$C,0))),"",INDEX('Policy Characteristics'!H:H,MATCH($C1428,'Policy Characteristics'!$C:$C,0)))</f>
        <v>0.01</v>
      </c>
      <c r="O1428" s="254" t="str">
        <f>IF(ISBLANK(INDEX('Policy Characteristics'!I:I,MATCH($C1428,'Policy Characteristics'!$C:$C,0))),"",INDEX('Policy Characteristics'!I:I,MATCH($C1428,'Policy Characteristics'!$C:$C,0)))</f>
        <v>% reduction in fuel use</v>
      </c>
      <c r="P1428" s="254"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54" t="str">
        <f>IF(ISBLANK(INDEX('Policy Characteristics'!K:K,MATCH($C1428,'Policy Characteristics'!$C:$C,0))),"",INDEX('Policy Characteristics'!K:K,MATCH($C1428,'Policy Characteristics'!$C:$C,0)))</f>
        <v>architectural-design.html#rnd</v>
      </c>
      <c r="R1428" s="254" t="str">
        <f>IF(ISBLANK(INDEX('Policy Characteristics'!L:L,MATCH($C1428,'Policy Characteristics'!$C:$C,0))),"",INDEX('Policy Characteristics'!L:L,MATCH($C1428,'Policy Characteristics'!$C:$C,0)))</f>
        <v>research-and-development.html</v>
      </c>
    </row>
    <row r="1429" spans="1:18">
      <c r="A1429" s="254" t="str">
        <f>IF(ISBLANK(INDEX('Policy Characteristics'!A:A,MATCH($C1429,'Policy Characteristics'!$C:$C,0))),"",INDEX('Policy Characteristics'!A:A,MATCH($C1429,'Policy Characteristics'!$C:$C,0)))</f>
        <v>Research and Development</v>
      </c>
      <c r="B1429" s="262" t="str">
        <f>IF(ISBLANK(INDEX('Policy Characteristics'!B:B,MATCH($C1429,'Policy Characteristics'!$C:$C,0))),"",INDEX('Policy Characteristics'!B:B,MATCH($C1429,'Policy Characteristics'!$C:$C,0)))</f>
        <v>Fuel Use Reduction</v>
      </c>
      <c r="C1429" t="s">
        <v>295</v>
      </c>
      <c r="D1429" s="45"/>
      <c r="E1429" s="45"/>
      <c r="F1429" s="45" t="s">
        <v>26</v>
      </c>
      <c r="G1429" s="45"/>
      <c r="H1429" s="43">
        <v>120</v>
      </c>
      <c r="I1429" s="324" t="s">
        <v>43</v>
      </c>
      <c r="J1429" s="255" t="str">
        <f>IF(ISBLANK(INDEX('Policy Characteristics'!D:D,MATCH($C1429,'Policy Characteristics'!$C:$C,0))),"",INDEX('Policy Characteristics'!D:D,MATCH($C1429,'Policy Characteristics'!$C:$C,0)))</f>
        <v>R&amp;D Fuel Use Reductions</v>
      </c>
      <c r="K1429" s="254" t="str">
        <f>IF(ISBLANK(INDEX('Policy Characteristics'!E:E,MATCH($C1429,'Policy Characteristics'!$C:$C,0))),"",INDEX('Policy Characteristics'!E:E,MATCH($C1429,'Policy Characteristics'!$C:$C,0)))</f>
        <v>RnD CCS fuel use reduction</v>
      </c>
      <c r="L1429" s="261">
        <f>IF(ISBLANK(INDEX('Policy Characteristics'!F:F,MATCH($C1429,'Policy Characteristics'!$C:$C,0))),"",INDEX('Policy Characteristics'!F:F,MATCH($C1429,'Policy Characteristics'!$C:$C,0)))</f>
        <v>0</v>
      </c>
      <c r="M1429" s="261">
        <f>IF(ISBLANK(INDEX('Policy Characteristics'!G:G,MATCH($C1429,'Policy Characteristics'!$C:$C,0))),"",INDEX('Policy Characteristics'!G:G,MATCH($C1429,'Policy Characteristics'!$C:$C,0)))</f>
        <v>0.4</v>
      </c>
      <c r="N1429" s="261">
        <f>IF(ISBLANK(INDEX('Policy Characteristics'!H:H,MATCH($C1429,'Policy Characteristics'!$C:$C,0))),"",INDEX('Policy Characteristics'!H:H,MATCH($C1429,'Policy Characteristics'!$C:$C,0)))</f>
        <v>0.01</v>
      </c>
      <c r="O1429" s="254" t="str">
        <f>IF(ISBLANK(INDEX('Policy Characteristics'!I:I,MATCH($C1429,'Policy Characteristics'!$C:$C,0))),"",INDEX('Policy Characteristics'!I:I,MATCH($C1429,'Policy Characteristics'!$C:$C,0)))</f>
        <v>% reduction in fuel use</v>
      </c>
      <c r="P1429" s="254"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54" t="str">
        <f>IF(ISBLANK(INDEX('Policy Characteristics'!K:K,MATCH($C1429,'Policy Characteristics'!$C:$C,0))),"",INDEX('Policy Characteristics'!K:K,MATCH($C1429,'Policy Characteristics'!$C:$C,0)))</f>
        <v>architectural-design.html#rnd</v>
      </c>
      <c r="R1429" s="254" t="str">
        <f>IF(ISBLANK(INDEX('Policy Characteristics'!L:L,MATCH($C1429,'Policy Characteristics'!$C:$C,0))),"",INDEX('Policy Characteristics'!L:L,MATCH($C1429,'Policy Characteristics'!$C:$C,0)))</f>
        <v>research-and-development.html</v>
      </c>
    </row>
    <row r="1430" spans="1:18">
      <c r="A1430" s="254" t="str">
        <f>IF(ISBLANK(INDEX('Policy Characteristics'!A:A,MATCH($C1430,'Policy Characteristics'!$C:$C,0))),"",INDEX('Policy Characteristics'!A:A,MATCH($C1430,'Policy Characteristics'!$C:$C,0)))</f>
        <v>Research and Development</v>
      </c>
      <c r="B1430" s="262" t="str">
        <f>IF(ISBLANK(INDEX('Policy Characteristics'!B:B,MATCH($C1430,'Policy Characteristics'!$C:$C,0))),"",INDEX('Policy Characteristics'!B:B,MATCH($C1430,'Policy Characteristics'!$C:$C,0)))</f>
        <v>Fuel Use Reduction</v>
      </c>
      <c r="C1430" t="s">
        <v>296</v>
      </c>
      <c r="D1430" s="45" t="s">
        <v>448</v>
      </c>
      <c r="E1430" s="45"/>
      <c r="F1430" s="45" t="s">
        <v>451</v>
      </c>
      <c r="G1430" s="45"/>
      <c r="H1430" s="43">
        <v>121</v>
      </c>
      <c r="I1430" s="324" t="s">
        <v>43</v>
      </c>
      <c r="J1430" s="255" t="str">
        <f>IF(ISBLANK(INDEX('Policy Characteristics'!D:D,MATCH($C1430,'Policy Characteristics'!$C:$C,0))),"",INDEX('Policy Characteristics'!D:D,MATCH($C1430,'Policy Characteristics'!$C:$C,0)))</f>
        <v>R&amp;D Fuel Use Reductions</v>
      </c>
      <c r="K1430" s="254" t="str">
        <f>IF(ISBLANK(INDEX('Policy Characteristics'!E:E,MATCH($C1430,'Policy Characteristics'!$C:$C,0))),"",INDEX('Policy Characteristics'!E:E,MATCH($C1430,'Policy Characteristics'!$C:$C,0)))</f>
        <v>RnD electricity fuel use reduction</v>
      </c>
      <c r="L1430" s="261">
        <f>IF(ISBLANK(INDEX('Policy Characteristics'!F:F,MATCH($C1430,'Policy Characteristics'!$C:$C,0))),"",INDEX('Policy Characteristics'!F:F,MATCH($C1430,'Policy Characteristics'!$C:$C,0)))</f>
        <v>0</v>
      </c>
      <c r="M1430" s="261">
        <f>IF(ISBLANK(INDEX('Policy Characteristics'!G:G,MATCH($C1430,'Policy Characteristics'!$C:$C,0))),"",INDEX('Policy Characteristics'!G:G,MATCH($C1430,'Policy Characteristics'!$C:$C,0)))</f>
        <v>0.4</v>
      </c>
      <c r="N1430" s="261">
        <f>IF(ISBLANK(INDEX('Policy Characteristics'!H:H,MATCH($C1430,'Policy Characteristics'!$C:$C,0))),"",INDEX('Policy Characteristics'!H:H,MATCH($C1430,'Policy Characteristics'!$C:$C,0)))</f>
        <v>0.01</v>
      </c>
      <c r="O1430" s="254" t="str">
        <f>IF(ISBLANK(INDEX('Policy Characteristics'!I:I,MATCH($C1430,'Policy Characteristics'!$C:$C,0))),"",INDEX('Policy Characteristics'!I:I,MATCH($C1430,'Policy Characteristics'!$C:$C,0)))</f>
        <v>% reduction in fuel use</v>
      </c>
      <c r="P1430" s="254"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54" t="str">
        <f>IF(ISBLANK(INDEX('Policy Characteristics'!K:K,MATCH($C1430,'Policy Characteristics'!$C:$C,0))),"",INDEX('Policy Characteristics'!K:K,MATCH($C1430,'Policy Characteristics'!$C:$C,0)))</f>
        <v>architectural-design.html#rnd</v>
      </c>
      <c r="R1430" s="254" t="str">
        <f>IF(ISBLANK(INDEX('Policy Characteristics'!L:L,MATCH($C1430,'Policy Characteristics'!$C:$C,0))),"",INDEX('Policy Characteristics'!L:L,MATCH($C1430,'Policy Characteristics'!$C:$C,0)))</f>
        <v>research-and-development.html</v>
      </c>
    </row>
    <row r="1431" spans="1:18">
      <c r="A1431" s="254" t="str">
        <f>IF(ISBLANK(INDEX('Policy Characteristics'!A:A,MATCH($C1431,'Policy Characteristics'!$C:$C,0))),"",INDEX('Policy Characteristics'!A:A,MATCH($C1431,'Policy Characteristics'!$C:$C,0)))</f>
        <v>Research and Development</v>
      </c>
      <c r="B1431" s="262" t="str">
        <f>IF(ISBLANK(INDEX('Policy Characteristics'!B:B,MATCH($C1431,'Policy Characteristics'!$C:$C,0))),"",INDEX('Policy Characteristics'!B:B,MATCH($C1431,'Policy Characteristics'!$C:$C,0)))</f>
        <v>Fuel Use Reduction</v>
      </c>
      <c r="C1431" s="254" t="str">
        <f t="shared" ref="C1431:C1438" si="66">C$1430</f>
        <v>RnD Electricity Fuel Use Perc Reduction</v>
      </c>
      <c r="D1431" s="6" t="s">
        <v>3498</v>
      </c>
      <c r="E1431" s="45"/>
      <c r="F1431" s="6" t="s">
        <v>3511</v>
      </c>
      <c r="G1431" s="45"/>
      <c r="H1431" s="43">
        <v>122</v>
      </c>
      <c r="I1431" s="324" t="s">
        <v>43</v>
      </c>
      <c r="J1431" s="255" t="str">
        <f>IF(ISBLANK(INDEX('Policy Characteristics'!D:D,MATCH($C1431,'Policy Characteristics'!$C:$C,0))),"",INDEX('Policy Characteristics'!D:D,MATCH($C1431,'Policy Characteristics'!$C:$C,0)))</f>
        <v>R&amp;D Fuel Use Reductions</v>
      </c>
      <c r="K1431" s="254" t="str">
        <f>IF(ISBLANK(INDEX('Policy Characteristics'!E:E,MATCH($C1431,'Policy Characteristics'!$C:$C,0))),"",INDEX('Policy Characteristics'!E:E,MATCH($C1431,'Policy Characteristics'!$C:$C,0)))</f>
        <v>RnD electricity fuel use reduction</v>
      </c>
      <c r="L1431" s="261">
        <f>IF(ISBLANK(INDEX('Policy Characteristics'!F:F,MATCH($C1431,'Policy Characteristics'!$C:$C,0))),"",INDEX('Policy Characteristics'!F:F,MATCH($C1431,'Policy Characteristics'!$C:$C,0)))</f>
        <v>0</v>
      </c>
      <c r="M1431" s="261">
        <f>IF(ISBLANK(INDEX('Policy Characteristics'!G:G,MATCH($C1431,'Policy Characteristics'!$C:$C,0))),"",INDEX('Policy Characteristics'!G:G,MATCH($C1431,'Policy Characteristics'!$C:$C,0)))</f>
        <v>0.4</v>
      </c>
      <c r="N1431" s="261">
        <f>IF(ISBLANK(INDEX('Policy Characteristics'!H:H,MATCH($C1431,'Policy Characteristics'!$C:$C,0))),"",INDEX('Policy Characteristics'!H:H,MATCH($C1431,'Policy Characteristics'!$C:$C,0)))</f>
        <v>0.01</v>
      </c>
      <c r="O1431" s="254" t="str">
        <f>IF(ISBLANK(INDEX('Policy Characteristics'!I:I,MATCH($C1431,'Policy Characteristics'!$C:$C,0))),"",INDEX('Policy Characteristics'!I:I,MATCH($C1431,'Policy Characteristics'!$C:$C,0)))</f>
        <v>% reduction in fuel use</v>
      </c>
      <c r="P1431" s="254"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54" t="str">
        <f>IF(ISBLANK(INDEX('Policy Characteristics'!K:K,MATCH($C1431,'Policy Characteristics'!$C:$C,0))),"",INDEX('Policy Characteristics'!K:K,MATCH($C1431,'Policy Characteristics'!$C:$C,0)))</f>
        <v>architectural-design.html#rnd</v>
      </c>
      <c r="R1431" s="254" t="str">
        <f>IF(ISBLANK(INDEX('Policy Characteristics'!L:L,MATCH($C1431,'Policy Characteristics'!$C:$C,0))),"",INDEX('Policy Characteristics'!L:L,MATCH($C1431,'Policy Characteristics'!$C:$C,0)))</f>
        <v>research-and-development.html</v>
      </c>
    </row>
    <row r="1432" spans="1:18">
      <c r="A1432" s="254" t="str">
        <f>IF(ISBLANK(INDEX('Policy Characteristics'!A:A,MATCH($C1432,'Policy Characteristics'!$C:$C,0))),"",INDEX('Policy Characteristics'!A:A,MATCH($C1432,'Policy Characteristics'!$C:$C,0)))</f>
        <v>Research and Development</v>
      </c>
      <c r="B1432" s="262" t="str">
        <f>IF(ISBLANK(INDEX('Policy Characteristics'!B:B,MATCH($C1432,'Policy Characteristics'!$C:$C,0))),"",INDEX('Policy Characteristics'!B:B,MATCH($C1432,'Policy Characteristics'!$C:$C,0)))</f>
        <v>Fuel Use Reduction</v>
      </c>
      <c r="C1432" s="254" t="str">
        <f t="shared" si="66"/>
        <v>RnD Electricity Fuel Use Perc Reduction</v>
      </c>
      <c r="D1432" s="6" t="s">
        <v>3499</v>
      </c>
      <c r="E1432" s="45"/>
      <c r="F1432" s="6" t="s">
        <v>3512</v>
      </c>
      <c r="G1432" s="45"/>
      <c r="H1432" s="43">
        <v>123</v>
      </c>
      <c r="I1432" s="324" t="s">
        <v>43</v>
      </c>
      <c r="J1432" s="255" t="str">
        <f>IF(ISBLANK(INDEX('Policy Characteristics'!D:D,MATCH($C1432,'Policy Characteristics'!$C:$C,0))),"",INDEX('Policy Characteristics'!D:D,MATCH($C1432,'Policy Characteristics'!$C:$C,0)))</f>
        <v>R&amp;D Fuel Use Reductions</v>
      </c>
      <c r="K1432" s="254" t="str">
        <f>IF(ISBLANK(INDEX('Policy Characteristics'!E:E,MATCH($C1432,'Policy Characteristics'!$C:$C,0))),"",INDEX('Policy Characteristics'!E:E,MATCH($C1432,'Policy Characteristics'!$C:$C,0)))</f>
        <v>RnD electricity fuel use reduction</v>
      </c>
      <c r="L1432" s="261">
        <f>IF(ISBLANK(INDEX('Policy Characteristics'!F:F,MATCH($C1432,'Policy Characteristics'!$C:$C,0))),"",INDEX('Policy Characteristics'!F:F,MATCH($C1432,'Policy Characteristics'!$C:$C,0)))</f>
        <v>0</v>
      </c>
      <c r="M1432" s="261">
        <f>IF(ISBLANK(INDEX('Policy Characteristics'!G:G,MATCH($C1432,'Policy Characteristics'!$C:$C,0))),"",INDEX('Policy Characteristics'!G:G,MATCH($C1432,'Policy Characteristics'!$C:$C,0)))</f>
        <v>0.4</v>
      </c>
      <c r="N1432" s="261">
        <f>IF(ISBLANK(INDEX('Policy Characteristics'!H:H,MATCH($C1432,'Policy Characteristics'!$C:$C,0))),"",INDEX('Policy Characteristics'!H:H,MATCH($C1432,'Policy Characteristics'!$C:$C,0)))</f>
        <v>0.01</v>
      </c>
      <c r="O1432" s="254" t="str">
        <f>IF(ISBLANK(INDEX('Policy Characteristics'!I:I,MATCH($C1432,'Policy Characteristics'!$C:$C,0))),"",INDEX('Policy Characteristics'!I:I,MATCH($C1432,'Policy Characteristics'!$C:$C,0)))</f>
        <v>% reduction in fuel use</v>
      </c>
      <c r="P1432" s="254"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54" t="str">
        <f>IF(ISBLANK(INDEX('Policy Characteristics'!K:K,MATCH($C1432,'Policy Characteristics'!$C:$C,0))),"",INDEX('Policy Characteristics'!K:K,MATCH($C1432,'Policy Characteristics'!$C:$C,0)))</f>
        <v>architectural-design.html#rnd</v>
      </c>
      <c r="R1432" s="254" t="str">
        <f>IF(ISBLANK(INDEX('Policy Characteristics'!L:L,MATCH($C1432,'Policy Characteristics'!$C:$C,0))),"",INDEX('Policy Characteristics'!L:L,MATCH($C1432,'Policy Characteristics'!$C:$C,0)))</f>
        <v>research-and-development.html</v>
      </c>
    </row>
    <row r="1433" spans="1:18">
      <c r="A1433" s="254" t="str">
        <f>IF(ISBLANK(INDEX('Policy Characteristics'!A:A,MATCH($C1433,'Policy Characteristics'!$C:$C,0))),"",INDEX('Policy Characteristics'!A:A,MATCH($C1433,'Policy Characteristics'!$C:$C,0)))</f>
        <v>Research and Development</v>
      </c>
      <c r="B1433" s="262" t="str">
        <f>IF(ISBLANK(INDEX('Policy Characteristics'!B:B,MATCH($C1433,'Policy Characteristics'!$C:$C,0))),"",INDEX('Policy Characteristics'!B:B,MATCH($C1433,'Policy Characteristics'!$C:$C,0)))</f>
        <v>Fuel Use Reduction</v>
      </c>
      <c r="C1433" s="254" t="str">
        <f t="shared" si="66"/>
        <v>RnD Electricity Fuel Use Perc Reduction</v>
      </c>
      <c r="D1433" s="6" t="s">
        <v>76</v>
      </c>
      <c r="E1433" s="45"/>
      <c r="F1433" s="6" t="s">
        <v>3513</v>
      </c>
      <c r="G1433" s="45"/>
      <c r="H1433" s="43">
        <v>751</v>
      </c>
      <c r="I1433" s="324" t="s">
        <v>44</v>
      </c>
      <c r="J1433" s="255" t="str">
        <f>IF(ISBLANK(INDEX('Policy Characteristics'!D:D,MATCH($C1433,'Policy Characteristics'!$C:$C,0))),"",INDEX('Policy Characteristics'!D:D,MATCH($C1433,'Policy Characteristics'!$C:$C,0)))</f>
        <v>R&amp;D Fuel Use Reductions</v>
      </c>
      <c r="K1433" s="254" t="str">
        <f>IF(ISBLANK(INDEX('Policy Characteristics'!E:E,MATCH($C1433,'Policy Characteristics'!$C:$C,0))),"",INDEX('Policy Characteristics'!E:E,MATCH($C1433,'Policy Characteristics'!$C:$C,0)))</f>
        <v>RnD electricity fuel use reduction</v>
      </c>
      <c r="L1433" s="261">
        <f>IF(ISBLANK(INDEX('Policy Characteristics'!F:F,MATCH($C1433,'Policy Characteristics'!$C:$C,0))),"",INDEX('Policy Characteristics'!F:F,MATCH($C1433,'Policy Characteristics'!$C:$C,0)))</f>
        <v>0</v>
      </c>
      <c r="M1433" s="261">
        <f>IF(ISBLANK(INDEX('Policy Characteristics'!G:G,MATCH($C1433,'Policy Characteristics'!$C:$C,0))),"",INDEX('Policy Characteristics'!G:G,MATCH($C1433,'Policy Characteristics'!$C:$C,0)))</f>
        <v>0.4</v>
      </c>
      <c r="N1433" s="261">
        <f>IF(ISBLANK(INDEX('Policy Characteristics'!H:H,MATCH($C1433,'Policy Characteristics'!$C:$C,0))),"",INDEX('Policy Characteristics'!H:H,MATCH($C1433,'Policy Characteristics'!$C:$C,0)))</f>
        <v>0.01</v>
      </c>
      <c r="O1433" s="254" t="str">
        <f>IF(ISBLANK(INDEX('Policy Characteristics'!I:I,MATCH($C1433,'Policy Characteristics'!$C:$C,0))),"",INDEX('Policy Characteristics'!I:I,MATCH($C1433,'Policy Characteristics'!$C:$C,0)))</f>
        <v>% reduction in fuel use</v>
      </c>
      <c r="P1433" s="254"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54" t="str">
        <f>IF(ISBLANK(INDEX('Policy Characteristics'!K:K,MATCH($C1433,'Policy Characteristics'!$C:$C,0))),"",INDEX('Policy Characteristics'!K:K,MATCH($C1433,'Policy Characteristics'!$C:$C,0)))</f>
        <v>architectural-design.html#rnd</v>
      </c>
      <c r="R1433" s="254" t="str">
        <f>IF(ISBLANK(INDEX('Policy Characteristics'!L:L,MATCH($C1433,'Policy Characteristics'!$C:$C,0))),"",INDEX('Policy Characteristics'!L:L,MATCH($C1433,'Policy Characteristics'!$C:$C,0)))</f>
        <v>research-and-development.html</v>
      </c>
    </row>
    <row r="1434" spans="1:18">
      <c r="A1434" s="254" t="str">
        <f>IF(ISBLANK(INDEX('Policy Characteristics'!A:A,MATCH($C1434,'Policy Characteristics'!$C:$C,0))),"",INDEX('Policy Characteristics'!A:A,MATCH($C1434,'Policy Characteristics'!$C:$C,0)))</f>
        <v>Research and Development</v>
      </c>
      <c r="B1434" s="262" t="str">
        <f>IF(ISBLANK(INDEX('Policy Characteristics'!B:B,MATCH($C1434,'Policy Characteristics'!$C:$C,0))),"",INDEX('Policy Characteristics'!B:B,MATCH($C1434,'Policy Characteristics'!$C:$C,0)))</f>
        <v>Fuel Use Reduction</v>
      </c>
      <c r="C1434" s="254" t="str">
        <f t="shared" si="66"/>
        <v>RnD Electricity Fuel Use Perc Reduction</v>
      </c>
      <c r="D1434" s="6" t="s">
        <v>77</v>
      </c>
      <c r="E1434" s="45"/>
      <c r="F1434" s="6" t="s">
        <v>322</v>
      </c>
      <c r="G1434" s="45"/>
      <c r="H1434" s="43">
        <v>752</v>
      </c>
      <c r="I1434" s="324" t="s">
        <v>44</v>
      </c>
      <c r="J1434" s="255" t="str">
        <f>IF(ISBLANK(INDEX('Policy Characteristics'!D:D,MATCH($C1434,'Policy Characteristics'!$C:$C,0))),"",INDEX('Policy Characteristics'!D:D,MATCH($C1434,'Policy Characteristics'!$C:$C,0)))</f>
        <v>R&amp;D Fuel Use Reductions</v>
      </c>
      <c r="K1434" s="254" t="str">
        <f>IF(ISBLANK(INDEX('Policy Characteristics'!E:E,MATCH($C1434,'Policy Characteristics'!$C:$C,0))),"",INDEX('Policy Characteristics'!E:E,MATCH($C1434,'Policy Characteristics'!$C:$C,0)))</f>
        <v>RnD electricity fuel use reduction</v>
      </c>
      <c r="L1434" s="261">
        <f>IF(ISBLANK(INDEX('Policy Characteristics'!F:F,MATCH($C1434,'Policy Characteristics'!$C:$C,0))),"",INDEX('Policy Characteristics'!F:F,MATCH($C1434,'Policy Characteristics'!$C:$C,0)))</f>
        <v>0</v>
      </c>
      <c r="M1434" s="261">
        <f>IF(ISBLANK(INDEX('Policy Characteristics'!G:G,MATCH($C1434,'Policy Characteristics'!$C:$C,0))),"",INDEX('Policy Characteristics'!G:G,MATCH($C1434,'Policy Characteristics'!$C:$C,0)))</f>
        <v>0.4</v>
      </c>
      <c r="N1434" s="261">
        <f>IF(ISBLANK(INDEX('Policy Characteristics'!H:H,MATCH($C1434,'Policy Characteristics'!$C:$C,0))),"",INDEX('Policy Characteristics'!H:H,MATCH($C1434,'Policy Characteristics'!$C:$C,0)))</f>
        <v>0.01</v>
      </c>
      <c r="O1434" s="254" t="str">
        <f>IF(ISBLANK(INDEX('Policy Characteristics'!I:I,MATCH($C1434,'Policy Characteristics'!$C:$C,0))),"",INDEX('Policy Characteristics'!I:I,MATCH($C1434,'Policy Characteristics'!$C:$C,0)))</f>
        <v>% reduction in fuel use</v>
      </c>
      <c r="P1434" s="254"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54" t="str">
        <f>IF(ISBLANK(INDEX('Policy Characteristics'!K:K,MATCH($C1434,'Policy Characteristics'!$C:$C,0))),"",INDEX('Policy Characteristics'!K:K,MATCH($C1434,'Policy Characteristics'!$C:$C,0)))</f>
        <v>architectural-design.html#rnd</v>
      </c>
      <c r="R1434" s="254" t="str">
        <f>IF(ISBLANK(INDEX('Policy Characteristics'!L:L,MATCH($C1434,'Policy Characteristics'!$C:$C,0))),"",INDEX('Policy Characteristics'!L:L,MATCH($C1434,'Policy Characteristics'!$C:$C,0)))</f>
        <v>research-and-development.html</v>
      </c>
    </row>
    <row r="1435" spans="1:18">
      <c r="A1435" s="254" t="str">
        <f>IF(ISBLANK(INDEX('Policy Characteristics'!A:A,MATCH($C1435,'Policy Characteristics'!$C:$C,0))),"",INDEX('Policy Characteristics'!A:A,MATCH($C1435,'Policy Characteristics'!$C:$C,0)))</f>
        <v>Research and Development</v>
      </c>
      <c r="B1435" s="262" t="str">
        <f>IF(ISBLANK(INDEX('Policy Characteristics'!B:B,MATCH($C1435,'Policy Characteristics'!$C:$C,0))),"",INDEX('Policy Characteristics'!B:B,MATCH($C1435,'Policy Characteristics'!$C:$C,0)))</f>
        <v>Fuel Use Reduction</v>
      </c>
      <c r="C1435" s="254" t="str">
        <f t="shared" si="66"/>
        <v>RnD Electricity Fuel Use Perc Reduction</v>
      </c>
      <c r="D1435" s="6" t="s">
        <v>449</v>
      </c>
      <c r="E1435" s="45"/>
      <c r="F1435" s="6" t="s">
        <v>453</v>
      </c>
      <c r="G1435" s="45"/>
      <c r="H1435" s="43">
        <v>753</v>
      </c>
      <c r="I1435" s="324" t="s">
        <v>44</v>
      </c>
      <c r="J1435" s="255" t="str">
        <f>IF(ISBLANK(INDEX('Policy Characteristics'!D:D,MATCH($C1435,'Policy Characteristics'!$C:$C,0))),"",INDEX('Policy Characteristics'!D:D,MATCH($C1435,'Policy Characteristics'!$C:$C,0)))</f>
        <v>R&amp;D Fuel Use Reductions</v>
      </c>
      <c r="K1435" s="254" t="str">
        <f>IF(ISBLANK(INDEX('Policy Characteristics'!E:E,MATCH($C1435,'Policy Characteristics'!$C:$C,0))),"",INDEX('Policy Characteristics'!E:E,MATCH($C1435,'Policy Characteristics'!$C:$C,0)))</f>
        <v>RnD electricity fuel use reduction</v>
      </c>
      <c r="L1435" s="261">
        <f>IF(ISBLANK(INDEX('Policy Characteristics'!F:F,MATCH($C1435,'Policy Characteristics'!$C:$C,0))),"",INDEX('Policy Characteristics'!F:F,MATCH($C1435,'Policy Characteristics'!$C:$C,0)))</f>
        <v>0</v>
      </c>
      <c r="M1435" s="261">
        <f>IF(ISBLANK(INDEX('Policy Characteristics'!G:G,MATCH($C1435,'Policy Characteristics'!$C:$C,0))),"",INDEX('Policy Characteristics'!G:G,MATCH($C1435,'Policy Characteristics'!$C:$C,0)))</f>
        <v>0.4</v>
      </c>
      <c r="N1435" s="261">
        <f>IF(ISBLANK(INDEX('Policy Characteristics'!H:H,MATCH($C1435,'Policy Characteristics'!$C:$C,0))),"",INDEX('Policy Characteristics'!H:H,MATCH($C1435,'Policy Characteristics'!$C:$C,0)))</f>
        <v>0.01</v>
      </c>
      <c r="O1435" s="254" t="str">
        <f>IF(ISBLANK(INDEX('Policy Characteristics'!I:I,MATCH($C1435,'Policy Characteristics'!$C:$C,0))),"",INDEX('Policy Characteristics'!I:I,MATCH($C1435,'Policy Characteristics'!$C:$C,0)))</f>
        <v>% reduction in fuel use</v>
      </c>
      <c r="P1435" s="254"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54" t="str">
        <f>IF(ISBLANK(INDEX('Policy Characteristics'!K:K,MATCH($C1435,'Policy Characteristics'!$C:$C,0))),"",INDEX('Policy Characteristics'!K:K,MATCH($C1435,'Policy Characteristics'!$C:$C,0)))</f>
        <v>architectural-design.html#rnd</v>
      </c>
      <c r="R1435" s="254" t="str">
        <f>IF(ISBLANK(INDEX('Policy Characteristics'!L:L,MATCH($C1435,'Policy Characteristics'!$C:$C,0))),"",INDEX('Policy Characteristics'!L:L,MATCH($C1435,'Policy Characteristics'!$C:$C,0)))</f>
        <v>research-and-development.html</v>
      </c>
    </row>
    <row r="1436" spans="1:18">
      <c r="A1436" s="254" t="str">
        <f>IF(ISBLANK(INDEX('Policy Characteristics'!A:A,MATCH($C1436,'Policy Characteristics'!$C:$C,0))),"",INDEX('Policy Characteristics'!A:A,MATCH($C1436,'Policy Characteristics'!$C:$C,0)))</f>
        <v>Research and Development</v>
      </c>
      <c r="B1436" s="262" t="str">
        <f>IF(ISBLANK(INDEX('Policy Characteristics'!B:B,MATCH($C1436,'Policy Characteristics'!$C:$C,0))),"",INDEX('Policy Characteristics'!B:B,MATCH($C1436,'Policy Characteristics'!$C:$C,0)))</f>
        <v>Fuel Use Reduction</v>
      </c>
      <c r="C1436" s="254" t="str">
        <f t="shared" si="66"/>
        <v>RnD Electricity Fuel Use Perc Reduction</v>
      </c>
      <c r="D1436" s="6" t="s">
        <v>78</v>
      </c>
      <c r="E1436" s="45"/>
      <c r="F1436" s="6" t="s">
        <v>323</v>
      </c>
      <c r="G1436" s="45"/>
      <c r="H1436" s="43">
        <v>754</v>
      </c>
      <c r="I1436" s="324" t="s">
        <v>44</v>
      </c>
      <c r="J1436" s="255" t="str">
        <f>IF(ISBLANK(INDEX('Policy Characteristics'!D:D,MATCH($C1436,'Policy Characteristics'!$C:$C,0))),"",INDEX('Policy Characteristics'!D:D,MATCH($C1436,'Policy Characteristics'!$C:$C,0)))</f>
        <v>R&amp;D Fuel Use Reductions</v>
      </c>
      <c r="K1436" s="254" t="str">
        <f>IF(ISBLANK(INDEX('Policy Characteristics'!E:E,MATCH($C1436,'Policy Characteristics'!$C:$C,0))),"",INDEX('Policy Characteristics'!E:E,MATCH($C1436,'Policy Characteristics'!$C:$C,0)))</f>
        <v>RnD electricity fuel use reduction</v>
      </c>
      <c r="L1436" s="261">
        <f>IF(ISBLANK(INDEX('Policy Characteristics'!F:F,MATCH($C1436,'Policy Characteristics'!$C:$C,0))),"",INDEX('Policy Characteristics'!F:F,MATCH($C1436,'Policy Characteristics'!$C:$C,0)))</f>
        <v>0</v>
      </c>
      <c r="M1436" s="261">
        <f>IF(ISBLANK(INDEX('Policy Characteristics'!G:G,MATCH($C1436,'Policy Characteristics'!$C:$C,0))),"",INDEX('Policy Characteristics'!G:G,MATCH($C1436,'Policy Characteristics'!$C:$C,0)))</f>
        <v>0.4</v>
      </c>
      <c r="N1436" s="261">
        <f>IF(ISBLANK(INDEX('Policy Characteristics'!H:H,MATCH($C1436,'Policy Characteristics'!$C:$C,0))),"",INDEX('Policy Characteristics'!H:H,MATCH($C1436,'Policy Characteristics'!$C:$C,0)))</f>
        <v>0.01</v>
      </c>
      <c r="O1436" s="254" t="str">
        <f>IF(ISBLANK(INDEX('Policy Characteristics'!I:I,MATCH($C1436,'Policy Characteristics'!$C:$C,0))),"",INDEX('Policy Characteristics'!I:I,MATCH($C1436,'Policy Characteristics'!$C:$C,0)))</f>
        <v>% reduction in fuel use</v>
      </c>
      <c r="P1436" s="254"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54" t="str">
        <f>IF(ISBLANK(INDEX('Policy Characteristics'!K:K,MATCH($C1436,'Policy Characteristics'!$C:$C,0))),"",INDEX('Policy Characteristics'!K:K,MATCH($C1436,'Policy Characteristics'!$C:$C,0)))</f>
        <v>architectural-design.html#rnd</v>
      </c>
      <c r="R1436" s="254" t="str">
        <f>IF(ISBLANK(INDEX('Policy Characteristics'!L:L,MATCH($C1436,'Policy Characteristics'!$C:$C,0))),"",INDEX('Policy Characteristics'!L:L,MATCH($C1436,'Policy Characteristics'!$C:$C,0)))</f>
        <v>research-and-development.html</v>
      </c>
    </row>
    <row r="1437" spans="1:18">
      <c r="A1437" s="254" t="str">
        <f>IF(ISBLANK(INDEX('Policy Characteristics'!A:A,MATCH($C1437,'Policy Characteristics'!$C:$C,0))),"",INDEX('Policy Characteristics'!A:A,MATCH($C1437,'Policy Characteristics'!$C:$C,0)))</f>
        <v>Research and Development</v>
      </c>
      <c r="B1437" s="262" t="str">
        <f>IF(ISBLANK(INDEX('Policy Characteristics'!B:B,MATCH($C1437,'Policy Characteristics'!$C:$C,0))),"",INDEX('Policy Characteristics'!B:B,MATCH($C1437,'Policy Characteristics'!$C:$C,0)))</f>
        <v>Fuel Use Reduction</v>
      </c>
      <c r="C1437" s="254" t="str">
        <f t="shared" si="66"/>
        <v>RnD Electricity Fuel Use Perc Reduction</v>
      </c>
      <c r="D1437" s="6" t="s">
        <v>79</v>
      </c>
      <c r="E1437" s="45"/>
      <c r="F1437" s="6" t="s">
        <v>324</v>
      </c>
      <c r="G1437" s="45"/>
      <c r="H1437" s="43">
        <v>124</v>
      </c>
      <c r="I1437" s="324" t="s">
        <v>44</v>
      </c>
      <c r="J1437" s="255" t="str">
        <f>IF(ISBLANK(INDEX('Policy Characteristics'!D:D,MATCH($C1437,'Policy Characteristics'!$C:$C,0))),"",INDEX('Policy Characteristics'!D:D,MATCH($C1437,'Policy Characteristics'!$C:$C,0)))</f>
        <v>R&amp;D Fuel Use Reductions</v>
      </c>
      <c r="K1437" s="254" t="str">
        <f>IF(ISBLANK(INDEX('Policy Characteristics'!E:E,MATCH($C1437,'Policy Characteristics'!$C:$C,0))),"",INDEX('Policy Characteristics'!E:E,MATCH($C1437,'Policy Characteristics'!$C:$C,0)))</f>
        <v>RnD electricity fuel use reduction</v>
      </c>
      <c r="L1437" s="261">
        <f>IF(ISBLANK(INDEX('Policy Characteristics'!F:F,MATCH($C1437,'Policy Characteristics'!$C:$C,0))),"",INDEX('Policy Characteristics'!F:F,MATCH($C1437,'Policy Characteristics'!$C:$C,0)))</f>
        <v>0</v>
      </c>
      <c r="M1437" s="261">
        <f>IF(ISBLANK(INDEX('Policy Characteristics'!G:G,MATCH($C1437,'Policy Characteristics'!$C:$C,0))),"",INDEX('Policy Characteristics'!G:G,MATCH($C1437,'Policy Characteristics'!$C:$C,0)))</f>
        <v>0.4</v>
      </c>
      <c r="N1437" s="261">
        <f>IF(ISBLANK(INDEX('Policy Characteristics'!H:H,MATCH($C1437,'Policy Characteristics'!$C:$C,0))),"",INDEX('Policy Characteristics'!H:H,MATCH($C1437,'Policy Characteristics'!$C:$C,0)))</f>
        <v>0.01</v>
      </c>
      <c r="O1437" s="254" t="str">
        <f>IF(ISBLANK(INDEX('Policy Characteristics'!I:I,MATCH($C1437,'Policy Characteristics'!$C:$C,0))),"",INDEX('Policy Characteristics'!I:I,MATCH($C1437,'Policy Characteristics'!$C:$C,0)))</f>
        <v>% reduction in fuel use</v>
      </c>
      <c r="P1437" s="254"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54" t="str">
        <f>IF(ISBLANK(INDEX('Policy Characteristics'!K:K,MATCH($C1437,'Policy Characteristics'!$C:$C,0))),"",INDEX('Policy Characteristics'!K:K,MATCH($C1437,'Policy Characteristics'!$C:$C,0)))</f>
        <v>architectural-design.html#rnd</v>
      </c>
      <c r="R1437" s="254" t="str">
        <f>IF(ISBLANK(INDEX('Policy Characteristics'!L:L,MATCH($C1437,'Policy Characteristics'!$C:$C,0))),"",INDEX('Policy Characteristics'!L:L,MATCH($C1437,'Policy Characteristics'!$C:$C,0)))</f>
        <v>research-and-development.html</v>
      </c>
    </row>
    <row r="1438" spans="1:18">
      <c r="A1438" s="254" t="str">
        <f>IF(ISBLANK(INDEX('Policy Characteristics'!A:A,MATCH($C1438,'Policy Characteristics'!$C:$C,0))),"",INDEX('Policy Characteristics'!A:A,MATCH($C1438,'Policy Characteristics'!$C:$C,0)))</f>
        <v>Research and Development</v>
      </c>
      <c r="B1438" s="262" t="str">
        <f>IF(ISBLANK(INDEX('Policy Characteristics'!B:B,MATCH($C1438,'Policy Characteristics'!$C:$C,0))),"",INDEX('Policy Characteristics'!B:B,MATCH($C1438,'Policy Characteristics'!$C:$C,0)))</f>
        <v>Fuel Use Reduction</v>
      </c>
      <c r="C1438" s="254" t="str">
        <f t="shared" si="66"/>
        <v>RnD Electricity Fuel Use Perc Reduction</v>
      </c>
      <c r="D1438" s="6" t="s">
        <v>80</v>
      </c>
      <c r="E1438" s="45"/>
      <c r="F1438" s="6" t="s">
        <v>325</v>
      </c>
      <c r="G1438" s="45"/>
      <c r="H1438" s="43">
        <v>193</v>
      </c>
      <c r="I1438" s="324" t="s">
        <v>43</v>
      </c>
      <c r="J1438" s="255" t="str">
        <f>IF(ISBLANK(INDEX('Policy Characteristics'!D:D,MATCH($C1438,'Policy Characteristics'!$C:$C,0))),"",INDEX('Policy Characteristics'!D:D,MATCH($C1438,'Policy Characteristics'!$C:$C,0)))</f>
        <v>R&amp;D Fuel Use Reductions</v>
      </c>
      <c r="K1438" s="254" t="str">
        <f>IF(ISBLANK(INDEX('Policy Characteristics'!E:E,MATCH($C1438,'Policy Characteristics'!$C:$C,0))),"",INDEX('Policy Characteristics'!E:E,MATCH($C1438,'Policy Characteristics'!$C:$C,0)))</f>
        <v>RnD electricity fuel use reduction</v>
      </c>
      <c r="L1438" s="261">
        <f>IF(ISBLANK(INDEX('Policy Characteristics'!F:F,MATCH($C1438,'Policy Characteristics'!$C:$C,0))),"",INDEX('Policy Characteristics'!F:F,MATCH($C1438,'Policy Characteristics'!$C:$C,0)))</f>
        <v>0</v>
      </c>
      <c r="M1438" s="261">
        <f>IF(ISBLANK(INDEX('Policy Characteristics'!G:G,MATCH($C1438,'Policy Characteristics'!$C:$C,0))),"",INDEX('Policy Characteristics'!G:G,MATCH($C1438,'Policy Characteristics'!$C:$C,0)))</f>
        <v>0.4</v>
      </c>
      <c r="N1438" s="261">
        <f>IF(ISBLANK(INDEX('Policy Characteristics'!H:H,MATCH($C1438,'Policy Characteristics'!$C:$C,0))),"",INDEX('Policy Characteristics'!H:H,MATCH($C1438,'Policy Characteristics'!$C:$C,0)))</f>
        <v>0.01</v>
      </c>
      <c r="O1438" s="254" t="str">
        <f>IF(ISBLANK(INDEX('Policy Characteristics'!I:I,MATCH($C1438,'Policy Characteristics'!$C:$C,0))),"",INDEX('Policy Characteristics'!I:I,MATCH($C1438,'Policy Characteristics'!$C:$C,0)))</f>
        <v>% reduction in fuel use</v>
      </c>
      <c r="P1438" s="254"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54" t="str">
        <f>IF(ISBLANK(INDEX('Policy Characteristics'!K:K,MATCH($C1438,'Policy Characteristics'!$C:$C,0))),"",INDEX('Policy Characteristics'!K:K,MATCH($C1438,'Policy Characteristics'!$C:$C,0)))</f>
        <v>architectural-design.html#rnd</v>
      </c>
      <c r="R1438" s="254" t="str">
        <f>IF(ISBLANK(INDEX('Policy Characteristics'!L:L,MATCH($C1438,'Policy Characteristics'!$C:$C,0))),"",INDEX('Policy Characteristics'!L:L,MATCH($C1438,'Policy Characteristics'!$C:$C,0)))</f>
        <v>research-and-development.html</v>
      </c>
    </row>
    <row r="1439" spans="1:18">
      <c r="A1439" s="254" t="str">
        <f>IF(ISBLANK(INDEX('Policy Characteristics'!A:A,MATCH($C1439,'Policy Characteristics'!$C:$C,0))),"",INDEX('Policy Characteristics'!A:A,MATCH($C1439,'Policy Characteristics'!$C:$C,0)))</f>
        <v>Research and Development</v>
      </c>
      <c r="B1439" s="262" t="str">
        <f>IF(ISBLANK(INDEX('Policy Characteristics'!B:B,MATCH($C1439,'Policy Characteristics'!$C:$C,0))),"",INDEX('Policy Characteristics'!B:B,MATCH($C1439,'Policy Characteristics'!$C:$C,0)))</f>
        <v>Fuel Use Reduction</v>
      </c>
      <c r="C1439" s="254" t="str">
        <f t="shared" ref="C1439:C1453" si="67">C$1430</f>
        <v>RnD Electricity Fuel Use Perc Reduction</v>
      </c>
      <c r="D1439" s="6" t="s">
        <v>2426</v>
      </c>
      <c r="E1439" s="45"/>
      <c r="F1439" s="6" t="s">
        <v>3514</v>
      </c>
      <c r="G1439" s="45"/>
      <c r="H1439" s="43">
        <v>181</v>
      </c>
      <c r="I1439" s="324" t="s">
        <v>44</v>
      </c>
      <c r="J1439" s="255" t="str">
        <f>IF(ISBLANK(INDEX('Policy Characteristics'!D:D,MATCH($C1439,'Policy Characteristics'!$C:$C,0))),"",INDEX('Policy Characteristics'!D:D,MATCH($C1439,'Policy Characteristics'!$C:$C,0)))</f>
        <v>R&amp;D Fuel Use Reductions</v>
      </c>
      <c r="K1439" s="254" t="str">
        <f>IF(ISBLANK(INDEX('Policy Characteristics'!E:E,MATCH($C1439,'Policy Characteristics'!$C:$C,0))),"",INDEX('Policy Characteristics'!E:E,MATCH($C1439,'Policy Characteristics'!$C:$C,0)))</f>
        <v>RnD electricity fuel use reduction</v>
      </c>
      <c r="L1439" s="261">
        <f>IF(ISBLANK(INDEX('Policy Characteristics'!F:F,MATCH($C1439,'Policy Characteristics'!$C:$C,0))),"",INDEX('Policy Characteristics'!F:F,MATCH($C1439,'Policy Characteristics'!$C:$C,0)))</f>
        <v>0</v>
      </c>
      <c r="M1439" s="261">
        <f>IF(ISBLANK(INDEX('Policy Characteristics'!G:G,MATCH($C1439,'Policy Characteristics'!$C:$C,0))),"",INDEX('Policy Characteristics'!G:G,MATCH($C1439,'Policy Characteristics'!$C:$C,0)))</f>
        <v>0.4</v>
      </c>
      <c r="N1439" s="261">
        <f>IF(ISBLANK(INDEX('Policy Characteristics'!H:H,MATCH($C1439,'Policy Characteristics'!$C:$C,0))),"",INDEX('Policy Characteristics'!H:H,MATCH($C1439,'Policy Characteristics'!$C:$C,0)))</f>
        <v>0.01</v>
      </c>
      <c r="O1439" s="254" t="str">
        <f>IF(ISBLANK(INDEX('Policy Characteristics'!I:I,MATCH($C1439,'Policy Characteristics'!$C:$C,0))),"",INDEX('Policy Characteristics'!I:I,MATCH($C1439,'Policy Characteristics'!$C:$C,0)))</f>
        <v>% reduction in fuel use</v>
      </c>
      <c r="P1439" s="254"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54" t="str">
        <f>IF(ISBLANK(INDEX('Policy Characteristics'!K:K,MATCH($C1439,'Policy Characteristics'!$C:$C,0))),"",INDEX('Policy Characteristics'!K:K,MATCH($C1439,'Policy Characteristics'!$C:$C,0)))</f>
        <v>architectural-design.html#rnd</v>
      </c>
      <c r="R1439" s="254" t="str">
        <f>IF(ISBLANK(INDEX('Policy Characteristics'!L:L,MATCH($C1439,'Policy Characteristics'!$C:$C,0))),"",INDEX('Policy Characteristics'!L:L,MATCH($C1439,'Policy Characteristics'!$C:$C,0)))</f>
        <v>research-and-development.html</v>
      </c>
    </row>
    <row r="1440" spans="1:18">
      <c r="A1440" s="254" t="str">
        <f>IF(ISBLANK(INDEX('Policy Characteristics'!A:A,MATCH($C1440,'Policy Characteristics'!$C:$C,0))),"",INDEX('Policy Characteristics'!A:A,MATCH($C1440,'Policy Characteristics'!$C:$C,0)))</f>
        <v>Research and Development</v>
      </c>
      <c r="B1440" s="262" t="str">
        <f>IF(ISBLANK(INDEX('Policy Characteristics'!B:B,MATCH($C1440,'Policy Characteristics'!$C:$C,0))),"",INDEX('Policy Characteristics'!B:B,MATCH($C1440,'Policy Characteristics'!$C:$C,0)))</f>
        <v>Fuel Use Reduction</v>
      </c>
      <c r="C1440" s="254" t="str">
        <f t="shared" si="67"/>
        <v>RnD Electricity Fuel Use Perc Reduction</v>
      </c>
      <c r="D1440" s="6" t="s">
        <v>309</v>
      </c>
      <c r="E1440" s="45"/>
      <c r="F1440" s="6" t="s">
        <v>3515</v>
      </c>
      <c r="G1440" s="45"/>
      <c r="H1440" s="43">
        <v>755</v>
      </c>
      <c r="I1440" s="324" t="s">
        <v>43</v>
      </c>
      <c r="J1440" s="255" t="str">
        <f>IF(ISBLANK(INDEX('Policy Characteristics'!D:D,MATCH($C1440,'Policy Characteristics'!$C:$C,0))),"",INDEX('Policy Characteristics'!D:D,MATCH($C1440,'Policy Characteristics'!$C:$C,0)))</f>
        <v>R&amp;D Fuel Use Reductions</v>
      </c>
      <c r="K1440" s="254" t="str">
        <f>IF(ISBLANK(INDEX('Policy Characteristics'!E:E,MATCH($C1440,'Policy Characteristics'!$C:$C,0))),"",INDEX('Policy Characteristics'!E:E,MATCH($C1440,'Policy Characteristics'!$C:$C,0)))</f>
        <v>RnD electricity fuel use reduction</v>
      </c>
      <c r="L1440" s="261">
        <f>IF(ISBLANK(INDEX('Policy Characteristics'!F:F,MATCH($C1440,'Policy Characteristics'!$C:$C,0))),"",INDEX('Policy Characteristics'!F:F,MATCH($C1440,'Policy Characteristics'!$C:$C,0)))</f>
        <v>0</v>
      </c>
      <c r="M1440" s="261">
        <f>IF(ISBLANK(INDEX('Policy Characteristics'!G:G,MATCH($C1440,'Policy Characteristics'!$C:$C,0))),"",INDEX('Policy Characteristics'!G:G,MATCH($C1440,'Policy Characteristics'!$C:$C,0)))</f>
        <v>0.4</v>
      </c>
      <c r="N1440" s="261">
        <f>IF(ISBLANK(INDEX('Policy Characteristics'!H:H,MATCH($C1440,'Policy Characteristics'!$C:$C,0))),"",INDEX('Policy Characteristics'!H:H,MATCH($C1440,'Policy Characteristics'!$C:$C,0)))</f>
        <v>0.01</v>
      </c>
      <c r="O1440" s="254" t="str">
        <f>IF(ISBLANK(INDEX('Policy Characteristics'!I:I,MATCH($C1440,'Policy Characteristics'!$C:$C,0))),"",INDEX('Policy Characteristics'!I:I,MATCH($C1440,'Policy Characteristics'!$C:$C,0)))</f>
        <v>% reduction in fuel use</v>
      </c>
      <c r="P1440" s="254"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54" t="str">
        <f>IF(ISBLANK(INDEX('Policy Characteristics'!K:K,MATCH($C1440,'Policy Characteristics'!$C:$C,0))),"",INDEX('Policy Characteristics'!K:K,MATCH($C1440,'Policy Characteristics'!$C:$C,0)))</f>
        <v>architectural-design.html#rnd</v>
      </c>
      <c r="R1440" s="254" t="str">
        <f>IF(ISBLANK(INDEX('Policy Characteristics'!L:L,MATCH($C1440,'Policy Characteristics'!$C:$C,0))),"",INDEX('Policy Characteristics'!L:L,MATCH($C1440,'Policy Characteristics'!$C:$C,0)))</f>
        <v>research-and-development.html</v>
      </c>
    </row>
    <row r="1441" spans="1:18">
      <c r="A1441" s="254" t="str">
        <f>IF(ISBLANK(INDEX('Policy Characteristics'!A:A,MATCH($C1441,'Policy Characteristics'!$C:$C,0))),"",INDEX('Policy Characteristics'!A:A,MATCH($C1441,'Policy Characteristics'!$C:$C,0)))</f>
        <v>Research and Development</v>
      </c>
      <c r="B1441" s="262" t="str">
        <f>IF(ISBLANK(INDEX('Policy Characteristics'!B:B,MATCH($C1441,'Policy Characteristics'!$C:$C,0))),"",INDEX('Policy Characteristics'!B:B,MATCH($C1441,'Policy Characteristics'!$C:$C,0)))</f>
        <v>Fuel Use Reduction</v>
      </c>
      <c r="C1441" s="254" t="str">
        <f t="shared" si="67"/>
        <v>RnD Electricity Fuel Use Perc Reduction</v>
      </c>
      <c r="D1441" s="6" t="s">
        <v>310</v>
      </c>
      <c r="E1441" s="45"/>
      <c r="F1441" s="6" t="s">
        <v>2258</v>
      </c>
      <c r="G1441" s="45"/>
      <c r="H1441" s="43">
        <v>1822</v>
      </c>
      <c r="I1441" s="324" t="s">
        <v>43</v>
      </c>
      <c r="J1441" s="255" t="str">
        <f>IF(ISBLANK(INDEX('Policy Characteristics'!D:D,MATCH($C1441,'Policy Characteristics'!$C:$C,0))),"",INDEX('Policy Characteristics'!D:D,MATCH($C1441,'Policy Characteristics'!$C:$C,0)))</f>
        <v>R&amp;D Fuel Use Reductions</v>
      </c>
      <c r="K1441" s="254" t="str">
        <f>IF(ISBLANK(INDEX('Policy Characteristics'!E:E,MATCH($C1441,'Policy Characteristics'!$C:$C,0))),"",INDEX('Policy Characteristics'!E:E,MATCH($C1441,'Policy Characteristics'!$C:$C,0)))</f>
        <v>RnD electricity fuel use reduction</v>
      </c>
      <c r="L1441" s="261">
        <f>IF(ISBLANK(INDEX('Policy Characteristics'!F:F,MATCH($C1441,'Policy Characteristics'!$C:$C,0))),"",INDEX('Policy Characteristics'!F:F,MATCH($C1441,'Policy Characteristics'!$C:$C,0)))</f>
        <v>0</v>
      </c>
      <c r="M1441" s="261">
        <f>IF(ISBLANK(INDEX('Policy Characteristics'!G:G,MATCH($C1441,'Policy Characteristics'!$C:$C,0))),"",INDEX('Policy Characteristics'!G:G,MATCH($C1441,'Policy Characteristics'!$C:$C,0)))</f>
        <v>0.4</v>
      </c>
      <c r="N1441" s="261">
        <f>IF(ISBLANK(INDEX('Policy Characteristics'!H:H,MATCH($C1441,'Policy Characteristics'!$C:$C,0))),"",INDEX('Policy Characteristics'!H:H,MATCH($C1441,'Policy Characteristics'!$C:$C,0)))</f>
        <v>0.01</v>
      </c>
      <c r="O1441" s="254" t="str">
        <f>IF(ISBLANK(INDEX('Policy Characteristics'!I:I,MATCH($C1441,'Policy Characteristics'!$C:$C,0))),"",INDEX('Policy Characteristics'!I:I,MATCH($C1441,'Policy Characteristics'!$C:$C,0)))</f>
        <v>% reduction in fuel use</v>
      </c>
      <c r="P1441" s="254"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54" t="str">
        <f>IF(ISBLANK(INDEX('Policy Characteristics'!K:K,MATCH($C1441,'Policy Characteristics'!$C:$C,0))),"",INDEX('Policy Characteristics'!K:K,MATCH($C1441,'Policy Characteristics'!$C:$C,0)))</f>
        <v>architectural-design.html#rnd</v>
      </c>
      <c r="R1441" s="254" t="str">
        <f>IF(ISBLANK(INDEX('Policy Characteristics'!L:L,MATCH($C1441,'Policy Characteristics'!$C:$C,0))),"",INDEX('Policy Characteristics'!L:L,MATCH($C1441,'Policy Characteristics'!$C:$C,0)))</f>
        <v>research-and-development.html</v>
      </c>
    </row>
    <row r="1442" spans="1:18">
      <c r="A1442" s="254" t="str">
        <f>IF(ISBLANK(INDEX('Policy Characteristics'!A:A,MATCH($C1442,'Policy Characteristics'!$C:$C,0))),"",INDEX('Policy Characteristics'!A:A,MATCH($C1442,'Policy Characteristics'!$C:$C,0)))</f>
        <v>Research and Development</v>
      </c>
      <c r="B1442" s="262" t="str">
        <f>IF(ISBLANK(INDEX('Policy Characteristics'!B:B,MATCH($C1442,'Policy Characteristics'!$C:$C,0))),"",INDEX('Policy Characteristics'!B:B,MATCH($C1442,'Policy Characteristics'!$C:$C,0)))</f>
        <v>Fuel Use Reduction</v>
      </c>
      <c r="C1442" s="254" t="str">
        <f t="shared" si="67"/>
        <v>RnD Electricity Fuel Use Perc Reduction</v>
      </c>
      <c r="D1442" s="6" t="s">
        <v>445</v>
      </c>
      <c r="E1442" s="45"/>
      <c r="F1442" s="6" t="s">
        <v>446</v>
      </c>
      <c r="G1442" s="45"/>
      <c r="H1442" s="43">
        <v>1823</v>
      </c>
      <c r="I1442" s="324" t="s">
        <v>43</v>
      </c>
      <c r="J1442" s="255" t="str">
        <f>IF(ISBLANK(INDEX('Policy Characteristics'!D:D,MATCH($C1442,'Policy Characteristics'!$C:$C,0))),"",INDEX('Policy Characteristics'!D:D,MATCH($C1442,'Policy Characteristics'!$C:$C,0)))</f>
        <v>R&amp;D Fuel Use Reductions</v>
      </c>
      <c r="K1442" s="254" t="str">
        <f>IF(ISBLANK(INDEX('Policy Characteristics'!E:E,MATCH($C1442,'Policy Characteristics'!$C:$C,0))),"",INDEX('Policy Characteristics'!E:E,MATCH($C1442,'Policy Characteristics'!$C:$C,0)))</f>
        <v>RnD electricity fuel use reduction</v>
      </c>
      <c r="L1442" s="261">
        <f>IF(ISBLANK(INDEX('Policy Characteristics'!F:F,MATCH($C1442,'Policy Characteristics'!$C:$C,0))),"",INDEX('Policy Characteristics'!F:F,MATCH($C1442,'Policy Characteristics'!$C:$C,0)))</f>
        <v>0</v>
      </c>
      <c r="M1442" s="261">
        <f>IF(ISBLANK(INDEX('Policy Characteristics'!G:G,MATCH($C1442,'Policy Characteristics'!$C:$C,0))),"",INDEX('Policy Characteristics'!G:G,MATCH($C1442,'Policy Characteristics'!$C:$C,0)))</f>
        <v>0.4</v>
      </c>
      <c r="N1442" s="261">
        <f>IF(ISBLANK(INDEX('Policy Characteristics'!H:H,MATCH($C1442,'Policy Characteristics'!$C:$C,0))),"",INDEX('Policy Characteristics'!H:H,MATCH($C1442,'Policy Characteristics'!$C:$C,0)))</f>
        <v>0.01</v>
      </c>
      <c r="O1442" s="254" t="str">
        <f>IF(ISBLANK(INDEX('Policy Characteristics'!I:I,MATCH($C1442,'Policy Characteristics'!$C:$C,0))),"",INDEX('Policy Characteristics'!I:I,MATCH($C1442,'Policy Characteristics'!$C:$C,0)))</f>
        <v>% reduction in fuel use</v>
      </c>
      <c r="P1442" s="254"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54" t="str">
        <f>IF(ISBLANK(INDEX('Policy Characteristics'!K:K,MATCH($C1442,'Policy Characteristics'!$C:$C,0))),"",INDEX('Policy Characteristics'!K:K,MATCH($C1442,'Policy Characteristics'!$C:$C,0)))</f>
        <v>architectural-design.html#rnd</v>
      </c>
      <c r="R1442" s="254" t="str">
        <f>IF(ISBLANK(INDEX('Policy Characteristics'!L:L,MATCH($C1442,'Policy Characteristics'!$C:$C,0))),"",INDEX('Policy Characteristics'!L:L,MATCH($C1442,'Policy Characteristics'!$C:$C,0)))</f>
        <v>research-and-development.html</v>
      </c>
    </row>
    <row r="1443" spans="1:18">
      <c r="A1443" s="254" t="str">
        <f>IF(ISBLANK(INDEX('Policy Characteristics'!A:A,MATCH($C1443,'Policy Characteristics'!$C:$C,0))),"",INDEX('Policy Characteristics'!A:A,MATCH($C1443,'Policy Characteristics'!$C:$C,0)))</f>
        <v>Research and Development</v>
      </c>
      <c r="B1443" s="262" t="str">
        <f>IF(ISBLANK(INDEX('Policy Characteristics'!B:B,MATCH($C1443,'Policy Characteristics'!$C:$C,0))),"",INDEX('Policy Characteristics'!B:B,MATCH($C1443,'Policy Characteristics'!$C:$C,0)))</f>
        <v>Fuel Use Reduction</v>
      </c>
      <c r="C1443" s="254" t="str">
        <f t="shared" si="67"/>
        <v>RnD Electricity Fuel Use Perc Reduction</v>
      </c>
      <c r="D1443" s="6" t="s">
        <v>454</v>
      </c>
      <c r="E1443" s="45"/>
      <c r="F1443" s="6" t="s">
        <v>456</v>
      </c>
      <c r="G1443" s="45"/>
      <c r="H1443" s="43">
        <v>1824</v>
      </c>
      <c r="I1443" s="324" t="s">
        <v>44</v>
      </c>
      <c r="J1443" s="255" t="str">
        <f>IF(ISBLANK(INDEX('Policy Characteristics'!D:D,MATCH($C1443,'Policy Characteristics'!$C:$C,0))),"",INDEX('Policy Characteristics'!D:D,MATCH($C1443,'Policy Characteristics'!$C:$C,0)))</f>
        <v>R&amp;D Fuel Use Reductions</v>
      </c>
      <c r="K1443" s="254" t="str">
        <f>IF(ISBLANK(INDEX('Policy Characteristics'!E:E,MATCH($C1443,'Policy Characteristics'!$C:$C,0))),"",INDEX('Policy Characteristics'!E:E,MATCH($C1443,'Policy Characteristics'!$C:$C,0)))</f>
        <v>RnD electricity fuel use reduction</v>
      </c>
      <c r="L1443" s="261">
        <f>IF(ISBLANK(INDEX('Policy Characteristics'!F:F,MATCH($C1443,'Policy Characteristics'!$C:$C,0))),"",INDEX('Policy Characteristics'!F:F,MATCH($C1443,'Policy Characteristics'!$C:$C,0)))</f>
        <v>0</v>
      </c>
      <c r="M1443" s="261">
        <f>IF(ISBLANK(INDEX('Policy Characteristics'!G:G,MATCH($C1443,'Policy Characteristics'!$C:$C,0))),"",INDEX('Policy Characteristics'!G:G,MATCH($C1443,'Policy Characteristics'!$C:$C,0)))</f>
        <v>0.4</v>
      </c>
      <c r="N1443" s="261">
        <f>IF(ISBLANK(INDEX('Policy Characteristics'!H:H,MATCH($C1443,'Policy Characteristics'!$C:$C,0))),"",INDEX('Policy Characteristics'!H:H,MATCH($C1443,'Policy Characteristics'!$C:$C,0)))</f>
        <v>0.01</v>
      </c>
      <c r="O1443" s="254" t="str">
        <f>IF(ISBLANK(INDEX('Policy Characteristics'!I:I,MATCH($C1443,'Policy Characteristics'!$C:$C,0))),"",INDEX('Policy Characteristics'!I:I,MATCH($C1443,'Policy Characteristics'!$C:$C,0)))</f>
        <v>% reduction in fuel use</v>
      </c>
      <c r="P1443" s="254"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54" t="str">
        <f>IF(ISBLANK(INDEX('Policy Characteristics'!K:K,MATCH($C1443,'Policy Characteristics'!$C:$C,0))),"",INDEX('Policy Characteristics'!K:K,MATCH($C1443,'Policy Characteristics'!$C:$C,0)))</f>
        <v>architectural-design.html#rnd</v>
      </c>
      <c r="R1443" s="254" t="str">
        <f>IF(ISBLANK(INDEX('Policy Characteristics'!L:L,MATCH($C1443,'Policy Characteristics'!$C:$C,0))),"",INDEX('Policy Characteristics'!L:L,MATCH($C1443,'Policy Characteristics'!$C:$C,0)))</f>
        <v>research-and-development.html</v>
      </c>
    </row>
    <row r="1444" spans="1:18">
      <c r="A1444" s="254" t="str">
        <f>IF(ISBLANK(INDEX('Policy Characteristics'!A:A,MATCH($C1444,'Policy Characteristics'!$C:$C,0))),"",INDEX('Policy Characteristics'!A:A,MATCH($C1444,'Policy Characteristics'!$C:$C,0)))</f>
        <v>Research and Development</v>
      </c>
      <c r="B1444" s="262" t="str">
        <f>IF(ISBLANK(INDEX('Policy Characteristics'!B:B,MATCH($C1444,'Policy Characteristics'!$C:$C,0))),"",INDEX('Policy Characteristics'!B:B,MATCH($C1444,'Policy Characteristics'!$C:$C,0)))</f>
        <v>Fuel Use Reduction</v>
      </c>
      <c r="C1444" s="254" t="str">
        <f t="shared" si="67"/>
        <v>RnD Electricity Fuel Use Perc Reduction</v>
      </c>
      <c r="D1444" s="6" t="s">
        <v>2751</v>
      </c>
      <c r="E1444" s="45"/>
      <c r="F1444" s="6" t="s">
        <v>3516</v>
      </c>
      <c r="G1444" s="45"/>
      <c r="H1444" s="43">
        <v>1825</v>
      </c>
      <c r="I1444" s="324" t="s">
        <v>44</v>
      </c>
      <c r="J1444" s="255" t="str">
        <f>IF(ISBLANK(INDEX('Policy Characteristics'!D:D,MATCH($C1444,'Policy Characteristics'!$C:$C,0))),"",INDEX('Policy Characteristics'!D:D,MATCH($C1444,'Policy Characteristics'!$C:$C,0)))</f>
        <v>R&amp;D Fuel Use Reductions</v>
      </c>
      <c r="K1444" s="254" t="str">
        <f>IF(ISBLANK(INDEX('Policy Characteristics'!E:E,MATCH($C1444,'Policy Characteristics'!$C:$C,0))),"",INDEX('Policy Characteristics'!E:E,MATCH($C1444,'Policy Characteristics'!$C:$C,0)))</f>
        <v>RnD electricity fuel use reduction</v>
      </c>
      <c r="L1444" s="261">
        <f>IF(ISBLANK(INDEX('Policy Characteristics'!F:F,MATCH($C1444,'Policy Characteristics'!$C:$C,0))),"",INDEX('Policy Characteristics'!F:F,MATCH($C1444,'Policy Characteristics'!$C:$C,0)))</f>
        <v>0</v>
      </c>
      <c r="M1444" s="261">
        <f>IF(ISBLANK(INDEX('Policy Characteristics'!G:G,MATCH($C1444,'Policy Characteristics'!$C:$C,0))),"",INDEX('Policy Characteristics'!G:G,MATCH($C1444,'Policy Characteristics'!$C:$C,0)))</f>
        <v>0.4</v>
      </c>
      <c r="N1444" s="261">
        <f>IF(ISBLANK(INDEX('Policy Characteristics'!H:H,MATCH($C1444,'Policy Characteristics'!$C:$C,0))),"",INDEX('Policy Characteristics'!H:H,MATCH($C1444,'Policy Characteristics'!$C:$C,0)))</f>
        <v>0.01</v>
      </c>
      <c r="O1444" s="254" t="str">
        <f>IF(ISBLANK(INDEX('Policy Characteristics'!I:I,MATCH($C1444,'Policy Characteristics'!$C:$C,0))),"",INDEX('Policy Characteristics'!I:I,MATCH($C1444,'Policy Characteristics'!$C:$C,0)))</f>
        <v>% reduction in fuel use</v>
      </c>
      <c r="P1444" s="254"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54" t="str">
        <f>IF(ISBLANK(INDEX('Policy Characteristics'!K:K,MATCH($C1444,'Policy Characteristics'!$C:$C,0))),"",INDEX('Policy Characteristics'!K:K,MATCH($C1444,'Policy Characteristics'!$C:$C,0)))</f>
        <v>architectural-design.html#rnd</v>
      </c>
      <c r="R1444" s="254" t="str">
        <f>IF(ISBLANK(INDEX('Policy Characteristics'!L:L,MATCH($C1444,'Policy Characteristics'!$C:$C,0))),"",INDEX('Policy Characteristics'!L:L,MATCH($C1444,'Policy Characteristics'!$C:$C,0)))</f>
        <v>research-and-development.html</v>
      </c>
    </row>
    <row r="1445" spans="1:18">
      <c r="A1445" s="254" t="str">
        <f>IF(ISBLANK(INDEX('Policy Characteristics'!A:A,MATCH($C1445,'Policy Characteristics'!$C:$C,0))),"",INDEX('Policy Characteristics'!A:A,MATCH($C1445,'Policy Characteristics'!$C:$C,0)))</f>
        <v>Research and Development</v>
      </c>
      <c r="B1445" s="262" t="str">
        <f>IF(ISBLANK(INDEX('Policy Characteristics'!B:B,MATCH($C1445,'Policy Characteristics'!$C:$C,0))),"",INDEX('Policy Characteristics'!B:B,MATCH($C1445,'Policy Characteristics'!$C:$C,0)))</f>
        <v>Fuel Use Reduction</v>
      </c>
      <c r="C1445" s="254" t="str">
        <f t="shared" si="67"/>
        <v>RnD Electricity Fuel Use Perc Reduction</v>
      </c>
      <c r="D1445" s="6" t="s">
        <v>2752</v>
      </c>
      <c r="E1445" s="45"/>
      <c r="F1445" s="6" t="s">
        <v>3517</v>
      </c>
      <c r="G1445" s="45"/>
      <c r="H1445" s="43">
        <v>1826</v>
      </c>
      <c r="I1445" s="324" t="s">
        <v>44</v>
      </c>
      <c r="J1445" s="255" t="str">
        <f>IF(ISBLANK(INDEX('Policy Characteristics'!D:D,MATCH($C1445,'Policy Characteristics'!$C:$C,0))),"",INDEX('Policy Characteristics'!D:D,MATCH($C1445,'Policy Characteristics'!$C:$C,0)))</f>
        <v>R&amp;D Fuel Use Reductions</v>
      </c>
      <c r="K1445" s="254" t="str">
        <f>IF(ISBLANK(INDEX('Policy Characteristics'!E:E,MATCH($C1445,'Policy Characteristics'!$C:$C,0))),"",INDEX('Policy Characteristics'!E:E,MATCH($C1445,'Policy Characteristics'!$C:$C,0)))</f>
        <v>RnD electricity fuel use reduction</v>
      </c>
      <c r="L1445" s="261">
        <f>IF(ISBLANK(INDEX('Policy Characteristics'!F:F,MATCH($C1445,'Policy Characteristics'!$C:$C,0))),"",INDEX('Policy Characteristics'!F:F,MATCH($C1445,'Policy Characteristics'!$C:$C,0)))</f>
        <v>0</v>
      </c>
      <c r="M1445" s="261">
        <f>IF(ISBLANK(INDEX('Policy Characteristics'!G:G,MATCH($C1445,'Policy Characteristics'!$C:$C,0))),"",INDEX('Policy Characteristics'!G:G,MATCH($C1445,'Policy Characteristics'!$C:$C,0)))</f>
        <v>0.4</v>
      </c>
      <c r="N1445" s="261">
        <f>IF(ISBLANK(INDEX('Policy Characteristics'!H:H,MATCH($C1445,'Policy Characteristics'!$C:$C,0))),"",INDEX('Policy Characteristics'!H:H,MATCH($C1445,'Policy Characteristics'!$C:$C,0)))</f>
        <v>0.01</v>
      </c>
      <c r="O1445" s="254" t="str">
        <f>IF(ISBLANK(INDEX('Policy Characteristics'!I:I,MATCH($C1445,'Policy Characteristics'!$C:$C,0))),"",INDEX('Policy Characteristics'!I:I,MATCH($C1445,'Policy Characteristics'!$C:$C,0)))</f>
        <v>% reduction in fuel use</v>
      </c>
      <c r="P1445" s="254"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54" t="str">
        <f>IF(ISBLANK(INDEX('Policy Characteristics'!K:K,MATCH($C1445,'Policy Characteristics'!$C:$C,0))),"",INDEX('Policy Characteristics'!K:K,MATCH($C1445,'Policy Characteristics'!$C:$C,0)))</f>
        <v>architectural-design.html#rnd</v>
      </c>
      <c r="R1445" s="254" t="str">
        <f>IF(ISBLANK(INDEX('Policy Characteristics'!L:L,MATCH($C1445,'Policy Characteristics'!$C:$C,0))),"",INDEX('Policy Characteristics'!L:L,MATCH($C1445,'Policy Characteristics'!$C:$C,0)))</f>
        <v>research-and-development.html</v>
      </c>
    </row>
    <row r="1446" spans="1:18">
      <c r="A1446" s="254" t="str">
        <f>IF(ISBLANK(INDEX('Policy Characteristics'!A:A,MATCH($C1446,'Policy Characteristics'!$C:$C,0))),"",INDEX('Policy Characteristics'!A:A,MATCH($C1446,'Policy Characteristics'!$C:$C,0)))</f>
        <v>Research and Development</v>
      </c>
      <c r="B1446" s="262" t="str">
        <f>IF(ISBLANK(INDEX('Policy Characteristics'!B:B,MATCH($C1446,'Policy Characteristics'!$C:$C,0))),"",INDEX('Policy Characteristics'!B:B,MATCH($C1446,'Policy Characteristics'!$C:$C,0)))</f>
        <v>Fuel Use Reduction</v>
      </c>
      <c r="C1446" s="254" t="str">
        <f t="shared" si="67"/>
        <v>RnD Electricity Fuel Use Perc Reduction</v>
      </c>
      <c r="D1446" s="6" t="s">
        <v>2753</v>
      </c>
      <c r="E1446" s="45"/>
      <c r="F1446" s="6" t="s">
        <v>3518</v>
      </c>
      <c r="G1446" s="45"/>
      <c r="H1446" s="43">
        <v>1827</v>
      </c>
      <c r="I1446" s="324" t="s">
        <v>43</v>
      </c>
      <c r="J1446" s="255" t="str">
        <f>IF(ISBLANK(INDEX('Policy Characteristics'!D:D,MATCH($C1446,'Policy Characteristics'!$C:$C,0))),"",INDEX('Policy Characteristics'!D:D,MATCH($C1446,'Policy Characteristics'!$C:$C,0)))</f>
        <v>R&amp;D Fuel Use Reductions</v>
      </c>
      <c r="K1446" s="254" t="str">
        <f>IF(ISBLANK(INDEX('Policy Characteristics'!E:E,MATCH($C1446,'Policy Characteristics'!$C:$C,0))),"",INDEX('Policy Characteristics'!E:E,MATCH($C1446,'Policy Characteristics'!$C:$C,0)))</f>
        <v>RnD electricity fuel use reduction</v>
      </c>
      <c r="L1446" s="261">
        <f>IF(ISBLANK(INDEX('Policy Characteristics'!F:F,MATCH($C1446,'Policy Characteristics'!$C:$C,0))),"",INDEX('Policy Characteristics'!F:F,MATCH($C1446,'Policy Characteristics'!$C:$C,0)))</f>
        <v>0</v>
      </c>
      <c r="M1446" s="261">
        <f>IF(ISBLANK(INDEX('Policy Characteristics'!G:G,MATCH($C1446,'Policy Characteristics'!$C:$C,0))),"",INDEX('Policy Characteristics'!G:G,MATCH($C1446,'Policy Characteristics'!$C:$C,0)))</f>
        <v>0.4</v>
      </c>
      <c r="N1446" s="261">
        <f>IF(ISBLANK(INDEX('Policy Characteristics'!H:H,MATCH($C1446,'Policy Characteristics'!$C:$C,0))),"",INDEX('Policy Characteristics'!H:H,MATCH($C1446,'Policy Characteristics'!$C:$C,0)))</f>
        <v>0.01</v>
      </c>
      <c r="O1446" s="254" t="str">
        <f>IF(ISBLANK(INDEX('Policy Characteristics'!I:I,MATCH($C1446,'Policy Characteristics'!$C:$C,0))),"",INDEX('Policy Characteristics'!I:I,MATCH($C1446,'Policy Characteristics'!$C:$C,0)))</f>
        <v>% reduction in fuel use</v>
      </c>
      <c r="P1446" s="254"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54" t="str">
        <f>IF(ISBLANK(INDEX('Policy Characteristics'!K:K,MATCH($C1446,'Policy Characteristics'!$C:$C,0))),"",INDEX('Policy Characteristics'!K:K,MATCH($C1446,'Policy Characteristics'!$C:$C,0)))</f>
        <v>architectural-design.html#rnd</v>
      </c>
      <c r="R1446" s="254" t="str">
        <f>IF(ISBLANK(INDEX('Policy Characteristics'!L:L,MATCH($C1446,'Policy Characteristics'!$C:$C,0))),"",INDEX('Policy Characteristics'!L:L,MATCH($C1446,'Policy Characteristics'!$C:$C,0)))</f>
        <v>research-and-development.html</v>
      </c>
    </row>
    <row r="1447" spans="1:18">
      <c r="A1447" s="254" t="str">
        <f>IF(ISBLANK(INDEX('Policy Characteristics'!A:A,MATCH($C1447,'Policy Characteristics'!$C:$C,0))),"",INDEX('Policy Characteristics'!A:A,MATCH($C1447,'Policy Characteristics'!$C:$C,0)))</f>
        <v>Research and Development</v>
      </c>
      <c r="B1447" s="262" t="str">
        <f>IF(ISBLANK(INDEX('Policy Characteristics'!B:B,MATCH($C1447,'Policy Characteristics'!$C:$C,0))),"",INDEX('Policy Characteristics'!B:B,MATCH($C1447,'Policy Characteristics'!$C:$C,0)))</f>
        <v>Fuel Use Reduction</v>
      </c>
      <c r="C1447" s="254" t="str">
        <f t="shared" si="67"/>
        <v>RnD Electricity Fuel Use Perc Reduction</v>
      </c>
      <c r="D1447" s="6" t="s">
        <v>3497</v>
      </c>
      <c r="E1447" s="45"/>
      <c r="F1447" s="6" t="s">
        <v>3519</v>
      </c>
      <c r="G1447" s="45"/>
      <c r="H1447" s="43">
        <v>1828</v>
      </c>
      <c r="I1447" s="324" t="s">
        <v>43</v>
      </c>
      <c r="J1447" s="255" t="str">
        <f>IF(ISBLANK(INDEX('Policy Characteristics'!D:D,MATCH($C1447,'Policy Characteristics'!$C:$C,0))),"",INDEX('Policy Characteristics'!D:D,MATCH($C1447,'Policy Characteristics'!$C:$C,0)))</f>
        <v>R&amp;D Fuel Use Reductions</v>
      </c>
      <c r="K1447" s="254" t="str">
        <f>IF(ISBLANK(INDEX('Policy Characteristics'!E:E,MATCH($C1447,'Policy Characteristics'!$C:$C,0))),"",INDEX('Policy Characteristics'!E:E,MATCH($C1447,'Policy Characteristics'!$C:$C,0)))</f>
        <v>RnD electricity fuel use reduction</v>
      </c>
      <c r="L1447" s="261">
        <f>IF(ISBLANK(INDEX('Policy Characteristics'!F:F,MATCH($C1447,'Policy Characteristics'!$C:$C,0))),"",INDEX('Policy Characteristics'!F:F,MATCH($C1447,'Policy Characteristics'!$C:$C,0)))</f>
        <v>0</v>
      </c>
      <c r="M1447" s="261">
        <f>IF(ISBLANK(INDEX('Policy Characteristics'!G:G,MATCH($C1447,'Policy Characteristics'!$C:$C,0))),"",INDEX('Policy Characteristics'!G:G,MATCH($C1447,'Policy Characteristics'!$C:$C,0)))</f>
        <v>0.4</v>
      </c>
      <c r="N1447" s="261">
        <f>IF(ISBLANK(INDEX('Policy Characteristics'!H:H,MATCH($C1447,'Policy Characteristics'!$C:$C,0))),"",INDEX('Policy Characteristics'!H:H,MATCH($C1447,'Policy Characteristics'!$C:$C,0)))</f>
        <v>0.01</v>
      </c>
      <c r="O1447" s="254" t="str">
        <f>IF(ISBLANK(INDEX('Policy Characteristics'!I:I,MATCH($C1447,'Policy Characteristics'!$C:$C,0))),"",INDEX('Policy Characteristics'!I:I,MATCH($C1447,'Policy Characteristics'!$C:$C,0)))</f>
        <v>% reduction in fuel use</v>
      </c>
      <c r="P1447" s="254"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54" t="str">
        <f>IF(ISBLANK(INDEX('Policy Characteristics'!K:K,MATCH($C1447,'Policy Characteristics'!$C:$C,0))),"",INDEX('Policy Characteristics'!K:K,MATCH($C1447,'Policy Characteristics'!$C:$C,0)))</f>
        <v>architectural-design.html#rnd</v>
      </c>
      <c r="R1447" s="254" t="str">
        <f>IF(ISBLANK(INDEX('Policy Characteristics'!L:L,MATCH($C1447,'Policy Characteristics'!$C:$C,0))),"",INDEX('Policy Characteristics'!L:L,MATCH($C1447,'Policy Characteristics'!$C:$C,0)))</f>
        <v>research-and-development.html</v>
      </c>
    </row>
    <row r="1448" spans="1:18">
      <c r="A1448" s="254" t="str">
        <f>IF(ISBLANK(INDEX('Policy Characteristics'!A:A,MATCH($C1448,'Policy Characteristics'!$C:$C,0))),"",INDEX('Policy Characteristics'!A:A,MATCH($C1448,'Policy Characteristics'!$C:$C,0)))</f>
        <v>Research and Development</v>
      </c>
      <c r="B1448" s="262" t="str">
        <f>IF(ISBLANK(INDEX('Policy Characteristics'!B:B,MATCH($C1448,'Policy Characteristics'!$C:$C,0))),"",INDEX('Policy Characteristics'!B:B,MATCH($C1448,'Policy Characteristics'!$C:$C,0)))</f>
        <v>Fuel Use Reduction</v>
      </c>
      <c r="C1448" s="254" t="str">
        <f t="shared" si="67"/>
        <v>RnD Electricity Fuel Use Perc Reduction</v>
      </c>
      <c r="D1448" s="6" t="s">
        <v>3500</v>
      </c>
      <c r="E1448" s="45"/>
      <c r="F1448" s="6" t="s">
        <v>3520</v>
      </c>
      <c r="G1448" s="45"/>
      <c r="H1448" s="43">
        <v>1829</v>
      </c>
      <c r="I1448" s="324" t="s">
        <v>43</v>
      </c>
      <c r="J1448" s="255" t="str">
        <f>IF(ISBLANK(INDEX('Policy Characteristics'!D:D,MATCH($C1448,'Policy Characteristics'!$C:$C,0))),"",INDEX('Policy Characteristics'!D:D,MATCH($C1448,'Policy Characteristics'!$C:$C,0)))</f>
        <v>R&amp;D Fuel Use Reductions</v>
      </c>
      <c r="K1448" s="254" t="str">
        <f>IF(ISBLANK(INDEX('Policy Characteristics'!E:E,MATCH($C1448,'Policy Characteristics'!$C:$C,0))),"",INDEX('Policy Characteristics'!E:E,MATCH($C1448,'Policy Characteristics'!$C:$C,0)))</f>
        <v>RnD electricity fuel use reduction</v>
      </c>
      <c r="L1448" s="261">
        <f>IF(ISBLANK(INDEX('Policy Characteristics'!F:F,MATCH($C1448,'Policy Characteristics'!$C:$C,0))),"",INDEX('Policy Characteristics'!F:F,MATCH($C1448,'Policy Characteristics'!$C:$C,0)))</f>
        <v>0</v>
      </c>
      <c r="M1448" s="261">
        <f>IF(ISBLANK(INDEX('Policy Characteristics'!G:G,MATCH($C1448,'Policy Characteristics'!$C:$C,0))),"",INDEX('Policy Characteristics'!G:G,MATCH($C1448,'Policy Characteristics'!$C:$C,0)))</f>
        <v>0.4</v>
      </c>
      <c r="N1448" s="261">
        <f>IF(ISBLANK(INDEX('Policy Characteristics'!H:H,MATCH($C1448,'Policy Characteristics'!$C:$C,0))),"",INDEX('Policy Characteristics'!H:H,MATCH($C1448,'Policy Characteristics'!$C:$C,0)))</f>
        <v>0.01</v>
      </c>
      <c r="O1448" s="254" t="str">
        <f>IF(ISBLANK(INDEX('Policy Characteristics'!I:I,MATCH($C1448,'Policy Characteristics'!$C:$C,0))),"",INDEX('Policy Characteristics'!I:I,MATCH($C1448,'Policy Characteristics'!$C:$C,0)))</f>
        <v>% reduction in fuel use</v>
      </c>
      <c r="P1448" s="254"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54" t="str">
        <f>IF(ISBLANK(INDEX('Policy Characteristics'!K:K,MATCH($C1448,'Policy Characteristics'!$C:$C,0))),"",INDEX('Policy Characteristics'!K:K,MATCH($C1448,'Policy Characteristics'!$C:$C,0)))</f>
        <v>architectural-design.html#rnd</v>
      </c>
      <c r="R1448" s="254" t="str">
        <f>IF(ISBLANK(INDEX('Policy Characteristics'!L:L,MATCH($C1448,'Policy Characteristics'!$C:$C,0))),"",INDEX('Policy Characteristics'!L:L,MATCH($C1448,'Policy Characteristics'!$C:$C,0)))</f>
        <v>research-and-development.html</v>
      </c>
    </row>
    <row r="1449" spans="1:18">
      <c r="A1449" s="254" t="str">
        <f>IF(ISBLANK(INDEX('Policy Characteristics'!A:A,MATCH($C1449,'Policy Characteristics'!$C:$C,0))),"",INDEX('Policy Characteristics'!A:A,MATCH($C1449,'Policy Characteristics'!$C:$C,0)))</f>
        <v>Research and Development</v>
      </c>
      <c r="B1449" s="262" t="str">
        <f>IF(ISBLANK(INDEX('Policy Characteristics'!B:B,MATCH($C1449,'Policy Characteristics'!$C:$C,0))),"",INDEX('Policy Characteristics'!B:B,MATCH($C1449,'Policy Characteristics'!$C:$C,0)))</f>
        <v>Fuel Use Reduction</v>
      </c>
      <c r="C1449" s="254" t="str">
        <f t="shared" si="67"/>
        <v>RnD Electricity Fuel Use Perc Reduction</v>
      </c>
      <c r="D1449" s="6" t="s">
        <v>3501</v>
      </c>
      <c r="E1449" s="45"/>
      <c r="F1449" s="6" t="s">
        <v>3521</v>
      </c>
      <c r="G1449" s="45"/>
      <c r="H1449" s="43">
        <v>1830</v>
      </c>
      <c r="I1449" s="324" t="s">
        <v>43</v>
      </c>
      <c r="J1449" s="255" t="str">
        <f>IF(ISBLANK(INDEX('Policy Characteristics'!D:D,MATCH($C1449,'Policy Characteristics'!$C:$C,0))),"",INDEX('Policy Characteristics'!D:D,MATCH($C1449,'Policy Characteristics'!$C:$C,0)))</f>
        <v>R&amp;D Fuel Use Reductions</v>
      </c>
      <c r="K1449" s="254" t="str">
        <f>IF(ISBLANK(INDEX('Policy Characteristics'!E:E,MATCH($C1449,'Policy Characteristics'!$C:$C,0))),"",INDEX('Policy Characteristics'!E:E,MATCH($C1449,'Policy Characteristics'!$C:$C,0)))</f>
        <v>RnD electricity fuel use reduction</v>
      </c>
      <c r="L1449" s="261">
        <f>IF(ISBLANK(INDEX('Policy Characteristics'!F:F,MATCH($C1449,'Policy Characteristics'!$C:$C,0))),"",INDEX('Policy Characteristics'!F:F,MATCH($C1449,'Policy Characteristics'!$C:$C,0)))</f>
        <v>0</v>
      </c>
      <c r="M1449" s="261">
        <f>IF(ISBLANK(INDEX('Policy Characteristics'!G:G,MATCH($C1449,'Policy Characteristics'!$C:$C,0))),"",INDEX('Policy Characteristics'!G:G,MATCH($C1449,'Policy Characteristics'!$C:$C,0)))</f>
        <v>0.4</v>
      </c>
      <c r="N1449" s="261">
        <f>IF(ISBLANK(INDEX('Policy Characteristics'!H:H,MATCH($C1449,'Policy Characteristics'!$C:$C,0))),"",INDEX('Policy Characteristics'!H:H,MATCH($C1449,'Policy Characteristics'!$C:$C,0)))</f>
        <v>0.01</v>
      </c>
      <c r="O1449" s="254" t="str">
        <f>IF(ISBLANK(INDEX('Policy Characteristics'!I:I,MATCH($C1449,'Policy Characteristics'!$C:$C,0))),"",INDEX('Policy Characteristics'!I:I,MATCH($C1449,'Policy Characteristics'!$C:$C,0)))</f>
        <v>% reduction in fuel use</v>
      </c>
      <c r="P1449" s="254"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54" t="str">
        <f>IF(ISBLANK(INDEX('Policy Characteristics'!K:K,MATCH($C1449,'Policy Characteristics'!$C:$C,0))),"",INDEX('Policy Characteristics'!K:K,MATCH($C1449,'Policy Characteristics'!$C:$C,0)))</f>
        <v>architectural-design.html#rnd</v>
      </c>
      <c r="R1449" s="254" t="str">
        <f>IF(ISBLANK(INDEX('Policy Characteristics'!L:L,MATCH($C1449,'Policy Characteristics'!$C:$C,0))),"",INDEX('Policy Characteristics'!L:L,MATCH($C1449,'Policy Characteristics'!$C:$C,0)))</f>
        <v>research-and-development.html</v>
      </c>
    </row>
    <row r="1450" spans="1:18">
      <c r="A1450" s="254" t="str">
        <f>IF(ISBLANK(INDEX('Policy Characteristics'!A:A,MATCH($C1450,'Policy Characteristics'!$C:$C,0))),"",INDEX('Policy Characteristics'!A:A,MATCH($C1450,'Policy Characteristics'!$C:$C,0)))</f>
        <v>Research and Development</v>
      </c>
      <c r="B1450" s="262" t="str">
        <f>IF(ISBLANK(INDEX('Policy Characteristics'!B:B,MATCH($C1450,'Policy Characteristics'!$C:$C,0))),"",INDEX('Policy Characteristics'!B:B,MATCH($C1450,'Policy Characteristics'!$C:$C,0)))</f>
        <v>Fuel Use Reduction</v>
      </c>
      <c r="C1450" s="254" t="str">
        <f t="shared" si="67"/>
        <v>RnD Electricity Fuel Use Perc Reduction</v>
      </c>
      <c r="D1450" s="6" t="s">
        <v>3502</v>
      </c>
      <c r="E1450" s="45"/>
      <c r="F1450" s="6" t="s">
        <v>3522</v>
      </c>
      <c r="G1450" s="45"/>
      <c r="H1450" s="43">
        <v>1831</v>
      </c>
      <c r="I1450" s="324" t="s">
        <v>43</v>
      </c>
      <c r="J1450" s="255" t="str">
        <f>IF(ISBLANK(INDEX('Policy Characteristics'!D:D,MATCH($C1450,'Policy Characteristics'!$C:$C,0))),"",INDEX('Policy Characteristics'!D:D,MATCH($C1450,'Policy Characteristics'!$C:$C,0)))</f>
        <v>R&amp;D Fuel Use Reductions</v>
      </c>
      <c r="K1450" s="254" t="str">
        <f>IF(ISBLANK(INDEX('Policy Characteristics'!E:E,MATCH($C1450,'Policy Characteristics'!$C:$C,0))),"",INDEX('Policy Characteristics'!E:E,MATCH($C1450,'Policy Characteristics'!$C:$C,0)))</f>
        <v>RnD electricity fuel use reduction</v>
      </c>
      <c r="L1450" s="261">
        <f>IF(ISBLANK(INDEX('Policy Characteristics'!F:F,MATCH($C1450,'Policy Characteristics'!$C:$C,0))),"",INDEX('Policy Characteristics'!F:F,MATCH($C1450,'Policy Characteristics'!$C:$C,0)))</f>
        <v>0</v>
      </c>
      <c r="M1450" s="261">
        <f>IF(ISBLANK(INDEX('Policy Characteristics'!G:G,MATCH($C1450,'Policy Characteristics'!$C:$C,0))),"",INDEX('Policy Characteristics'!G:G,MATCH($C1450,'Policy Characteristics'!$C:$C,0)))</f>
        <v>0.4</v>
      </c>
      <c r="N1450" s="261">
        <f>IF(ISBLANK(INDEX('Policy Characteristics'!H:H,MATCH($C1450,'Policy Characteristics'!$C:$C,0))),"",INDEX('Policy Characteristics'!H:H,MATCH($C1450,'Policy Characteristics'!$C:$C,0)))</f>
        <v>0.01</v>
      </c>
      <c r="O1450" s="254" t="str">
        <f>IF(ISBLANK(INDEX('Policy Characteristics'!I:I,MATCH($C1450,'Policy Characteristics'!$C:$C,0))),"",INDEX('Policy Characteristics'!I:I,MATCH($C1450,'Policy Characteristics'!$C:$C,0)))</f>
        <v>% reduction in fuel use</v>
      </c>
      <c r="P1450" s="254"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54" t="str">
        <f>IF(ISBLANK(INDEX('Policy Characteristics'!K:K,MATCH($C1450,'Policy Characteristics'!$C:$C,0))),"",INDEX('Policy Characteristics'!K:K,MATCH($C1450,'Policy Characteristics'!$C:$C,0)))</f>
        <v>architectural-design.html#rnd</v>
      </c>
      <c r="R1450" s="254" t="str">
        <f>IF(ISBLANK(INDEX('Policy Characteristics'!L:L,MATCH($C1450,'Policy Characteristics'!$C:$C,0))),"",INDEX('Policy Characteristics'!L:L,MATCH($C1450,'Policy Characteristics'!$C:$C,0)))</f>
        <v>research-and-development.html</v>
      </c>
    </row>
    <row r="1451" spans="1:18">
      <c r="A1451" s="254" t="str">
        <f>IF(ISBLANK(INDEX('Policy Characteristics'!A:A,MATCH($C1451,'Policy Characteristics'!$C:$C,0))),"",INDEX('Policy Characteristics'!A:A,MATCH($C1451,'Policy Characteristics'!$C:$C,0)))</f>
        <v>Research and Development</v>
      </c>
      <c r="B1451" s="262" t="str">
        <f>IF(ISBLANK(INDEX('Policy Characteristics'!B:B,MATCH($C1451,'Policy Characteristics'!$C:$C,0))),"",INDEX('Policy Characteristics'!B:B,MATCH($C1451,'Policy Characteristics'!$C:$C,0)))</f>
        <v>Fuel Use Reduction</v>
      </c>
      <c r="C1451" s="254" t="str">
        <f t="shared" si="67"/>
        <v>RnD Electricity Fuel Use Perc Reduction</v>
      </c>
      <c r="D1451" s="6" t="s">
        <v>3503</v>
      </c>
      <c r="E1451" s="45"/>
      <c r="F1451" s="6" t="s">
        <v>3523</v>
      </c>
      <c r="G1451" s="45"/>
      <c r="H1451" s="43">
        <v>1832</v>
      </c>
      <c r="I1451" s="324" t="s">
        <v>43</v>
      </c>
      <c r="J1451" s="255" t="str">
        <f>IF(ISBLANK(INDEX('Policy Characteristics'!D:D,MATCH($C1451,'Policy Characteristics'!$C:$C,0))),"",INDEX('Policy Characteristics'!D:D,MATCH($C1451,'Policy Characteristics'!$C:$C,0)))</f>
        <v>R&amp;D Fuel Use Reductions</v>
      </c>
      <c r="K1451" s="254" t="str">
        <f>IF(ISBLANK(INDEX('Policy Characteristics'!E:E,MATCH($C1451,'Policy Characteristics'!$C:$C,0))),"",INDEX('Policy Characteristics'!E:E,MATCH($C1451,'Policy Characteristics'!$C:$C,0)))</f>
        <v>RnD electricity fuel use reduction</v>
      </c>
      <c r="L1451" s="261">
        <f>IF(ISBLANK(INDEX('Policy Characteristics'!F:F,MATCH($C1451,'Policy Characteristics'!$C:$C,0))),"",INDEX('Policy Characteristics'!F:F,MATCH($C1451,'Policy Characteristics'!$C:$C,0)))</f>
        <v>0</v>
      </c>
      <c r="M1451" s="261">
        <f>IF(ISBLANK(INDEX('Policy Characteristics'!G:G,MATCH($C1451,'Policy Characteristics'!$C:$C,0))),"",INDEX('Policy Characteristics'!G:G,MATCH($C1451,'Policy Characteristics'!$C:$C,0)))</f>
        <v>0.4</v>
      </c>
      <c r="N1451" s="261">
        <f>IF(ISBLANK(INDEX('Policy Characteristics'!H:H,MATCH($C1451,'Policy Characteristics'!$C:$C,0))),"",INDEX('Policy Characteristics'!H:H,MATCH($C1451,'Policy Characteristics'!$C:$C,0)))</f>
        <v>0.01</v>
      </c>
      <c r="O1451" s="254" t="str">
        <f>IF(ISBLANK(INDEX('Policy Characteristics'!I:I,MATCH($C1451,'Policy Characteristics'!$C:$C,0))),"",INDEX('Policy Characteristics'!I:I,MATCH($C1451,'Policy Characteristics'!$C:$C,0)))</f>
        <v>% reduction in fuel use</v>
      </c>
      <c r="P1451" s="254"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54" t="str">
        <f>IF(ISBLANK(INDEX('Policy Characteristics'!K:K,MATCH($C1451,'Policy Characteristics'!$C:$C,0))),"",INDEX('Policy Characteristics'!K:K,MATCH($C1451,'Policy Characteristics'!$C:$C,0)))</f>
        <v>architectural-design.html#rnd</v>
      </c>
      <c r="R1451" s="254" t="str">
        <f>IF(ISBLANK(INDEX('Policy Characteristics'!L:L,MATCH($C1451,'Policy Characteristics'!$C:$C,0))),"",INDEX('Policy Characteristics'!L:L,MATCH($C1451,'Policy Characteristics'!$C:$C,0)))</f>
        <v>research-and-development.html</v>
      </c>
    </row>
    <row r="1452" spans="1:18">
      <c r="A1452" s="254" t="str">
        <f>IF(ISBLANK(INDEX('Policy Characteristics'!A:A,MATCH($C1452,'Policy Characteristics'!$C:$C,0))),"",INDEX('Policy Characteristics'!A:A,MATCH($C1452,'Policy Characteristics'!$C:$C,0)))</f>
        <v>Research and Development</v>
      </c>
      <c r="B1452" s="262" t="str">
        <f>IF(ISBLANK(INDEX('Policy Characteristics'!B:B,MATCH($C1452,'Policy Characteristics'!$C:$C,0))),"",INDEX('Policy Characteristics'!B:B,MATCH($C1452,'Policy Characteristics'!$C:$C,0)))</f>
        <v>Fuel Use Reduction</v>
      </c>
      <c r="C1452" s="254" t="str">
        <f t="shared" si="67"/>
        <v>RnD Electricity Fuel Use Perc Reduction</v>
      </c>
      <c r="D1452" s="6" t="s">
        <v>3592</v>
      </c>
      <c r="E1452" s="45"/>
      <c r="F1452" s="6" t="s">
        <v>3594</v>
      </c>
      <c r="G1452" s="45"/>
      <c r="H1452" s="43">
        <v>1833</v>
      </c>
      <c r="I1452" s="324" t="s">
        <v>43</v>
      </c>
      <c r="J1452" s="255" t="str">
        <f>IF(ISBLANK(INDEX('Policy Characteristics'!D:D,MATCH($C1452,'Policy Characteristics'!$C:$C,0))),"",INDEX('Policy Characteristics'!D:D,MATCH($C1452,'Policy Characteristics'!$C:$C,0)))</f>
        <v>R&amp;D Fuel Use Reductions</v>
      </c>
      <c r="K1452" s="254" t="str">
        <f>IF(ISBLANK(INDEX('Policy Characteristics'!E:E,MATCH($C1452,'Policy Characteristics'!$C:$C,0))),"",INDEX('Policy Characteristics'!E:E,MATCH($C1452,'Policy Characteristics'!$C:$C,0)))</f>
        <v>RnD electricity fuel use reduction</v>
      </c>
      <c r="L1452" s="261">
        <f>IF(ISBLANK(INDEX('Policy Characteristics'!F:F,MATCH($C1452,'Policy Characteristics'!$C:$C,0))),"",INDEX('Policy Characteristics'!F:F,MATCH($C1452,'Policy Characteristics'!$C:$C,0)))</f>
        <v>0</v>
      </c>
      <c r="M1452" s="261">
        <f>IF(ISBLANK(INDEX('Policy Characteristics'!G:G,MATCH($C1452,'Policy Characteristics'!$C:$C,0))),"",INDEX('Policy Characteristics'!G:G,MATCH($C1452,'Policy Characteristics'!$C:$C,0)))</f>
        <v>0.4</v>
      </c>
      <c r="N1452" s="261">
        <f>IF(ISBLANK(INDEX('Policy Characteristics'!H:H,MATCH($C1452,'Policy Characteristics'!$C:$C,0))),"",INDEX('Policy Characteristics'!H:H,MATCH($C1452,'Policy Characteristics'!$C:$C,0)))</f>
        <v>0.01</v>
      </c>
      <c r="O1452" s="254" t="str">
        <f>IF(ISBLANK(INDEX('Policy Characteristics'!I:I,MATCH($C1452,'Policy Characteristics'!$C:$C,0))),"",INDEX('Policy Characteristics'!I:I,MATCH($C1452,'Policy Characteristics'!$C:$C,0)))</f>
        <v>% reduction in fuel use</v>
      </c>
      <c r="P1452" s="254"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54" t="str">
        <f>IF(ISBLANK(INDEX('Policy Characteristics'!K:K,MATCH($C1452,'Policy Characteristics'!$C:$C,0))),"",INDEX('Policy Characteristics'!K:K,MATCH($C1452,'Policy Characteristics'!$C:$C,0)))</f>
        <v>architectural-design.html#rnd</v>
      </c>
      <c r="R1452" s="254" t="str">
        <f>IF(ISBLANK(INDEX('Policy Characteristics'!L:L,MATCH($C1452,'Policy Characteristics'!$C:$C,0))),"",INDEX('Policy Characteristics'!L:L,MATCH($C1452,'Policy Characteristics'!$C:$C,0)))</f>
        <v>research-and-development.html</v>
      </c>
    </row>
    <row r="1453" spans="1:18">
      <c r="A1453" s="254" t="str">
        <f>IF(ISBLANK(INDEX('Policy Characteristics'!A:A,MATCH($C1453,'Policy Characteristics'!$C:$C,0))),"",INDEX('Policy Characteristics'!A:A,MATCH($C1453,'Policy Characteristics'!$C:$C,0)))</f>
        <v>Research and Development</v>
      </c>
      <c r="B1453" s="262" t="str">
        <f>IF(ISBLANK(INDEX('Policy Characteristics'!B:B,MATCH($C1453,'Policy Characteristics'!$C:$C,0))),"",INDEX('Policy Characteristics'!B:B,MATCH($C1453,'Policy Characteristics'!$C:$C,0)))</f>
        <v>Fuel Use Reduction</v>
      </c>
      <c r="C1453" s="254" t="str">
        <f t="shared" si="67"/>
        <v>RnD Electricity Fuel Use Perc Reduction</v>
      </c>
      <c r="D1453" s="6" t="s">
        <v>3593</v>
      </c>
      <c r="E1453" s="45"/>
      <c r="F1453" s="6" t="s">
        <v>3595</v>
      </c>
      <c r="G1453" s="45"/>
      <c r="H1453" s="43">
        <v>2246</v>
      </c>
      <c r="I1453" s="324" t="s">
        <v>43</v>
      </c>
      <c r="J1453" s="255" t="str">
        <f>IF(ISBLANK(INDEX('Policy Characteristics'!D:D,MATCH($C1453,'Policy Characteristics'!$C:$C,0))),"",INDEX('Policy Characteristics'!D:D,MATCH($C1453,'Policy Characteristics'!$C:$C,0)))</f>
        <v>R&amp;D Fuel Use Reductions</v>
      </c>
      <c r="K1453" s="254" t="str">
        <f>IF(ISBLANK(INDEX('Policy Characteristics'!E:E,MATCH($C1453,'Policy Characteristics'!$C:$C,0))),"",INDEX('Policy Characteristics'!E:E,MATCH($C1453,'Policy Characteristics'!$C:$C,0)))</f>
        <v>RnD electricity fuel use reduction</v>
      </c>
      <c r="L1453" s="261">
        <f>IF(ISBLANK(INDEX('Policy Characteristics'!F:F,MATCH($C1453,'Policy Characteristics'!$C:$C,0))),"",INDEX('Policy Characteristics'!F:F,MATCH($C1453,'Policy Characteristics'!$C:$C,0)))</f>
        <v>0</v>
      </c>
      <c r="M1453" s="261">
        <f>IF(ISBLANK(INDEX('Policy Characteristics'!G:G,MATCH($C1453,'Policy Characteristics'!$C:$C,0))),"",INDEX('Policy Characteristics'!G:G,MATCH($C1453,'Policy Characteristics'!$C:$C,0)))</f>
        <v>0.4</v>
      </c>
      <c r="N1453" s="261">
        <f>IF(ISBLANK(INDEX('Policy Characteristics'!H:H,MATCH($C1453,'Policy Characteristics'!$C:$C,0))),"",INDEX('Policy Characteristics'!H:H,MATCH($C1453,'Policy Characteristics'!$C:$C,0)))</f>
        <v>0.01</v>
      </c>
      <c r="O1453" s="254" t="str">
        <f>IF(ISBLANK(INDEX('Policy Characteristics'!I:I,MATCH($C1453,'Policy Characteristics'!$C:$C,0))),"",INDEX('Policy Characteristics'!I:I,MATCH($C1453,'Policy Characteristics'!$C:$C,0)))</f>
        <v>% reduction in fuel use</v>
      </c>
      <c r="P1453" s="254"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54" t="str">
        <f>IF(ISBLANK(INDEX('Policy Characteristics'!K:K,MATCH($C1453,'Policy Characteristics'!$C:$C,0))),"",INDEX('Policy Characteristics'!K:K,MATCH($C1453,'Policy Characteristics'!$C:$C,0)))</f>
        <v>architectural-design.html#rnd</v>
      </c>
      <c r="R1453" s="254" t="str">
        <f>IF(ISBLANK(INDEX('Policy Characteristics'!L:L,MATCH($C1453,'Policy Characteristics'!$C:$C,0))),"",INDEX('Policy Characteristics'!L:L,MATCH($C1453,'Policy Characteristics'!$C:$C,0)))</f>
        <v>research-and-development.html</v>
      </c>
    </row>
    <row r="1454" spans="1:18">
      <c r="A1454" s="254" t="str">
        <f>IF(ISBLANK(INDEX('Policy Characteristics'!A:A,MATCH($C1454,'Policy Characteristics'!$C:$C,0))),"",INDEX('Policy Characteristics'!A:A,MATCH($C1454,'Policy Characteristics'!$C:$C,0)))</f>
        <v>Research and Development</v>
      </c>
      <c r="B1454" s="262" t="str">
        <f>IF(ISBLANK(INDEX('Policy Characteristics'!B:B,MATCH($C1454,'Policy Characteristics'!$C:$C,0))),"",INDEX('Policy Characteristics'!B:B,MATCH($C1454,'Policy Characteristics'!$C:$C,0)))</f>
        <v>Fuel Use Reduction</v>
      </c>
      <c r="C1454" t="s">
        <v>297</v>
      </c>
      <c r="D1454" t="s">
        <v>3066</v>
      </c>
      <c r="E1454" s="45"/>
      <c r="F1454" s="6" t="s">
        <v>3093</v>
      </c>
      <c r="G1454" s="45"/>
      <c r="H1454" s="43">
        <v>1487</v>
      </c>
      <c r="I1454" s="324" t="s">
        <v>43</v>
      </c>
      <c r="J1454" s="255" t="str">
        <f>IF(ISBLANK(INDEX('Policy Characteristics'!D:D,MATCH($C1454,'Policy Characteristics'!$C:$C,0))),"",INDEX('Policy Characteristics'!D:D,MATCH($C1454,'Policy Characteristics'!$C:$C,0)))</f>
        <v>R&amp;D Fuel Use Reductions</v>
      </c>
      <c r="K1454" s="254" t="str">
        <f>IF(ISBLANK(INDEX('Policy Characteristics'!E:E,MATCH($C1454,'Policy Characteristics'!$C:$C,0))),"",INDEX('Policy Characteristics'!E:E,MATCH($C1454,'Policy Characteristics'!$C:$C,0)))</f>
        <v>RnD industry fuel use reduction</v>
      </c>
      <c r="L1454" s="261">
        <f>IF(ISBLANK(INDEX('Policy Characteristics'!F:F,MATCH($C1454,'Policy Characteristics'!$C:$C,0))),"",INDEX('Policy Characteristics'!F:F,MATCH($C1454,'Policy Characteristics'!$C:$C,0)))</f>
        <v>0</v>
      </c>
      <c r="M1454" s="261">
        <f>IF(ISBLANK(INDEX('Policy Characteristics'!G:G,MATCH($C1454,'Policy Characteristics'!$C:$C,0))),"",INDEX('Policy Characteristics'!G:G,MATCH($C1454,'Policy Characteristics'!$C:$C,0)))</f>
        <v>0.4</v>
      </c>
      <c r="N1454" s="261">
        <f>IF(ISBLANK(INDEX('Policy Characteristics'!H:H,MATCH($C1454,'Policy Characteristics'!$C:$C,0))),"",INDEX('Policy Characteristics'!H:H,MATCH($C1454,'Policy Characteristics'!$C:$C,0)))</f>
        <v>0.01</v>
      </c>
      <c r="O1454" s="254" t="str">
        <f>IF(ISBLANK(INDEX('Policy Characteristics'!I:I,MATCH($C1454,'Policy Characteristics'!$C:$C,0))),"",INDEX('Policy Characteristics'!I:I,MATCH($C1454,'Policy Characteristics'!$C:$C,0)))</f>
        <v>% reduction in fuel use</v>
      </c>
      <c r="P1454" s="254"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54" t="str">
        <f>IF(ISBLANK(INDEX('Policy Characteristics'!K:K,MATCH($C1454,'Policy Characteristics'!$C:$C,0))),"",INDEX('Policy Characteristics'!K:K,MATCH($C1454,'Policy Characteristics'!$C:$C,0)))</f>
        <v>architectural-design.html#rnd</v>
      </c>
      <c r="R1454" s="254" t="str">
        <f>IF(ISBLANK(INDEX('Policy Characteristics'!L:L,MATCH($C1454,'Policy Characteristics'!$C:$C,0))),"",INDEX('Policy Characteristics'!L:L,MATCH($C1454,'Policy Characteristics'!$C:$C,0)))</f>
        <v>research-and-development.html</v>
      </c>
    </row>
    <row r="1455" spans="1:18">
      <c r="A1455" s="254" t="str">
        <f>IF(ISBLANK(INDEX('Policy Characteristics'!A:A,MATCH($C1455,'Policy Characteristics'!$C:$C,0))),"",INDEX('Policy Characteristics'!A:A,MATCH($C1455,'Policy Characteristics'!$C:$C,0)))</f>
        <v>Research and Development</v>
      </c>
      <c r="B1455" s="262" t="str">
        <f>IF(ISBLANK(INDEX('Policy Characteristics'!B:B,MATCH($C1455,'Policy Characteristics'!$C:$C,0))),"",INDEX('Policy Characteristics'!B:B,MATCH($C1455,'Policy Characteristics'!$C:$C,0)))</f>
        <v>Fuel Use Reduction</v>
      </c>
      <c r="C1455" s="254" t="str">
        <f t="shared" ref="C1455:C1478" si="68">C$1454</f>
        <v>RnD Industry Fuel Use Perc Reduction</v>
      </c>
      <c r="D1455" t="s">
        <v>3067</v>
      </c>
      <c r="E1455" s="45"/>
      <c r="F1455" s="6" t="s">
        <v>3094</v>
      </c>
      <c r="G1455" s="45"/>
      <c r="H1455" s="43">
        <v>1488</v>
      </c>
      <c r="I1455" s="324" t="s">
        <v>43</v>
      </c>
      <c r="J1455" s="255" t="str">
        <f>IF(ISBLANK(INDEX('Policy Characteristics'!D:D,MATCH($C1455,'Policy Characteristics'!$C:$C,0))),"",INDEX('Policy Characteristics'!D:D,MATCH($C1455,'Policy Characteristics'!$C:$C,0)))</f>
        <v>R&amp;D Fuel Use Reductions</v>
      </c>
      <c r="K1455" s="254" t="str">
        <f>IF(ISBLANK(INDEX('Policy Characteristics'!E:E,MATCH($C1455,'Policy Characteristics'!$C:$C,0))),"",INDEX('Policy Characteristics'!E:E,MATCH($C1455,'Policy Characteristics'!$C:$C,0)))</f>
        <v>RnD industry fuel use reduction</v>
      </c>
      <c r="L1455" s="261">
        <f>IF(ISBLANK(INDEX('Policy Characteristics'!F:F,MATCH($C1455,'Policy Characteristics'!$C:$C,0))),"",INDEX('Policy Characteristics'!F:F,MATCH($C1455,'Policy Characteristics'!$C:$C,0)))</f>
        <v>0</v>
      </c>
      <c r="M1455" s="261">
        <f>IF(ISBLANK(INDEX('Policy Characteristics'!G:G,MATCH($C1455,'Policy Characteristics'!$C:$C,0))),"",INDEX('Policy Characteristics'!G:G,MATCH($C1455,'Policy Characteristics'!$C:$C,0)))</f>
        <v>0.4</v>
      </c>
      <c r="N1455" s="261">
        <f>IF(ISBLANK(INDEX('Policy Characteristics'!H:H,MATCH($C1455,'Policy Characteristics'!$C:$C,0))),"",INDEX('Policy Characteristics'!H:H,MATCH($C1455,'Policy Characteristics'!$C:$C,0)))</f>
        <v>0.01</v>
      </c>
      <c r="O1455" s="254" t="str">
        <f>IF(ISBLANK(INDEX('Policy Characteristics'!I:I,MATCH($C1455,'Policy Characteristics'!$C:$C,0))),"",INDEX('Policy Characteristics'!I:I,MATCH($C1455,'Policy Characteristics'!$C:$C,0)))</f>
        <v>% reduction in fuel use</v>
      </c>
      <c r="P1455" s="254"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54" t="str">
        <f>IF(ISBLANK(INDEX('Policy Characteristics'!K:K,MATCH($C1455,'Policy Characteristics'!$C:$C,0))),"",INDEX('Policy Characteristics'!K:K,MATCH($C1455,'Policy Characteristics'!$C:$C,0)))</f>
        <v>architectural-design.html#rnd</v>
      </c>
      <c r="R1455" s="254" t="str">
        <f>IF(ISBLANK(INDEX('Policy Characteristics'!L:L,MATCH($C1455,'Policy Characteristics'!$C:$C,0))),"",INDEX('Policy Characteristics'!L:L,MATCH($C1455,'Policy Characteristics'!$C:$C,0)))</f>
        <v>research-and-development.html</v>
      </c>
    </row>
    <row r="1456" spans="1:18">
      <c r="A1456" s="254" t="str">
        <f>IF(ISBLANK(INDEX('Policy Characteristics'!A:A,MATCH($C1456,'Policy Characteristics'!$C:$C,0))),"",INDEX('Policy Characteristics'!A:A,MATCH($C1456,'Policy Characteristics'!$C:$C,0)))</f>
        <v>Research and Development</v>
      </c>
      <c r="B1456" s="262" t="str">
        <f>IF(ISBLANK(INDEX('Policy Characteristics'!B:B,MATCH($C1456,'Policy Characteristics'!$C:$C,0))),"",INDEX('Policy Characteristics'!B:B,MATCH($C1456,'Policy Characteristics'!$C:$C,0)))</f>
        <v>Fuel Use Reduction</v>
      </c>
      <c r="C1456" s="254" t="str">
        <f t="shared" si="68"/>
        <v>RnD Industry Fuel Use Perc Reduction</v>
      </c>
      <c r="D1456" t="s">
        <v>3068</v>
      </c>
      <c r="E1456" s="45"/>
      <c r="F1456" s="6" t="s">
        <v>3095</v>
      </c>
      <c r="G1456" s="45"/>
      <c r="H1456" s="43">
        <v>1489</v>
      </c>
      <c r="I1456" s="324" t="s">
        <v>43</v>
      </c>
      <c r="J1456" s="255" t="str">
        <f>IF(ISBLANK(INDEX('Policy Characteristics'!D:D,MATCH($C1456,'Policy Characteristics'!$C:$C,0))),"",INDEX('Policy Characteristics'!D:D,MATCH($C1456,'Policy Characteristics'!$C:$C,0)))</f>
        <v>R&amp;D Fuel Use Reductions</v>
      </c>
      <c r="K1456" s="254" t="str">
        <f>IF(ISBLANK(INDEX('Policy Characteristics'!E:E,MATCH($C1456,'Policy Characteristics'!$C:$C,0))),"",INDEX('Policy Characteristics'!E:E,MATCH($C1456,'Policy Characteristics'!$C:$C,0)))</f>
        <v>RnD industry fuel use reduction</v>
      </c>
      <c r="L1456" s="261">
        <f>IF(ISBLANK(INDEX('Policy Characteristics'!F:F,MATCH($C1456,'Policy Characteristics'!$C:$C,0))),"",INDEX('Policy Characteristics'!F:F,MATCH($C1456,'Policy Characteristics'!$C:$C,0)))</f>
        <v>0</v>
      </c>
      <c r="M1456" s="261">
        <f>IF(ISBLANK(INDEX('Policy Characteristics'!G:G,MATCH($C1456,'Policy Characteristics'!$C:$C,0))),"",INDEX('Policy Characteristics'!G:G,MATCH($C1456,'Policy Characteristics'!$C:$C,0)))</f>
        <v>0.4</v>
      </c>
      <c r="N1456" s="261">
        <f>IF(ISBLANK(INDEX('Policy Characteristics'!H:H,MATCH($C1456,'Policy Characteristics'!$C:$C,0))),"",INDEX('Policy Characteristics'!H:H,MATCH($C1456,'Policy Characteristics'!$C:$C,0)))</f>
        <v>0.01</v>
      </c>
      <c r="O1456" s="254" t="str">
        <f>IF(ISBLANK(INDEX('Policy Characteristics'!I:I,MATCH($C1456,'Policy Characteristics'!$C:$C,0))),"",INDEX('Policy Characteristics'!I:I,MATCH($C1456,'Policy Characteristics'!$C:$C,0)))</f>
        <v>% reduction in fuel use</v>
      </c>
      <c r="P1456" s="254"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54" t="str">
        <f>IF(ISBLANK(INDEX('Policy Characteristics'!K:K,MATCH($C1456,'Policy Characteristics'!$C:$C,0))),"",INDEX('Policy Characteristics'!K:K,MATCH($C1456,'Policy Characteristics'!$C:$C,0)))</f>
        <v>architectural-design.html#rnd</v>
      </c>
      <c r="R1456" s="254" t="str">
        <f>IF(ISBLANK(INDEX('Policy Characteristics'!L:L,MATCH($C1456,'Policy Characteristics'!$C:$C,0))),"",INDEX('Policy Characteristics'!L:L,MATCH($C1456,'Policy Characteristics'!$C:$C,0)))</f>
        <v>research-and-development.html</v>
      </c>
    </row>
    <row r="1457" spans="1:18">
      <c r="A1457" s="254" t="str">
        <f>IF(ISBLANK(INDEX('Policy Characteristics'!A:A,MATCH($C1457,'Policy Characteristics'!$C:$C,0))),"",INDEX('Policy Characteristics'!A:A,MATCH($C1457,'Policy Characteristics'!$C:$C,0)))</f>
        <v>Research and Development</v>
      </c>
      <c r="B1457" s="262" t="str">
        <f>IF(ISBLANK(INDEX('Policy Characteristics'!B:B,MATCH($C1457,'Policy Characteristics'!$C:$C,0))),"",INDEX('Policy Characteristics'!B:B,MATCH($C1457,'Policy Characteristics'!$C:$C,0)))</f>
        <v>Fuel Use Reduction</v>
      </c>
      <c r="C1457" s="254" t="str">
        <f t="shared" si="68"/>
        <v>RnD Industry Fuel Use Perc Reduction</v>
      </c>
      <c r="D1457" t="s">
        <v>3069</v>
      </c>
      <c r="E1457" s="45"/>
      <c r="F1457" s="6" t="s">
        <v>3096</v>
      </c>
      <c r="G1457" s="45"/>
      <c r="H1457" s="43">
        <v>1490</v>
      </c>
      <c r="I1457" s="324" t="s">
        <v>43</v>
      </c>
      <c r="J1457" s="255" t="str">
        <f>IF(ISBLANK(INDEX('Policy Characteristics'!D:D,MATCH($C1457,'Policy Characteristics'!$C:$C,0))),"",INDEX('Policy Characteristics'!D:D,MATCH($C1457,'Policy Characteristics'!$C:$C,0)))</f>
        <v>R&amp;D Fuel Use Reductions</v>
      </c>
      <c r="K1457" s="254" t="str">
        <f>IF(ISBLANK(INDEX('Policy Characteristics'!E:E,MATCH($C1457,'Policy Characteristics'!$C:$C,0))),"",INDEX('Policy Characteristics'!E:E,MATCH($C1457,'Policy Characteristics'!$C:$C,0)))</f>
        <v>RnD industry fuel use reduction</v>
      </c>
      <c r="L1457" s="261">
        <f>IF(ISBLANK(INDEX('Policy Characteristics'!F:F,MATCH($C1457,'Policy Characteristics'!$C:$C,0))),"",INDEX('Policy Characteristics'!F:F,MATCH($C1457,'Policy Characteristics'!$C:$C,0)))</f>
        <v>0</v>
      </c>
      <c r="M1457" s="261">
        <f>IF(ISBLANK(INDEX('Policy Characteristics'!G:G,MATCH($C1457,'Policy Characteristics'!$C:$C,0))),"",INDEX('Policy Characteristics'!G:G,MATCH($C1457,'Policy Characteristics'!$C:$C,0)))</f>
        <v>0.4</v>
      </c>
      <c r="N1457" s="261">
        <f>IF(ISBLANK(INDEX('Policy Characteristics'!H:H,MATCH($C1457,'Policy Characteristics'!$C:$C,0))),"",INDEX('Policy Characteristics'!H:H,MATCH($C1457,'Policy Characteristics'!$C:$C,0)))</f>
        <v>0.01</v>
      </c>
      <c r="O1457" s="254" t="str">
        <f>IF(ISBLANK(INDEX('Policy Characteristics'!I:I,MATCH($C1457,'Policy Characteristics'!$C:$C,0))),"",INDEX('Policy Characteristics'!I:I,MATCH($C1457,'Policy Characteristics'!$C:$C,0)))</f>
        <v>% reduction in fuel use</v>
      </c>
      <c r="P1457" s="254"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54" t="str">
        <f>IF(ISBLANK(INDEX('Policy Characteristics'!K:K,MATCH($C1457,'Policy Characteristics'!$C:$C,0))),"",INDEX('Policy Characteristics'!K:K,MATCH($C1457,'Policy Characteristics'!$C:$C,0)))</f>
        <v>architectural-design.html#rnd</v>
      </c>
      <c r="R1457" s="254" t="str">
        <f>IF(ISBLANK(INDEX('Policy Characteristics'!L:L,MATCH($C1457,'Policy Characteristics'!$C:$C,0))),"",INDEX('Policy Characteristics'!L:L,MATCH($C1457,'Policy Characteristics'!$C:$C,0)))</f>
        <v>research-and-development.html</v>
      </c>
    </row>
    <row r="1458" spans="1:18">
      <c r="A1458" s="254" t="str">
        <f>IF(ISBLANK(INDEX('Policy Characteristics'!A:A,MATCH($C1458,'Policy Characteristics'!$C:$C,0))),"",INDEX('Policy Characteristics'!A:A,MATCH($C1458,'Policy Characteristics'!$C:$C,0)))</f>
        <v>Research and Development</v>
      </c>
      <c r="B1458" s="262" t="str">
        <f>IF(ISBLANK(INDEX('Policy Characteristics'!B:B,MATCH($C1458,'Policy Characteristics'!$C:$C,0))),"",INDEX('Policy Characteristics'!B:B,MATCH($C1458,'Policy Characteristics'!$C:$C,0)))</f>
        <v>Fuel Use Reduction</v>
      </c>
      <c r="C1458" s="254" t="str">
        <f t="shared" si="68"/>
        <v>RnD Industry Fuel Use Perc Reduction</v>
      </c>
      <c r="D1458" t="s">
        <v>3070</v>
      </c>
      <c r="E1458" s="45"/>
      <c r="F1458" s="6" t="s">
        <v>3097</v>
      </c>
      <c r="G1458" s="45"/>
      <c r="H1458" s="43">
        <v>1491</v>
      </c>
      <c r="I1458" s="324" t="s">
        <v>43</v>
      </c>
      <c r="J1458" s="255" t="str">
        <f>IF(ISBLANK(INDEX('Policy Characteristics'!D:D,MATCH($C1458,'Policy Characteristics'!$C:$C,0))),"",INDEX('Policy Characteristics'!D:D,MATCH($C1458,'Policy Characteristics'!$C:$C,0)))</f>
        <v>R&amp;D Fuel Use Reductions</v>
      </c>
      <c r="K1458" s="254" t="str">
        <f>IF(ISBLANK(INDEX('Policy Characteristics'!E:E,MATCH($C1458,'Policy Characteristics'!$C:$C,0))),"",INDEX('Policy Characteristics'!E:E,MATCH($C1458,'Policy Characteristics'!$C:$C,0)))</f>
        <v>RnD industry fuel use reduction</v>
      </c>
      <c r="L1458" s="261">
        <f>IF(ISBLANK(INDEX('Policy Characteristics'!F:F,MATCH($C1458,'Policy Characteristics'!$C:$C,0))),"",INDEX('Policy Characteristics'!F:F,MATCH($C1458,'Policy Characteristics'!$C:$C,0)))</f>
        <v>0</v>
      </c>
      <c r="M1458" s="261">
        <f>IF(ISBLANK(INDEX('Policy Characteristics'!G:G,MATCH($C1458,'Policy Characteristics'!$C:$C,0))),"",INDEX('Policy Characteristics'!G:G,MATCH($C1458,'Policy Characteristics'!$C:$C,0)))</f>
        <v>0.4</v>
      </c>
      <c r="N1458" s="261">
        <f>IF(ISBLANK(INDEX('Policy Characteristics'!H:H,MATCH($C1458,'Policy Characteristics'!$C:$C,0))),"",INDEX('Policy Characteristics'!H:H,MATCH($C1458,'Policy Characteristics'!$C:$C,0)))</f>
        <v>0.01</v>
      </c>
      <c r="O1458" s="254" t="str">
        <f>IF(ISBLANK(INDEX('Policy Characteristics'!I:I,MATCH($C1458,'Policy Characteristics'!$C:$C,0))),"",INDEX('Policy Characteristics'!I:I,MATCH($C1458,'Policy Characteristics'!$C:$C,0)))</f>
        <v>% reduction in fuel use</v>
      </c>
      <c r="P1458" s="254"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54" t="str">
        <f>IF(ISBLANK(INDEX('Policy Characteristics'!K:K,MATCH($C1458,'Policy Characteristics'!$C:$C,0))),"",INDEX('Policy Characteristics'!K:K,MATCH($C1458,'Policy Characteristics'!$C:$C,0)))</f>
        <v>architectural-design.html#rnd</v>
      </c>
      <c r="R1458" s="254" t="str">
        <f>IF(ISBLANK(INDEX('Policy Characteristics'!L:L,MATCH($C1458,'Policy Characteristics'!$C:$C,0))),"",INDEX('Policy Characteristics'!L:L,MATCH($C1458,'Policy Characteristics'!$C:$C,0)))</f>
        <v>research-and-development.html</v>
      </c>
    </row>
    <row r="1459" spans="1:18">
      <c r="A1459" s="254" t="str">
        <f>IF(ISBLANK(INDEX('Policy Characteristics'!A:A,MATCH($C1459,'Policy Characteristics'!$C:$C,0))),"",INDEX('Policy Characteristics'!A:A,MATCH($C1459,'Policy Characteristics'!$C:$C,0)))</f>
        <v>Research and Development</v>
      </c>
      <c r="B1459" s="262" t="str">
        <f>IF(ISBLANK(INDEX('Policy Characteristics'!B:B,MATCH($C1459,'Policy Characteristics'!$C:$C,0))),"",INDEX('Policy Characteristics'!B:B,MATCH($C1459,'Policy Characteristics'!$C:$C,0)))</f>
        <v>Fuel Use Reduction</v>
      </c>
      <c r="C1459" s="254" t="str">
        <f t="shared" si="68"/>
        <v>RnD Industry Fuel Use Perc Reduction</v>
      </c>
      <c r="D1459" t="s">
        <v>3071</v>
      </c>
      <c r="E1459" s="45"/>
      <c r="F1459" s="6" t="s">
        <v>3098</v>
      </c>
      <c r="G1459" s="45"/>
      <c r="H1459" s="43">
        <v>1492</v>
      </c>
      <c r="I1459" s="324" t="s">
        <v>43</v>
      </c>
      <c r="J1459" s="255" t="str">
        <f>IF(ISBLANK(INDEX('Policy Characteristics'!D:D,MATCH($C1459,'Policy Characteristics'!$C:$C,0))),"",INDEX('Policy Characteristics'!D:D,MATCH($C1459,'Policy Characteristics'!$C:$C,0)))</f>
        <v>R&amp;D Fuel Use Reductions</v>
      </c>
      <c r="K1459" s="254" t="str">
        <f>IF(ISBLANK(INDEX('Policy Characteristics'!E:E,MATCH($C1459,'Policy Characteristics'!$C:$C,0))),"",INDEX('Policy Characteristics'!E:E,MATCH($C1459,'Policy Characteristics'!$C:$C,0)))</f>
        <v>RnD industry fuel use reduction</v>
      </c>
      <c r="L1459" s="261">
        <f>IF(ISBLANK(INDEX('Policy Characteristics'!F:F,MATCH($C1459,'Policy Characteristics'!$C:$C,0))),"",INDEX('Policy Characteristics'!F:F,MATCH($C1459,'Policy Characteristics'!$C:$C,0)))</f>
        <v>0</v>
      </c>
      <c r="M1459" s="261">
        <f>IF(ISBLANK(INDEX('Policy Characteristics'!G:G,MATCH($C1459,'Policy Characteristics'!$C:$C,0))),"",INDEX('Policy Characteristics'!G:G,MATCH($C1459,'Policy Characteristics'!$C:$C,0)))</f>
        <v>0.4</v>
      </c>
      <c r="N1459" s="261">
        <f>IF(ISBLANK(INDEX('Policy Characteristics'!H:H,MATCH($C1459,'Policy Characteristics'!$C:$C,0))),"",INDEX('Policy Characteristics'!H:H,MATCH($C1459,'Policy Characteristics'!$C:$C,0)))</f>
        <v>0.01</v>
      </c>
      <c r="O1459" s="254" t="str">
        <f>IF(ISBLANK(INDEX('Policy Characteristics'!I:I,MATCH($C1459,'Policy Characteristics'!$C:$C,0))),"",INDEX('Policy Characteristics'!I:I,MATCH($C1459,'Policy Characteristics'!$C:$C,0)))</f>
        <v>% reduction in fuel use</v>
      </c>
      <c r="P1459" s="254"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54" t="str">
        <f>IF(ISBLANK(INDEX('Policy Characteristics'!K:K,MATCH($C1459,'Policy Characteristics'!$C:$C,0))),"",INDEX('Policy Characteristics'!K:K,MATCH($C1459,'Policy Characteristics'!$C:$C,0)))</f>
        <v>architectural-design.html#rnd</v>
      </c>
      <c r="R1459" s="254" t="str">
        <f>IF(ISBLANK(INDEX('Policy Characteristics'!L:L,MATCH($C1459,'Policy Characteristics'!$C:$C,0))),"",INDEX('Policy Characteristics'!L:L,MATCH($C1459,'Policy Characteristics'!$C:$C,0)))</f>
        <v>research-and-development.html</v>
      </c>
    </row>
    <row r="1460" spans="1:18">
      <c r="A1460" s="254" t="str">
        <f>IF(ISBLANK(INDEX('Policy Characteristics'!A:A,MATCH($C1460,'Policy Characteristics'!$C:$C,0))),"",INDEX('Policy Characteristics'!A:A,MATCH($C1460,'Policy Characteristics'!$C:$C,0)))</f>
        <v>Research and Development</v>
      </c>
      <c r="B1460" s="262" t="str">
        <f>IF(ISBLANK(INDEX('Policy Characteristics'!B:B,MATCH($C1460,'Policy Characteristics'!$C:$C,0))),"",INDEX('Policy Characteristics'!B:B,MATCH($C1460,'Policy Characteristics'!$C:$C,0)))</f>
        <v>Fuel Use Reduction</v>
      </c>
      <c r="C1460" s="254" t="str">
        <f t="shared" si="68"/>
        <v>RnD Industry Fuel Use Perc Reduction</v>
      </c>
      <c r="D1460" t="s">
        <v>3072</v>
      </c>
      <c r="E1460" s="45"/>
      <c r="F1460" s="6" t="s">
        <v>3099</v>
      </c>
      <c r="G1460" s="45"/>
      <c r="H1460" s="43">
        <v>1493</v>
      </c>
      <c r="I1460" s="324" t="s">
        <v>43</v>
      </c>
      <c r="J1460" s="255" t="str">
        <f>IF(ISBLANK(INDEX('Policy Characteristics'!D:D,MATCH($C1460,'Policy Characteristics'!$C:$C,0))),"",INDEX('Policy Characteristics'!D:D,MATCH($C1460,'Policy Characteristics'!$C:$C,0)))</f>
        <v>R&amp;D Fuel Use Reductions</v>
      </c>
      <c r="K1460" s="254" t="str">
        <f>IF(ISBLANK(INDEX('Policy Characteristics'!E:E,MATCH($C1460,'Policy Characteristics'!$C:$C,0))),"",INDEX('Policy Characteristics'!E:E,MATCH($C1460,'Policy Characteristics'!$C:$C,0)))</f>
        <v>RnD industry fuel use reduction</v>
      </c>
      <c r="L1460" s="261">
        <f>IF(ISBLANK(INDEX('Policy Characteristics'!F:F,MATCH($C1460,'Policy Characteristics'!$C:$C,0))),"",INDEX('Policy Characteristics'!F:F,MATCH($C1460,'Policy Characteristics'!$C:$C,0)))</f>
        <v>0</v>
      </c>
      <c r="M1460" s="261">
        <f>IF(ISBLANK(INDEX('Policy Characteristics'!G:G,MATCH($C1460,'Policy Characteristics'!$C:$C,0))),"",INDEX('Policy Characteristics'!G:G,MATCH($C1460,'Policy Characteristics'!$C:$C,0)))</f>
        <v>0.4</v>
      </c>
      <c r="N1460" s="261">
        <f>IF(ISBLANK(INDEX('Policy Characteristics'!H:H,MATCH($C1460,'Policy Characteristics'!$C:$C,0))),"",INDEX('Policy Characteristics'!H:H,MATCH($C1460,'Policy Characteristics'!$C:$C,0)))</f>
        <v>0.01</v>
      </c>
      <c r="O1460" s="254" t="str">
        <f>IF(ISBLANK(INDEX('Policy Characteristics'!I:I,MATCH($C1460,'Policy Characteristics'!$C:$C,0))),"",INDEX('Policy Characteristics'!I:I,MATCH($C1460,'Policy Characteristics'!$C:$C,0)))</f>
        <v>% reduction in fuel use</v>
      </c>
      <c r="P1460" s="254"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54" t="str">
        <f>IF(ISBLANK(INDEX('Policy Characteristics'!K:K,MATCH($C1460,'Policy Characteristics'!$C:$C,0))),"",INDEX('Policy Characteristics'!K:K,MATCH($C1460,'Policy Characteristics'!$C:$C,0)))</f>
        <v>architectural-design.html#rnd</v>
      </c>
      <c r="R1460" s="254" t="str">
        <f>IF(ISBLANK(INDEX('Policy Characteristics'!L:L,MATCH($C1460,'Policy Characteristics'!$C:$C,0))),"",INDEX('Policy Characteristics'!L:L,MATCH($C1460,'Policy Characteristics'!$C:$C,0)))</f>
        <v>research-and-development.html</v>
      </c>
    </row>
    <row r="1461" spans="1:18">
      <c r="A1461" s="254" t="str">
        <f>IF(ISBLANK(INDEX('Policy Characteristics'!A:A,MATCH($C1461,'Policy Characteristics'!$C:$C,0))),"",INDEX('Policy Characteristics'!A:A,MATCH($C1461,'Policy Characteristics'!$C:$C,0)))</f>
        <v>Research and Development</v>
      </c>
      <c r="B1461" s="262" t="str">
        <f>IF(ISBLANK(INDEX('Policy Characteristics'!B:B,MATCH($C1461,'Policy Characteristics'!$C:$C,0))),"",INDEX('Policy Characteristics'!B:B,MATCH($C1461,'Policy Characteristics'!$C:$C,0)))</f>
        <v>Fuel Use Reduction</v>
      </c>
      <c r="C1461" s="254" t="str">
        <f t="shared" si="68"/>
        <v>RnD Industry Fuel Use Perc Reduction</v>
      </c>
      <c r="D1461" t="s">
        <v>3073</v>
      </c>
      <c r="E1461" s="45"/>
      <c r="F1461" s="6" t="s">
        <v>3100</v>
      </c>
      <c r="G1461" s="45"/>
      <c r="H1461" s="43">
        <v>1494</v>
      </c>
      <c r="I1461" s="324" t="s">
        <v>43</v>
      </c>
      <c r="J1461" s="255" t="str">
        <f>IF(ISBLANK(INDEX('Policy Characteristics'!D:D,MATCH($C1461,'Policy Characteristics'!$C:$C,0))),"",INDEX('Policy Characteristics'!D:D,MATCH($C1461,'Policy Characteristics'!$C:$C,0)))</f>
        <v>R&amp;D Fuel Use Reductions</v>
      </c>
      <c r="K1461" s="254" t="str">
        <f>IF(ISBLANK(INDEX('Policy Characteristics'!E:E,MATCH($C1461,'Policy Characteristics'!$C:$C,0))),"",INDEX('Policy Characteristics'!E:E,MATCH($C1461,'Policy Characteristics'!$C:$C,0)))</f>
        <v>RnD industry fuel use reduction</v>
      </c>
      <c r="L1461" s="261">
        <f>IF(ISBLANK(INDEX('Policy Characteristics'!F:F,MATCH($C1461,'Policy Characteristics'!$C:$C,0))),"",INDEX('Policy Characteristics'!F:F,MATCH($C1461,'Policy Characteristics'!$C:$C,0)))</f>
        <v>0</v>
      </c>
      <c r="M1461" s="261">
        <f>IF(ISBLANK(INDEX('Policy Characteristics'!G:G,MATCH($C1461,'Policy Characteristics'!$C:$C,0))),"",INDEX('Policy Characteristics'!G:G,MATCH($C1461,'Policy Characteristics'!$C:$C,0)))</f>
        <v>0.4</v>
      </c>
      <c r="N1461" s="261">
        <f>IF(ISBLANK(INDEX('Policy Characteristics'!H:H,MATCH($C1461,'Policy Characteristics'!$C:$C,0))),"",INDEX('Policy Characteristics'!H:H,MATCH($C1461,'Policy Characteristics'!$C:$C,0)))</f>
        <v>0.01</v>
      </c>
      <c r="O1461" s="254" t="str">
        <f>IF(ISBLANK(INDEX('Policy Characteristics'!I:I,MATCH($C1461,'Policy Characteristics'!$C:$C,0))),"",INDEX('Policy Characteristics'!I:I,MATCH($C1461,'Policy Characteristics'!$C:$C,0)))</f>
        <v>% reduction in fuel use</v>
      </c>
      <c r="P1461" s="254" t="str">
        <f>IF(ISBLANK(INDEX('Policy Characteristics'!J:J,MATCH($C1461,'Policy Characteristics'!$C:$C,0))),"",INDEX('Policy Characteristics'!J:J,MATCH($C1461,'Policy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1" s="254" t="str">
        <f>IF(ISBLANK(INDEX('Policy Characteristics'!K:K,MATCH($C1461,'Policy Characteristics'!$C:$C,0))),"",INDEX('Policy Characteristics'!K:K,MATCH($C1461,'Policy Characteristics'!$C:$C,0)))</f>
        <v>architectural-design.html#rnd</v>
      </c>
      <c r="R1461" s="254" t="str">
        <f>IF(ISBLANK(INDEX('Policy Characteristics'!L:L,MATCH($C1461,'Policy Characteristics'!$C:$C,0))),"",INDEX('Policy Characteristics'!L:L,MATCH($C1461,'Policy Characteristics'!$C:$C,0)))</f>
        <v>research-and-development.html</v>
      </c>
    </row>
    <row r="1462" spans="1:18">
      <c r="A1462" s="254" t="str">
        <f>IF(ISBLANK(INDEX('Policy Characteristics'!A:A,MATCH($C1462,'Policy Characteristics'!$C:$C,0))),"",INDEX('Policy Characteristics'!A:A,MATCH($C1462,'Policy Characteristics'!$C:$C,0)))</f>
        <v>Research and Development</v>
      </c>
      <c r="B1462" s="262" t="str">
        <f>IF(ISBLANK(INDEX('Policy Characteristics'!B:B,MATCH($C1462,'Policy Characteristics'!$C:$C,0))),"",INDEX('Policy Characteristics'!B:B,MATCH($C1462,'Policy Characteristics'!$C:$C,0)))</f>
        <v>Fuel Use Reduction</v>
      </c>
      <c r="C1462" s="254" t="str">
        <f t="shared" si="68"/>
        <v>RnD Industry Fuel Use Perc Reduction</v>
      </c>
      <c r="D1462" t="s">
        <v>3074</v>
      </c>
      <c r="E1462" s="45"/>
      <c r="F1462" s="6" t="s">
        <v>3101</v>
      </c>
      <c r="G1462" s="45"/>
      <c r="H1462" s="43">
        <v>1495</v>
      </c>
      <c r="I1462" s="324" t="s">
        <v>43</v>
      </c>
      <c r="J1462" s="255" t="str">
        <f>IF(ISBLANK(INDEX('Policy Characteristics'!D:D,MATCH($C1462,'Policy Characteristics'!$C:$C,0))),"",INDEX('Policy Characteristics'!D:D,MATCH($C1462,'Policy Characteristics'!$C:$C,0)))</f>
        <v>R&amp;D Fuel Use Reductions</v>
      </c>
      <c r="K1462" s="254" t="str">
        <f>IF(ISBLANK(INDEX('Policy Characteristics'!E:E,MATCH($C1462,'Policy Characteristics'!$C:$C,0))),"",INDEX('Policy Characteristics'!E:E,MATCH($C1462,'Policy Characteristics'!$C:$C,0)))</f>
        <v>RnD industry fuel use reduction</v>
      </c>
      <c r="L1462" s="261">
        <f>IF(ISBLANK(INDEX('Policy Characteristics'!F:F,MATCH($C1462,'Policy Characteristics'!$C:$C,0))),"",INDEX('Policy Characteristics'!F:F,MATCH($C1462,'Policy Characteristics'!$C:$C,0)))</f>
        <v>0</v>
      </c>
      <c r="M1462" s="261">
        <f>IF(ISBLANK(INDEX('Policy Characteristics'!G:G,MATCH($C1462,'Policy Characteristics'!$C:$C,0))),"",INDEX('Policy Characteristics'!G:G,MATCH($C1462,'Policy Characteristics'!$C:$C,0)))</f>
        <v>0.4</v>
      </c>
      <c r="N1462" s="261">
        <f>IF(ISBLANK(INDEX('Policy Characteristics'!H:H,MATCH($C1462,'Policy Characteristics'!$C:$C,0))),"",INDEX('Policy Characteristics'!H:H,MATCH($C1462,'Policy Characteristics'!$C:$C,0)))</f>
        <v>0.01</v>
      </c>
      <c r="O1462" s="254" t="str">
        <f>IF(ISBLANK(INDEX('Policy Characteristics'!I:I,MATCH($C1462,'Policy Characteristics'!$C:$C,0))),"",INDEX('Policy Characteristics'!I:I,MATCH($C1462,'Policy Characteristics'!$C:$C,0)))</f>
        <v>% reduction in fuel use</v>
      </c>
      <c r="P1462" s="254" t="str">
        <f>IF(ISBLANK(INDEX('Policy Characteristics'!J:J,MATCH($C1462,'Policy Characteristics'!$C:$C,0))),"",INDEX('Policy Characteristics'!J:J,MATCH($C1462,'Policy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2" s="254" t="str">
        <f>IF(ISBLANK(INDEX('Policy Characteristics'!K:K,MATCH($C1462,'Policy Characteristics'!$C:$C,0))),"",INDEX('Policy Characteristics'!K:K,MATCH($C1462,'Policy Characteristics'!$C:$C,0)))</f>
        <v>architectural-design.html#rnd</v>
      </c>
      <c r="R1462" s="254" t="str">
        <f>IF(ISBLANK(INDEX('Policy Characteristics'!L:L,MATCH($C1462,'Policy Characteristics'!$C:$C,0))),"",INDEX('Policy Characteristics'!L:L,MATCH($C1462,'Policy Characteristics'!$C:$C,0)))</f>
        <v>research-and-development.html</v>
      </c>
    </row>
    <row r="1463" spans="1:18">
      <c r="A1463" s="254" t="str">
        <f>IF(ISBLANK(INDEX('Policy Characteristics'!A:A,MATCH($C1463,'Policy Characteristics'!$C:$C,0))),"",INDEX('Policy Characteristics'!A:A,MATCH($C1463,'Policy Characteristics'!$C:$C,0)))</f>
        <v>Research and Development</v>
      </c>
      <c r="B1463" s="262" t="str">
        <f>IF(ISBLANK(INDEX('Policy Characteristics'!B:B,MATCH($C1463,'Policy Characteristics'!$C:$C,0))),"",INDEX('Policy Characteristics'!B:B,MATCH($C1463,'Policy Characteristics'!$C:$C,0)))</f>
        <v>Fuel Use Reduction</v>
      </c>
      <c r="C1463" s="254" t="str">
        <f t="shared" si="68"/>
        <v>RnD Industry Fuel Use Perc Reduction</v>
      </c>
      <c r="D1463" t="s">
        <v>3075</v>
      </c>
      <c r="E1463" s="45"/>
      <c r="F1463" s="6" t="s">
        <v>327</v>
      </c>
      <c r="G1463" s="45"/>
      <c r="H1463" s="43">
        <v>1496</v>
      </c>
      <c r="I1463" s="324" t="s">
        <v>43</v>
      </c>
      <c r="J1463" s="255" t="str">
        <f>IF(ISBLANK(INDEX('Policy Characteristics'!D:D,MATCH($C1463,'Policy Characteristics'!$C:$C,0))),"",INDEX('Policy Characteristics'!D:D,MATCH($C1463,'Policy Characteristics'!$C:$C,0)))</f>
        <v>R&amp;D Fuel Use Reductions</v>
      </c>
      <c r="K1463" s="254" t="str">
        <f>IF(ISBLANK(INDEX('Policy Characteristics'!E:E,MATCH($C1463,'Policy Characteristics'!$C:$C,0))),"",INDEX('Policy Characteristics'!E:E,MATCH($C1463,'Policy Characteristics'!$C:$C,0)))</f>
        <v>RnD industry fuel use reduction</v>
      </c>
      <c r="L1463" s="261">
        <f>IF(ISBLANK(INDEX('Policy Characteristics'!F:F,MATCH($C1463,'Policy Characteristics'!$C:$C,0))),"",INDEX('Policy Characteristics'!F:F,MATCH($C1463,'Policy Characteristics'!$C:$C,0)))</f>
        <v>0</v>
      </c>
      <c r="M1463" s="261">
        <f>IF(ISBLANK(INDEX('Policy Characteristics'!G:G,MATCH($C1463,'Policy Characteristics'!$C:$C,0))),"",INDEX('Policy Characteristics'!G:G,MATCH($C1463,'Policy Characteristics'!$C:$C,0)))</f>
        <v>0.4</v>
      </c>
      <c r="N1463" s="261">
        <f>IF(ISBLANK(INDEX('Policy Characteristics'!H:H,MATCH($C1463,'Policy Characteristics'!$C:$C,0))),"",INDEX('Policy Characteristics'!H:H,MATCH($C1463,'Policy Characteristics'!$C:$C,0)))</f>
        <v>0.01</v>
      </c>
      <c r="O1463" s="254" t="str">
        <f>IF(ISBLANK(INDEX('Policy Characteristics'!I:I,MATCH($C1463,'Policy Characteristics'!$C:$C,0))),"",INDEX('Policy Characteristics'!I:I,MATCH($C1463,'Policy Characteristics'!$C:$C,0)))</f>
        <v>% reduction in fuel use</v>
      </c>
      <c r="P1463" s="254" t="str">
        <f>IF(ISBLANK(INDEX('Policy Characteristics'!J:J,MATCH($C1463,'Policy Characteristics'!$C:$C,0))),"",INDEX('Policy Characteristics'!J:J,MATCH($C1463,'Policy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3" s="254" t="str">
        <f>IF(ISBLANK(INDEX('Policy Characteristics'!K:K,MATCH($C1463,'Policy Characteristics'!$C:$C,0))),"",INDEX('Policy Characteristics'!K:K,MATCH($C1463,'Policy Characteristics'!$C:$C,0)))</f>
        <v>architectural-design.html#rnd</v>
      </c>
      <c r="R1463" s="254" t="str">
        <f>IF(ISBLANK(INDEX('Policy Characteristics'!L:L,MATCH($C1463,'Policy Characteristics'!$C:$C,0))),"",INDEX('Policy Characteristics'!L:L,MATCH($C1463,'Policy Characteristics'!$C:$C,0)))</f>
        <v>research-and-development.html</v>
      </c>
    </row>
    <row r="1464" spans="1:18">
      <c r="A1464" s="254" t="str">
        <f>IF(ISBLANK(INDEX('Policy Characteristics'!A:A,MATCH($C1464,'Policy Characteristics'!$C:$C,0))),"",INDEX('Policy Characteristics'!A:A,MATCH($C1464,'Policy Characteristics'!$C:$C,0)))</f>
        <v>Research and Development</v>
      </c>
      <c r="B1464" s="262" t="str">
        <f>IF(ISBLANK(INDEX('Policy Characteristics'!B:B,MATCH($C1464,'Policy Characteristics'!$C:$C,0))),"",INDEX('Policy Characteristics'!B:B,MATCH($C1464,'Policy Characteristics'!$C:$C,0)))</f>
        <v>Fuel Use Reduction</v>
      </c>
      <c r="C1464" s="254" t="str">
        <f t="shared" si="68"/>
        <v>RnD Industry Fuel Use Perc Reduction</v>
      </c>
      <c r="D1464" t="s">
        <v>3076</v>
      </c>
      <c r="E1464" s="45"/>
      <c r="F1464" s="6" t="s">
        <v>3102</v>
      </c>
      <c r="G1464" s="45"/>
      <c r="H1464" s="43">
        <v>1497</v>
      </c>
      <c r="I1464" s="324" t="s">
        <v>43</v>
      </c>
      <c r="J1464" s="255" t="str">
        <f>IF(ISBLANK(INDEX('Policy Characteristics'!D:D,MATCH($C1464,'Policy Characteristics'!$C:$C,0))),"",INDEX('Policy Characteristics'!D:D,MATCH($C1464,'Policy Characteristics'!$C:$C,0)))</f>
        <v>R&amp;D Fuel Use Reductions</v>
      </c>
      <c r="K1464" s="254" t="str">
        <f>IF(ISBLANK(INDEX('Policy Characteristics'!E:E,MATCH($C1464,'Policy Characteristics'!$C:$C,0))),"",INDEX('Policy Characteristics'!E:E,MATCH($C1464,'Policy Characteristics'!$C:$C,0)))</f>
        <v>RnD industry fuel use reduction</v>
      </c>
      <c r="L1464" s="261">
        <f>IF(ISBLANK(INDEX('Policy Characteristics'!F:F,MATCH($C1464,'Policy Characteristics'!$C:$C,0))),"",INDEX('Policy Characteristics'!F:F,MATCH($C1464,'Policy Characteristics'!$C:$C,0)))</f>
        <v>0</v>
      </c>
      <c r="M1464" s="261">
        <f>IF(ISBLANK(INDEX('Policy Characteristics'!G:G,MATCH($C1464,'Policy Characteristics'!$C:$C,0))),"",INDEX('Policy Characteristics'!G:G,MATCH($C1464,'Policy Characteristics'!$C:$C,0)))</f>
        <v>0.4</v>
      </c>
      <c r="N1464" s="261">
        <f>IF(ISBLANK(INDEX('Policy Characteristics'!H:H,MATCH($C1464,'Policy Characteristics'!$C:$C,0))),"",INDEX('Policy Characteristics'!H:H,MATCH($C1464,'Policy Characteristics'!$C:$C,0)))</f>
        <v>0.01</v>
      </c>
      <c r="O1464" s="254" t="str">
        <f>IF(ISBLANK(INDEX('Policy Characteristics'!I:I,MATCH($C1464,'Policy Characteristics'!$C:$C,0))),"",INDEX('Policy Characteristics'!I:I,MATCH($C1464,'Policy Characteristics'!$C:$C,0)))</f>
        <v>% reduction in fuel use</v>
      </c>
      <c r="P1464" s="254" t="str">
        <f>IF(ISBLANK(INDEX('Policy Characteristics'!J:J,MATCH($C1464,'Policy Characteristics'!$C:$C,0))),"",INDEX('Policy Characteristics'!J:J,MATCH($C1464,'Policy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4" s="254" t="str">
        <f>IF(ISBLANK(INDEX('Policy Characteristics'!K:K,MATCH($C1464,'Policy Characteristics'!$C:$C,0))),"",INDEX('Policy Characteristics'!K:K,MATCH($C1464,'Policy Characteristics'!$C:$C,0)))</f>
        <v>architectural-design.html#rnd</v>
      </c>
      <c r="R1464" s="254" t="str">
        <f>IF(ISBLANK(INDEX('Policy Characteristics'!L:L,MATCH($C1464,'Policy Characteristics'!$C:$C,0))),"",INDEX('Policy Characteristics'!L:L,MATCH($C1464,'Policy Characteristics'!$C:$C,0)))</f>
        <v>research-and-development.html</v>
      </c>
    </row>
    <row r="1465" spans="1:18">
      <c r="A1465" s="254" t="str">
        <f>IF(ISBLANK(INDEX('Policy Characteristics'!A:A,MATCH($C1465,'Policy Characteristics'!$C:$C,0))),"",INDEX('Policy Characteristics'!A:A,MATCH($C1465,'Policy Characteristics'!$C:$C,0)))</f>
        <v>Research and Development</v>
      </c>
      <c r="B1465" s="262" t="str">
        <f>IF(ISBLANK(INDEX('Policy Characteristics'!B:B,MATCH($C1465,'Policy Characteristics'!$C:$C,0))),"",INDEX('Policy Characteristics'!B:B,MATCH($C1465,'Policy Characteristics'!$C:$C,0)))</f>
        <v>Fuel Use Reduction</v>
      </c>
      <c r="C1465" s="254" t="str">
        <f t="shared" si="68"/>
        <v>RnD Industry Fuel Use Perc Reduction</v>
      </c>
      <c r="D1465" t="s">
        <v>3077</v>
      </c>
      <c r="E1465" s="45"/>
      <c r="F1465" s="6" t="s">
        <v>3103</v>
      </c>
      <c r="G1465" s="45"/>
      <c r="H1465" s="43">
        <v>1498</v>
      </c>
      <c r="I1465" s="324" t="s">
        <v>43</v>
      </c>
      <c r="J1465" s="255" t="str">
        <f>IF(ISBLANK(INDEX('Policy Characteristics'!D:D,MATCH($C1465,'Policy Characteristics'!$C:$C,0))),"",INDEX('Policy Characteristics'!D:D,MATCH($C1465,'Policy Characteristics'!$C:$C,0)))</f>
        <v>R&amp;D Fuel Use Reductions</v>
      </c>
      <c r="K1465" s="254" t="str">
        <f>IF(ISBLANK(INDEX('Policy Characteristics'!E:E,MATCH($C1465,'Policy Characteristics'!$C:$C,0))),"",INDEX('Policy Characteristics'!E:E,MATCH($C1465,'Policy Characteristics'!$C:$C,0)))</f>
        <v>RnD industry fuel use reduction</v>
      </c>
      <c r="L1465" s="261">
        <f>IF(ISBLANK(INDEX('Policy Characteristics'!F:F,MATCH($C1465,'Policy Characteristics'!$C:$C,0))),"",INDEX('Policy Characteristics'!F:F,MATCH($C1465,'Policy Characteristics'!$C:$C,0)))</f>
        <v>0</v>
      </c>
      <c r="M1465" s="261">
        <f>IF(ISBLANK(INDEX('Policy Characteristics'!G:G,MATCH($C1465,'Policy Characteristics'!$C:$C,0))),"",INDEX('Policy Characteristics'!G:G,MATCH($C1465,'Policy Characteristics'!$C:$C,0)))</f>
        <v>0.4</v>
      </c>
      <c r="N1465" s="261">
        <f>IF(ISBLANK(INDEX('Policy Characteristics'!H:H,MATCH($C1465,'Policy Characteristics'!$C:$C,0))),"",INDEX('Policy Characteristics'!H:H,MATCH($C1465,'Policy Characteristics'!$C:$C,0)))</f>
        <v>0.01</v>
      </c>
      <c r="O1465" s="254" t="str">
        <f>IF(ISBLANK(INDEX('Policy Characteristics'!I:I,MATCH($C1465,'Policy Characteristics'!$C:$C,0))),"",INDEX('Policy Characteristics'!I:I,MATCH($C1465,'Policy Characteristics'!$C:$C,0)))</f>
        <v>% reduction in fuel use</v>
      </c>
      <c r="P1465" s="254" t="str">
        <f>IF(ISBLANK(INDEX('Policy Characteristics'!J:J,MATCH($C1465,'Policy Characteristics'!$C:$C,0))),"",INDEX('Policy Characteristics'!J:J,MATCH($C1465,'Policy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5" s="254" t="str">
        <f>IF(ISBLANK(INDEX('Policy Characteristics'!K:K,MATCH($C1465,'Policy Characteristics'!$C:$C,0))),"",INDEX('Policy Characteristics'!K:K,MATCH($C1465,'Policy Characteristics'!$C:$C,0)))</f>
        <v>architectural-design.html#rnd</v>
      </c>
      <c r="R1465" s="254" t="str">
        <f>IF(ISBLANK(INDEX('Policy Characteristics'!L:L,MATCH($C1465,'Policy Characteristics'!$C:$C,0))),"",INDEX('Policy Characteristics'!L:L,MATCH($C1465,'Policy Characteristics'!$C:$C,0)))</f>
        <v>research-and-development.html</v>
      </c>
    </row>
    <row r="1466" spans="1:18">
      <c r="A1466" s="254" t="str">
        <f>IF(ISBLANK(INDEX('Policy Characteristics'!A:A,MATCH($C1466,'Policy Characteristics'!$C:$C,0))),"",INDEX('Policy Characteristics'!A:A,MATCH($C1466,'Policy Characteristics'!$C:$C,0)))</f>
        <v>Research and Development</v>
      </c>
      <c r="B1466" s="262" t="str">
        <f>IF(ISBLANK(INDEX('Policy Characteristics'!B:B,MATCH($C1466,'Policy Characteristics'!$C:$C,0))),"",INDEX('Policy Characteristics'!B:B,MATCH($C1466,'Policy Characteristics'!$C:$C,0)))</f>
        <v>Fuel Use Reduction</v>
      </c>
      <c r="C1466" s="254" t="str">
        <f t="shared" si="68"/>
        <v>RnD Industry Fuel Use Perc Reduction</v>
      </c>
      <c r="D1466" t="s">
        <v>3078</v>
      </c>
      <c r="E1466" s="45"/>
      <c r="F1466" s="6" t="s">
        <v>3104</v>
      </c>
      <c r="G1466" s="45"/>
      <c r="H1466" s="43">
        <v>1499</v>
      </c>
      <c r="I1466" s="324" t="s">
        <v>43</v>
      </c>
      <c r="J1466" s="255" t="str">
        <f>IF(ISBLANK(INDEX('Policy Characteristics'!D:D,MATCH($C1466,'Policy Characteristics'!$C:$C,0))),"",INDEX('Policy Characteristics'!D:D,MATCH($C1466,'Policy Characteristics'!$C:$C,0)))</f>
        <v>R&amp;D Fuel Use Reductions</v>
      </c>
      <c r="K1466" s="254" t="str">
        <f>IF(ISBLANK(INDEX('Policy Characteristics'!E:E,MATCH($C1466,'Policy Characteristics'!$C:$C,0))),"",INDEX('Policy Characteristics'!E:E,MATCH($C1466,'Policy Characteristics'!$C:$C,0)))</f>
        <v>RnD industry fuel use reduction</v>
      </c>
      <c r="L1466" s="261">
        <f>IF(ISBLANK(INDEX('Policy Characteristics'!F:F,MATCH($C1466,'Policy Characteristics'!$C:$C,0))),"",INDEX('Policy Characteristics'!F:F,MATCH($C1466,'Policy Characteristics'!$C:$C,0)))</f>
        <v>0</v>
      </c>
      <c r="M1466" s="261">
        <f>IF(ISBLANK(INDEX('Policy Characteristics'!G:G,MATCH($C1466,'Policy Characteristics'!$C:$C,0))),"",INDEX('Policy Characteristics'!G:G,MATCH($C1466,'Policy Characteristics'!$C:$C,0)))</f>
        <v>0.4</v>
      </c>
      <c r="N1466" s="261">
        <f>IF(ISBLANK(INDEX('Policy Characteristics'!H:H,MATCH($C1466,'Policy Characteristics'!$C:$C,0))),"",INDEX('Policy Characteristics'!H:H,MATCH($C1466,'Policy Characteristics'!$C:$C,0)))</f>
        <v>0.01</v>
      </c>
      <c r="O1466" s="254" t="str">
        <f>IF(ISBLANK(INDEX('Policy Characteristics'!I:I,MATCH($C1466,'Policy Characteristics'!$C:$C,0))),"",INDEX('Policy Characteristics'!I:I,MATCH($C1466,'Policy Characteristics'!$C:$C,0)))</f>
        <v>% reduction in fuel use</v>
      </c>
      <c r="P1466" s="254" t="str">
        <f>IF(ISBLANK(INDEX('Policy Characteristics'!J:J,MATCH($C1466,'Policy Characteristics'!$C:$C,0))),"",INDEX('Policy Characteristics'!J:J,MATCH($C1466,'Policy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6" s="254" t="str">
        <f>IF(ISBLANK(INDEX('Policy Characteristics'!K:K,MATCH($C1466,'Policy Characteristics'!$C:$C,0))),"",INDEX('Policy Characteristics'!K:K,MATCH($C1466,'Policy Characteristics'!$C:$C,0)))</f>
        <v>architectural-design.html#rnd</v>
      </c>
      <c r="R1466" s="254" t="str">
        <f>IF(ISBLANK(INDEX('Policy Characteristics'!L:L,MATCH($C1466,'Policy Characteristics'!$C:$C,0))),"",INDEX('Policy Characteristics'!L:L,MATCH($C1466,'Policy Characteristics'!$C:$C,0)))</f>
        <v>research-and-development.html</v>
      </c>
    </row>
    <row r="1467" spans="1:18">
      <c r="A1467" s="254" t="str">
        <f>IF(ISBLANK(INDEX('Policy Characteristics'!A:A,MATCH($C1467,'Policy Characteristics'!$C:$C,0))),"",INDEX('Policy Characteristics'!A:A,MATCH($C1467,'Policy Characteristics'!$C:$C,0)))</f>
        <v>Research and Development</v>
      </c>
      <c r="B1467" s="262" t="str">
        <f>IF(ISBLANK(INDEX('Policy Characteristics'!B:B,MATCH($C1467,'Policy Characteristics'!$C:$C,0))),"",INDEX('Policy Characteristics'!B:B,MATCH($C1467,'Policy Characteristics'!$C:$C,0)))</f>
        <v>Fuel Use Reduction</v>
      </c>
      <c r="C1467" s="254" t="str">
        <f t="shared" si="68"/>
        <v>RnD Industry Fuel Use Perc Reduction</v>
      </c>
      <c r="D1467" t="s">
        <v>3079</v>
      </c>
      <c r="E1467" s="45"/>
      <c r="F1467" s="6" t="s">
        <v>326</v>
      </c>
      <c r="G1467" s="45"/>
      <c r="H1467" s="43">
        <v>1500</v>
      </c>
      <c r="I1467" s="324" t="s">
        <v>43</v>
      </c>
      <c r="J1467" s="255" t="str">
        <f>IF(ISBLANK(INDEX('Policy Characteristics'!D:D,MATCH($C1467,'Policy Characteristics'!$C:$C,0))),"",INDEX('Policy Characteristics'!D:D,MATCH($C1467,'Policy Characteristics'!$C:$C,0)))</f>
        <v>R&amp;D Fuel Use Reductions</v>
      </c>
      <c r="K1467" s="254" t="str">
        <f>IF(ISBLANK(INDEX('Policy Characteristics'!E:E,MATCH($C1467,'Policy Characteristics'!$C:$C,0))),"",INDEX('Policy Characteristics'!E:E,MATCH($C1467,'Policy Characteristics'!$C:$C,0)))</f>
        <v>RnD industry fuel use reduction</v>
      </c>
      <c r="L1467" s="261">
        <f>IF(ISBLANK(INDEX('Policy Characteristics'!F:F,MATCH($C1467,'Policy Characteristics'!$C:$C,0))),"",INDEX('Policy Characteristics'!F:F,MATCH($C1467,'Policy Characteristics'!$C:$C,0)))</f>
        <v>0</v>
      </c>
      <c r="M1467" s="261">
        <f>IF(ISBLANK(INDEX('Policy Characteristics'!G:G,MATCH($C1467,'Policy Characteristics'!$C:$C,0))),"",INDEX('Policy Characteristics'!G:G,MATCH($C1467,'Policy Characteristics'!$C:$C,0)))</f>
        <v>0.4</v>
      </c>
      <c r="N1467" s="261">
        <f>IF(ISBLANK(INDEX('Policy Characteristics'!H:H,MATCH($C1467,'Policy Characteristics'!$C:$C,0))),"",INDEX('Policy Characteristics'!H:H,MATCH($C1467,'Policy Characteristics'!$C:$C,0)))</f>
        <v>0.01</v>
      </c>
      <c r="O1467" s="254" t="str">
        <f>IF(ISBLANK(INDEX('Policy Characteristics'!I:I,MATCH($C1467,'Policy Characteristics'!$C:$C,0))),"",INDEX('Policy Characteristics'!I:I,MATCH($C1467,'Policy Characteristics'!$C:$C,0)))</f>
        <v>% reduction in fuel use</v>
      </c>
      <c r="P1467" s="254" t="str">
        <f>IF(ISBLANK(INDEX('Policy Characteristics'!J:J,MATCH($C1467,'Policy Characteristics'!$C:$C,0))),"",INDEX('Policy Characteristics'!J:J,MATCH($C1467,'Policy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7" s="254" t="str">
        <f>IF(ISBLANK(INDEX('Policy Characteristics'!K:K,MATCH($C1467,'Policy Characteristics'!$C:$C,0))),"",INDEX('Policy Characteristics'!K:K,MATCH($C1467,'Policy Characteristics'!$C:$C,0)))</f>
        <v>architectural-design.html#rnd</v>
      </c>
      <c r="R1467" s="254" t="str">
        <f>IF(ISBLANK(INDEX('Policy Characteristics'!L:L,MATCH($C1467,'Policy Characteristics'!$C:$C,0))),"",INDEX('Policy Characteristics'!L:L,MATCH($C1467,'Policy Characteristics'!$C:$C,0)))</f>
        <v>research-and-development.html</v>
      </c>
    </row>
    <row r="1468" spans="1:18">
      <c r="A1468" s="254" t="str">
        <f>IF(ISBLANK(INDEX('Policy Characteristics'!A:A,MATCH($C1468,'Policy Characteristics'!$C:$C,0))),"",INDEX('Policy Characteristics'!A:A,MATCH($C1468,'Policy Characteristics'!$C:$C,0)))</f>
        <v>Research and Development</v>
      </c>
      <c r="B1468" s="262" t="str">
        <f>IF(ISBLANK(INDEX('Policy Characteristics'!B:B,MATCH($C1468,'Policy Characteristics'!$C:$C,0))),"",INDEX('Policy Characteristics'!B:B,MATCH($C1468,'Policy Characteristics'!$C:$C,0)))</f>
        <v>Fuel Use Reduction</v>
      </c>
      <c r="C1468" s="254" t="str">
        <f t="shared" si="68"/>
        <v>RnD Industry Fuel Use Perc Reduction</v>
      </c>
      <c r="D1468" t="s">
        <v>3080</v>
      </c>
      <c r="E1468" s="45"/>
      <c r="F1468" s="6" t="s">
        <v>3105</v>
      </c>
      <c r="G1468" s="45"/>
      <c r="H1468" s="43">
        <v>1501</v>
      </c>
      <c r="I1468" s="324" t="s">
        <v>43</v>
      </c>
      <c r="J1468" s="255" t="str">
        <f>IF(ISBLANK(INDEX('Policy Characteristics'!D:D,MATCH($C1468,'Policy Characteristics'!$C:$C,0))),"",INDEX('Policy Characteristics'!D:D,MATCH($C1468,'Policy Characteristics'!$C:$C,0)))</f>
        <v>R&amp;D Fuel Use Reductions</v>
      </c>
      <c r="K1468" s="254" t="str">
        <f>IF(ISBLANK(INDEX('Policy Characteristics'!E:E,MATCH($C1468,'Policy Characteristics'!$C:$C,0))),"",INDEX('Policy Characteristics'!E:E,MATCH($C1468,'Policy Characteristics'!$C:$C,0)))</f>
        <v>RnD industry fuel use reduction</v>
      </c>
      <c r="L1468" s="261">
        <f>IF(ISBLANK(INDEX('Policy Characteristics'!F:F,MATCH($C1468,'Policy Characteristics'!$C:$C,0))),"",INDEX('Policy Characteristics'!F:F,MATCH($C1468,'Policy Characteristics'!$C:$C,0)))</f>
        <v>0</v>
      </c>
      <c r="M1468" s="261">
        <f>IF(ISBLANK(INDEX('Policy Characteristics'!G:G,MATCH($C1468,'Policy Characteristics'!$C:$C,0))),"",INDEX('Policy Characteristics'!G:G,MATCH($C1468,'Policy Characteristics'!$C:$C,0)))</f>
        <v>0.4</v>
      </c>
      <c r="N1468" s="261">
        <f>IF(ISBLANK(INDEX('Policy Characteristics'!H:H,MATCH($C1468,'Policy Characteristics'!$C:$C,0))),"",INDEX('Policy Characteristics'!H:H,MATCH($C1468,'Policy Characteristics'!$C:$C,0)))</f>
        <v>0.01</v>
      </c>
      <c r="O1468" s="254" t="str">
        <f>IF(ISBLANK(INDEX('Policy Characteristics'!I:I,MATCH($C1468,'Policy Characteristics'!$C:$C,0))),"",INDEX('Policy Characteristics'!I:I,MATCH($C1468,'Policy Characteristics'!$C:$C,0)))</f>
        <v>% reduction in fuel use</v>
      </c>
      <c r="P1468" s="254" t="str">
        <f>IF(ISBLANK(INDEX('Policy Characteristics'!J:J,MATCH($C1468,'Policy Characteristics'!$C:$C,0))),"",INDEX('Policy Characteristics'!J:J,MATCH($C1468,'Policy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8" s="254" t="str">
        <f>IF(ISBLANK(INDEX('Policy Characteristics'!K:K,MATCH($C1468,'Policy Characteristics'!$C:$C,0))),"",INDEX('Policy Characteristics'!K:K,MATCH($C1468,'Policy Characteristics'!$C:$C,0)))</f>
        <v>architectural-design.html#rnd</v>
      </c>
      <c r="R1468" s="254" t="str">
        <f>IF(ISBLANK(INDEX('Policy Characteristics'!L:L,MATCH($C1468,'Policy Characteristics'!$C:$C,0))),"",INDEX('Policy Characteristics'!L:L,MATCH($C1468,'Policy Characteristics'!$C:$C,0)))</f>
        <v>research-and-development.html</v>
      </c>
    </row>
    <row r="1469" spans="1:18" ht="30">
      <c r="A1469" s="254" t="str">
        <f>IF(ISBLANK(INDEX('Policy Characteristics'!A:A,MATCH($C1469,'Policy Characteristics'!$C:$C,0))),"",INDEX('Policy Characteristics'!A:A,MATCH($C1469,'Policy Characteristics'!$C:$C,0)))</f>
        <v>Research and Development</v>
      </c>
      <c r="B1469" s="262" t="str">
        <f>IF(ISBLANK(INDEX('Policy Characteristics'!B:B,MATCH($C1469,'Policy Characteristics'!$C:$C,0))),"",INDEX('Policy Characteristics'!B:B,MATCH($C1469,'Policy Characteristics'!$C:$C,0)))</f>
        <v>Fuel Use Reduction</v>
      </c>
      <c r="C1469" s="254" t="str">
        <f t="shared" si="68"/>
        <v>RnD Industry Fuel Use Perc Reduction</v>
      </c>
      <c r="D1469" t="s">
        <v>3081</v>
      </c>
      <c r="E1469" s="45"/>
      <c r="F1469" s="6" t="s">
        <v>3106</v>
      </c>
      <c r="G1469" s="45"/>
      <c r="H1469" s="43">
        <v>1502</v>
      </c>
      <c r="I1469" s="324" t="s">
        <v>43</v>
      </c>
      <c r="J1469" s="255" t="str">
        <f>IF(ISBLANK(INDEX('Policy Characteristics'!D:D,MATCH($C1469,'Policy Characteristics'!$C:$C,0))),"",INDEX('Policy Characteristics'!D:D,MATCH($C1469,'Policy Characteristics'!$C:$C,0)))</f>
        <v>R&amp;D Fuel Use Reductions</v>
      </c>
      <c r="K1469" s="254" t="str">
        <f>IF(ISBLANK(INDEX('Policy Characteristics'!E:E,MATCH($C1469,'Policy Characteristics'!$C:$C,0))),"",INDEX('Policy Characteristics'!E:E,MATCH($C1469,'Policy Characteristics'!$C:$C,0)))</f>
        <v>RnD industry fuel use reduction</v>
      </c>
      <c r="L1469" s="261">
        <f>IF(ISBLANK(INDEX('Policy Characteristics'!F:F,MATCH($C1469,'Policy Characteristics'!$C:$C,0))),"",INDEX('Policy Characteristics'!F:F,MATCH($C1469,'Policy Characteristics'!$C:$C,0)))</f>
        <v>0</v>
      </c>
      <c r="M1469" s="261">
        <f>IF(ISBLANK(INDEX('Policy Characteristics'!G:G,MATCH($C1469,'Policy Characteristics'!$C:$C,0))),"",INDEX('Policy Characteristics'!G:G,MATCH($C1469,'Policy Characteristics'!$C:$C,0)))</f>
        <v>0.4</v>
      </c>
      <c r="N1469" s="261">
        <f>IF(ISBLANK(INDEX('Policy Characteristics'!H:H,MATCH($C1469,'Policy Characteristics'!$C:$C,0))),"",INDEX('Policy Characteristics'!H:H,MATCH($C1469,'Policy Characteristics'!$C:$C,0)))</f>
        <v>0.01</v>
      </c>
      <c r="O1469" s="254" t="str">
        <f>IF(ISBLANK(INDEX('Policy Characteristics'!I:I,MATCH($C1469,'Policy Characteristics'!$C:$C,0))),"",INDEX('Policy Characteristics'!I:I,MATCH($C1469,'Policy Characteristics'!$C:$C,0)))</f>
        <v>% reduction in fuel use</v>
      </c>
      <c r="P1469" s="254" t="str">
        <f>IF(ISBLANK(INDEX('Policy Characteristics'!J:J,MATCH($C1469,'Policy Characteristics'!$C:$C,0))),"",INDEX('Policy Characteristics'!J:J,MATCH($C1469,'Policy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9" s="254" t="str">
        <f>IF(ISBLANK(INDEX('Policy Characteristics'!K:K,MATCH($C1469,'Policy Characteristics'!$C:$C,0))),"",INDEX('Policy Characteristics'!K:K,MATCH($C1469,'Policy Characteristics'!$C:$C,0)))</f>
        <v>architectural-design.html#rnd</v>
      </c>
      <c r="R1469" s="254" t="str">
        <f>IF(ISBLANK(INDEX('Policy Characteristics'!L:L,MATCH($C1469,'Policy Characteristics'!$C:$C,0))),"",INDEX('Policy Characteristics'!L:L,MATCH($C1469,'Policy Characteristics'!$C:$C,0)))</f>
        <v>research-and-development.html</v>
      </c>
    </row>
    <row r="1470" spans="1:18">
      <c r="A1470" s="254" t="str">
        <f>IF(ISBLANK(INDEX('Policy Characteristics'!A:A,MATCH($C1470,'Policy Characteristics'!$C:$C,0))),"",INDEX('Policy Characteristics'!A:A,MATCH($C1470,'Policy Characteristics'!$C:$C,0)))</f>
        <v>Research and Development</v>
      </c>
      <c r="B1470" s="262" t="str">
        <f>IF(ISBLANK(INDEX('Policy Characteristics'!B:B,MATCH($C1470,'Policy Characteristics'!$C:$C,0))),"",INDEX('Policy Characteristics'!B:B,MATCH($C1470,'Policy Characteristics'!$C:$C,0)))</f>
        <v>Fuel Use Reduction</v>
      </c>
      <c r="C1470" s="254" t="str">
        <f t="shared" si="68"/>
        <v>RnD Industry Fuel Use Perc Reduction</v>
      </c>
      <c r="D1470" t="s">
        <v>3082</v>
      </c>
      <c r="E1470" s="45"/>
      <c r="F1470" s="6" t="s">
        <v>3107</v>
      </c>
      <c r="G1470" s="45"/>
      <c r="H1470" s="43">
        <v>1503</v>
      </c>
      <c r="I1470" s="324" t="s">
        <v>43</v>
      </c>
      <c r="J1470" s="255" t="str">
        <f>IF(ISBLANK(INDEX('Policy Characteristics'!D:D,MATCH($C1470,'Policy Characteristics'!$C:$C,0))),"",INDEX('Policy Characteristics'!D:D,MATCH($C1470,'Policy Characteristics'!$C:$C,0)))</f>
        <v>R&amp;D Fuel Use Reductions</v>
      </c>
      <c r="K1470" s="254" t="str">
        <f>IF(ISBLANK(INDEX('Policy Characteristics'!E:E,MATCH($C1470,'Policy Characteristics'!$C:$C,0))),"",INDEX('Policy Characteristics'!E:E,MATCH($C1470,'Policy Characteristics'!$C:$C,0)))</f>
        <v>RnD industry fuel use reduction</v>
      </c>
      <c r="L1470" s="261">
        <f>IF(ISBLANK(INDEX('Policy Characteristics'!F:F,MATCH($C1470,'Policy Characteristics'!$C:$C,0))),"",INDEX('Policy Characteristics'!F:F,MATCH($C1470,'Policy Characteristics'!$C:$C,0)))</f>
        <v>0</v>
      </c>
      <c r="M1470" s="261">
        <f>IF(ISBLANK(INDEX('Policy Characteristics'!G:G,MATCH($C1470,'Policy Characteristics'!$C:$C,0))),"",INDEX('Policy Characteristics'!G:G,MATCH($C1470,'Policy Characteristics'!$C:$C,0)))</f>
        <v>0.4</v>
      </c>
      <c r="N1470" s="261">
        <f>IF(ISBLANK(INDEX('Policy Characteristics'!H:H,MATCH($C1470,'Policy Characteristics'!$C:$C,0))),"",INDEX('Policy Characteristics'!H:H,MATCH($C1470,'Policy Characteristics'!$C:$C,0)))</f>
        <v>0.01</v>
      </c>
      <c r="O1470" s="254" t="str">
        <f>IF(ISBLANK(INDEX('Policy Characteristics'!I:I,MATCH($C1470,'Policy Characteristics'!$C:$C,0))),"",INDEX('Policy Characteristics'!I:I,MATCH($C1470,'Policy Characteristics'!$C:$C,0)))</f>
        <v>% reduction in fuel use</v>
      </c>
      <c r="P1470" s="254" t="str">
        <f>IF(ISBLANK(INDEX('Policy Characteristics'!J:J,MATCH($C1470,'Policy Characteristics'!$C:$C,0))),"",INDEX('Policy Characteristics'!J:J,MATCH($C1470,'Policy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0" s="254" t="str">
        <f>IF(ISBLANK(INDEX('Policy Characteristics'!K:K,MATCH($C1470,'Policy Characteristics'!$C:$C,0))),"",INDEX('Policy Characteristics'!K:K,MATCH($C1470,'Policy Characteristics'!$C:$C,0)))</f>
        <v>architectural-design.html#rnd</v>
      </c>
      <c r="R1470" s="254" t="str">
        <f>IF(ISBLANK(INDEX('Policy Characteristics'!L:L,MATCH($C1470,'Policy Characteristics'!$C:$C,0))),"",INDEX('Policy Characteristics'!L:L,MATCH($C1470,'Policy Characteristics'!$C:$C,0)))</f>
        <v>research-and-development.html</v>
      </c>
    </row>
    <row r="1471" spans="1:18">
      <c r="A1471" s="254" t="str">
        <f>IF(ISBLANK(INDEX('Policy Characteristics'!A:A,MATCH($C1471,'Policy Characteristics'!$C:$C,0))),"",INDEX('Policy Characteristics'!A:A,MATCH($C1471,'Policy Characteristics'!$C:$C,0)))</f>
        <v>Research and Development</v>
      </c>
      <c r="B1471" s="262" t="str">
        <f>IF(ISBLANK(INDEX('Policy Characteristics'!B:B,MATCH($C1471,'Policy Characteristics'!$C:$C,0))),"",INDEX('Policy Characteristics'!B:B,MATCH($C1471,'Policy Characteristics'!$C:$C,0)))</f>
        <v>Fuel Use Reduction</v>
      </c>
      <c r="C1471" s="254" t="str">
        <f t="shared" si="68"/>
        <v>RnD Industry Fuel Use Perc Reduction</v>
      </c>
      <c r="D1471" t="s">
        <v>3083</v>
      </c>
      <c r="E1471" s="45"/>
      <c r="F1471" s="6" t="s">
        <v>3108</v>
      </c>
      <c r="G1471" s="45"/>
      <c r="H1471" s="43">
        <v>1504</v>
      </c>
      <c r="I1471" s="324" t="s">
        <v>43</v>
      </c>
      <c r="J1471" s="255" t="str">
        <f>IF(ISBLANK(INDEX('Policy Characteristics'!D:D,MATCH($C1471,'Policy Characteristics'!$C:$C,0))),"",INDEX('Policy Characteristics'!D:D,MATCH($C1471,'Policy Characteristics'!$C:$C,0)))</f>
        <v>R&amp;D Fuel Use Reductions</v>
      </c>
      <c r="K1471" s="254" t="str">
        <f>IF(ISBLANK(INDEX('Policy Characteristics'!E:E,MATCH($C1471,'Policy Characteristics'!$C:$C,0))),"",INDEX('Policy Characteristics'!E:E,MATCH($C1471,'Policy Characteristics'!$C:$C,0)))</f>
        <v>RnD industry fuel use reduction</v>
      </c>
      <c r="L1471" s="261">
        <f>IF(ISBLANK(INDEX('Policy Characteristics'!F:F,MATCH($C1471,'Policy Characteristics'!$C:$C,0))),"",INDEX('Policy Characteristics'!F:F,MATCH($C1471,'Policy Characteristics'!$C:$C,0)))</f>
        <v>0</v>
      </c>
      <c r="M1471" s="261">
        <f>IF(ISBLANK(INDEX('Policy Characteristics'!G:G,MATCH($C1471,'Policy Characteristics'!$C:$C,0))),"",INDEX('Policy Characteristics'!G:G,MATCH($C1471,'Policy Characteristics'!$C:$C,0)))</f>
        <v>0.4</v>
      </c>
      <c r="N1471" s="261">
        <f>IF(ISBLANK(INDEX('Policy Characteristics'!H:H,MATCH($C1471,'Policy Characteristics'!$C:$C,0))),"",INDEX('Policy Characteristics'!H:H,MATCH($C1471,'Policy Characteristics'!$C:$C,0)))</f>
        <v>0.01</v>
      </c>
      <c r="O1471" s="254" t="str">
        <f>IF(ISBLANK(INDEX('Policy Characteristics'!I:I,MATCH($C1471,'Policy Characteristics'!$C:$C,0))),"",INDEX('Policy Characteristics'!I:I,MATCH($C1471,'Policy Characteristics'!$C:$C,0)))</f>
        <v>% reduction in fuel use</v>
      </c>
      <c r="P1471" s="254" t="str">
        <f>IF(ISBLANK(INDEX('Policy Characteristics'!J:J,MATCH($C1471,'Policy Characteristics'!$C:$C,0))),"",INDEX('Policy Characteristics'!J:J,MATCH($C1471,'Policy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1" s="254" t="str">
        <f>IF(ISBLANK(INDEX('Policy Characteristics'!K:K,MATCH($C1471,'Policy Characteristics'!$C:$C,0))),"",INDEX('Policy Characteristics'!K:K,MATCH($C1471,'Policy Characteristics'!$C:$C,0)))</f>
        <v>architectural-design.html#rnd</v>
      </c>
      <c r="R1471" s="254" t="str">
        <f>IF(ISBLANK(INDEX('Policy Characteristics'!L:L,MATCH($C1471,'Policy Characteristics'!$C:$C,0))),"",INDEX('Policy Characteristics'!L:L,MATCH($C1471,'Policy Characteristics'!$C:$C,0)))</f>
        <v>research-and-development.html</v>
      </c>
    </row>
    <row r="1472" spans="1:18">
      <c r="A1472" s="254" t="str">
        <f>IF(ISBLANK(INDEX('Policy Characteristics'!A:A,MATCH($C1472,'Policy Characteristics'!$C:$C,0))),"",INDEX('Policy Characteristics'!A:A,MATCH($C1472,'Policy Characteristics'!$C:$C,0)))</f>
        <v>Research and Development</v>
      </c>
      <c r="B1472" s="262" t="str">
        <f>IF(ISBLANK(INDEX('Policy Characteristics'!B:B,MATCH($C1472,'Policy Characteristics'!$C:$C,0))),"",INDEX('Policy Characteristics'!B:B,MATCH($C1472,'Policy Characteristics'!$C:$C,0)))</f>
        <v>Fuel Use Reduction</v>
      </c>
      <c r="C1472" s="254" t="str">
        <f t="shared" si="68"/>
        <v>RnD Industry Fuel Use Perc Reduction</v>
      </c>
      <c r="D1472" t="s">
        <v>3084</v>
      </c>
      <c r="E1472" s="45"/>
      <c r="F1472" s="6" t="s">
        <v>3109</v>
      </c>
      <c r="G1472" s="45"/>
      <c r="H1472" s="43">
        <v>1505</v>
      </c>
      <c r="I1472" s="324" t="s">
        <v>43</v>
      </c>
      <c r="J1472" s="255" t="str">
        <f>IF(ISBLANK(INDEX('Policy Characteristics'!D:D,MATCH($C1472,'Policy Characteristics'!$C:$C,0))),"",INDEX('Policy Characteristics'!D:D,MATCH($C1472,'Policy Characteristics'!$C:$C,0)))</f>
        <v>R&amp;D Fuel Use Reductions</v>
      </c>
      <c r="K1472" s="254" t="str">
        <f>IF(ISBLANK(INDEX('Policy Characteristics'!E:E,MATCH($C1472,'Policy Characteristics'!$C:$C,0))),"",INDEX('Policy Characteristics'!E:E,MATCH($C1472,'Policy Characteristics'!$C:$C,0)))</f>
        <v>RnD industry fuel use reduction</v>
      </c>
      <c r="L1472" s="261">
        <f>IF(ISBLANK(INDEX('Policy Characteristics'!F:F,MATCH($C1472,'Policy Characteristics'!$C:$C,0))),"",INDEX('Policy Characteristics'!F:F,MATCH($C1472,'Policy Characteristics'!$C:$C,0)))</f>
        <v>0</v>
      </c>
      <c r="M1472" s="261">
        <f>IF(ISBLANK(INDEX('Policy Characteristics'!G:G,MATCH($C1472,'Policy Characteristics'!$C:$C,0))),"",INDEX('Policy Characteristics'!G:G,MATCH($C1472,'Policy Characteristics'!$C:$C,0)))</f>
        <v>0.4</v>
      </c>
      <c r="N1472" s="261">
        <f>IF(ISBLANK(INDEX('Policy Characteristics'!H:H,MATCH($C1472,'Policy Characteristics'!$C:$C,0))),"",INDEX('Policy Characteristics'!H:H,MATCH($C1472,'Policy Characteristics'!$C:$C,0)))</f>
        <v>0.01</v>
      </c>
      <c r="O1472" s="254" t="str">
        <f>IF(ISBLANK(INDEX('Policy Characteristics'!I:I,MATCH($C1472,'Policy Characteristics'!$C:$C,0))),"",INDEX('Policy Characteristics'!I:I,MATCH($C1472,'Policy Characteristics'!$C:$C,0)))</f>
        <v>% reduction in fuel use</v>
      </c>
      <c r="P1472" s="254" t="str">
        <f>IF(ISBLANK(INDEX('Policy Characteristics'!J:J,MATCH($C1472,'Policy Characteristics'!$C:$C,0))),"",INDEX('Policy Characteristics'!J:J,MATCH($C1472,'Policy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2" s="254" t="str">
        <f>IF(ISBLANK(INDEX('Policy Characteristics'!K:K,MATCH($C1472,'Policy Characteristics'!$C:$C,0))),"",INDEX('Policy Characteristics'!K:K,MATCH($C1472,'Policy Characteristics'!$C:$C,0)))</f>
        <v>architectural-design.html#rnd</v>
      </c>
      <c r="R1472" s="254" t="str">
        <f>IF(ISBLANK(INDEX('Policy Characteristics'!L:L,MATCH($C1472,'Policy Characteristics'!$C:$C,0))),"",INDEX('Policy Characteristics'!L:L,MATCH($C1472,'Policy Characteristics'!$C:$C,0)))</f>
        <v>research-and-development.html</v>
      </c>
    </row>
    <row r="1473" spans="1:18">
      <c r="A1473" s="254" t="str">
        <f>IF(ISBLANK(INDEX('Policy Characteristics'!A:A,MATCH($C1473,'Policy Characteristics'!$C:$C,0))),"",INDEX('Policy Characteristics'!A:A,MATCH($C1473,'Policy Characteristics'!$C:$C,0)))</f>
        <v>Research and Development</v>
      </c>
      <c r="B1473" s="262" t="str">
        <f>IF(ISBLANK(INDEX('Policy Characteristics'!B:B,MATCH($C1473,'Policy Characteristics'!$C:$C,0))),"",INDEX('Policy Characteristics'!B:B,MATCH($C1473,'Policy Characteristics'!$C:$C,0)))</f>
        <v>Fuel Use Reduction</v>
      </c>
      <c r="C1473" s="254" t="str">
        <f t="shared" si="68"/>
        <v>RnD Industry Fuel Use Perc Reduction</v>
      </c>
      <c r="D1473" t="s">
        <v>3085</v>
      </c>
      <c r="E1473" s="45"/>
      <c r="F1473" s="6" t="s">
        <v>3110</v>
      </c>
      <c r="G1473" s="45"/>
      <c r="H1473" s="43">
        <v>1506</v>
      </c>
      <c r="I1473" s="324" t="s">
        <v>43</v>
      </c>
      <c r="J1473" s="255" t="str">
        <f>IF(ISBLANK(INDEX('Policy Characteristics'!D:D,MATCH($C1473,'Policy Characteristics'!$C:$C,0))),"",INDEX('Policy Characteristics'!D:D,MATCH($C1473,'Policy Characteristics'!$C:$C,0)))</f>
        <v>R&amp;D Fuel Use Reductions</v>
      </c>
      <c r="K1473" s="254" t="str">
        <f>IF(ISBLANK(INDEX('Policy Characteristics'!E:E,MATCH($C1473,'Policy Characteristics'!$C:$C,0))),"",INDEX('Policy Characteristics'!E:E,MATCH($C1473,'Policy Characteristics'!$C:$C,0)))</f>
        <v>RnD industry fuel use reduction</v>
      </c>
      <c r="L1473" s="261">
        <f>IF(ISBLANK(INDEX('Policy Characteristics'!F:F,MATCH($C1473,'Policy Characteristics'!$C:$C,0))),"",INDEX('Policy Characteristics'!F:F,MATCH($C1473,'Policy Characteristics'!$C:$C,0)))</f>
        <v>0</v>
      </c>
      <c r="M1473" s="261">
        <f>IF(ISBLANK(INDEX('Policy Characteristics'!G:G,MATCH($C1473,'Policy Characteristics'!$C:$C,0))),"",INDEX('Policy Characteristics'!G:G,MATCH($C1473,'Policy Characteristics'!$C:$C,0)))</f>
        <v>0.4</v>
      </c>
      <c r="N1473" s="261">
        <f>IF(ISBLANK(INDEX('Policy Characteristics'!H:H,MATCH($C1473,'Policy Characteristics'!$C:$C,0))),"",INDEX('Policy Characteristics'!H:H,MATCH($C1473,'Policy Characteristics'!$C:$C,0)))</f>
        <v>0.01</v>
      </c>
      <c r="O1473" s="254" t="str">
        <f>IF(ISBLANK(INDEX('Policy Characteristics'!I:I,MATCH($C1473,'Policy Characteristics'!$C:$C,0))),"",INDEX('Policy Characteristics'!I:I,MATCH($C1473,'Policy Characteristics'!$C:$C,0)))</f>
        <v>% reduction in fuel use</v>
      </c>
      <c r="P1473" s="254" t="str">
        <f>IF(ISBLANK(INDEX('Policy Characteristics'!J:J,MATCH($C1473,'Policy Characteristics'!$C:$C,0))),"",INDEX('Policy Characteristics'!J:J,MATCH($C1473,'Policy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3" s="254" t="str">
        <f>IF(ISBLANK(INDEX('Policy Characteristics'!K:K,MATCH($C1473,'Policy Characteristics'!$C:$C,0))),"",INDEX('Policy Characteristics'!K:K,MATCH($C1473,'Policy Characteristics'!$C:$C,0)))</f>
        <v>architectural-design.html#rnd</v>
      </c>
      <c r="R1473" s="254" t="str">
        <f>IF(ISBLANK(INDEX('Policy Characteristics'!L:L,MATCH($C1473,'Policy Characteristics'!$C:$C,0))),"",INDEX('Policy Characteristics'!L:L,MATCH($C1473,'Policy Characteristics'!$C:$C,0)))</f>
        <v>research-and-development.html</v>
      </c>
    </row>
    <row r="1474" spans="1:18">
      <c r="A1474" s="254" t="str">
        <f>IF(ISBLANK(INDEX('Policy Characteristics'!A:A,MATCH($C1474,'Policy Characteristics'!$C:$C,0))),"",INDEX('Policy Characteristics'!A:A,MATCH($C1474,'Policy Characteristics'!$C:$C,0)))</f>
        <v>Research and Development</v>
      </c>
      <c r="B1474" s="262" t="str">
        <f>IF(ISBLANK(INDEX('Policy Characteristics'!B:B,MATCH($C1474,'Policy Characteristics'!$C:$C,0))),"",INDEX('Policy Characteristics'!B:B,MATCH($C1474,'Policy Characteristics'!$C:$C,0)))</f>
        <v>Fuel Use Reduction</v>
      </c>
      <c r="C1474" s="254" t="str">
        <f t="shared" si="68"/>
        <v>RnD Industry Fuel Use Perc Reduction</v>
      </c>
      <c r="D1474" t="s">
        <v>3086</v>
      </c>
      <c r="E1474" s="45"/>
      <c r="F1474" s="6" t="s">
        <v>3111</v>
      </c>
      <c r="G1474" s="45"/>
      <c r="H1474" s="43">
        <v>1507</v>
      </c>
      <c r="I1474" s="324" t="s">
        <v>43</v>
      </c>
      <c r="J1474" s="255" t="str">
        <f>IF(ISBLANK(INDEX('Policy Characteristics'!D:D,MATCH($C1474,'Policy Characteristics'!$C:$C,0))),"",INDEX('Policy Characteristics'!D:D,MATCH($C1474,'Policy Characteristics'!$C:$C,0)))</f>
        <v>R&amp;D Fuel Use Reductions</v>
      </c>
      <c r="K1474" s="254" t="str">
        <f>IF(ISBLANK(INDEX('Policy Characteristics'!E:E,MATCH($C1474,'Policy Characteristics'!$C:$C,0))),"",INDEX('Policy Characteristics'!E:E,MATCH($C1474,'Policy Characteristics'!$C:$C,0)))</f>
        <v>RnD industry fuel use reduction</v>
      </c>
      <c r="L1474" s="261">
        <f>IF(ISBLANK(INDEX('Policy Characteristics'!F:F,MATCH($C1474,'Policy Characteristics'!$C:$C,0))),"",INDEX('Policy Characteristics'!F:F,MATCH($C1474,'Policy Characteristics'!$C:$C,0)))</f>
        <v>0</v>
      </c>
      <c r="M1474" s="261">
        <f>IF(ISBLANK(INDEX('Policy Characteristics'!G:G,MATCH($C1474,'Policy Characteristics'!$C:$C,0))),"",INDEX('Policy Characteristics'!G:G,MATCH($C1474,'Policy Characteristics'!$C:$C,0)))</f>
        <v>0.4</v>
      </c>
      <c r="N1474" s="261">
        <f>IF(ISBLANK(INDEX('Policy Characteristics'!H:H,MATCH($C1474,'Policy Characteristics'!$C:$C,0))),"",INDEX('Policy Characteristics'!H:H,MATCH($C1474,'Policy Characteristics'!$C:$C,0)))</f>
        <v>0.01</v>
      </c>
      <c r="O1474" s="254" t="str">
        <f>IF(ISBLANK(INDEX('Policy Characteristics'!I:I,MATCH($C1474,'Policy Characteristics'!$C:$C,0))),"",INDEX('Policy Characteristics'!I:I,MATCH($C1474,'Policy Characteristics'!$C:$C,0)))</f>
        <v>% reduction in fuel use</v>
      </c>
      <c r="P1474" s="254" t="str">
        <f>IF(ISBLANK(INDEX('Policy Characteristics'!J:J,MATCH($C1474,'Policy Characteristics'!$C:$C,0))),"",INDEX('Policy Characteristics'!J:J,MATCH($C1474,'Policy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4" s="254" t="str">
        <f>IF(ISBLANK(INDEX('Policy Characteristics'!K:K,MATCH($C1474,'Policy Characteristics'!$C:$C,0))),"",INDEX('Policy Characteristics'!K:K,MATCH($C1474,'Policy Characteristics'!$C:$C,0)))</f>
        <v>architectural-design.html#rnd</v>
      </c>
      <c r="R1474" s="254" t="str">
        <f>IF(ISBLANK(INDEX('Policy Characteristics'!L:L,MATCH($C1474,'Policy Characteristics'!$C:$C,0))),"",INDEX('Policy Characteristics'!L:L,MATCH($C1474,'Policy Characteristics'!$C:$C,0)))</f>
        <v>research-and-development.html</v>
      </c>
    </row>
    <row r="1475" spans="1:18">
      <c r="A1475" s="254" t="str">
        <f>IF(ISBLANK(INDEX('Policy Characteristics'!A:A,MATCH($C1475,'Policy Characteristics'!$C:$C,0))),"",INDEX('Policy Characteristics'!A:A,MATCH($C1475,'Policy Characteristics'!$C:$C,0)))</f>
        <v>Research and Development</v>
      </c>
      <c r="B1475" s="262" t="str">
        <f>IF(ISBLANK(INDEX('Policy Characteristics'!B:B,MATCH($C1475,'Policy Characteristics'!$C:$C,0))),"",INDEX('Policy Characteristics'!B:B,MATCH($C1475,'Policy Characteristics'!$C:$C,0)))</f>
        <v>Fuel Use Reduction</v>
      </c>
      <c r="C1475" s="254" t="str">
        <f t="shared" si="68"/>
        <v>RnD Industry Fuel Use Perc Reduction</v>
      </c>
      <c r="D1475" t="s">
        <v>3087</v>
      </c>
      <c r="E1475" s="45"/>
      <c r="F1475" s="6" t="s">
        <v>3112</v>
      </c>
      <c r="G1475" s="45"/>
      <c r="H1475" s="43">
        <v>1508</v>
      </c>
      <c r="I1475" s="324" t="s">
        <v>43</v>
      </c>
      <c r="J1475" s="255" t="str">
        <f>IF(ISBLANK(INDEX('Policy Characteristics'!D:D,MATCH($C1475,'Policy Characteristics'!$C:$C,0))),"",INDEX('Policy Characteristics'!D:D,MATCH($C1475,'Policy Characteristics'!$C:$C,0)))</f>
        <v>R&amp;D Fuel Use Reductions</v>
      </c>
      <c r="K1475" s="254" t="str">
        <f>IF(ISBLANK(INDEX('Policy Characteristics'!E:E,MATCH($C1475,'Policy Characteristics'!$C:$C,0))),"",INDEX('Policy Characteristics'!E:E,MATCH($C1475,'Policy Characteristics'!$C:$C,0)))</f>
        <v>RnD industry fuel use reduction</v>
      </c>
      <c r="L1475" s="261">
        <f>IF(ISBLANK(INDEX('Policy Characteristics'!F:F,MATCH($C1475,'Policy Characteristics'!$C:$C,0))),"",INDEX('Policy Characteristics'!F:F,MATCH($C1475,'Policy Characteristics'!$C:$C,0)))</f>
        <v>0</v>
      </c>
      <c r="M1475" s="261">
        <f>IF(ISBLANK(INDEX('Policy Characteristics'!G:G,MATCH($C1475,'Policy Characteristics'!$C:$C,0))),"",INDEX('Policy Characteristics'!G:G,MATCH($C1475,'Policy Characteristics'!$C:$C,0)))</f>
        <v>0.4</v>
      </c>
      <c r="N1475" s="261">
        <f>IF(ISBLANK(INDEX('Policy Characteristics'!H:H,MATCH($C1475,'Policy Characteristics'!$C:$C,0))),"",INDEX('Policy Characteristics'!H:H,MATCH($C1475,'Policy Characteristics'!$C:$C,0)))</f>
        <v>0.01</v>
      </c>
      <c r="O1475" s="254" t="str">
        <f>IF(ISBLANK(INDEX('Policy Characteristics'!I:I,MATCH($C1475,'Policy Characteristics'!$C:$C,0))),"",INDEX('Policy Characteristics'!I:I,MATCH($C1475,'Policy Characteristics'!$C:$C,0)))</f>
        <v>% reduction in fuel use</v>
      </c>
      <c r="P1475" s="254" t="str">
        <f>IF(ISBLANK(INDEX('Policy Characteristics'!J:J,MATCH($C1475,'Policy Characteristics'!$C:$C,0))),"",INDEX('Policy Characteristics'!J:J,MATCH($C1475,'Policy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5" s="254" t="str">
        <f>IF(ISBLANK(INDEX('Policy Characteristics'!K:K,MATCH($C1475,'Policy Characteristics'!$C:$C,0))),"",INDEX('Policy Characteristics'!K:K,MATCH($C1475,'Policy Characteristics'!$C:$C,0)))</f>
        <v>architectural-design.html#rnd</v>
      </c>
      <c r="R1475" s="254" t="str">
        <f>IF(ISBLANK(INDEX('Policy Characteristics'!L:L,MATCH($C1475,'Policy Characteristics'!$C:$C,0))),"",INDEX('Policy Characteristics'!L:L,MATCH($C1475,'Policy Characteristics'!$C:$C,0)))</f>
        <v>research-and-development.html</v>
      </c>
    </row>
    <row r="1476" spans="1:18">
      <c r="A1476" s="254" t="str">
        <f>IF(ISBLANK(INDEX('Policy Characteristics'!A:A,MATCH($C1476,'Policy Characteristics'!$C:$C,0))),"",INDEX('Policy Characteristics'!A:A,MATCH($C1476,'Policy Characteristics'!$C:$C,0)))</f>
        <v>Research and Development</v>
      </c>
      <c r="B1476" s="262" t="str">
        <f>IF(ISBLANK(INDEX('Policy Characteristics'!B:B,MATCH($C1476,'Policy Characteristics'!$C:$C,0))),"",INDEX('Policy Characteristics'!B:B,MATCH($C1476,'Policy Characteristics'!$C:$C,0)))</f>
        <v>Fuel Use Reduction</v>
      </c>
      <c r="C1476" s="254" t="str">
        <f t="shared" si="68"/>
        <v>RnD Industry Fuel Use Perc Reduction</v>
      </c>
      <c r="D1476" t="s">
        <v>3088</v>
      </c>
      <c r="E1476" s="45"/>
      <c r="F1476" s="6" t="s">
        <v>3113</v>
      </c>
      <c r="G1476" s="45"/>
      <c r="H1476" s="43">
        <v>1509</v>
      </c>
      <c r="I1476" s="324" t="s">
        <v>43</v>
      </c>
      <c r="J1476" s="255" t="str">
        <f>IF(ISBLANK(INDEX('Policy Characteristics'!D:D,MATCH($C1476,'Policy Characteristics'!$C:$C,0))),"",INDEX('Policy Characteristics'!D:D,MATCH($C1476,'Policy Characteristics'!$C:$C,0)))</f>
        <v>R&amp;D Fuel Use Reductions</v>
      </c>
      <c r="K1476" s="254" t="str">
        <f>IF(ISBLANK(INDEX('Policy Characteristics'!E:E,MATCH($C1476,'Policy Characteristics'!$C:$C,0))),"",INDEX('Policy Characteristics'!E:E,MATCH($C1476,'Policy Characteristics'!$C:$C,0)))</f>
        <v>RnD industry fuel use reduction</v>
      </c>
      <c r="L1476" s="261">
        <f>IF(ISBLANK(INDEX('Policy Characteristics'!F:F,MATCH($C1476,'Policy Characteristics'!$C:$C,0))),"",INDEX('Policy Characteristics'!F:F,MATCH($C1476,'Policy Characteristics'!$C:$C,0)))</f>
        <v>0</v>
      </c>
      <c r="M1476" s="261">
        <f>IF(ISBLANK(INDEX('Policy Characteristics'!G:G,MATCH($C1476,'Policy Characteristics'!$C:$C,0))),"",INDEX('Policy Characteristics'!G:G,MATCH($C1476,'Policy Characteristics'!$C:$C,0)))</f>
        <v>0.4</v>
      </c>
      <c r="N1476" s="261">
        <f>IF(ISBLANK(INDEX('Policy Characteristics'!H:H,MATCH($C1476,'Policy Characteristics'!$C:$C,0))),"",INDEX('Policy Characteristics'!H:H,MATCH($C1476,'Policy Characteristics'!$C:$C,0)))</f>
        <v>0.01</v>
      </c>
      <c r="O1476" s="254" t="str">
        <f>IF(ISBLANK(INDEX('Policy Characteristics'!I:I,MATCH($C1476,'Policy Characteristics'!$C:$C,0))),"",INDEX('Policy Characteristics'!I:I,MATCH($C1476,'Policy Characteristics'!$C:$C,0)))</f>
        <v>% reduction in fuel use</v>
      </c>
      <c r="P1476" s="254" t="str">
        <f>IF(ISBLANK(INDEX('Policy Characteristics'!J:J,MATCH($C1476,'Policy Characteristics'!$C:$C,0))),"",INDEX('Policy Characteristics'!J:J,MATCH($C1476,'Policy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6" s="254" t="str">
        <f>IF(ISBLANK(INDEX('Policy Characteristics'!K:K,MATCH($C1476,'Policy Characteristics'!$C:$C,0))),"",INDEX('Policy Characteristics'!K:K,MATCH($C1476,'Policy Characteristics'!$C:$C,0)))</f>
        <v>architectural-design.html#rnd</v>
      </c>
      <c r="R1476" s="254" t="str">
        <f>IF(ISBLANK(INDEX('Policy Characteristics'!L:L,MATCH($C1476,'Policy Characteristics'!$C:$C,0))),"",INDEX('Policy Characteristics'!L:L,MATCH($C1476,'Policy Characteristics'!$C:$C,0)))</f>
        <v>research-and-development.html</v>
      </c>
    </row>
    <row r="1477" spans="1:18">
      <c r="A1477" s="254" t="str">
        <f>IF(ISBLANK(INDEX('Policy Characteristics'!A:A,MATCH($C1477,'Policy Characteristics'!$C:$C,0))),"",INDEX('Policy Characteristics'!A:A,MATCH($C1477,'Policy Characteristics'!$C:$C,0)))</f>
        <v>Research and Development</v>
      </c>
      <c r="B1477" s="262" t="str">
        <f>IF(ISBLANK(INDEX('Policy Characteristics'!B:B,MATCH($C1477,'Policy Characteristics'!$C:$C,0))),"",INDEX('Policy Characteristics'!B:B,MATCH($C1477,'Policy Characteristics'!$C:$C,0)))</f>
        <v>Fuel Use Reduction</v>
      </c>
      <c r="C1477" s="254" t="str">
        <f t="shared" si="68"/>
        <v>RnD Industry Fuel Use Perc Reduction</v>
      </c>
      <c r="D1477" t="s">
        <v>3089</v>
      </c>
      <c r="E1477" s="45"/>
      <c r="F1477" s="6" t="s">
        <v>3114</v>
      </c>
      <c r="G1477" s="45"/>
      <c r="H1477" s="43">
        <v>1510</v>
      </c>
      <c r="I1477" s="324" t="s">
        <v>43</v>
      </c>
      <c r="J1477" s="255" t="str">
        <f>IF(ISBLANK(INDEX('Policy Characteristics'!D:D,MATCH($C1477,'Policy Characteristics'!$C:$C,0))),"",INDEX('Policy Characteristics'!D:D,MATCH($C1477,'Policy Characteristics'!$C:$C,0)))</f>
        <v>R&amp;D Fuel Use Reductions</v>
      </c>
      <c r="K1477" s="254" t="str">
        <f>IF(ISBLANK(INDEX('Policy Characteristics'!E:E,MATCH($C1477,'Policy Characteristics'!$C:$C,0))),"",INDEX('Policy Characteristics'!E:E,MATCH($C1477,'Policy Characteristics'!$C:$C,0)))</f>
        <v>RnD industry fuel use reduction</v>
      </c>
      <c r="L1477" s="261">
        <f>IF(ISBLANK(INDEX('Policy Characteristics'!F:F,MATCH($C1477,'Policy Characteristics'!$C:$C,0))),"",INDEX('Policy Characteristics'!F:F,MATCH($C1477,'Policy Characteristics'!$C:$C,0)))</f>
        <v>0</v>
      </c>
      <c r="M1477" s="261">
        <f>IF(ISBLANK(INDEX('Policy Characteristics'!G:G,MATCH($C1477,'Policy Characteristics'!$C:$C,0))),"",INDEX('Policy Characteristics'!G:G,MATCH($C1477,'Policy Characteristics'!$C:$C,0)))</f>
        <v>0.4</v>
      </c>
      <c r="N1477" s="261">
        <f>IF(ISBLANK(INDEX('Policy Characteristics'!H:H,MATCH($C1477,'Policy Characteristics'!$C:$C,0))),"",INDEX('Policy Characteristics'!H:H,MATCH($C1477,'Policy Characteristics'!$C:$C,0)))</f>
        <v>0.01</v>
      </c>
      <c r="O1477" s="254" t="str">
        <f>IF(ISBLANK(INDEX('Policy Characteristics'!I:I,MATCH($C1477,'Policy Characteristics'!$C:$C,0))),"",INDEX('Policy Characteristics'!I:I,MATCH($C1477,'Policy Characteristics'!$C:$C,0)))</f>
        <v>% reduction in fuel use</v>
      </c>
      <c r="P1477" s="254" t="str">
        <f>IF(ISBLANK(INDEX('Policy Characteristics'!J:J,MATCH($C1477,'Policy Characteristics'!$C:$C,0))),"",INDEX('Policy Characteristics'!J:J,MATCH($C1477,'Policy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7" s="254" t="str">
        <f>IF(ISBLANK(INDEX('Policy Characteristics'!K:K,MATCH($C1477,'Policy Characteristics'!$C:$C,0))),"",INDEX('Policy Characteristics'!K:K,MATCH($C1477,'Policy Characteristics'!$C:$C,0)))</f>
        <v>architectural-design.html#rnd</v>
      </c>
      <c r="R1477" s="254" t="str">
        <f>IF(ISBLANK(INDEX('Policy Characteristics'!L:L,MATCH($C1477,'Policy Characteristics'!$C:$C,0))),"",INDEX('Policy Characteristics'!L:L,MATCH($C1477,'Policy Characteristics'!$C:$C,0)))</f>
        <v>research-and-development.html</v>
      </c>
    </row>
    <row r="1478" spans="1:18">
      <c r="A1478" s="254" t="str">
        <f>IF(ISBLANK(INDEX('Policy Characteristics'!A:A,MATCH($C1478,'Policy Characteristics'!$C:$C,0))),"",INDEX('Policy Characteristics'!A:A,MATCH($C1478,'Policy Characteristics'!$C:$C,0)))</f>
        <v>Research and Development</v>
      </c>
      <c r="B1478" s="262" t="str">
        <f>IF(ISBLANK(INDEX('Policy Characteristics'!B:B,MATCH($C1478,'Policy Characteristics'!$C:$C,0))),"",INDEX('Policy Characteristics'!B:B,MATCH($C1478,'Policy Characteristics'!$C:$C,0)))</f>
        <v>Fuel Use Reduction</v>
      </c>
      <c r="C1478" s="254" t="str">
        <f t="shared" si="68"/>
        <v>RnD Industry Fuel Use Perc Reduction</v>
      </c>
      <c r="D1478" t="s">
        <v>3090</v>
      </c>
      <c r="E1478" s="45"/>
      <c r="F1478" s="6" t="s">
        <v>3115</v>
      </c>
      <c r="G1478" s="45"/>
      <c r="H1478" s="43">
        <v>1511</v>
      </c>
      <c r="I1478" s="324" t="s">
        <v>43</v>
      </c>
      <c r="J1478" s="255" t="str">
        <f>IF(ISBLANK(INDEX('Policy Characteristics'!D:D,MATCH($C1478,'Policy Characteristics'!$C:$C,0))),"",INDEX('Policy Characteristics'!D:D,MATCH($C1478,'Policy Characteristics'!$C:$C,0)))</f>
        <v>R&amp;D Fuel Use Reductions</v>
      </c>
      <c r="K1478" s="254" t="str">
        <f>IF(ISBLANK(INDEX('Policy Characteristics'!E:E,MATCH($C1478,'Policy Characteristics'!$C:$C,0))),"",INDEX('Policy Characteristics'!E:E,MATCH($C1478,'Policy Characteristics'!$C:$C,0)))</f>
        <v>RnD industry fuel use reduction</v>
      </c>
      <c r="L1478" s="261">
        <f>IF(ISBLANK(INDEX('Policy Characteristics'!F:F,MATCH($C1478,'Policy Characteristics'!$C:$C,0))),"",INDEX('Policy Characteristics'!F:F,MATCH($C1478,'Policy Characteristics'!$C:$C,0)))</f>
        <v>0</v>
      </c>
      <c r="M1478" s="261">
        <f>IF(ISBLANK(INDEX('Policy Characteristics'!G:G,MATCH($C1478,'Policy Characteristics'!$C:$C,0))),"",INDEX('Policy Characteristics'!G:G,MATCH($C1478,'Policy Characteristics'!$C:$C,0)))</f>
        <v>0.4</v>
      </c>
      <c r="N1478" s="261">
        <f>IF(ISBLANK(INDEX('Policy Characteristics'!H:H,MATCH($C1478,'Policy Characteristics'!$C:$C,0))),"",INDEX('Policy Characteristics'!H:H,MATCH($C1478,'Policy Characteristics'!$C:$C,0)))</f>
        <v>0.01</v>
      </c>
      <c r="O1478" s="254" t="str">
        <f>IF(ISBLANK(INDEX('Policy Characteristics'!I:I,MATCH($C1478,'Policy Characteristics'!$C:$C,0))),"",INDEX('Policy Characteristics'!I:I,MATCH($C1478,'Policy Characteristics'!$C:$C,0)))</f>
        <v>% reduction in fuel use</v>
      </c>
      <c r="P1478" s="254" t="str">
        <f>IF(ISBLANK(INDEX('Policy Characteristics'!J:J,MATCH($C1478,'Policy Characteristics'!$C:$C,0))),"",INDEX('Policy Characteristics'!J:J,MATCH($C1478,'Policy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8" s="254" t="str">
        <f>IF(ISBLANK(INDEX('Policy Characteristics'!K:K,MATCH($C1478,'Policy Characteristics'!$C:$C,0))),"",INDEX('Policy Characteristics'!K:K,MATCH($C1478,'Policy Characteristics'!$C:$C,0)))</f>
        <v>architectural-design.html#rnd</v>
      </c>
      <c r="R1478" s="254" t="str">
        <f>IF(ISBLANK(INDEX('Policy Characteristics'!L:L,MATCH($C1478,'Policy Characteristics'!$C:$C,0))),"",INDEX('Policy Characteristics'!L:L,MATCH($C1478,'Policy Characteristics'!$C:$C,0)))</f>
        <v>research-and-development.html</v>
      </c>
    </row>
    <row r="1479" spans="1:18">
      <c r="A1479" s="254" t="str">
        <f>IF(ISBLANK(INDEX('Policy Characteristics'!A:A,MATCH($C1479,'Policy Characteristics'!$C:$C,0))),"",INDEX('Policy Characteristics'!A:A,MATCH($C1479,'Policy Characteristics'!$C:$C,0)))</f>
        <v>Research and Development</v>
      </c>
      <c r="B1479" s="262" t="str">
        <f>IF(ISBLANK(INDEX('Policy Characteristics'!B:B,MATCH($C1479,'Policy Characteristics'!$C:$C,0))),"",INDEX('Policy Characteristics'!B:B,MATCH($C1479,'Policy Characteristics'!$C:$C,0)))</f>
        <v>Fuel Use Reduction</v>
      </c>
      <c r="C1479" t="s">
        <v>298</v>
      </c>
      <c r="D1479" s="45" t="s">
        <v>2246</v>
      </c>
      <c r="E1479" s="45"/>
      <c r="F1479" s="45" t="s">
        <v>471</v>
      </c>
      <c r="G1479" s="45"/>
      <c r="H1479" s="43">
        <v>133</v>
      </c>
      <c r="I1479" s="324" t="s">
        <v>43</v>
      </c>
      <c r="J1479" s="255" t="str">
        <f>IF(ISBLANK(INDEX('Policy Characteristics'!D:D,MATCH($C1479,'Policy Characteristics'!$C:$C,0))),"",INDEX('Policy Characteristics'!D:D,MATCH($C1479,'Policy Characteristics'!$C:$C,0)))</f>
        <v>R&amp;D Fuel Use Reductions</v>
      </c>
      <c r="K1479" s="254" t="str">
        <f>IF(ISBLANK(INDEX('Policy Characteristics'!E:E,MATCH($C1479,'Policy Characteristics'!$C:$C,0))),"",INDEX('Policy Characteristics'!E:E,MATCH($C1479,'Policy Characteristics'!$C:$C,0)))</f>
        <v>RnD transportation fuel use reduction</v>
      </c>
      <c r="L1479" s="261">
        <f>IF(ISBLANK(INDEX('Policy Characteristics'!F:F,MATCH($C1479,'Policy Characteristics'!$C:$C,0))),"",INDEX('Policy Characteristics'!F:F,MATCH($C1479,'Policy Characteristics'!$C:$C,0)))</f>
        <v>0</v>
      </c>
      <c r="M1479" s="261">
        <f>IF(ISBLANK(INDEX('Policy Characteristics'!G:G,MATCH($C1479,'Policy Characteristics'!$C:$C,0))),"",INDEX('Policy Characteristics'!G:G,MATCH($C1479,'Policy Characteristics'!$C:$C,0)))</f>
        <v>0.4</v>
      </c>
      <c r="N1479" s="261">
        <f>IF(ISBLANK(INDEX('Policy Characteristics'!H:H,MATCH($C1479,'Policy Characteristics'!$C:$C,0))),"",INDEX('Policy Characteristics'!H:H,MATCH($C1479,'Policy Characteristics'!$C:$C,0)))</f>
        <v>0.01</v>
      </c>
      <c r="O1479" s="254" t="str">
        <f>IF(ISBLANK(INDEX('Policy Characteristics'!I:I,MATCH($C1479,'Policy Characteristics'!$C:$C,0))),"",INDEX('Policy Characteristics'!I:I,MATCH($C1479,'Policy Characteristics'!$C:$C,0)))</f>
        <v>% reduction in fuel use</v>
      </c>
      <c r="P1479" s="254" t="str">
        <f>IF(ISBLANK(INDEX('Policy Characteristics'!J:J,MATCH($C1479,'Policy Characteristics'!$C:$C,0))),"",INDEX('Policy Characteristics'!J:J,MATCH($C1479,'Policy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79" s="254" t="str">
        <f>IF(ISBLANK(INDEX('Policy Characteristics'!K:K,MATCH($C1479,'Policy Characteristics'!$C:$C,0))),"",INDEX('Policy Characteristics'!K:K,MATCH($C1479,'Policy Characteristics'!$C:$C,0)))</f>
        <v>architectural-design.html#rnd</v>
      </c>
      <c r="R1479" s="254" t="str">
        <f>IF(ISBLANK(INDEX('Policy Characteristics'!L:L,MATCH($C1479,'Policy Characteristics'!$C:$C,0))),"",INDEX('Policy Characteristics'!L:L,MATCH($C1479,'Policy Characteristics'!$C:$C,0)))</f>
        <v>research-and-development.html</v>
      </c>
    </row>
    <row r="1480" spans="1:18">
      <c r="A1480" s="254" t="str">
        <f>IF(ISBLANK(INDEX('Policy Characteristics'!A:A,MATCH($C1480,'Policy Characteristics'!$C:$C,0))),"",INDEX('Policy Characteristics'!A:A,MATCH($C1480,'Policy Characteristics'!$C:$C,0)))</f>
        <v>Research and Development</v>
      </c>
      <c r="B1480" s="262" t="str">
        <f>IF(ISBLANK(INDEX('Policy Characteristics'!B:B,MATCH($C1480,'Policy Characteristics'!$C:$C,0))),"",INDEX('Policy Characteristics'!B:B,MATCH($C1480,'Policy Characteristics'!$C:$C,0)))</f>
        <v>Fuel Use Reduction</v>
      </c>
      <c r="C1480" s="254" t="str">
        <f t="shared" ref="C1480:C1485" si="69">C$1479</f>
        <v>RnD Transportation Fuel Use Perc Reduction</v>
      </c>
      <c r="D1480" s="45" t="s">
        <v>2247</v>
      </c>
      <c r="E1480" s="45"/>
      <c r="F1480" s="45" t="s">
        <v>472</v>
      </c>
      <c r="G1480" s="45"/>
      <c r="H1480" s="43">
        <v>134</v>
      </c>
      <c r="I1480" s="324" t="s">
        <v>43</v>
      </c>
      <c r="J1480" s="255" t="str">
        <f>IF(ISBLANK(INDEX('Policy Characteristics'!D:D,MATCH($C1480,'Policy Characteristics'!$C:$C,0))),"",INDEX('Policy Characteristics'!D:D,MATCH($C1480,'Policy Characteristics'!$C:$C,0)))</f>
        <v>R&amp;D Fuel Use Reductions</v>
      </c>
      <c r="K1480" s="254" t="str">
        <f>IF(ISBLANK(INDEX('Policy Characteristics'!E:E,MATCH($C1480,'Policy Characteristics'!$C:$C,0))),"",INDEX('Policy Characteristics'!E:E,MATCH($C1480,'Policy Characteristics'!$C:$C,0)))</f>
        <v>RnD transportation fuel use reduction</v>
      </c>
      <c r="L1480" s="261">
        <f>IF(ISBLANK(INDEX('Policy Characteristics'!F:F,MATCH($C1480,'Policy Characteristics'!$C:$C,0))),"",INDEX('Policy Characteristics'!F:F,MATCH($C1480,'Policy Characteristics'!$C:$C,0)))</f>
        <v>0</v>
      </c>
      <c r="M1480" s="261">
        <f>IF(ISBLANK(INDEX('Policy Characteristics'!G:G,MATCH($C1480,'Policy Characteristics'!$C:$C,0))),"",INDEX('Policy Characteristics'!G:G,MATCH($C1480,'Policy Characteristics'!$C:$C,0)))</f>
        <v>0.4</v>
      </c>
      <c r="N1480" s="261">
        <f>IF(ISBLANK(INDEX('Policy Characteristics'!H:H,MATCH($C1480,'Policy Characteristics'!$C:$C,0))),"",INDEX('Policy Characteristics'!H:H,MATCH($C1480,'Policy Characteristics'!$C:$C,0)))</f>
        <v>0.01</v>
      </c>
      <c r="O1480" s="254" t="str">
        <f>IF(ISBLANK(INDEX('Policy Characteristics'!I:I,MATCH($C1480,'Policy Characteristics'!$C:$C,0))),"",INDEX('Policy Characteristics'!I:I,MATCH($C1480,'Policy Characteristics'!$C:$C,0)))</f>
        <v>% reduction in fuel use</v>
      </c>
      <c r="P1480" s="254" t="str">
        <f>IF(ISBLANK(INDEX('Policy Characteristics'!J:J,MATCH($C1480,'Policy Characteristics'!$C:$C,0))),"",INDEX('Policy Characteristics'!J:J,MATCH($C1480,'Policy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0" s="254" t="str">
        <f>IF(ISBLANK(INDEX('Policy Characteristics'!K:K,MATCH($C1480,'Policy Characteristics'!$C:$C,0))),"",INDEX('Policy Characteristics'!K:K,MATCH($C1480,'Policy Characteristics'!$C:$C,0)))</f>
        <v>architectural-design.html#rnd</v>
      </c>
      <c r="R1480" s="254" t="str">
        <f>IF(ISBLANK(INDEX('Policy Characteristics'!L:L,MATCH($C1480,'Policy Characteristics'!$C:$C,0))),"",INDEX('Policy Characteristics'!L:L,MATCH($C1480,'Policy Characteristics'!$C:$C,0)))</f>
        <v>research-and-development.html</v>
      </c>
    </row>
    <row r="1481" spans="1:18">
      <c r="A1481" s="254" t="str">
        <f>IF(ISBLANK(INDEX('Policy Characteristics'!A:A,MATCH($C1481,'Policy Characteristics'!$C:$C,0))),"",INDEX('Policy Characteristics'!A:A,MATCH($C1481,'Policy Characteristics'!$C:$C,0)))</f>
        <v>Research and Development</v>
      </c>
      <c r="B1481" s="262" t="str">
        <f>IF(ISBLANK(INDEX('Policy Characteristics'!B:B,MATCH($C1481,'Policy Characteristics'!$C:$C,0))),"",INDEX('Policy Characteristics'!B:B,MATCH($C1481,'Policy Characteristics'!$C:$C,0)))</f>
        <v>Fuel Use Reduction</v>
      </c>
      <c r="C1481" s="254" t="str">
        <f t="shared" si="69"/>
        <v>RnD Transportation Fuel Use Perc Reduction</v>
      </c>
      <c r="D1481" s="45" t="s">
        <v>2248</v>
      </c>
      <c r="E1481" s="45"/>
      <c r="F1481" s="45" t="s">
        <v>473</v>
      </c>
      <c r="G1481" s="45"/>
      <c r="H1481" s="43">
        <v>135</v>
      </c>
      <c r="I1481" s="324" t="s">
        <v>43</v>
      </c>
      <c r="J1481" s="255" t="str">
        <f>IF(ISBLANK(INDEX('Policy Characteristics'!D:D,MATCH($C1481,'Policy Characteristics'!$C:$C,0))),"",INDEX('Policy Characteristics'!D:D,MATCH($C1481,'Policy Characteristics'!$C:$C,0)))</f>
        <v>R&amp;D Fuel Use Reductions</v>
      </c>
      <c r="K1481" s="254" t="str">
        <f>IF(ISBLANK(INDEX('Policy Characteristics'!E:E,MATCH($C1481,'Policy Characteristics'!$C:$C,0))),"",INDEX('Policy Characteristics'!E:E,MATCH($C1481,'Policy Characteristics'!$C:$C,0)))</f>
        <v>RnD transportation fuel use reduction</v>
      </c>
      <c r="L1481" s="261">
        <f>IF(ISBLANK(INDEX('Policy Characteristics'!F:F,MATCH($C1481,'Policy Characteristics'!$C:$C,0))),"",INDEX('Policy Characteristics'!F:F,MATCH($C1481,'Policy Characteristics'!$C:$C,0)))</f>
        <v>0</v>
      </c>
      <c r="M1481" s="261">
        <f>IF(ISBLANK(INDEX('Policy Characteristics'!G:G,MATCH($C1481,'Policy Characteristics'!$C:$C,0))),"",INDEX('Policy Characteristics'!G:G,MATCH($C1481,'Policy Characteristics'!$C:$C,0)))</f>
        <v>0.4</v>
      </c>
      <c r="N1481" s="261">
        <f>IF(ISBLANK(INDEX('Policy Characteristics'!H:H,MATCH($C1481,'Policy Characteristics'!$C:$C,0))),"",INDEX('Policy Characteristics'!H:H,MATCH($C1481,'Policy Characteristics'!$C:$C,0)))</f>
        <v>0.01</v>
      </c>
      <c r="O1481" s="254" t="str">
        <f>IF(ISBLANK(INDEX('Policy Characteristics'!I:I,MATCH($C1481,'Policy Characteristics'!$C:$C,0))),"",INDEX('Policy Characteristics'!I:I,MATCH($C1481,'Policy Characteristics'!$C:$C,0)))</f>
        <v>% reduction in fuel use</v>
      </c>
      <c r="P1481" s="254" t="str">
        <f>IF(ISBLANK(INDEX('Policy Characteristics'!J:J,MATCH($C1481,'Policy Characteristics'!$C:$C,0))),"",INDEX('Policy Characteristics'!J:J,MATCH($C1481,'Policy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1" s="254" t="str">
        <f>IF(ISBLANK(INDEX('Policy Characteristics'!K:K,MATCH($C1481,'Policy Characteristics'!$C:$C,0))),"",INDEX('Policy Characteristics'!K:K,MATCH($C1481,'Policy Characteristics'!$C:$C,0)))</f>
        <v>architectural-design.html#rnd</v>
      </c>
      <c r="R1481" s="254" t="str">
        <f>IF(ISBLANK(INDEX('Policy Characteristics'!L:L,MATCH($C1481,'Policy Characteristics'!$C:$C,0))),"",INDEX('Policy Characteristics'!L:L,MATCH($C1481,'Policy Characteristics'!$C:$C,0)))</f>
        <v>research-and-development.html</v>
      </c>
    </row>
    <row r="1482" spans="1:18">
      <c r="A1482" s="254" t="str">
        <f>IF(ISBLANK(INDEX('Policy Characteristics'!A:A,MATCH($C1482,'Policy Characteristics'!$C:$C,0))),"",INDEX('Policy Characteristics'!A:A,MATCH($C1482,'Policy Characteristics'!$C:$C,0)))</f>
        <v>Research and Development</v>
      </c>
      <c r="B1482" s="262" t="str">
        <f>IF(ISBLANK(INDEX('Policy Characteristics'!B:B,MATCH($C1482,'Policy Characteristics'!$C:$C,0))),"",INDEX('Policy Characteristics'!B:B,MATCH($C1482,'Policy Characteristics'!$C:$C,0)))</f>
        <v>Fuel Use Reduction</v>
      </c>
      <c r="C1482" s="254" t="str">
        <f t="shared" si="69"/>
        <v>RnD Transportation Fuel Use Perc Reduction</v>
      </c>
      <c r="D1482" s="45" t="s">
        <v>2249</v>
      </c>
      <c r="E1482" s="45"/>
      <c r="F1482" s="45" t="s">
        <v>474</v>
      </c>
      <c r="G1482" s="45"/>
      <c r="H1482" s="43">
        <v>136</v>
      </c>
      <c r="I1482" s="324" t="s">
        <v>43</v>
      </c>
      <c r="J1482" s="255" t="str">
        <f>IF(ISBLANK(INDEX('Policy Characteristics'!D:D,MATCH($C1482,'Policy Characteristics'!$C:$C,0))),"",INDEX('Policy Characteristics'!D:D,MATCH($C1482,'Policy Characteristics'!$C:$C,0)))</f>
        <v>R&amp;D Fuel Use Reductions</v>
      </c>
      <c r="K1482" s="254" t="str">
        <f>IF(ISBLANK(INDEX('Policy Characteristics'!E:E,MATCH($C1482,'Policy Characteristics'!$C:$C,0))),"",INDEX('Policy Characteristics'!E:E,MATCH($C1482,'Policy Characteristics'!$C:$C,0)))</f>
        <v>RnD transportation fuel use reduction</v>
      </c>
      <c r="L1482" s="261">
        <f>IF(ISBLANK(INDEX('Policy Characteristics'!F:F,MATCH($C1482,'Policy Characteristics'!$C:$C,0))),"",INDEX('Policy Characteristics'!F:F,MATCH($C1482,'Policy Characteristics'!$C:$C,0)))</f>
        <v>0</v>
      </c>
      <c r="M1482" s="261">
        <f>IF(ISBLANK(INDEX('Policy Characteristics'!G:G,MATCH($C1482,'Policy Characteristics'!$C:$C,0))),"",INDEX('Policy Characteristics'!G:G,MATCH($C1482,'Policy Characteristics'!$C:$C,0)))</f>
        <v>0.4</v>
      </c>
      <c r="N1482" s="261">
        <f>IF(ISBLANK(INDEX('Policy Characteristics'!H:H,MATCH($C1482,'Policy Characteristics'!$C:$C,0))),"",INDEX('Policy Characteristics'!H:H,MATCH($C1482,'Policy Characteristics'!$C:$C,0)))</f>
        <v>0.01</v>
      </c>
      <c r="O1482" s="254" t="str">
        <f>IF(ISBLANK(INDEX('Policy Characteristics'!I:I,MATCH($C1482,'Policy Characteristics'!$C:$C,0))),"",INDEX('Policy Characteristics'!I:I,MATCH($C1482,'Policy Characteristics'!$C:$C,0)))</f>
        <v>% reduction in fuel use</v>
      </c>
      <c r="P1482" s="254" t="str">
        <f>IF(ISBLANK(INDEX('Policy Characteristics'!J:J,MATCH($C1482,'Policy Characteristics'!$C:$C,0))),"",INDEX('Policy Characteristics'!J:J,MATCH($C1482,'Policy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2" s="254" t="str">
        <f>IF(ISBLANK(INDEX('Policy Characteristics'!K:K,MATCH($C1482,'Policy Characteristics'!$C:$C,0))),"",INDEX('Policy Characteristics'!K:K,MATCH($C1482,'Policy Characteristics'!$C:$C,0)))</f>
        <v>architectural-design.html#rnd</v>
      </c>
      <c r="R1482" s="254" t="str">
        <f>IF(ISBLANK(INDEX('Policy Characteristics'!L:L,MATCH($C1482,'Policy Characteristics'!$C:$C,0))),"",INDEX('Policy Characteristics'!L:L,MATCH($C1482,'Policy Characteristics'!$C:$C,0)))</f>
        <v>research-and-development.html</v>
      </c>
    </row>
    <row r="1483" spans="1:18">
      <c r="A1483" s="254" t="str">
        <f>IF(ISBLANK(INDEX('Policy Characteristics'!A:A,MATCH($C1483,'Policy Characteristics'!$C:$C,0))),"",INDEX('Policy Characteristics'!A:A,MATCH($C1483,'Policy Characteristics'!$C:$C,0)))</f>
        <v>Research and Development</v>
      </c>
      <c r="B1483" s="262" t="str">
        <f>IF(ISBLANK(INDEX('Policy Characteristics'!B:B,MATCH($C1483,'Policy Characteristics'!$C:$C,0))),"",INDEX('Policy Characteristics'!B:B,MATCH($C1483,'Policy Characteristics'!$C:$C,0)))</f>
        <v>Fuel Use Reduction</v>
      </c>
      <c r="C1483" s="254" t="str">
        <f t="shared" si="69"/>
        <v>RnD Transportation Fuel Use Perc Reduction</v>
      </c>
      <c r="D1483" s="45" t="s">
        <v>2250</v>
      </c>
      <c r="E1483" s="45"/>
      <c r="F1483" s="45" t="s">
        <v>475</v>
      </c>
      <c r="G1483" s="45"/>
      <c r="H1483" s="43">
        <v>137</v>
      </c>
      <c r="I1483" s="324" t="s">
        <v>43</v>
      </c>
      <c r="J1483" s="255" t="str">
        <f>IF(ISBLANK(INDEX('Policy Characteristics'!D:D,MATCH($C1483,'Policy Characteristics'!$C:$C,0))),"",INDEX('Policy Characteristics'!D:D,MATCH($C1483,'Policy Characteristics'!$C:$C,0)))</f>
        <v>R&amp;D Fuel Use Reductions</v>
      </c>
      <c r="K1483" s="254" t="str">
        <f>IF(ISBLANK(INDEX('Policy Characteristics'!E:E,MATCH($C1483,'Policy Characteristics'!$C:$C,0))),"",INDEX('Policy Characteristics'!E:E,MATCH($C1483,'Policy Characteristics'!$C:$C,0)))</f>
        <v>RnD transportation fuel use reduction</v>
      </c>
      <c r="L1483" s="261">
        <f>IF(ISBLANK(INDEX('Policy Characteristics'!F:F,MATCH($C1483,'Policy Characteristics'!$C:$C,0))),"",INDEX('Policy Characteristics'!F:F,MATCH($C1483,'Policy Characteristics'!$C:$C,0)))</f>
        <v>0</v>
      </c>
      <c r="M1483" s="261">
        <f>IF(ISBLANK(INDEX('Policy Characteristics'!G:G,MATCH($C1483,'Policy Characteristics'!$C:$C,0))),"",INDEX('Policy Characteristics'!G:G,MATCH($C1483,'Policy Characteristics'!$C:$C,0)))</f>
        <v>0.4</v>
      </c>
      <c r="N1483" s="261">
        <f>IF(ISBLANK(INDEX('Policy Characteristics'!H:H,MATCH($C1483,'Policy Characteristics'!$C:$C,0))),"",INDEX('Policy Characteristics'!H:H,MATCH($C1483,'Policy Characteristics'!$C:$C,0)))</f>
        <v>0.01</v>
      </c>
      <c r="O1483" s="254" t="str">
        <f>IF(ISBLANK(INDEX('Policy Characteristics'!I:I,MATCH($C1483,'Policy Characteristics'!$C:$C,0))),"",INDEX('Policy Characteristics'!I:I,MATCH($C1483,'Policy Characteristics'!$C:$C,0)))</f>
        <v>% reduction in fuel use</v>
      </c>
      <c r="P1483" s="254" t="str">
        <f>IF(ISBLANK(INDEX('Policy Characteristics'!J:J,MATCH($C1483,'Policy Characteristics'!$C:$C,0))),"",INDEX('Policy Characteristics'!J:J,MATCH($C1483,'Policy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3" s="254" t="str">
        <f>IF(ISBLANK(INDEX('Policy Characteristics'!K:K,MATCH($C1483,'Policy Characteristics'!$C:$C,0))),"",INDEX('Policy Characteristics'!K:K,MATCH($C1483,'Policy Characteristics'!$C:$C,0)))</f>
        <v>architectural-design.html#rnd</v>
      </c>
      <c r="R1483" s="254" t="str">
        <f>IF(ISBLANK(INDEX('Policy Characteristics'!L:L,MATCH($C1483,'Policy Characteristics'!$C:$C,0))),"",INDEX('Policy Characteristics'!L:L,MATCH($C1483,'Policy Characteristics'!$C:$C,0)))</f>
        <v>research-and-development.html</v>
      </c>
    </row>
    <row r="1484" spans="1:18">
      <c r="A1484" s="254" t="str">
        <f>IF(ISBLANK(INDEX('Policy Characteristics'!A:A,MATCH($C1484,'Policy Characteristics'!$C:$C,0))),"",INDEX('Policy Characteristics'!A:A,MATCH($C1484,'Policy Characteristics'!$C:$C,0)))</f>
        <v>Research and Development</v>
      </c>
      <c r="B1484" s="262" t="str">
        <f>IF(ISBLANK(INDEX('Policy Characteristics'!B:B,MATCH($C1484,'Policy Characteristics'!$C:$C,0))),"",INDEX('Policy Characteristics'!B:B,MATCH($C1484,'Policy Characteristics'!$C:$C,0)))</f>
        <v>Fuel Use Reduction</v>
      </c>
      <c r="C1484" s="254" t="str">
        <f t="shared" si="69"/>
        <v>RnD Transportation Fuel Use Perc Reduction</v>
      </c>
      <c r="D1484" s="45" t="s">
        <v>2511</v>
      </c>
      <c r="E1484" s="45"/>
      <c r="F1484" s="45" t="s">
        <v>2794</v>
      </c>
      <c r="G1484" s="45"/>
      <c r="H1484" s="43">
        <v>138</v>
      </c>
      <c r="I1484" s="324" t="s">
        <v>43</v>
      </c>
      <c r="J1484" s="255" t="str">
        <f>IF(ISBLANK(INDEX('Policy Characteristics'!D:D,MATCH($C1484,'Policy Characteristics'!$C:$C,0))),"",INDEX('Policy Characteristics'!D:D,MATCH($C1484,'Policy Characteristics'!$C:$C,0)))</f>
        <v>R&amp;D Fuel Use Reductions</v>
      </c>
      <c r="K1484" s="254" t="str">
        <f>IF(ISBLANK(INDEX('Policy Characteristics'!E:E,MATCH($C1484,'Policy Characteristics'!$C:$C,0))),"",INDEX('Policy Characteristics'!E:E,MATCH($C1484,'Policy Characteristics'!$C:$C,0)))</f>
        <v>RnD transportation fuel use reduction</v>
      </c>
      <c r="L1484" s="261">
        <f>IF(ISBLANK(INDEX('Policy Characteristics'!F:F,MATCH($C1484,'Policy Characteristics'!$C:$C,0))),"",INDEX('Policy Characteristics'!F:F,MATCH($C1484,'Policy Characteristics'!$C:$C,0)))</f>
        <v>0</v>
      </c>
      <c r="M1484" s="261">
        <f>IF(ISBLANK(INDEX('Policy Characteristics'!G:G,MATCH($C1484,'Policy Characteristics'!$C:$C,0))),"",INDEX('Policy Characteristics'!G:G,MATCH($C1484,'Policy Characteristics'!$C:$C,0)))</f>
        <v>0.4</v>
      </c>
      <c r="N1484" s="261">
        <f>IF(ISBLANK(INDEX('Policy Characteristics'!H:H,MATCH($C1484,'Policy Characteristics'!$C:$C,0))),"",INDEX('Policy Characteristics'!H:H,MATCH($C1484,'Policy Characteristics'!$C:$C,0)))</f>
        <v>0.01</v>
      </c>
      <c r="O1484" s="254" t="str">
        <f>IF(ISBLANK(INDEX('Policy Characteristics'!I:I,MATCH($C1484,'Policy Characteristics'!$C:$C,0))),"",INDEX('Policy Characteristics'!I:I,MATCH($C1484,'Policy Characteristics'!$C:$C,0)))</f>
        <v>% reduction in fuel use</v>
      </c>
      <c r="P1484" s="254" t="str">
        <f>IF(ISBLANK(INDEX('Policy Characteristics'!J:J,MATCH($C1484,'Policy Characteristics'!$C:$C,0))),"",INDEX('Policy Characteristics'!J:J,MATCH($C1484,'Policy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4" s="254" t="str">
        <f>IF(ISBLANK(INDEX('Policy Characteristics'!K:K,MATCH($C1484,'Policy Characteristics'!$C:$C,0))),"",INDEX('Policy Characteristics'!K:K,MATCH($C1484,'Policy Characteristics'!$C:$C,0)))</f>
        <v>architectural-design.html#rnd</v>
      </c>
      <c r="R1484" s="254" t="str">
        <f>IF(ISBLANK(INDEX('Policy Characteristics'!L:L,MATCH($C1484,'Policy Characteristics'!$C:$C,0))),"",INDEX('Policy Characteristics'!L:L,MATCH($C1484,'Policy Characteristics'!$C:$C,0)))</f>
        <v>research-and-development.html</v>
      </c>
    </row>
    <row r="1485" spans="1:18">
      <c r="A1485" s="254" t="str">
        <f>IF(ISBLANK(INDEX('Policy Characteristics'!A:A,MATCH($C1485,'Policy Characteristics'!$C:$C,0))),"",INDEX('Policy Characteristics'!A:A,MATCH($C1485,'Policy Characteristics'!$C:$C,0)))</f>
        <v>Research and Development</v>
      </c>
      <c r="B1485" s="262" t="str">
        <f>IF(ISBLANK(INDEX('Policy Characteristics'!B:B,MATCH($C1485,'Policy Characteristics'!$C:$C,0))),"",INDEX('Policy Characteristics'!B:B,MATCH($C1485,'Policy Characteristics'!$C:$C,0)))</f>
        <v>Fuel Use Reduction</v>
      </c>
      <c r="C1485" s="254" t="str">
        <f t="shared" si="69"/>
        <v>RnD Transportation Fuel Use Perc Reduction</v>
      </c>
      <c r="D1485" s="45" t="s">
        <v>2510</v>
      </c>
      <c r="E1485" s="45"/>
      <c r="F1485" s="45" t="s">
        <v>2795</v>
      </c>
      <c r="G1485" s="45"/>
      <c r="H1485" s="43">
        <v>524</v>
      </c>
      <c r="I1485" s="324" t="s">
        <v>43</v>
      </c>
      <c r="J1485" s="255" t="str">
        <f>IF(ISBLANK(INDEX('Policy Characteristics'!D:D,MATCH($C1485,'Policy Characteristics'!$C:$C,0))),"",INDEX('Policy Characteristics'!D:D,MATCH($C1485,'Policy Characteristics'!$C:$C,0)))</f>
        <v>R&amp;D Fuel Use Reductions</v>
      </c>
      <c r="K1485" s="254" t="str">
        <f>IF(ISBLANK(INDEX('Policy Characteristics'!E:E,MATCH($C1485,'Policy Characteristics'!$C:$C,0))),"",INDEX('Policy Characteristics'!E:E,MATCH($C1485,'Policy Characteristics'!$C:$C,0)))</f>
        <v>RnD transportation fuel use reduction</v>
      </c>
      <c r="L1485" s="261">
        <f>IF(ISBLANK(INDEX('Policy Characteristics'!F:F,MATCH($C1485,'Policy Characteristics'!$C:$C,0))),"",INDEX('Policy Characteristics'!F:F,MATCH($C1485,'Policy Characteristics'!$C:$C,0)))</f>
        <v>0</v>
      </c>
      <c r="M1485" s="261">
        <f>IF(ISBLANK(INDEX('Policy Characteristics'!G:G,MATCH($C1485,'Policy Characteristics'!$C:$C,0))),"",INDEX('Policy Characteristics'!G:G,MATCH($C1485,'Policy Characteristics'!$C:$C,0)))</f>
        <v>0.4</v>
      </c>
      <c r="N1485" s="261">
        <f>IF(ISBLANK(INDEX('Policy Characteristics'!H:H,MATCH($C1485,'Policy Characteristics'!$C:$C,0))),"",INDEX('Policy Characteristics'!H:H,MATCH($C1485,'Policy Characteristics'!$C:$C,0)))</f>
        <v>0.01</v>
      </c>
      <c r="O1485" s="254" t="str">
        <f>IF(ISBLANK(INDEX('Policy Characteristics'!I:I,MATCH($C1485,'Policy Characteristics'!$C:$C,0))),"",INDEX('Policy Characteristics'!I:I,MATCH($C1485,'Policy Characteristics'!$C:$C,0)))</f>
        <v>% reduction in fuel use</v>
      </c>
      <c r="P1485" s="254" t="str">
        <f>IF(ISBLANK(INDEX('Policy Characteristics'!J:J,MATCH($C1485,'Policy Characteristics'!$C:$C,0))),"",INDEX('Policy Characteristics'!J:J,MATCH($C1485,'Policy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85" s="254" t="str">
        <f>IF(ISBLANK(INDEX('Policy Characteristics'!K:K,MATCH($C1485,'Policy Characteristics'!$C:$C,0))),"",INDEX('Policy Characteristics'!K:K,MATCH($C1485,'Policy Characteristics'!$C:$C,0)))</f>
        <v>architectural-design.html#rnd</v>
      </c>
      <c r="R1485" s="254" t="str">
        <f>IF(ISBLANK(INDEX('Policy Characteristics'!L:L,MATCH($C1485,'Policy Characteristics'!$C:$C,0))),"",INDEX('Policy Characteristics'!L:L,MATCH($C1485,'Policy Characteristics'!$C:$C,0)))</f>
        <v>research-and-development.html</v>
      </c>
    </row>
    <row r="1486" spans="1:18">
      <c r="A1486" s="254" t="str">
        <f>IF(ISBLANK(INDEX('Policy Characteristics'!A:A,MATCH($C1486,'Policy Characteristics'!$C:$C,0))),"",INDEX('Policy Characteristics'!A:A,MATCH($C1486,'Policy Characteristics'!$C:$C,0)))</f>
        <v>Government Revenue Accounting</v>
      </c>
      <c r="B1486" s="262" t="str">
        <f>IF(ISBLANK(INDEX('Policy Characteristics'!B:B,MATCH($C1486,'Policy Characteristics'!$C:$C,0))),"",INDEX('Policy Characteristics'!B:B,MATCH($C1486,'Policy Characteristics'!$C:$C,0)))</f>
        <v>Carbon Tax Revenue</v>
      </c>
      <c r="C1486" t="s">
        <v>2956</v>
      </c>
      <c r="D1486" s="1" t="s">
        <v>2964</v>
      </c>
      <c r="F1486" s="1" t="s">
        <v>2969</v>
      </c>
      <c r="H1486" s="43">
        <v>545</v>
      </c>
      <c r="I1486" s="322" t="s">
        <v>43</v>
      </c>
      <c r="J1486" s="255" t="str">
        <f>IF(ISBLANK(INDEX('Policy Characteristics'!D:D,MATCH($C1486,'Policy Characteristics'!$C:$C,0))),"",INDEX('Policy Characteristics'!D:D,MATCH($C1486,'Policy Characteristics'!$C:$C,0)))</f>
        <v/>
      </c>
      <c r="K1486" s="254" t="str">
        <f>IF(ISBLANK(INDEX('Policy Characteristics'!E:E,MATCH($C1486,'Policy Characteristics'!$C:$C,0))),"",INDEX('Policy Characteristics'!E:E,MATCH($C1486,'Policy Characteristics'!$C:$C,0)))</f>
        <v>GRA carbon tax revenue</v>
      </c>
      <c r="L1486" s="254">
        <f>IF(ISBLANK(INDEX('Policy Characteristics'!F:F,MATCH($C1486,'Policy Characteristics'!$C:$C,0))),"",INDEX('Policy Characteristics'!F:F,MATCH($C1486,'Policy Characteristics'!$C:$C,0)))</f>
        <v>0</v>
      </c>
      <c r="M1486" s="254">
        <f>IF(ISBLANK(INDEX('Policy Characteristics'!G:G,MATCH($C1486,'Policy Characteristics'!$C:$C,0))),"",INDEX('Policy Characteristics'!G:G,MATCH($C1486,'Policy Characteristics'!$C:$C,0)))</f>
        <v>10</v>
      </c>
      <c r="N1486" s="254">
        <f>IF(ISBLANK(INDEX('Policy Characteristics'!H:H,MATCH($C1486,'Policy Characteristics'!$C:$C,0))),"",INDEX('Policy Characteristics'!H:H,MATCH($C1486,'Policy Characteristics'!$C:$C,0)))</f>
        <v>1</v>
      </c>
      <c r="O1486" s="254" t="str">
        <f>IF(ISBLANK(INDEX('Policy Characteristics'!I:I,MATCH($C1486,'Policy Characteristics'!$C:$C,0))),"",INDEX('Policy Characteristics'!I:I,MATCH($C1486,'Policy Characteristics'!$C:$C,0)))</f>
        <v>weight</v>
      </c>
      <c r="P1486" s="254"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254" t="str">
        <f>IF(ISBLANK(INDEX('Policy Characteristics'!K:K,MATCH($C1486,'Policy Characteristics'!$C:$C,0))),"",INDEX('Policy Characteristics'!K:K,MATCH($C1486,'Policy Characteristics'!$C:$C,0)))</f>
        <v>io-model.html</v>
      </c>
      <c r="R1486" s="254" t="str">
        <f>IF(ISBLANK(INDEX('Policy Characteristics'!L:L,MATCH($C1486,'Policy Characteristics'!$C:$C,0))),"",INDEX('Policy Characteristics'!L:L,MATCH($C1486,'Policy Characteristics'!$C:$C,0)))</f>
        <v/>
      </c>
    </row>
    <row r="1487" spans="1:18">
      <c r="A1487" s="254" t="str">
        <f>IF(ISBLANK(INDEX('Policy Characteristics'!A:A,MATCH($C1487,'Policy Characteristics'!$C:$C,0))),"",INDEX('Policy Characteristics'!A:A,MATCH($C1487,'Policy Characteristics'!$C:$C,0)))</f>
        <v>Government Revenue Accounting</v>
      </c>
      <c r="B1487" s="262" t="str">
        <f>IF(ISBLANK(INDEX('Policy Characteristics'!B:B,MATCH($C1487,'Policy Characteristics'!$C:$C,0))),"",INDEX('Policy Characteristics'!B:B,MATCH($C1487,'Policy Characteristics'!$C:$C,0)))</f>
        <v>Carbon Tax Revenue</v>
      </c>
      <c r="C1487" s="254" t="str">
        <f t="shared" ref="C1487" si="70">C$1486</f>
        <v>GRA for Carbon Tax Revenue</v>
      </c>
      <c r="D1487" s="1" t="s">
        <v>2965</v>
      </c>
      <c r="F1487" s="1" t="s">
        <v>2980</v>
      </c>
      <c r="H1487" s="43">
        <v>546</v>
      </c>
      <c r="I1487" s="326" t="str">
        <f t="shared" ref="I1487:I1490" si="71">I$1486</f>
        <v>Yes</v>
      </c>
      <c r="J1487" s="255" t="str">
        <f>IF(ISBLANK(INDEX('Policy Characteristics'!D:D,MATCH($C1487,'Policy Characteristics'!$C:$C,0))),"",INDEX('Policy Characteristics'!D:D,MATCH($C1487,'Policy Characteristics'!$C:$C,0)))</f>
        <v/>
      </c>
      <c r="K1487" s="254" t="str">
        <f>IF(ISBLANK(INDEX('Policy Characteristics'!E:E,MATCH($C1487,'Policy Characteristics'!$C:$C,0))),"",INDEX('Policy Characteristics'!E:E,MATCH($C1487,'Policy Characteristics'!$C:$C,0)))</f>
        <v>GRA carbon tax revenue</v>
      </c>
      <c r="L1487" s="254">
        <f>IF(ISBLANK(INDEX('Policy Characteristics'!F:F,MATCH($C1487,'Policy Characteristics'!$C:$C,0))),"",INDEX('Policy Characteristics'!F:F,MATCH($C1487,'Policy Characteristics'!$C:$C,0)))</f>
        <v>0</v>
      </c>
      <c r="M1487" s="254">
        <f>IF(ISBLANK(INDEX('Policy Characteristics'!G:G,MATCH($C1487,'Policy Characteristics'!$C:$C,0))),"",INDEX('Policy Characteristics'!G:G,MATCH($C1487,'Policy Characteristics'!$C:$C,0)))</f>
        <v>10</v>
      </c>
      <c r="N1487" s="254">
        <f>IF(ISBLANK(INDEX('Policy Characteristics'!H:H,MATCH($C1487,'Policy Characteristics'!$C:$C,0))),"",INDEX('Policy Characteristics'!H:H,MATCH($C1487,'Policy Characteristics'!$C:$C,0)))</f>
        <v>1</v>
      </c>
      <c r="O1487" s="254" t="str">
        <f>IF(ISBLANK(INDEX('Policy Characteristics'!I:I,MATCH($C1487,'Policy Characteristics'!$C:$C,0))),"",INDEX('Policy Characteristics'!I:I,MATCH($C1487,'Policy Characteristics'!$C:$C,0)))</f>
        <v>weight</v>
      </c>
      <c r="P1487" s="254"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254" t="str">
        <f>IF(ISBLANK(INDEX('Policy Characteristics'!K:K,MATCH($C1487,'Policy Characteristics'!$C:$C,0))),"",INDEX('Policy Characteristics'!K:K,MATCH($C1487,'Policy Characteristics'!$C:$C,0)))</f>
        <v>io-model.html</v>
      </c>
      <c r="R1487" s="254" t="str">
        <f>IF(ISBLANK(INDEX('Policy Characteristics'!L:L,MATCH($C1487,'Policy Characteristics'!$C:$C,0))),"",INDEX('Policy Characteristics'!L:L,MATCH($C1487,'Policy Characteristics'!$C:$C,0)))</f>
        <v/>
      </c>
    </row>
    <row r="1488" spans="1:18">
      <c r="A1488" s="254" t="str">
        <f>IF(ISBLANK(INDEX('Policy Characteristics'!A:A,MATCH($C1488,'Policy Characteristics'!$C:$C,0))),"",INDEX('Policy Characteristics'!A:A,MATCH($C1488,'Policy Characteristics'!$C:$C,0)))</f>
        <v>Government Revenue Accounting</v>
      </c>
      <c r="B1488" s="262" t="str">
        <f>IF(ISBLANK(INDEX('Policy Characteristics'!B:B,MATCH($C1488,'Policy Characteristics'!$C:$C,0))),"",INDEX('Policy Characteristics'!B:B,MATCH($C1488,'Policy Characteristics'!$C:$C,0)))</f>
        <v>Carbon Tax Revenue</v>
      </c>
      <c r="C1488" s="254" t="str">
        <f t="shared" ref="C1488:C1490" si="72">C$1486</f>
        <v>GRA for Carbon Tax Revenue</v>
      </c>
      <c r="D1488" s="1" t="s">
        <v>2966</v>
      </c>
      <c r="F1488" s="1" t="s">
        <v>2970</v>
      </c>
      <c r="H1488" s="43">
        <v>547</v>
      </c>
      <c r="I1488" s="326" t="str">
        <f t="shared" si="71"/>
        <v>Yes</v>
      </c>
      <c r="J1488" s="255" t="str">
        <f>IF(ISBLANK(INDEX('Policy Characteristics'!D:D,MATCH($C1488,'Policy Characteristics'!$C:$C,0))),"",INDEX('Policy Characteristics'!D:D,MATCH($C1488,'Policy Characteristics'!$C:$C,0)))</f>
        <v/>
      </c>
      <c r="K1488" s="254" t="str">
        <f>IF(ISBLANK(INDEX('Policy Characteristics'!E:E,MATCH($C1488,'Policy Characteristics'!$C:$C,0))),"",INDEX('Policy Characteristics'!E:E,MATCH($C1488,'Policy Characteristics'!$C:$C,0)))</f>
        <v>GRA carbon tax revenue</v>
      </c>
      <c r="L1488" s="254">
        <f>IF(ISBLANK(INDEX('Policy Characteristics'!F:F,MATCH($C1488,'Policy Characteristics'!$C:$C,0))),"",INDEX('Policy Characteristics'!F:F,MATCH($C1488,'Policy Characteristics'!$C:$C,0)))</f>
        <v>0</v>
      </c>
      <c r="M1488" s="254">
        <f>IF(ISBLANK(INDEX('Policy Characteristics'!G:G,MATCH($C1488,'Policy Characteristics'!$C:$C,0))),"",INDEX('Policy Characteristics'!G:G,MATCH($C1488,'Policy Characteristics'!$C:$C,0)))</f>
        <v>10</v>
      </c>
      <c r="N1488" s="254">
        <f>IF(ISBLANK(INDEX('Policy Characteristics'!H:H,MATCH($C1488,'Policy Characteristics'!$C:$C,0))),"",INDEX('Policy Characteristics'!H:H,MATCH($C1488,'Policy Characteristics'!$C:$C,0)))</f>
        <v>1</v>
      </c>
      <c r="O1488" s="254" t="str">
        <f>IF(ISBLANK(INDEX('Policy Characteristics'!I:I,MATCH($C1488,'Policy Characteristics'!$C:$C,0))),"",INDEX('Policy Characteristics'!I:I,MATCH($C1488,'Policy Characteristics'!$C:$C,0)))</f>
        <v>weight</v>
      </c>
      <c r="P1488" s="254"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254" t="str">
        <f>IF(ISBLANK(INDEX('Policy Characteristics'!K:K,MATCH($C1488,'Policy Characteristics'!$C:$C,0))),"",INDEX('Policy Characteristics'!K:K,MATCH($C1488,'Policy Characteristics'!$C:$C,0)))</f>
        <v>io-model.html</v>
      </c>
      <c r="R1488" s="254" t="str">
        <f>IF(ISBLANK(INDEX('Policy Characteristics'!L:L,MATCH($C1488,'Policy Characteristics'!$C:$C,0))),"",INDEX('Policy Characteristics'!L:L,MATCH($C1488,'Policy Characteristics'!$C:$C,0)))</f>
        <v/>
      </c>
    </row>
    <row r="1489" spans="1:18">
      <c r="A1489" s="254" t="str">
        <f>IF(ISBLANK(INDEX('Policy Characteristics'!A:A,MATCH($C1489,'Policy Characteristics'!$C:$C,0))),"",INDEX('Policy Characteristics'!A:A,MATCH($C1489,'Policy Characteristics'!$C:$C,0)))</f>
        <v>Government Revenue Accounting</v>
      </c>
      <c r="B1489" s="262" t="str">
        <f>IF(ISBLANK(INDEX('Policy Characteristics'!B:B,MATCH($C1489,'Policy Characteristics'!$C:$C,0))),"",INDEX('Policy Characteristics'!B:B,MATCH($C1489,'Policy Characteristics'!$C:$C,0)))</f>
        <v>Carbon Tax Revenue</v>
      </c>
      <c r="C1489" s="254" t="str">
        <f t="shared" si="72"/>
        <v>GRA for Carbon Tax Revenue</v>
      </c>
      <c r="D1489" s="1" t="s">
        <v>2967</v>
      </c>
      <c r="F1489" s="1" t="s">
        <v>2971</v>
      </c>
      <c r="H1489" s="43">
        <v>548</v>
      </c>
      <c r="I1489" s="326" t="str">
        <f t="shared" si="71"/>
        <v>Yes</v>
      </c>
      <c r="J1489" s="255" t="str">
        <f>IF(ISBLANK(INDEX('Policy Characteristics'!D:D,MATCH($C1489,'Policy Characteristics'!$C:$C,0))),"",INDEX('Policy Characteristics'!D:D,MATCH($C1489,'Policy Characteristics'!$C:$C,0)))</f>
        <v/>
      </c>
      <c r="K1489" s="254" t="str">
        <f>IF(ISBLANK(INDEX('Policy Characteristics'!E:E,MATCH($C1489,'Policy Characteristics'!$C:$C,0))),"",INDEX('Policy Characteristics'!E:E,MATCH($C1489,'Policy Characteristics'!$C:$C,0)))</f>
        <v>GRA carbon tax revenue</v>
      </c>
      <c r="L1489" s="254">
        <f>IF(ISBLANK(INDEX('Policy Characteristics'!F:F,MATCH($C1489,'Policy Characteristics'!$C:$C,0))),"",INDEX('Policy Characteristics'!F:F,MATCH($C1489,'Policy Characteristics'!$C:$C,0)))</f>
        <v>0</v>
      </c>
      <c r="M1489" s="254">
        <f>IF(ISBLANK(INDEX('Policy Characteristics'!G:G,MATCH($C1489,'Policy Characteristics'!$C:$C,0))),"",INDEX('Policy Characteristics'!G:G,MATCH($C1489,'Policy Characteristics'!$C:$C,0)))</f>
        <v>10</v>
      </c>
      <c r="N1489" s="254">
        <f>IF(ISBLANK(INDEX('Policy Characteristics'!H:H,MATCH($C1489,'Policy Characteristics'!$C:$C,0))),"",INDEX('Policy Characteristics'!H:H,MATCH($C1489,'Policy Characteristics'!$C:$C,0)))</f>
        <v>1</v>
      </c>
      <c r="O1489" s="254" t="str">
        <f>IF(ISBLANK(INDEX('Policy Characteristics'!I:I,MATCH($C1489,'Policy Characteristics'!$C:$C,0))),"",INDEX('Policy Characteristics'!I:I,MATCH($C1489,'Policy Characteristics'!$C:$C,0)))</f>
        <v>weight</v>
      </c>
      <c r="P1489" s="254"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254" t="str">
        <f>IF(ISBLANK(INDEX('Policy Characteristics'!K:K,MATCH($C1489,'Policy Characteristics'!$C:$C,0))),"",INDEX('Policy Characteristics'!K:K,MATCH($C1489,'Policy Characteristics'!$C:$C,0)))</f>
        <v>io-model.html</v>
      </c>
      <c r="R1489" s="254" t="str">
        <f>IF(ISBLANK(INDEX('Policy Characteristics'!L:L,MATCH($C1489,'Policy Characteristics'!$C:$C,0))),"",INDEX('Policy Characteristics'!L:L,MATCH($C1489,'Policy Characteristics'!$C:$C,0)))</f>
        <v/>
      </c>
    </row>
    <row r="1490" spans="1:18">
      <c r="A1490" s="254" t="str">
        <f>IF(ISBLANK(INDEX('Policy Characteristics'!A:A,MATCH($C1490,'Policy Characteristics'!$C:$C,0))),"",INDEX('Policy Characteristics'!A:A,MATCH($C1490,'Policy Characteristics'!$C:$C,0)))</f>
        <v>Government Revenue Accounting</v>
      </c>
      <c r="B1490" s="262" t="str">
        <f>IF(ISBLANK(INDEX('Policy Characteristics'!B:B,MATCH($C1490,'Policy Characteristics'!$C:$C,0))),"",INDEX('Policy Characteristics'!B:B,MATCH($C1490,'Policy Characteristics'!$C:$C,0)))</f>
        <v>Carbon Tax Revenue</v>
      </c>
      <c r="C1490" s="254" t="str">
        <f t="shared" si="72"/>
        <v>GRA for Carbon Tax Revenue</v>
      </c>
      <c r="D1490" s="1" t="s">
        <v>2968</v>
      </c>
      <c r="F1490" s="1" t="s">
        <v>2972</v>
      </c>
      <c r="H1490" s="43">
        <v>549</v>
      </c>
      <c r="I1490" s="326" t="str">
        <f t="shared" si="71"/>
        <v>Yes</v>
      </c>
      <c r="J1490" s="255" t="str">
        <f>IF(ISBLANK(INDEX('Policy Characteristics'!D:D,MATCH($C1490,'Policy Characteristics'!$C:$C,0))),"",INDEX('Policy Characteristics'!D:D,MATCH($C1490,'Policy Characteristics'!$C:$C,0)))</f>
        <v/>
      </c>
      <c r="K1490" s="254" t="str">
        <f>IF(ISBLANK(INDEX('Policy Characteristics'!E:E,MATCH($C1490,'Policy Characteristics'!$C:$C,0))),"",INDEX('Policy Characteristics'!E:E,MATCH($C1490,'Policy Characteristics'!$C:$C,0)))</f>
        <v>GRA carbon tax revenue</v>
      </c>
      <c r="L1490" s="254">
        <f>IF(ISBLANK(INDEX('Policy Characteristics'!F:F,MATCH($C1490,'Policy Characteristics'!$C:$C,0))),"",INDEX('Policy Characteristics'!F:F,MATCH($C1490,'Policy Characteristics'!$C:$C,0)))</f>
        <v>0</v>
      </c>
      <c r="M1490" s="254">
        <f>IF(ISBLANK(INDEX('Policy Characteristics'!G:G,MATCH($C1490,'Policy Characteristics'!$C:$C,0))),"",INDEX('Policy Characteristics'!G:G,MATCH($C1490,'Policy Characteristics'!$C:$C,0)))</f>
        <v>10</v>
      </c>
      <c r="N1490" s="254">
        <f>IF(ISBLANK(INDEX('Policy Characteristics'!H:H,MATCH($C1490,'Policy Characteristics'!$C:$C,0))),"",INDEX('Policy Characteristics'!H:H,MATCH($C1490,'Policy Characteristics'!$C:$C,0)))</f>
        <v>1</v>
      </c>
      <c r="O1490" s="254" t="str">
        <f>IF(ISBLANK(INDEX('Policy Characteristics'!I:I,MATCH($C1490,'Policy Characteristics'!$C:$C,0))),"",INDEX('Policy Characteristics'!I:I,MATCH($C1490,'Policy Characteristics'!$C:$C,0)))</f>
        <v>weight</v>
      </c>
      <c r="P1490" s="254"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254" t="str">
        <f>IF(ISBLANK(INDEX('Policy Characteristics'!K:K,MATCH($C1490,'Policy Characteristics'!$C:$C,0))),"",INDEX('Policy Characteristics'!K:K,MATCH($C1490,'Policy Characteristics'!$C:$C,0)))</f>
        <v>io-model.html</v>
      </c>
      <c r="R1490" s="254" t="str">
        <f>IF(ISBLANK(INDEX('Policy Characteristics'!L:L,MATCH($C1490,'Policy Characteristics'!$C:$C,0))),"",INDEX('Policy Characteristics'!L:L,MATCH($C1490,'Policy Characteristics'!$C:$C,0)))</f>
        <v/>
      </c>
    </row>
    <row r="1491" spans="1:18">
      <c r="A1491" s="254" t="str">
        <f>IF(ISBLANK(INDEX('Policy Characteristics'!A:A,MATCH($C1491,'Policy Characteristics'!$C:$C,0))),"",INDEX('Policy Characteristics'!A:A,MATCH($C1491,'Policy Characteristics'!$C:$C,0)))</f>
        <v>Government Revenue Accounting</v>
      </c>
      <c r="B1491" s="262" t="str">
        <f>IF(ISBLANK(INDEX('Policy Characteristics'!B:B,MATCH($C1491,'Policy Characteristics'!$C:$C,0))),"",INDEX('Policy Characteristics'!B:B,MATCH($C1491,'Policy Characteristics'!$C:$C,0)))</f>
        <v>Fuel Tax Revenue</v>
      </c>
      <c r="C1491" t="s">
        <v>2957</v>
      </c>
      <c r="D1491" s="1" t="s">
        <v>2964</v>
      </c>
      <c r="F1491" s="1" t="s">
        <v>2969</v>
      </c>
      <c r="H1491" s="43">
        <v>550</v>
      </c>
      <c r="I1491" s="322" t="s">
        <v>43</v>
      </c>
      <c r="J1491" s="255" t="str">
        <f>IF(ISBLANK(INDEX('Policy Characteristics'!D:D,MATCH($C1491,'Policy Characteristics'!$C:$C,0))),"",INDEX('Policy Characteristics'!D:D,MATCH($C1491,'Policy Characteristics'!$C:$C,0)))</f>
        <v/>
      </c>
      <c r="K1491" s="254" t="str">
        <f>IF(ISBLANK(INDEX('Policy Characteristics'!E:E,MATCH($C1491,'Policy Characteristics'!$C:$C,0))),"",INDEX('Policy Characteristics'!E:E,MATCH($C1491,'Policy Characteristics'!$C:$C,0)))</f>
        <v>GRA fuel tax revenue</v>
      </c>
      <c r="L1491" s="254">
        <f>IF(ISBLANK(INDEX('Policy Characteristics'!F:F,MATCH($C1491,'Policy Characteristics'!$C:$C,0))),"",INDEX('Policy Characteristics'!F:F,MATCH($C1491,'Policy Characteristics'!$C:$C,0)))</f>
        <v>0</v>
      </c>
      <c r="M1491" s="254">
        <f>IF(ISBLANK(INDEX('Policy Characteristics'!G:G,MATCH($C1491,'Policy Characteristics'!$C:$C,0))),"",INDEX('Policy Characteristics'!G:G,MATCH($C1491,'Policy Characteristics'!$C:$C,0)))</f>
        <v>10</v>
      </c>
      <c r="N1491" s="254">
        <f>IF(ISBLANK(INDEX('Policy Characteristics'!H:H,MATCH($C1491,'Policy Characteristics'!$C:$C,0))),"",INDEX('Policy Characteristics'!H:H,MATCH($C1491,'Policy Characteristics'!$C:$C,0)))</f>
        <v>1</v>
      </c>
      <c r="O1491" s="254" t="str">
        <f>IF(ISBLANK(INDEX('Policy Characteristics'!I:I,MATCH($C1491,'Policy Characteristics'!$C:$C,0))),"",INDEX('Policy Characteristics'!I:I,MATCH($C1491,'Policy Characteristics'!$C:$C,0)))</f>
        <v>weight</v>
      </c>
      <c r="P1491" s="254"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254" t="str">
        <f>IF(ISBLANK(INDEX('Policy Characteristics'!K:K,MATCH($C1491,'Policy Characteristics'!$C:$C,0))),"",INDEX('Policy Characteristics'!K:K,MATCH($C1491,'Policy Characteristics'!$C:$C,0)))</f>
        <v>io-model.html</v>
      </c>
      <c r="R1491" s="254" t="str">
        <f>IF(ISBLANK(INDEX('Policy Characteristics'!L:L,MATCH($C1491,'Policy Characteristics'!$C:$C,0))),"",INDEX('Policy Characteristics'!L:L,MATCH($C1491,'Policy Characteristics'!$C:$C,0)))</f>
        <v/>
      </c>
    </row>
    <row r="1492" spans="1:18">
      <c r="A1492" s="254" t="str">
        <f>IF(ISBLANK(INDEX('Policy Characteristics'!A:A,MATCH($C1492,'Policy Characteristics'!$C:$C,0))),"",INDEX('Policy Characteristics'!A:A,MATCH($C1492,'Policy Characteristics'!$C:$C,0)))</f>
        <v>Government Revenue Accounting</v>
      </c>
      <c r="B1492" s="262" t="str">
        <f>IF(ISBLANK(INDEX('Policy Characteristics'!B:B,MATCH($C1492,'Policy Characteristics'!$C:$C,0))),"",INDEX('Policy Characteristics'!B:B,MATCH($C1492,'Policy Characteristics'!$C:$C,0)))</f>
        <v>Fuel Tax Revenue</v>
      </c>
      <c r="C1492" s="254" t="str">
        <f t="shared" ref="C1492:C1495" si="73">C$1491</f>
        <v>GRA for Fuel Tax Revenue</v>
      </c>
      <c r="D1492" s="1" t="s">
        <v>2965</v>
      </c>
      <c r="F1492" s="1" t="s">
        <v>2980</v>
      </c>
      <c r="H1492" s="43">
        <v>551</v>
      </c>
      <c r="I1492" s="326" t="str">
        <f t="shared" ref="I1492:I1495" si="74">I$1491</f>
        <v>Yes</v>
      </c>
      <c r="J1492" s="255" t="str">
        <f>IF(ISBLANK(INDEX('Policy Characteristics'!D:D,MATCH($C1492,'Policy Characteristics'!$C:$C,0))),"",INDEX('Policy Characteristics'!D:D,MATCH($C1492,'Policy Characteristics'!$C:$C,0)))</f>
        <v/>
      </c>
      <c r="K1492" s="254" t="str">
        <f>IF(ISBLANK(INDEX('Policy Characteristics'!E:E,MATCH($C1492,'Policy Characteristics'!$C:$C,0))),"",INDEX('Policy Characteristics'!E:E,MATCH($C1492,'Policy Characteristics'!$C:$C,0)))</f>
        <v>GRA fuel tax revenue</v>
      </c>
      <c r="L1492" s="254">
        <f>IF(ISBLANK(INDEX('Policy Characteristics'!F:F,MATCH($C1492,'Policy Characteristics'!$C:$C,0))),"",INDEX('Policy Characteristics'!F:F,MATCH($C1492,'Policy Characteristics'!$C:$C,0)))</f>
        <v>0</v>
      </c>
      <c r="M1492" s="254">
        <f>IF(ISBLANK(INDEX('Policy Characteristics'!G:G,MATCH($C1492,'Policy Characteristics'!$C:$C,0))),"",INDEX('Policy Characteristics'!G:G,MATCH($C1492,'Policy Characteristics'!$C:$C,0)))</f>
        <v>10</v>
      </c>
      <c r="N1492" s="254">
        <f>IF(ISBLANK(INDEX('Policy Characteristics'!H:H,MATCH($C1492,'Policy Characteristics'!$C:$C,0))),"",INDEX('Policy Characteristics'!H:H,MATCH($C1492,'Policy Characteristics'!$C:$C,0)))</f>
        <v>1</v>
      </c>
      <c r="O1492" s="254" t="str">
        <f>IF(ISBLANK(INDEX('Policy Characteristics'!I:I,MATCH($C1492,'Policy Characteristics'!$C:$C,0))),"",INDEX('Policy Characteristics'!I:I,MATCH($C1492,'Policy Characteristics'!$C:$C,0)))</f>
        <v>weight</v>
      </c>
      <c r="P1492" s="254"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254" t="str">
        <f>IF(ISBLANK(INDEX('Policy Characteristics'!K:K,MATCH($C1492,'Policy Characteristics'!$C:$C,0))),"",INDEX('Policy Characteristics'!K:K,MATCH($C1492,'Policy Characteristics'!$C:$C,0)))</f>
        <v>io-model.html</v>
      </c>
      <c r="R1492" s="254" t="str">
        <f>IF(ISBLANK(INDEX('Policy Characteristics'!L:L,MATCH($C1492,'Policy Characteristics'!$C:$C,0))),"",INDEX('Policy Characteristics'!L:L,MATCH($C1492,'Policy Characteristics'!$C:$C,0)))</f>
        <v/>
      </c>
    </row>
    <row r="1493" spans="1:18">
      <c r="A1493" s="254" t="str">
        <f>IF(ISBLANK(INDEX('Policy Characteristics'!A:A,MATCH($C1493,'Policy Characteristics'!$C:$C,0))),"",INDEX('Policy Characteristics'!A:A,MATCH($C1493,'Policy Characteristics'!$C:$C,0)))</f>
        <v>Government Revenue Accounting</v>
      </c>
      <c r="B1493" s="262" t="str">
        <f>IF(ISBLANK(INDEX('Policy Characteristics'!B:B,MATCH($C1493,'Policy Characteristics'!$C:$C,0))),"",INDEX('Policy Characteristics'!B:B,MATCH($C1493,'Policy Characteristics'!$C:$C,0)))</f>
        <v>Fuel Tax Revenue</v>
      </c>
      <c r="C1493" s="254" t="str">
        <f t="shared" si="73"/>
        <v>GRA for Fuel Tax Revenue</v>
      </c>
      <c r="D1493" s="1" t="s">
        <v>2966</v>
      </c>
      <c r="F1493" s="1" t="s">
        <v>2970</v>
      </c>
      <c r="H1493" s="43">
        <v>552</v>
      </c>
      <c r="I1493" s="326" t="str">
        <f t="shared" si="74"/>
        <v>Yes</v>
      </c>
      <c r="J1493" s="255" t="str">
        <f>IF(ISBLANK(INDEX('Policy Characteristics'!D:D,MATCH($C1493,'Policy Characteristics'!$C:$C,0))),"",INDEX('Policy Characteristics'!D:D,MATCH($C1493,'Policy Characteristics'!$C:$C,0)))</f>
        <v/>
      </c>
      <c r="K1493" s="254" t="str">
        <f>IF(ISBLANK(INDEX('Policy Characteristics'!E:E,MATCH($C1493,'Policy Characteristics'!$C:$C,0))),"",INDEX('Policy Characteristics'!E:E,MATCH($C1493,'Policy Characteristics'!$C:$C,0)))</f>
        <v>GRA fuel tax revenue</v>
      </c>
      <c r="L1493" s="254">
        <f>IF(ISBLANK(INDEX('Policy Characteristics'!F:F,MATCH($C1493,'Policy Characteristics'!$C:$C,0))),"",INDEX('Policy Characteristics'!F:F,MATCH($C1493,'Policy Characteristics'!$C:$C,0)))</f>
        <v>0</v>
      </c>
      <c r="M1493" s="254">
        <f>IF(ISBLANK(INDEX('Policy Characteristics'!G:G,MATCH($C1493,'Policy Characteristics'!$C:$C,0))),"",INDEX('Policy Characteristics'!G:G,MATCH($C1493,'Policy Characteristics'!$C:$C,0)))</f>
        <v>10</v>
      </c>
      <c r="N1493" s="254">
        <f>IF(ISBLANK(INDEX('Policy Characteristics'!H:H,MATCH($C1493,'Policy Characteristics'!$C:$C,0))),"",INDEX('Policy Characteristics'!H:H,MATCH($C1493,'Policy Characteristics'!$C:$C,0)))</f>
        <v>1</v>
      </c>
      <c r="O1493" s="254" t="str">
        <f>IF(ISBLANK(INDEX('Policy Characteristics'!I:I,MATCH($C1493,'Policy Characteristics'!$C:$C,0))),"",INDEX('Policy Characteristics'!I:I,MATCH($C1493,'Policy Characteristics'!$C:$C,0)))</f>
        <v>weight</v>
      </c>
      <c r="P1493" s="254"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254" t="str">
        <f>IF(ISBLANK(INDEX('Policy Characteristics'!K:K,MATCH($C1493,'Policy Characteristics'!$C:$C,0))),"",INDEX('Policy Characteristics'!K:K,MATCH($C1493,'Policy Characteristics'!$C:$C,0)))</f>
        <v>io-model.html</v>
      </c>
      <c r="R1493" s="254" t="str">
        <f>IF(ISBLANK(INDEX('Policy Characteristics'!L:L,MATCH($C1493,'Policy Characteristics'!$C:$C,0))),"",INDEX('Policy Characteristics'!L:L,MATCH($C1493,'Policy Characteristics'!$C:$C,0)))</f>
        <v/>
      </c>
    </row>
    <row r="1494" spans="1:18">
      <c r="A1494" s="254" t="str">
        <f>IF(ISBLANK(INDEX('Policy Characteristics'!A:A,MATCH($C1494,'Policy Characteristics'!$C:$C,0))),"",INDEX('Policy Characteristics'!A:A,MATCH($C1494,'Policy Characteristics'!$C:$C,0)))</f>
        <v>Government Revenue Accounting</v>
      </c>
      <c r="B1494" s="262" t="str">
        <f>IF(ISBLANK(INDEX('Policy Characteristics'!B:B,MATCH($C1494,'Policy Characteristics'!$C:$C,0))),"",INDEX('Policy Characteristics'!B:B,MATCH($C1494,'Policy Characteristics'!$C:$C,0)))</f>
        <v>Fuel Tax Revenue</v>
      </c>
      <c r="C1494" s="254" t="str">
        <f t="shared" si="73"/>
        <v>GRA for Fuel Tax Revenue</v>
      </c>
      <c r="D1494" s="1" t="s">
        <v>2967</v>
      </c>
      <c r="F1494" s="1" t="s">
        <v>2971</v>
      </c>
      <c r="H1494" s="43">
        <v>553</v>
      </c>
      <c r="I1494" s="326" t="str">
        <f t="shared" si="74"/>
        <v>Yes</v>
      </c>
      <c r="J1494" s="255" t="str">
        <f>IF(ISBLANK(INDEX('Policy Characteristics'!D:D,MATCH($C1494,'Policy Characteristics'!$C:$C,0))),"",INDEX('Policy Characteristics'!D:D,MATCH($C1494,'Policy Characteristics'!$C:$C,0)))</f>
        <v/>
      </c>
      <c r="K1494" s="254" t="str">
        <f>IF(ISBLANK(INDEX('Policy Characteristics'!E:E,MATCH($C1494,'Policy Characteristics'!$C:$C,0))),"",INDEX('Policy Characteristics'!E:E,MATCH($C1494,'Policy Characteristics'!$C:$C,0)))</f>
        <v>GRA fuel tax revenue</v>
      </c>
      <c r="L1494" s="254">
        <f>IF(ISBLANK(INDEX('Policy Characteristics'!F:F,MATCH($C1494,'Policy Characteristics'!$C:$C,0))),"",INDEX('Policy Characteristics'!F:F,MATCH($C1494,'Policy Characteristics'!$C:$C,0)))</f>
        <v>0</v>
      </c>
      <c r="M1494" s="254">
        <f>IF(ISBLANK(INDEX('Policy Characteristics'!G:G,MATCH($C1494,'Policy Characteristics'!$C:$C,0))),"",INDEX('Policy Characteristics'!G:G,MATCH($C1494,'Policy Characteristics'!$C:$C,0)))</f>
        <v>10</v>
      </c>
      <c r="N1494" s="254">
        <f>IF(ISBLANK(INDEX('Policy Characteristics'!H:H,MATCH($C1494,'Policy Characteristics'!$C:$C,0))),"",INDEX('Policy Characteristics'!H:H,MATCH($C1494,'Policy Characteristics'!$C:$C,0)))</f>
        <v>1</v>
      </c>
      <c r="O1494" s="254" t="str">
        <f>IF(ISBLANK(INDEX('Policy Characteristics'!I:I,MATCH($C1494,'Policy Characteristics'!$C:$C,0))),"",INDEX('Policy Characteristics'!I:I,MATCH($C1494,'Policy Characteristics'!$C:$C,0)))</f>
        <v>weight</v>
      </c>
      <c r="P1494" s="254"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254" t="str">
        <f>IF(ISBLANK(INDEX('Policy Characteristics'!K:K,MATCH($C1494,'Policy Characteristics'!$C:$C,0))),"",INDEX('Policy Characteristics'!K:K,MATCH($C1494,'Policy Characteristics'!$C:$C,0)))</f>
        <v>io-model.html</v>
      </c>
      <c r="R1494" s="254" t="str">
        <f>IF(ISBLANK(INDEX('Policy Characteristics'!L:L,MATCH($C1494,'Policy Characteristics'!$C:$C,0))),"",INDEX('Policy Characteristics'!L:L,MATCH($C1494,'Policy Characteristics'!$C:$C,0)))</f>
        <v/>
      </c>
    </row>
    <row r="1495" spans="1:18">
      <c r="A1495" s="254" t="str">
        <f>IF(ISBLANK(INDEX('Policy Characteristics'!A:A,MATCH($C1495,'Policy Characteristics'!$C:$C,0))),"",INDEX('Policy Characteristics'!A:A,MATCH($C1495,'Policy Characteristics'!$C:$C,0)))</f>
        <v>Government Revenue Accounting</v>
      </c>
      <c r="B1495" s="262" t="str">
        <f>IF(ISBLANK(INDEX('Policy Characteristics'!B:B,MATCH($C1495,'Policy Characteristics'!$C:$C,0))),"",INDEX('Policy Characteristics'!B:B,MATCH($C1495,'Policy Characteristics'!$C:$C,0)))</f>
        <v>Fuel Tax Revenue</v>
      </c>
      <c r="C1495" s="254" t="str">
        <f t="shared" si="73"/>
        <v>GRA for Fuel Tax Revenue</v>
      </c>
      <c r="D1495" s="1" t="s">
        <v>2968</v>
      </c>
      <c r="F1495" s="1" t="s">
        <v>2972</v>
      </c>
      <c r="H1495" s="43">
        <v>554</v>
      </c>
      <c r="I1495" s="326" t="str">
        <f t="shared" si="74"/>
        <v>Yes</v>
      </c>
      <c r="J1495" s="255" t="str">
        <f>IF(ISBLANK(INDEX('Policy Characteristics'!D:D,MATCH($C1495,'Policy Characteristics'!$C:$C,0))),"",INDEX('Policy Characteristics'!D:D,MATCH($C1495,'Policy Characteristics'!$C:$C,0)))</f>
        <v/>
      </c>
      <c r="K1495" s="254" t="str">
        <f>IF(ISBLANK(INDEX('Policy Characteristics'!E:E,MATCH($C1495,'Policy Characteristics'!$C:$C,0))),"",INDEX('Policy Characteristics'!E:E,MATCH($C1495,'Policy Characteristics'!$C:$C,0)))</f>
        <v>GRA fuel tax revenue</v>
      </c>
      <c r="L1495" s="254">
        <f>IF(ISBLANK(INDEX('Policy Characteristics'!F:F,MATCH($C1495,'Policy Characteristics'!$C:$C,0))),"",INDEX('Policy Characteristics'!F:F,MATCH($C1495,'Policy Characteristics'!$C:$C,0)))</f>
        <v>0</v>
      </c>
      <c r="M1495" s="254">
        <f>IF(ISBLANK(INDEX('Policy Characteristics'!G:G,MATCH($C1495,'Policy Characteristics'!$C:$C,0))),"",INDEX('Policy Characteristics'!G:G,MATCH($C1495,'Policy Characteristics'!$C:$C,0)))</f>
        <v>10</v>
      </c>
      <c r="N1495" s="254">
        <f>IF(ISBLANK(INDEX('Policy Characteristics'!H:H,MATCH($C1495,'Policy Characteristics'!$C:$C,0))),"",INDEX('Policy Characteristics'!H:H,MATCH($C1495,'Policy Characteristics'!$C:$C,0)))</f>
        <v>1</v>
      </c>
      <c r="O1495" s="254" t="str">
        <f>IF(ISBLANK(INDEX('Policy Characteristics'!I:I,MATCH($C1495,'Policy Characteristics'!$C:$C,0))),"",INDEX('Policy Characteristics'!I:I,MATCH($C1495,'Policy Characteristics'!$C:$C,0)))</f>
        <v>weight</v>
      </c>
      <c r="P1495" s="254"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254" t="str">
        <f>IF(ISBLANK(INDEX('Policy Characteristics'!K:K,MATCH($C1495,'Policy Characteristics'!$C:$C,0))),"",INDEX('Policy Characteristics'!K:K,MATCH($C1495,'Policy Characteristics'!$C:$C,0)))</f>
        <v>io-model.html</v>
      </c>
      <c r="R1495" s="254" t="str">
        <f>IF(ISBLANK(INDEX('Policy Characteristics'!L:L,MATCH($C1495,'Policy Characteristics'!$C:$C,0))),"",INDEX('Policy Characteristics'!L:L,MATCH($C1495,'Policy Characteristics'!$C:$C,0)))</f>
        <v/>
      </c>
    </row>
    <row r="1496" spans="1:18">
      <c r="A1496" s="254" t="str">
        <f>IF(ISBLANK(INDEX('Policy Characteristics'!A:A,MATCH($C1496,'Policy Characteristics'!$C:$C,0))),"",INDEX('Policy Characteristics'!A:A,MATCH($C1496,'Policy Characteristics'!$C:$C,0)))</f>
        <v>Government Revenue Accounting</v>
      </c>
      <c r="B1496" s="262" t="str">
        <f>IF(ISBLANK(INDEX('Policy Characteristics'!B:B,MATCH($C1496,'Policy Characteristics'!$C:$C,0))),"",INDEX('Policy Characteristics'!B:B,MATCH($C1496,'Policy Characteristics'!$C:$C,0)))</f>
        <v>Vehicle Subsidy</v>
      </c>
      <c r="C1496" t="s">
        <v>3633</v>
      </c>
      <c r="D1496" s="1" t="s">
        <v>2964</v>
      </c>
      <c r="F1496" s="1" t="s">
        <v>2969</v>
      </c>
      <c r="H1496" s="43">
        <v>555</v>
      </c>
      <c r="I1496" s="322" t="s">
        <v>43</v>
      </c>
      <c r="J1496" s="255" t="str">
        <f>IF(ISBLANK(INDEX('Policy Characteristics'!D:D,MATCH($C1496,'Policy Characteristics'!$C:$C,0))),"",INDEX('Policy Characteristics'!D:D,MATCH($C1496,'Policy Characteristics'!$C:$C,0)))</f>
        <v/>
      </c>
      <c r="K1496" s="254" t="str">
        <f>IF(ISBLANK(INDEX('Policy Characteristics'!E:E,MATCH($C1496,'Policy Characteristics'!$C:$C,0))),"",INDEX('Policy Characteristics'!E:E,MATCH($C1496,'Policy Characteristics'!$C:$C,0)))</f>
        <v>GRA EV subsidy</v>
      </c>
      <c r="L1496" s="254">
        <f>IF(ISBLANK(INDEX('Policy Characteristics'!F:F,MATCH($C1496,'Policy Characteristics'!$C:$C,0))),"",INDEX('Policy Characteristics'!F:F,MATCH($C1496,'Policy Characteristics'!$C:$C,0)))</f>
        <v>0</v>
      </c>
      <c r="M1496" s="254">
        <f>IF(ISBLANK(INDEX('Policy Characteristics'!G:G,MATCH($C1496,'Policy Characteristics'!$C:$C,0))),"",INDEX('Policy Characteristics'!G:G,MATCH($C1496,'Policy Characteristics'!$C:$C,0)))</f>
        <v>10</v>
      </c>
      <c r="N1496" s="254">
        <f>IF(ISBLANK(INDEX('Policy Characteristics'!H:H,MATCH($C1496,'Policy Characteristics'!$C:$C,0))),"",INDEX('Policy Characteristics'!H:H,MATCH($C1496,'Policy Characteristics'!$C:$C,0)))</f>
        <v>1</v>
      </c>
      <c r="O1496" s="254" t="str">
        <f>IF(ISBLANK(INDEX('Policy Characteristics'!I:I,MATCH($C1496,'Policy Characteristics'!$C:$C,0))),"",INDEX('Policy Characteristics'!I:I,MATCH($C1496,'Policy Characteristics'!$C:$C,0)))</f>
        <v>weight</v>
      </c>
      <c r="P1496" s="254"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254" t="str">
        <f>IF(ISBLANK(INDEX('Policy Characteristics'!K:K,MATCH($C1496,'Policy Characteristics'!$C:$C,0))),"",INDEX('Policy Characteristics'!K:K,MATCH($C1496,'Policy Characteristics'!$C:$C,0)))</f>
        <v>io-model.html</v>
      </c>
      <c r="R1496" s="254" t="str">
        <f>IF(ISBLANK(INDEX('Policy Characteristics'!L:L,MATCH($C1496,'Policy Characteristics'!$C:$C,0))),"",INDEX('Policy Characteristics'!L:L,MATCH($C1496,'Policy Characteristics'!$C:$C,0)))</f>
        <v/>
      </c>
    </row>
    <row r="1497" spans="1:18">
      <c r="A1497" s="254" t="str">
        <f>IF(ISBLANK(INDEX('Policy Characteristics'!A:A,MATCH($C1497,'Policy Characteristics'!$C:$C,0))),"",INDEX('Policy Characteristics'!A:A,MATCH($C1497,'Policy Characteristics'!$C:$C,0)))</f>
        <v>Government Revenue Accounting</v>
      </c>
      <c r="B1497" s="262" t="str">
        <f>IF(ISBLANK(INDEX('Policy Characteristics'!B:B,MATCH($C1497,'Policy Characteristics'!$C:$C,0))),"",INDEX('Policy Characteristics'!B:B,MATCH($C1497,'Policy Characteristics'!$C:$C,0)))</f>
        <v>Vehicle Subsidy</v>
      </c>
      <c r="C1497" s="254" t="str">
        <f t="shared" ref="C1497:C1500" si="75">C$1496</f>
        <v>GRA for Vehicle Subsidy</v>
      </c>
      <c r="D1497" s="1" t="s">
        <v>2965</v>
      </c>
      <c r="F1497" s="1" t="s">
        <v>2980</v>
      </c>
      <c r="H1497" s="43">
        <v>556</v>
      </c>
      <c r="I1497" s="326" t="str">
        <f t="shared" ref="I1497:I1505" si="76">I$1496</f>
        <v>Yes</v>
      </c>
      <c r="J1497" s="255" t="str">
        <f>IF(ISBLANK(INDEX('Policy Characteristics'!D:D,MATCH($C1497,'Policy Characteristics'!$C:$C,0))),"",INDEX('Policy Characteristics'!D:D,MATCH($C1497,'Policy Characteristics'!$C:$C,0)))</f>
        <v/>
      </c>
      <c r="K1497" s="254" t="str">
        <f>IF(ISBLANK(INDEX('Policy Characteristics'!E:E,MATCH($C1497,'Policy Characteristics'!$C:$C,0))),"",INDEX('Policy Characteristics'!E:E,MATCH($C1497,'Policy Characteristics'!$C:$C,0)))</f>
        <v>GRA EV subsidy</v>
      </c>
      <c r="L1497" s="254">
        <f>IF(ISBLANK(INDEX('Policy Characteristics'!F:F,MATCH($C1497,'Policy Characteristics'!$C:$C,0))),"",INDEX('Policy Characteristics'!F:F,MATCH($C1497,'Policy Characteristics'!$C:$C,0)))</f>
        <v>0</v>
      </c>
      <c r="M1497" s="254">
        <f>IF(ISBLANK(INDEX('Policy Characteristics'!G:G,MATCH($C1497,'Policy Characteristics'!$C:$C,0))),"",INDEX('Policy Characteristics'!G:G,MATCH($C1497,'Policy Characteristics'!$C:$C,0)))</f>
        <v>10</v>
      </c>
      <c r="N1497" s="254">
        <f>IF(ISBLANK(INDEX('Policy Characteristics'!H:H,MATCH($C1497,'Policy Characteristics'!$C:$C,0))),"",INDEX('Policy Characteristics'!H:H,MATCH($C1497,'Policy Characteristics'!$C:$C,0)))</f>
        <v>1</v>
      </c>
      <c r="O1497" s="254" t="str">
        <f>IF(ISBLANK(INDEX('Policy Characteristics'!I:I,MATCH($C1497,'Policy Characteristics'!$C:$C,0))),"",INDEX('Policy Characteristics'!I:I,MATCH($C1497,'Policy Characteristics'!$C:$C,0)))</f>
        <v>weight</v>
      </c>
      <c r="P1497" s="254"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254" t="str">
        <f>IF(ISBLANK(INDEX('Policy Characteristics'!K:K,MATCH($C1497,'Policy Characteristics'!$C:$C,0))),"",INDEX('Policy Characteristics'!K:K,MATCH($C1497,'Policy Characteristics'!$C:$C,0)))</f>
        <v>io-model.html</v>
      </c>
      <c r="R1497" s="254" t="str">
        <f>IF(ISBLANK(INDEX('Policy Characteristics'!L:L,MATCH($C1497,'Policy Characteristics'!$C:$C,0))),"",INDEX('Policy Characteristics'!L:L,MATCH($C1497,'Policy Characteristics'!$C:$C,0)))</f>
        <v/>
      </c>
    </row>
    <row r="1498" spans="1:18">
      <c r="A1498" s="254" t="str">
        <f>IF(ISBLANK(INDEX('Policy Characteristics'!A:A,MATCH($C1498,'Policy Characteristics'!$C:$C,0))),"",INDEX('Policy Characteristics'!A:A,MATCH($C1498,'Policy Characteristics'!$C:$C,0)))</f>
        <v>Government Revenue Accounting</v>
      </c>
      <c r="B1498" s="262" t="str">
        <f>IF(ISBLANK(INDEX('Policy Characteristics'!B:B,MATCH($C1498,'Policy Characteristics'!$C:$C,0))),"",INDEX('Policy Characteristics'!B:B,MATCH($C1498,'Policy Characteristics'!$C:$C,0)))</f>
        <v>Vehicle Subsidy</v>
      </c>
      <c r="C1498" s="254" t="str">
        <f t="shared" si="75"/>
        <v>GRA for Vehicle Subsidy</v>
      </c>
      <c r="D1498" s="1" t="s">
        <v>2966</v>
      </c>
      <c r="F1498" s="1" t="s">
        <v>2970</v>
      </c>
      <c r="H1498" s="43">
        <v>557</v>
      </c>
      <c r="I1498" s="326" t="str">
        <f t="shared" si="76"/>
        <v>Yes</v>
      </c>
      <c r="J1498" s="255" t="str">
        <f>IF(ISBLANK(INDEX('Policy Characteristics'!D:D,MATCH($C1498,'Policy Characteristics'!$C:$C,0))),"",INDEX('Policy Characteristics'!D:D,MATCH($C1498,'Policy Characteristics'!$C:$C,0)))</f>
        <v/>
      </c>
      <c r="K1498" s="254" t="str">
        <f>IF(ISBLANK(INDEX('Policy Characteristics'!E:E,MATCH($C1498,'Policy Characteristics'!$C:$C,0))),"",INDEX('Policy Characteristics'!E:E,MATCH($C1498,'Policy Characteristics'!$C:$C,0)))</f>
        <v>GRA EV subsidy</v>
      </c>
      <c r="L1498" s="254">
        <f>IF(ISBLANK(INDEX('Policy Characteristics'!F:F,MATCH($C1498,'Policy Characteristics'!$C:$C,0))),"",INDEX('Policy Characteristics'!F:F,MATCH($C1498,'Policy Characteristics'!$C:$C,0)))</f>
        <v>0</v>
      </c>
      <c r="M1498" s="254">
        <f>IF(ISBLANK(INDEX('Policy Characteristics'!G:G,MATCH($C1498,'Policy Characteristics'!$C:$C,0))),"",INDEX('Policy Characteristics'!G:G,MATCH($C1498,'Policy Characteristics'!$C:$C,0)))</f>
        <v>10</v>
      </c>
      <c r="N1498" s="254">
        <f>IF(ISBLANK(INDEX('Policy Characteristics'!H:H,MATCH($C1498,'Policy Characteristics'!$C:$C,0))),"",INDEX('Policy Characteristics'!H:H,MATCH($C1498,'Policy Characteristics'!$C:$C,0)))</f>
        <v>1</v>
      </c>
      <c r="O1498" s="254" t="str">
        <f>IF(ISBLANK(INDEX('Policy Characteristics'!I:I,MATCH($C1498,'Policy Characteristics'!$C:$C,0))),"",INDEX('Policy Characteristics'!I:I,MATCH($C1498,'Policy Characteristics'!$C:$C,0)))</f>
        <v>weight</v>
      </c>
      <c r="P1498" s="254"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254" t="str">
        <f>IF(ISBLANK(INDEX('Policy Characteristics'!K:K,MATCH($C1498,'Policy Characteristics'!$C:$C,0))),"",INDEX('Policy Characteristics'!K:K,MATCH($C1498,'Policy Characteristics'!$C:$C,0)))</f>
        <v>io-model.html</v>
      </c>
      <c r="R1498" s="254" t="str">
        <f>IF(ISBLANK(INDEX('Policy Characteristics'!L:L,MATCH($C1498,'Policy Characteristics'!$C:$C,0))),"",INDEX('Policy Characteristics'!L:L,MATCH($C1498,'Policy Characteristics'!$C:$C,0)))</f>
        <v/>
      </c>
    </row>
    <row r="1499" spans="1:18">
      <c r="A1499" s="254" t="str">
        <f>IF(ISBLANK(INDEX('Policy Characteristics'!A:A,MATCH($C1499,'Policy Characteristics'!$C:$C,0))),"",INDEX('Policy Characteristics'!A:A,MATCH($C1499,'Policy Characteristics'!$C:$C,0)))</f>
        <v>Government Revenue Accounting</v>
      </c>
      <c r="B1499" s="262" t="str">
        <f>IF(ISBLANK(INDEX('Policy Characteristics'!B:B,MATCH($C1499,'Policy Characteristics'!$C:$C,0))),"",INDEX('Policy Characteristics'!B:B,MATCH($C1499,'Policy Characteristics'!$C:$C,0)))</f>
        <v>Vehicle Subsidy</v>
      </c>
      <c r="C1499" s="254" t="str">
        <f t="shared" si="75"/>
        <v>GRA for Vehicle Subsidy</v>
      </c>
      <c r="D1499" s="1" t="s">
        <v>2967</v>
      </c>
      <c r="F1499" s="1" t="s">
        <v>2971</v>
      </c>
      <c r="H1499" s="43">
        <v>558</v>
      </c>
      <c r="I1499" s="326" t="str">
        <f t="shared" si="76"/>
        <v>Yes</v>
      </c>
      <c r="J1499" s="255" t="str">
        <f>IF(ISBLANK(INDEX('Policy Characteristics'!D:D,MATCH($C1499,'Policy Characteristics'!$C:$C,0))),"",INDEX('Policy Characteristics'!D:D,MATCH($C1499,'Policy Characteristics'!$C:$C,0)))</f>
        <v/>
      </c>
      <c r="K1499" s="254" t="str">
        <f>IF(ISBLANK(INDEX('Policy Characteristics'!E:E,MATCH($C1499,'Policy Characteristics'!$C:$C,0))),"",INDEX('Policy Characteristics'!E:E,MATCH($C1499,'Policy Characteristics'!$C:$C,0)))</f>
        <v>GRA EV subsidy</v>
      </c>
      <c r="L1499" s="254">
        <f>IF(ISBLANK(INDEX('Policy Characteristics'!F:F,MATCH($C1499,'Policy Characteristics'!$C:$C,0))),"",INDEX('Policy Characteristics'!F:F,MATCH($C1499,'Policy Characteristics'!$C:$C,0)))</f>
        <v>0</v>
      </c>
      <c r="M1499" s="254">
        <f>IF(ISBLANK(INDEX('Policy Characteristics'!G:G,MATCH($C1499,'Policy Characteristics'!$C:$C,0))),"",INDEX('Policy Characteristics'!G:G,MATCH($C1499,'Policy Characteristics'!$C:$C,0)))</f>
        <v>10</v>
      </c>
      <c r="N1499" s="254">
        <f>IF(ISBLANK(INDEX('Policy Characteristics'!H:H,MATCH($C1499,'Policy Characteristics'!$C:$C,0))),"",INDEX('Policy Characteristics'!H:H,MATCH($C1499,'Policy Characteristics'!$C:$C,0)))</f>
        <v>1</v>
      </c>
      <c r="O1499" s="254" t="str">
        <f>IF(ISBLANK(INDEX('Policy Characteristics'!I:I,MATCH($C1499,'Policy Characteristics'!$C:$C,0))),"",INDEX('Policy Characteristics'!I:I,MATCH($C1499,'Policy Characteristics'!$C:$C,0)))</f>
        <v>weight</v>
      </c>
      <c r="P1499" s="254"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254" t="str">
        <f>IF(ISBLANK(INDEX('Policy Characteristics'!K:K,MATCH($C1499,'Policy Characteristics'!$C:$C,0))),"",INDEX('Policy Characteristics'!K:K,MATCH($C1499,'Policy Characteristics'!$C:$C,0)))</f>
        <v>io-model.html</v>
      </c>
      <c r="R1499" s="254" t="str">
        <f>IF(ISBLANK(INDEX('Policy Characteristics'!L:L,MATCH($C1499,'Policy Characteristics'!$C:$C,0))),"",INDEX('Policy Characteristics'!L:L,MATCH($C1499,'Policy Characteristics'!$C:$C,0)))</f>
        <v/>
      </c>
    </row>
    <row r="1500" spans="1:18">
      <c r="A1500" s="254" t="str">
        <f>IF(ISBLANK(INDEX('Policy Characteristics'!A:A,MATCH($C1500,'Policy Characteristics'!$C:$C,0))),"",INDEX('Policy Characteristics'!A:A,MATCH($C1500,'Policy Characteristics'!$C:$C,0)))</f>
        <v>Government Revenue Accounting</v>
      </c>
      <c r="B1500" s="262" t="str">
        <f>IF(ISBLANK(INDEX('Policy Characteristics'!B:B,MATCH($C1500,'Policy Characteristics'!$C:$C,0))),"",INDEX('Policy Characteristics'!B:B,MATCH($C1500,'Policy Characteristics'!$C:$C,0)))</f>
        <v>Vehicle Subsidy</v>
      </c>
      <c r="C1500" s="254" t="str">
        <f t="shared" si="75"/>
        <v>GRA for Vehicle Subsidy</v>
      </c>
      <c r="D1500" s="1" t="s">
        <v>2968</v>
      </c>
      <c r="F1500" s="1" t="s">
        <v>2972</v>
      </c>
      <c r="H1500" s="43">
        <v>559</v>
      </c>
      <c r="I1500" s="326" t="str">
        <f t="shared" si="76"/>
        <v>Yes</v>
      </c>
      <c r="J1500" s="255" t="str">
        <f>IF(ISBLANK(INDEX('Policy Characteristics'!D:D,MATCH($C1500,'Policy Characteristics'!$C:$C,0))),"",INDEX('Policy Characteristics'!D:D,MATCH($C1500,'Policy Characteristics'!$C:$C,0)))</f>
        <v/>
      </c>
      <c r="K1500" s="254" t="str">
        <f>IF(ISBLANK(INDEX('Policy Characteristics'!E:E,MATCH($C1500,'Policy Characteristics'!$C:$C,0))),"",INDEX('Policy Characteristics'!E:E,MATCH($C1500,'Policy Characteristics'!$C:$C,0)))</f>
        <v>GRA EV subsidy</v>
      </c>
      <c r="L1500" s="254">
        <f>IF(ISBLANK(INDEX('Policy Characteristics'!F:F,MATCH($C1500,'Policy Characteristics'!$C:$C,0))),"",INDEX('Policy Characteristics'!F:F,MATCH($C1500,'Policy Characteristics'!$C:$C,0)))</f>
        <v>0</v>
      </c>
      <c r="M1500" s="254">
        <f>IF(ISBLANK(INDEX('Policy Characteristics'!G:G,MATCH($C1500,'Policy Characteristics'!$C:$C,0))),"",INDEX('Policy Characteristics'!G:G,MATCH($C1500,'Policy Characteristics'!$C:$C,0)))</f>
        <v>10</v>
      </c>
      <c r="N1500" s="254">
        <f>IF(ISBLANK(INDEX('Policy Characteristics'!H:H,MATCH($C1500,'Policy Characteristics'!$C:$C,0))),"",INDEX('Policy Characteristics'!H:H,MATCH($C1500,'Policy Characteristics'!$C:$C,0)))</f>
        <v>1</v>
      </c>
      <c r="O1500" s="254" t="str">
        <f>IF(ISBLANK(INDEX('Policy Characteristics'!I:I,MATCH($C1500,'Policy Characteristics'!$C:$C,0))),"",INDEX('Policy Characteristics'!I:I,MATCH($C1500,'Policy Characteristics'!$C:$C,0)))</f>
        <v>weight</v>
      </c>
      <c r="P1500" s="254"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254" t="str">
        <f>IF(ISBLANK(INDEX('Policy Characteristics'!K:K,MATCH($C1500,'Policy Characteristics'!$C:$C,0))),"",INDEX('Policy Characteristics'!K:K,MATCH($C1500,'Policy Characteristics'!$C:$C,0)))</f>
        <v>io-model.html</v>
      </c>
      <c r="R1500" s="254" t="str">
        <f>IF(ISBLANK(INDEX('Policy Characteristics'!L:L,MATCH($C1500,'Policy Characteristics'!$C:$C,0))),"",INDEX('Policy Characteristics'!L:L,MATCH($C1500,'Policy Characteristics'!$C:$C,0)))</f>
        <v/>
      </c>
    </row>
    <row r="1501" spans="1:18">
      <c r="A1501" s="254" t="str">
        <f>IF(ISBLANK(INDEX('Policy Characteristics'!A:A,MATCH($C1501,'Policy Characteristics'!$C:$C,0))),"",INDEX('Policy Characteristics'!A:A,MATCH($C1501,'Policy Characteristics'!$C:$C,0)))</f>
        <v>Government Revenue Accounting</v>
      </c>
      <c r="B1501" s="262" t="str">
        <f>IF(ISBLANK(INDEX('Policy Characteristics'!B:B,MATCH($C1501,'Policy Characteristics'!$C:$C,0))),"",INDEX('Policy Characteristics'!B:B,MATCH($C1501,'Policy Characteristics'!$C:$C,0)))</f>
        <v>Vehicle Battery Subsidy</v>
      </c>
      <c r="C1501" t="s">
        <v>3635</v>
      </c>
      <c r="D1501" s="1" t="s">
        <v>2964</v>
      </c>
      <c r="F1501" s="1" t="s">
        <v>2969</v>
      </c>
      <c r="H1501" s="43">
        <v>2247</v>
      </c>
      <c r="I1501" s="322" t="s">
        <v>43</v>
      </c>
      <c r="J1501" s="255" t="str">
        <f>IF(ISBLANK(INDEX('Policy Characteristics'!D:D,MATCH($C1501,'Policy Characteristics'!$C:$C,0))),"",INDEX('Policy Characteristics'!D:D,MATCH($C1501,'Policy Characteristics'!$C:$C,0)))</f>
        <v/>
      </c>
      <c r="K1501" s="254" t="str">
        <f>IF(ISBLANK(INDEX('Policy Characteristics'!E:E,MATCH($C1501,'Policy Characteristics'!$C:$C,0))),"",INDEX('Policy Characteristics'!E:E,MATCH($C1501,'Policy Characteristics'!$C:$C,0)))</f>
        <v>GRA trans battery subsidy</v>
      </c>
      <c r="L1501" s="254">
        <f>IF(ISBLANK(INDEX('Policy Characteristics'!F:F,MATCH($C1501,'Policy Characteristics'!$C:$C,0))),"",INDEX('Policy Characteristics'!F:F,MATCH($C1501,'Policy Characteristics'!$C:$C,0)))</f>
        <v>0</v>
      </c>
      <c r="M1501" s="254">
        <f>IF(ISBLANK(INDEX('Policy Characteristics'!G:G,MATCH($C1501,'Policy Characteristics'!$C:$C,0))),"",INDEX('Policy Characteristics'!G:G,MATCH($C1501,'Policy Characteristics'!$C:$C,0)))</f>
        <v>10</v>
      </c>
      <c r="N1501" s="254">
        <f>IF(ISBLANK(INDEX('Policy Characteristics'!H:H,MATCH($C1501,'Policy Characteristics'!$C:$C,0))),"",INDEX('Policy Characteristics'!H:H,MATCH($C1501,'Policy Characteristics'!$C:$C,0)))</f>
        <v>1</v>
      </c>
      <c r="O1501" s="254" t="str">
        <f>IF(ISBLANK(INDEX('Policy Characteristics'!I:I,MATCH($C1501,'Policy Characteristics'!$C:$C,0))),"",INDEX('Policy Characteristics'!I:I,MATCH($C1501,'Policy Characteristics'!$C:$C,0)))</f>
        <v>weight</v>
      </c>
      <c r="P1501" s="254"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254" t="str">
        <f>IF(ISBLANK(INDEX('Policy Characteristics'!K:K,MATCH($C1501,'Policy Characteristics'!$C:$C,0))),"",INDEX('Policy Characteristics'!K:K,MATCH($C1501,'Policy Characteristics'!$C:$C,0)))</f>
        <v>io-model.html</v>
      </c>
      <c r="R1501" s="254"/>
    </row>
    <row r="1502" spans="1:18">
      <c r="A1502" s="254" t="str">
        <f>IF(ISBLANK(INDEX('Policy Characteristics'!A:A,MATCH($C1502,'Policy Characteristics'!$C:$C,0))),"",INDEX('Policy Characteristics'!A:A,MATCH($C1502,'Policy Characteristics'!$C:$C,0)))</f>
        <v>Government Revenue Accounting</v>
      </c>
      <c r="B1502" s="262" t="str">
        <f>IF(ISBLANK(INDEX('Policy Characteristics'!B:B,MATCH($C1502,'Policy Characteristics'!$C:$C,0))),"",INDEX('Policy Characteristics'!B:B,MATCH($C1502,'Policy Characteristics'!$C:$C,0)))</f>
        <v>Vehicle Battery Subsidy</v>
      </c>
      <c r="C1502" s="254" t="str">
        <f>C$1501</f>
        <v>GRA for Vehicle Battery Subsidy</v>
      </c>
      <c r="D1502" s="1" t="s">
        <v>2965</v>
      </c>
      <c r="F1502" s="1" t="s">
        <v>2980</v>
      </c>
      <c r="H1502" s="43">
        <v>2248</v>
      </c>
      <c r="I1502" s="326" t="str">
        <f t="shared" si="76"/>
        <v>Yes</v>
      </c>
      <c r="J1502" s="255" t="str">
        <f>IF(ISBLANK(INDEX('Policy Characteristics'!D:D,MATCH($C1502,'Policy Characteristics'!$C:$C,0))),"",INDEX('Policy Characteristics'!D:D,MATCH($C1502,'Policy Characteristics'!$C:$C,0)))</f>
        <v/>
      </c>
      <c r="K1502" s="254" t="str">
        <f>IF(ISBLANK(INDEX('Policy Characteristics'!E:E,MATCH($C1502,'Policy Characteristics'!$C:$C,0))),"",INDEX('Policy Characteristics'!E:E,MATCH($C1502,'Policy Characteristics'!$C:$C,0)))</f>
        <v>GRA trans battery subsidy</v>
      </c>
      <c r="L1502" s="254">
        <f>IF(ISBLANK(INDEX('Policy Characteristics'!F:F,MATCH($C1502,'Policy Characteristics'!$C:$C,0))),"",INDEX('Policy Characteristics'!F:F,MATCH($C1502,'Policy Characteristics'!$C:$C,0)))</f>
        <v>0</v>
      </c>
      <c r="M1502" s="254">
        <f>IF(ISBLANK(INDEX('Policy Characteristics'!G:G,MATCH($C1502,'Policy Characteristics'!$C:$C,0))),"",INDEX('Policy Characteristics'!G:G,MATCH($C1502,'Policy Characteristics'!$C:$C,0)))</f>
        <v>10</v>
      </c>
      <c r="N1502" s="254">
        <f>IF(ISBLANK(INDEX('Policy Characteristics'!H:H,MATCH($C1502,'Policy Characteristics'!$C:$C,0))),"",INDEX('Policy Characteristics'!H:H,MATCH($C1502,'Policy Characteristics'!$C:$C,0)))</f>
        <v>1</v>
      </c>
      <c r="O1502" s="254" t="str">
        <f>IF(ISBLANK(INDEX('Policy Characteristics'!I:I,MATCH($C1502,'Policy Characteristics'!$C:$C,0))),"",INDEX('Policy Characteristics'!I:I,MATCH($C1502,'Policy Characteristics'!$C:$C,0)))</f>
        <v>weight</v>
      </c>
      <c r="P1502" s="254"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254" t="str">
        <f>IF(ISBLANK(INDEX('Policy Characteristics'!K:K,MATCH($C1502,'Policy Characteristics'!$C:$C,0))),"",INDEX('Policy Characteristics'!K:K,MATCH($C1502,'Policy Characteristics'!$C:$C,0)))</f>
        <v>io-model.html</v>
      </c>
      <c r="R1502" s="254"/>
    </row>
    <row r="1503" spans="1:18">
      <c r="A1503" s="254" t="str">
        <f>IF(ISBLANK(INDEX('Policy Characteristics'!A:A,MATCH($C1503,'Policy Characteristics'!$C:$C,0))),"",INDEX('Policy Characteristics'!A:A,MATCH($C1503,'Policy Characteristics'!$C:$C,0)))</f>
        <v>Government Revenue Accounting</v>
      </c>
      <c r="B1503" s="262" t="str">
        <f>IF(ISBLANK(INDEX('Policy Characteristics'!B:B,MATCH($C1503,'Policy Characteristics'!$C:$C,0))),"",INDEX('Policy Characteristics'!B:B,MATCH($C1503,'Policy Characteristics'!$C:$C,0)))</f>
        <v>Vehicle Battery Subsidy</v>
      </c>
      <c r="C1503" s="254" t="str">
        <f t="shared" ref="C1503:C1505" si="77">C$1501</f>
        <v>GRA for Vehicle Battery Subsidy</v>
      </c>
      <c r="D1503" s="1" t="s">
        <v>2966</v>
      </c>
      <c r="F1503" s="1" t="s">
        <v>2970</v>
      </c>
      <c r="H1503" s="43">
        <v>2249</v>
      </c>
      <c r="I1503" s="326" t="str">
        <f t="shared" si="76"/>
        <v>Yes</v>
      </c>
      <c r="J1503" s="255" t="str">
        <f>IF(ISBLANK(INDEX('Policy Characteristics'!D:D,MATCH($C1503,'Policy Characteristics'!$C:$C,0))),"",INDEX('Policy Characteristics'!D:D,MATCH($C1503,'Policy Characteristics'!$C:$C,0)))</f>
        <v/>
      </c>
      <c r="K1503" s="254" t="str">
        <f>IF(ISBLANK(INDEX('Policy Characteristics'!E:E,MATCH($C1503,'Policy Characteristics'!$C:$C,0))),"",INDEX('Policy Characteristics'!E:E,MATCH($C1503,'Policy Characteristics'!$C:$C,0)))</f>
        <v>GRA trans battery subsidy</v>
      </c>
      <c r="L1503" s="254">
        <f>IF(ISBLANK(INDEX('Policy Characteristics'!F:F,MATCH($C1503,'Policy Characteristics'!$C:$C,0))),"",INDEX('Policy Characteristics'!F:F,MATCH($C1503,'Policy Characteristics'!$C:$C,0)))</f>
        <v>0</v>
      </c>
      <c r="M1503" s="254">
        <f>IF(ISBLANK(INDEX('Policy Characteristics'!G:G,MATCH($C1503,'Policy Characteristics'!$C:$C,0))),"",INDEX('Policy Characteristics'!G:G,MATCH($C1503,'Policy Characteristics'!$C:$C,0)))</f>
        <v>10</v>
      </c>
      <c r="N1503" s="254">
        <f>IF(ISBLANK(INDEX('Policy Characteristics'!H:H,MATCH($C1503,'Policy Characteristics'!$C:$C,0))),"",INDEX('Policy Characteristics'!H:H,MATCH($C1503,'Policy Characteristics'!$C:$C,0)))</f>
        <v>1</v>
      </c>
      <c r="O1503" s="254" t="str">
        <f>IF(ISBLANK(INDEX('Policy Characteristics'!I:I,MATCH($C1503,'Policy Characteristics'!$C:$C,0))),"",INDEX('Policy Characteristics'!I:I,MATCH($C1503,'Policy Characteristics'!$C:$C,0)))</f>
        <v>weight</v>
      </c>
      <c r="P1503" s="254"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254" t="str">
        <f>IF(ISBLANK(INDEX('Policy Characteristics'!K:K,MATCH($C1503,'Policy Characteristics'!$C:$C,0))),"",INDEX('Policy Characteristics'!K:K,MATCH($C1503,'Policy Characteristics'!$C:$C,0)))</f>
        <v>io-model.html</v>
      </c>
      <c r="R1503" s="254"/>
    </row>
    <row r="1504" spans="1:18">
      <c r="A1504" s="254" t="str">
        <f>IF(ISBLANK(INDEX('Policy Characteristics'!A:A,MATCH($C1504,'Policy Characteristics'!$C:$C,0))),"",INDEX('Policy Characteristics'!A:A,MATCH($C1504,'Policy Characteristics'!$C:$C,0)))</f>
        <v>Government Revenue Accounting</v>
      </c>
      <c r="B1504" s="262" t="str">
        <f>IF(ISBLANK(INDEX('Policy Characteristics'!B:B,MATCH($C1504,'Policy Characteristics'!$C:$C,0))),"",INDEX('Policy Characteristics'!B:B,MATCH($C1504,'Policy Characteristics'!$C:$C,0)))</f>
        <v>Vehicle Battery Subsidy</v>
      </c>
      <c r="C1504" s="254" t="str">
        <f t="shared" si="77"/>
        <v>GRA for Vehicle Battery Subsidy</v>
      </c>
      <c r="D1504" s="1" t="s">
        <v>2967</v>
      </c>
      <c r="F1504" s="1" t="s">
        <v>2971</v>
      </c>
      <c r="H1504" s="43">
        <v>2250</v>
      </c>
      <c r="I1504" s="326" t="str">
        <f t="shared" si="76"/>
        <v>Yes</v>
      </c>
      <c r="J1504" s="255" t="str">
        <f>IF(ISBLANK(INDEX('Policy Characteristics'!D:D,MATCH($C1504,'Policy Characteristics'!$C:$C,0))),"",INDEX('Policy Characteristics'!D:D,MATCH($C1504,'Policy Characteristics'!$C:$C,0)))</f>
        <v/>
      </c>
      <c r="K1504" s="254" t="str">
        <f>IF(ISBLANK(INDEX('Policy Characteristics'!E:E,MATCH($C1504,'Policy Characteristics'!$C:$C,0))),"",INDEX('Policy Characteristics'!E:E,MATCH($C1504,'Policy Characteristics'!$C:$C,0)))</f>
        <v>GRA trans battery subsidy</v>
      </c>
      <c r="L1504" s="254">
        <f>IF(ISBLANK(INDEX('Policy Characteristics'!F:F,MATCH($C1504,'Policy Characteristics'!$C:$C,0))),"",INDEX('Policy Characteristics'!F:F,MATCH($C1504,'Policy Characteristics'!$C:$C,0)))</f>
        <v>0</v>
      </c>
      <c r="M1504" s="254">
        <f>IF(ISBLANK(INDEX('Policy Characteristics'!G:G,MATCH($C1504,'Policy Characteristics'!$C:$C,0))),"",INDEX('Policy Characteristics'!G:G,MATCH($C1504,'Policy Characteristics'!$C:$C,0)))</f>
        <v>10</v>
      </c>
      <c r="N1504" s="254">
        <f>IF(ISBLANK(INDEX('Policy Characteristics'!H:H,MATCH($C1504,'Policy Characteristics'!$C:$C,0))),"",INDEX('Policy Characteristics'!H:H,MATCH($C1504,'Policy Characteristics'!$C:$C,0)))</f>
        <v>1</v>
      </c>
      <c r="O1504" s="254" t="str">
        <f>IF(ISBLANK(INDEX('Policy Characteristics'!I:I,MATCH($C1504,'Policy Characteristics'!$C:$C,0))),"",INDEX('Policy Characteristics'!I:I,MATCH($C1504,'Policy Characteristics'!$C:$C,0)))</f>
        <v>weight</v>
      </c>
      <c r="P1504" s="254"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254" t="str">
        <f>IF(ISBLANK(INDEX('Policy Characteristics'!K:K,MATCH($C1504,'Policy Characteristics'!$C:$C,0))),"",INDEX('Policy Characteristics'!K:K,MATCH($C1504,'Policy Characteristics'!$C:$C,0)))</f>
        <v>io-model.html</v>
      </c>
      <c r="R1504" s="254"/>
    </row>
    <row r="1505" spans="1:18">
      <c r="A1505" s="254" t="str">
        <f>IF(ISBLANK(INDEX('Policy Characteristics'!A:A,MATCH($C1505,'Policy Characteristics'!$C:$C,0))),"",INDEX('Policy Characteristics'!A:A,MATCH($C1505,'Policy Characteristics'!$C:$C,0)))</f>
        <v>Government Revenue Accounting</v>
      </c>
      <c r="B1505" s="262" t="str">
        <f>IF(ISBLANK(INDEX('Policy Characteristics'!B:B,MATCH($C1505,'Policy Characteristics'!$C:$C,0))),"",INDEX('Policy Characteristics'!B:B,MATCH($C1505,'Policy Characteristics'!$C:$C,0)))</f>
        <v>Vehicle Battery Subsidy</v>
      </c>
      <c r="C1505" s="254" t="str">
        <f t="shared" si="77"/>
        <v>GRA for Vehicle Battery Subsidy</v>
      </c>
      <c r="D1505" s="1" t="s">
        <v>2968</v>
      </c>
      <c r="F1505" s="1" t="s">
        <v>2972</v>
      </c>
      <c r="H1505" s="43">
        <v>2251</v>
      </c>
      <c r="I1505" s="326" t="str">
        <f t="shared" si="76"/>
        <v>Yes</v>
      </c>
      <c r="J1505" s="255" t="str">
        <f>IF(ISBLANK(INDEX('Policy Characteristics'!D:D,MATCH($C1505,'Policy Characteristics'!$C:$C,0))),"",INDEX('Policy Characteristics'!D:D,MATCH($C1505,'Policy Characteristics'!$C:$C,0)))</f>
        <v/>
      </c>
      <c r="K1505" s="254" t="str">
        <f>IF(ISBLANK(INDEX('Policy Characteristics'!E:E,MATCH($C1505,'Policy Characteristics'!$C:$C,0))),"",INDEX('Policy Characteristics'!E:E,MATCH($C1505,'Policy Characteristics'!$C:$C,0)))</f>
        <v>GRA trans battery subsidy</v>
      </c>
      <c r="L1505" s="254">
        <f>IF(ISBLANK(INDEX('Policy Characteristics'!F:F,MATCH($C1505,'Policy Characteristics'!$C:$C,0))),"",INDEX('Policy Characteristics'!F:F,MATCH($C1505,'Policy Characteristics'!$C:$C,0)))</f>
        <v>0</v>
      </c>
      <c r="M1505" s="254">
        <f>IF(ISBLANK(INDEX('Policy Characteristics'!G:G,MATCH($C1505,'Policy Characteristics'!$C:$C,0))),"",INDEX('Policy Characteristics'!G:G,MATCH($C1505,'Policy Characteristics'!$C:$C,0)))</f>
        <v>10</v>
      </c>
      <c r="N1505" s="254">
        <f>IF(ISBLANK(INDEX('Policy Characteristics'!H:H,MATCH($C1505,'Policy Characteristics'!$C:$C,0))),"",INDEX('Policy Characteristics'!H:H,MATCH($C1505,'Policy Characteristics'!$C:$C,0)))</f>
        <v>1</v>
      </c>
      <c r="O1505" s="254" t="str">
        <f>IF(ISBLANK(INDEX('Policy Characteristics'!I:I,MATCH($C1505,'Policy Characteristics'!$C:$C,0))),"",INDEX('Policy Characteristics'!I:I,MATCH($C1505,'Policy Characteristics'!$C:$C,0)))</f>
        <v>weight</v>
      </c>
      <c r="P1505" s="254"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254" t="str">
        <f>IF(ISBLANK(INDEX('Policy Characteristics'!K:K,MATCH($C1505,'Policy Characteristics'!$C:$C,0))),"",INDEX('Policy Characteristics'!K:K,MATCH($C1505,'Policy Characteristics'!$C:$C,0)))</f>
        <v>io-model.html</v>
      </c>
      <c r="R1505" s="254"/>
    </row>
    <row r="1506" spans="1:18">
      <c r="A1506" s="254" t="str">
        <f>IF(ISBLANK(INDEX('Policy Characteristics'!A:A,MATCH($C1506,'Policy Characteristics'!$C:$C,0))),"",INDEX('Policy Characteristics'!A:A,MATCH($C1506,'Policy Characteristics'!$C:$C,0)))</f>
        <v>Government Revenue Accounting</v>
      </c>
      <c r="B1506" s="262" t="str">
        <f>IF(ISBLANK(INDEX('Policy Characteristics'!B:B,MATCH($C1506,'Policy Characteristics'!$C:$C,0))),"",INDEX('Policy Characteristics'!B:B,MATCH($C1506,'Policy Characteristics'!$C:$C,0)))</f>
        <v>Electricity Generation Subsidy</v>
      </c>
      <c r="C1506" t="s">
        <v>2958</v>
      </c>
      <c r="D1506" s="1" t="s">
        <v>2964</v>
      </c>
      <c r="F1506" s="1" t="s">
        <v>2969</v>
      </c>
      <c r="H1506" s="43">
        <v>560</v>
      </c>
      <c r="I1506" s="322" t="s">
        <v>43</v>
      </c>
      <c r="J1506" s="255" t="str">
        <f>IF(ISBLANK(INDEX('Policy Characteristics'!D:D,MATCH($C1506,'Policy Characteristics'!$C:$C,0))),"",INDEX('Policy Characteristics'!D:D,MATCH($C1506,'Policy Characteristics'!$C:$C,0)))</f>
        <v/>
      </c>
      <c r="K1506" s="254" t="str">
        <f>IF(ISBLANK(INDEX('Policy Characteristics'!E:E,MATCH($C1506,'Policy Characteristics'!$C:$C,0))),"",INDEX('Policy Characteristics'!E:E,MATCH($C1506,'Policy Characteristics'!$C:$C,0)))</f>
        <v>GRA elec gen subsidy</v>
      </c>
      <c r="L1506" s="254">
        <f>IF(ISBLANK(INDEX('Policy Characteristics'!F:F,MATCH($C1506,'Policy Characteristics'!$C:$C,0))),"",INDEX('Policy Characteristics'!F:F,MATCH($C1506,'Policy Characteristics'!$C:$C,0)))</f>
        <v>0</v>
      </c>
      <c r="M1506" s="254">
        <f>IF(ISBLANK(INDEX('Policy Characteristics'!G:G,MATCH($C1506,'Policy Characteristics'!$C:$C,0))),"",INDEX('Policy Characteristics'!G:G,MATCH($C1506,'Policy Characteristics'!$C:$C,0)))</f>
        <v>10</v>
      </c>
      <c r="N1506" s="254">
        <f>IF(ISBLANK(INDEX('Policy Characteristics'!H:H,MATCH($C1506,'Policy Characteristics'!$C:$C,0))),"",INDEX('Policy Characteristics'!H:H,MATCH($C1506,'Policy Characteristics'!$C:$C,0)))</f>
        <v>1</v>
      </c>
      <c r="O1506" s="254" t="str">
        <f>IF(ISBLANK(INDEX('Policy Characteristics'!I:I,MATCH($C1506,'Policy Characteristics'!$C:$C,0))),"",INDEX('Policy Characteristics'!I:I,MATCH($C1506,'Policy Characteristics'!$C:$C,0)))</f>
        <v>weight</v>
      </c>
      <c r="P1506" s="254" t="str">
        <f>IF(ISBLANK(INDEX('Policy Characteristics'!J:J,MATCH($C1506,'Policy Characteristics'!$C:$C,0))),"",INDEX('Policy Characteristics'!J:J,MATCH($C1506,'Policy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6" s="254" t="str">
        <f>IF(ISBLANK(INDEX('Policy Characteristics'!K:K,MATCH($C1506,'Policy Characteristics'!$C:$C,0))),"",INDEX('Policy Characteristics'!K:K,MATCH($C1506,'Policy Characteristics'!$C:$C,0)))</f>
        <v>io-model.html</v>
      </c>
      <c r="R1506" s="254" t="str">
        <f>IF(ISBLANK(INDEX('Policy Characteristics'!L:L,MATCH($C1506,'Policy Characteristics'!$C:$C,0))),"",INDEX('Policy Characteristics'!L:L,MATCH($C1506,'Policy Characteristics'!$C:$C,0)))</f>
        <v/>
      </c>
    </row>
    <row r="1507" spans="1:18">
      <c r="A1507" s="254" t="str">
        <f>IF(ISBLANK(INDEX('Policy Characteristics'!A:A,MATCH($C1507,'Policy Characteristics'!$C:$C,0))),"",INDEX('Policy Characteristics'!A:A,MATCH($C1507,'Policy Characteristics'!$C:$C,0)))</f>
        <v>Government Revenue Accounting</v>
      </c>
      <c r="B1507" s="262" t="str">
        <f>IF(ISBLANK(INDEX('Policy Characteristics'!B:B,MATCH($C1507,'Policy Characteristics'!$C:$C,0))),"",INDEX('Policy Characteristics'!B:B,MATCH($C1507,'Policy Characteristics'!$C:$C,0)))</f>
        <v>Electricity Generation Subsidy</v>
      </c>
      <c r="C1507" s="254" t="str">
        <f t="shared" ref="C1507:C1510" si="78">C$1506</f>
        <v>GRA for Electricity Generation Subsidies</v>
      </c>
      <c r="D1507" s="1" t="s">
        <v>2965</v>
      </c>
      <c r="F1507" s="1" t="s">
        <v>2980</v>
      </c>
      <c r="H1507" s="43">
        <v>561</v>
      </c>
      <c r="I1507" s="326" t="str">
        <f t="shared" ref="I1507:I1510" si="79">I$1506</f>
        <v>Yes</v>
      </c>
      <c r="J1507" s="255" t="str">
        <f>IF(ISBLANK(INDEX('Policy Characteristics'!D:D,MATCH($C1507,'Policy Characteristics'!$C:$C,0))),"",INDEX('Policy Characteristics'!D:D,MATCH($C1507,'Policy Characteristics'!$C:$C,0)))</f>
        <v/>
      </c>
      <c r="K1507" s="254" t="str">
        <f>IF(ISBLANK(INDEX('Policy Characteristics'!E:E,MATCH($C1507,'Policy Characteristics'!$C:$C,0))),"",INDEX('Policy Characteristics'!E:E,MATCH($C1507,'Policy Characteristics'!$C:$C,0)))</f>
        <v>GRA elec gen subsidy</v>
      </c>
      <c r="L1507" s="254">
        <f>IF(ISBLANK(INDEX('Policy Characteristics'!F:F,MATCH($C1507,'Policy Characteristics'!$C:$C,0))),"",INDEX('Policy Characteristics'!F:F,MATCH($C1507,'Policy Characteristics'!$C:$C,0)))</f>
        <v>0</v>
      </c>
      <c r="M1507" s="254">
        <f>IF(ISBLANK(INDEX('Policy Characteristics'!G:G,MATCH($C1507,'Policy Characteristics'!$C:$C,0))),"",INDEX('Policy Characteristics'!G:G,MATCH($C1507,'Policy Characteristics'!$C:$C,0)))</f>
        <v>10</v>
      </c>
      <c r="N1507" s="254">
        <f>IF(ISBLANK(INDEX('Policy Characteristics'!H:H,MATCH($C1507,'Policy Characteristics'!$C:$C,0))),"",INDEX('Policy Characteristics'!H:H,MATCH($C1507,'Policy Characteristics'!$C:$C,0)))</f>
        <v>1</v>
      </c>
      <c r="O1507" s="254" t="str">
        <f>IF(ISBLANK(INDEX('Policy Characteristics'!I:I,MATCH($C1507,'Policy Characteristics'!$C:$C,0))),"",INDEX('Policy Characteristics'!I:I,MATCH($C1507,'Policy Characteristics'!$C:$C,0)))</f>
        <v>weight</v>
      </c>
      <c r="P1507" s="254" t="str">
        <f>IF(ISBLANK(INDEX('Policy Characteristics'!J:J,MATCH($C1507,'Policy Characteristics'!$C:$C,0))),"",INDEX('Policy Characteristics'!J:J,MATCH($C1507,'Policy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7" s="254" t="str">
        <f>IF(ISBLANK(INDEX('Policy Characteristics'!K:K,MATCH($C1507,'Policy Characteristics'!$C:$C,0))),"",INDEX('Policy Characteristics'!K:K,MATCH($C1507,'Policy Characteristics'!$C:$C,0)))</f>
        <v>io-model.html</v>
      </c>
      <c r="R1507" s="254" t="str">
        <f>IF(ISBLANK(INDEX('Policy Characteristics'!L:L,MATCH($C1507,'Policy Characteristics'!$C:$C,0))),"",INDEX('Policy Characteristics'!L:L,MATCH($C1507,'Policy Characteristics'!$C:$C,0)))</f>
        <v/>
      </c>
    </row>
    <row r="1508" spans="1:18">
      <c r="A1508" s="254" t="str">
        <f>IF(ISBLANK(INDEX('Policy Characteristics'!A:A,MATCH($C1508,'Policy Characteristics'!$C:$C,0))),"",INDEX('Policy Characteristics'!A:A,MATCH($C1508,'Policy Characteristics'!$C:$C,0)))</f>
        <v>Government Revenue Accounting</v>
      </c>
      <c r="B1508" s="262" t="str">
        <f>IF(ISBLANK(INDEX('Policy Characteristics'!B:B,MATCH($C1508,'Policy Characteristics'!$C:$C,0))),"",INDEX('Policy Characteristics'!B:B,MATCH($C1508,'Policy Characteristics'!$C:$C,0)))</f>
        <v>Electricity Generation Subsidy</v>
      </c>
      <c r="C1508" s="254" t="str">
        <f t="shared" si="78"/>
        <v>GRA for Electricity Generation Subsidies</v>
      </c>
      <c r="D1508" s="1" t="s">
        <v>2966</v>
      </c>
      <c r="F1508" s="1" t="s">
        <v>2970</v>
      </c>
      <c r="H1508" s="43">
        <v>562</v>
      </c>
      <c r="I1508" s="326" t="str">
        <f t="shared" si="79"/>
        <v>Yes</v>
      </c>
      <c r="J1508" s="255" t="str">
        <f>IF(ISBLANK(INDEX('Policy Characteristics'!D:D,MATCH($C1508,'Policy Characteristics'!$C:$C,0))),"",INDEX('Policy Characteristics'!D:D,MATCH($C1508,'Policy Characteristics'!$C:$C,0)))</f>
        <v/>
      </c>
      <c r="K1508" s="254" t="str">
        <f>IF(ISBLANK(INDEX('Policy Characteristics'!E:E,MATCH($C1508,'Policy Characteristics'!$C:$C,0))),"",INDEX('Policy Characteristics'!E:E,MATCH($C1508,'Policy Characteristics'!$C:$C,0)))</f>
        <v>GRA elec gen subsidy</v>
      </c>
      <c r="L1508" s="254">
        <f>IF(ISBLANK(INDEX('Policy Characteristics'!F:F,MATCH($C1508,'Policy Characteristics'!$C:$C,0))),"",INDEX('Policy Characteristics'!F:F,MATCH($C1508,'Policy Characteristics'!$C:$C,0)))</f>
        <v>0</v>
      </c>
      <c r="M1508" s="254">
        <f>IF(ISBLANK(INDEX('Policy Characteristics'!G:G,MATCH($C1508,'Policy Characteristics'!$C:$C,0))),"",INDEX('Policy Characteristics'!G:G,MATCH($C1508,'Policy Characteristics'!$C:$C,0)))</f>
        <v>10</v>
      </c>
      <c r="N1508" s="254">
        <f>IF(ISBLANK(INDEX('Policy Characteristics'!H:H,MATCH($C1508,'Policy Characteristics'!$C:$C,0))),"",INDEX('Policy Characteristics'!H:H,MATCH($C1508,'Policy Characteristics'!$C:$C,0)))</f>
        <v>1</v>
      </c>
      <c r="O1508" s="254" t="str">
        <f>IF(ISBLANK(INDEX('Policy Characteristics'!I:I,MATCH($C1508,'Policy Characteristics'!$C:$C,0))),"",INDEX('Policy Characteristics'!I:I,MATCH($C1508,'Policy Characteristics'!$C:$C,0)))</f>
        <v>weight</v>
      </c>
      <c r="P1508" s="254" t="str">
        <f>IF(ISBLANK(INDEX('Policy Characteristics'!J:J,MATCH($C1508,'Policy Characteristics'!$C:$C,0))),"",INDEX('Policy Characteristics'!J:J,MATCH($C1508,'Policy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8" s="254" t="str">
        <f>IF(ISBLANK(INDEX('Policy Characteristics'!K:K,MATCH($C1508,'Policy Characteristics'!$C:$C,0))),"",INDEX('Policy Characteristics'!K:K,MATCH($C1508,'Policy Characteristics'!$C:$C,0)))</f>
        <v>io-model.html</v>
      </c>
      <c r="R1508" s="254" t="str">
        <f>IF(ISBLANK(INDEX('Policy Characteristics'!L:L,MATCH($C1508,'Policy Characteristics'!$C:$C,0))),"",INDEX('Policy Characteristics'!L:L,MATCH($C1508,'Policy Characteristics'!$C:$C,0)))</f>
        <v/>
      </c>
    </row>
    <row r="1509" spans="1:18">
      <c r="A1509" s="254" t="str">
        <f>IF(ISBLANK(INDEX('Policy Characteristics'!A:A,MATCH($C1509,'Policy Characteristics'!$C:$C,0))),"",INDEX('Policy Characteristics'!A:A,MATCH($C1509,'Policy Characteristics'!$C:$C,0)))</f>
        <v>Government Revenue Accounting</v>
      </c>
      <c r="B1509" s="262" t="str">
        <f>IF(ISBLANK(INDEX('Policy Characteristics'!B:B,MATCH($C1509,'Policy Characteristics'!$C:$C,0))),"",INDEX('Policy Characteristics'!B:B,MATCH($C1509,'Policy Characteristics'!$C:$C,0)))</f>
        <v>Electricity Generation Subsidy</v>
      </c>
      <c r="C1509" s="254" t="str">
        <f t="shared" si="78"/>
        <v>GRA for Electricity Generation Subsidies</v>
      </c>
      <c r="D1509" s="1" t="s">
        <v>2967</v>
      </c>
      <c r="F1509" s="1" t="s">
        <v>2971</v>
      </c>
      <c r="H1509" s="43">
        <v>563</v>
      </c>
      <c r="I1509" s="326" t="str">
        <f t="shared" si="79"/>
        <v>Yes</v>
      </c>
      <c r="J1509" s="255" t="str">
        <f>IF(ISBLANK(INDEX('Policy Characteristics'!D:D,MATCH($C1509,'Policy Characteristics'!$C:$C,0))),"",INDEX('Policy Characteristics'!D:D,MATCH($C1509,'Policy Characteristics'!$C:$C,0)))</f>
        <v/>
      </c>
      <c r="K1509" s="254" t="str">
        <f>IF(ISBLANK(INDEX('Policy Characteristics'!E:E,MATCH($C1509,'Policy Characteristics'!$C:$C,0))),"",INDEX('Policy Characteristics'!E:E,MATCH($C1509,'Policy Characteristics'!$C:$C,0)))</f>
        <v>GRA elec gen subsidy</v>
      </c>
      <c r="L1509" s="254">
        <f>IF(ISBLANK(INDEX('Policy Characteristics'!F:F,MATCH($C1509,'Policy Characteristics'!$C:$C,0))),"",INDEX('Policy Characteristics'!F:F,MATCH($C1509,'Policy Characteristics'!$C:$C,0)))</f>
        <v>0</v>
      </c>
      <c r="M1509" s="254">
        <f>IF(ISBLANK(INDEX('Policy Characteristics'!G:G,MATCH($C1509,'Policy Characteristics'!$C:$C,0))),"",INDEX('Policy Characteristics'!G:G,MATCH($C1509,'Policy Characteristics'!$C:$C,0)))</f>
        <v>10</v>
      </c>
      <c r="N1509" s="254">
        <f>IF(ISBLANK(INDEX('Policy Characteristics'!H:H,MATCH($C1509,'Policy Characteristics'!$C:$C,0))),"",INDEX('Policy Characteristics'!H:H,MATCH($C1509,'Policy Characteristics'!$C:$C,0)))</f>
        <v>1</v>
      </c>
      <c r="O1509" s="254" t="str">
        <f>IF(ISBLANK(INDEX('Policy Characteristics'!I:I,MATCH($C1509,'Policy Characteristics'!$C:$C,0))),"",INDEX('Policy Characteristics'!I:I,MATCH($C1509,'Policy Characteristics'!$C:$C,0)))</f>
        <v>weight</v>
      </c>
      <c r="P1509" s="254" t="str">
        <f>IF(ISBLANK(INDEX('Policy Characteristics'!J:J,MATCH($C1509,'Policy Characteristics'!$C:$C,0))),"",INDEX('Policy Characteristics'!J:J,MATCH($C1509,'Policy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9" s="254" t="str">
        <f>IF(ISBLANK(INDEX('Policy Characteristics'!K:K,MATCH($C1509,'Policy Characteristics'!$C:$C,0))),"",INDEX('Policy Characteristics'!K:K,MATCH($C1509,'Policy Characteristics'!$C:$C,0)))</f>
        <v>io-model.html</v>
      </c>
      <c r="R1509" s="254" t="str">
        <f>IF(ISBLANK(INDEX('Policy Characteristics'!L:L,MATCH($C1509,'Policy Characteristics'!$C:$C,0))),"",INDEX('Policy Characteristics'!L:L,MATCH($C1509,'Policy Characteristics'!$C:$C,0)))</f>
        <v/>
      </c>
    </row>
    <row r="1510" spans="1:18">
      <c r="A1510" s="254" t="str">
        <f>IF(ISBLANK(INDEX('Policy Characteristics'!A:A,MATCH($C1510,'Policy Characteristics'!$C:$C,0))),"",INDEX('Policy Characteristics'!A:A,MATCH($C1510,'Policy Characteristics'!$C:$C,0)))</f>
        <v>Government Revenue Accounting</v>
      </c>
      <c r="B1510" s="262" t="str">
        <f>IF(ISBLANK(INDEX('Policy Characteristics'!B:B,MATCH($C1510,'Policy Characteristics'!$C:$C,0))),"",INDEX('Policy Characteristics'!B:B,MATCH($C1510,'Policy Characteristics'!$C:$C,0)))</f>
        <v>Electricity Generation Subsidy</v>
      </c>
      <c r="C1510" s="254" t="str">
        <f t="shared" si="78"/>
        <v>GRA for Electricity Generation Subsidies</v>
      </c>
      <c r="D1510" s="1" t="s">
        <v>2968</v>
      </c>
      <c r="F1510" s="1" t="s">
        <v>2972</v>
      </c>
      <c r="H1510" s="43">
        <v>564</v>
      </c>
      <c r="I1510" s="326" t="str">
        <f t="shared" si="79"/>
        <v>Yes</v>
      </c>
      <c r="J1510" s="255" t="str">
        <f>IF(ISBLANK(INDEX('Policy Characteristics'!D:D,MATCH($C1510,'Policy Characteristics'!$C:$C,0))),"",INDEX('Policy Characteristics'!D:D,MATCH($C1510,'Policy Characteristics'!$C:$C,0)))</f>
        <v/>
      </c>
      <c r="K1510" s="254" t="str">
        <f>IF(ISBLANK(INDEX('Policy Characteristics'!E:E,MATCH($C1510,'Policy Characteristics'!$C:$C,0))),"",INDEX('Policy Characteristics'!E:E,MATCH($C1510,'Policy Characteristics'!$C:$C,0)))</f>
        <v>GRA elec gen subsidy</v>
      </c>
      <c r="L1510" s="254">
        <f>IF(ISBLANK(INDEX('Policy Characteristics'!F:F,MATCH($C1510,'Policy Characteristics'!$C:$C,0))),"",INDEX('Policy Characteristics'!F:F,MATCH($C1510,'Policy Characteristics'!$C:$C,0)))</f>
        <v>0</v>
      </c>
      <c r="M1510" s="254">
        <f>IF(ISBLANK(INDEX('Policy Characteristics'!G:G,MATCH($C1510,'Policy Characteristics'!$C:$C,0))),"",INDEX('Policy Characteristics'!G:G,MATCH($C1510,'Policy Characteristics'!$C:$C,0)))</f>
        <v>10</v>
      </c>
      <c r="N1510" s="254">
        <f>IF(ISBLANK(INDEX('Policy Characteristics'!H:H,MATCH($C1510,'Policy Characteristics'!$C:$C,0))),"",INDEX('Policy Characteristics'!H:H,MATCH($C1510,'Policy Characteristics'!$C:$C,0)))</f>
        <v>1</v>
      </c>
      <c r="O1510" s="254" t="str">
        <f>IF(ISBLANK(INDEX('Policy Characteristics'!I:I,MATCH($C1510,'Policy Characteristics'!$C:$C,0))),"",INDEX('Policy Characteristics'!I:I,MATCH($C1510,'Policy Characteristics'!$C:$C,0)))</f>
        <v>weight</v>
      </c>
      <c r="P1510" s="254" t="str">
        <f>IF(ISBLANK(INDEX('Policy Characteristics'!J:J,MATCH($C1510,'Policy Characteristics'!$C:$C,0))),"",INDEX('Policy Characteristics'!J:J,MATCH($C1510,'Policy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0" s="254" t="str">
        <f>IF(ISBLANK(INDEX('Policy Characteristics'!K:K,MATCH($C1510,'Policy Characteristics'!$C:$C,0))),"",INDEX('Policy Characteristics'!K:K,MATCH($C1510,'Policy Characteristics'!$C:$C,0)))</f>
        <v>io-model.html</v>
      </c>
      <c r="R1510" s="254" t="str">
        <f>IF(ISBLANK(INDEX('Policy Characteristics'!L:L,MATCH($C1510,'Policy Characteristics'!$C:$C,0))),"",INDEX('Policy Characteristics'!L:L,MATCH($C1510,'Policy Characteristics'!$C:$C,0)))</f>
        <v/>
      </c>
    </row>
    <row r="1511" spans="1:18">
      <c r="A1511" s="254" t="str">
        <f>IF(ISBLANK(INDEX('Policy Characteristics'!A:A,MATCH($C1511,'Policy Characteristics'!$C:$C,0))),"",INDEX('Policy Characteristics'!A:A,MATCH($C1511,'Policy Characteristics'!$C:$C,0)))</f>
        <v>Government Revenue Accounting</v>
      </c>
      <c r="B1511" s="262" t="str">
        <f>IF(ISBLANK(INDEX('Policy Characteristics'!B:B,MATCH($C1511,'Policy Characteristics'!$C:$C,0))),"",INDEX('Policy Characteristics'!B:B,MATCH($C1511,'Policy Characteristics'!$C:$C,0)))</f>
        <v>Electricity Capacity Construction Subsidy</v>
      </c>
      <c r="C1511" t="s">
        <v>2959</v>
      </c>
      <c r="D1511" s="1" t="s">
        <v>2964</v>
      </c>
      <c r="F1511" s="1" t="s">
        <v>2969</v>
      </c>
      <c r="H1511" s="43">
        <v>565</v>
      </c>
      <c r="I1511" s="322" t="s">
        <v>43</v>
      </c>
      <c r="J1511" s="255" t="str">
        <f>IF(ISBLANK(INDEX('Policy Characteristics'!D:D,MATCH($C1511,'Policy Characteristics'!$C:$C,0))),"",INDEX('Policy Characteristics'!D:D,MATCH($C1511,'Policy Characteristics'!$C:$C,0)))</f>
        <v/>
      </c>
      <c r="K1511" s="254" t="str">
        <f>IF(ISBLANK(INDEX('Policy Characteristics'!E:E,MATCH($C1511,'Policy Characteristics'!$C:$C,0))),"",INDEX('Policy Characteristics'!E:E,MATCH($C1511,'Policy Characteristics'!$C:$C,0)))</f>
        <v>GRA elec cap const subsidy</v>
      </c>
      <c r="L1511" s="254">
        <f>IF(ISBLANK(INDEX('Policy Characteristics'!F:F,MATCH($C1511,'Policy Characteristics'!$C:$C,0))),"",INDEX('Policy Characteristics'!F:F,MATCH($C1511,'Policy Characteristics'!$C:$C,0)))</f>
        <v>0</v>
      </c>
      <c r="M1511" s="254">
        <f>IF(ISBLANK(INDEX('Policy Characteristics'!G:G,MATCH($C1511,'Policy Characteristics'!$C:$C,0))),"",INDEX('Policy Characteristics'!G:G,MATCH($C1511,'Policy Characteristics'!$C:$C,0)))</f>
        <v>10</v>
      </c>
      <c r="N1511" s="254">
        <f>IF(ISBLANK(INDEX('Policy Characteristics'!H:H,MATCH($C1511,'Policy Characteristics'!$C:$C,0))),"",INDEX('Policy Characteristics'!H:H,MATCH($C1511,'Policy Characteristics'!$C:$C,0)))</f>
        <v>1</v>
      </c>
      <c r="O1511" s="254" t="str">
        <f>IF(ISBLANK(INDEX('Policy Characteristics'!I:I,MATCH($C1511,'Policy Characteristics'!$C:$C,0))),"",INDEX('Policy Characteristics'!I:I,MATCH($C1511,'Policy Characteristics'!$C:$C,0)))</f>
        <v>weight</v>
      </c>
      <c r="P1511" s="254" t="str">
        <f>IF(ISBLANK(INDEX('Policy Characteristics'!J:J,MATCH($C1511,'Policy Characteristics'!$C:$C,0))),"",INDEX('Policy Characteristics'!J:J,MATCH($C1511,'Policy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1" s="254" t="str">
        <f>IF(ISBLANK(INDEX('Policy Characteristics'!K:K,MATCH($C1511,'Policy Characteristics'!$C:$C,0))),"",INDEX('Policy Characteristics'!K:K,MATCH($C1511,'Policy Characteristics'!$C:$C,0)))</f>
        <v>io-model.html</v>
      </c>
      <c r="R1511" s="254" t="str">
        <f>IF(ISBLANK(INDEX('Policy Characteristics'!L:L,MATCH($C1511,'Policy Characteristics'!$C:$C,0))),"",INDEX('Policy Characteristics'!L:L,MATCH($C1511,'Policy Characteristics'!$C:$C,0)))</f>
        <v/>
      </c>
    </row>
    <row r="1512" spans="1:18">
      <c r="A1512" s="254" t="str">
        <f>IF(ISBLANK(INDEX('Policy Characteristics'!A:A,MATCH($C1512,'Policy Characteristics'!$C:$C,0))),"",INDEX('Policy Characteristics'!A:A,MATCH($C1512,'Policy Characteristics'!$C:$C,0)))</f>
        <v>Government Revenue Accounting</v>
      </c>
      <c r="B1512" s="262" t="str">
        <f>IF(ISBLANK(INDEX('Policy Characteristics'!B:B,MATCH($C1512,'Policy Characteristics'!$C:$C,0))),"",INDEX('Policy Characteristics'!B:B,MATCH($C1512,'Policy Characteristics'!$C:$C,0)))</f>
        <v>Electricity Capacity Construction Subsidy</v>
      </c>
      <c r="C1512" s="254" t="str">
        <f t="shared" ref="C1512:C1515" si="80">C$1511</f>
        <v>GRA for Electricity Capacity Construction Subsidies</v>
      </c>
      <c r="D1512" s="1" t="s">
        <v>2965</v>
      </c>
      <c r="F1512" s="1" t="s">
        <v>2980</v>
      </c>
      <c r="H1512" s="43">
        <v>566</v>
      </c>
      <c r="I1512" s="326" t="str">
        <f t="shared" ref="I1512:I1515" si="81">I$1511</f>
        <v>Yes</v>
      </c>
      <c r="J1512" s="255" t="str">
        <f>IF(ISBLANK(INDEX('Policy Characteristics'!D:D,MATCH($C1512,'Policy Characteristics'!$C:$C,0))),"",INDEX('Policy Characteristics'!D:D,MATCH($C1512,'Policy Characteristics'!$C:$C,0)))</f>
        <v/>
      </c>
      <c r="K1512" s="254" t="str">
        <f>IF(ISBLANK(INDEX('Policy Characteristics'!E:E,MATCH($C1512,'Policy Characteristics'!$C:$C,0))),"",INDEX('Policy Characteristics'!E:E,MATCH($C1512,'Policy Characteristics'!$C:$C,0)))</f>
        <v>GRA elec cap const subsidy</v>
      </c>
      <c r="L1512" s="254">
        <f>IF(ISBLANK(INDEX('Policy Characteristics'!F:F,MATCH($C1512,'Policy Characteristics'!$C:$C,0))),"",INDEX('Policy Characteristics'!F:F,MATCH($C1512,'Policy Characteristics'!$C:$C,0)))</f>
        <v>0</v>
      </c>
      <c r="M1512" s="254">
        <f>IF(ISBLANK(INDEX('Policy Characteristics'!G:G,MATCH($C1512,'Policy Characteristics'!$C:$C,0))),"",INDEX('Policy Characteristics'!G:G,MATCH($C1512,'Policy Characteristics'!$C:$C,0)))</f>
        <v>10</v>
      </c>
      <c r="N1512" s="254">
        <f>IF(ISBLANK(INDEX('Policy Characteristics'!H:H,MATCH($C1512,'Policy Characteristics'!$C:$C,0))),"",INDEX('Policy Characteristics'!H:H,MATCH($C1512,'Policy Characteristics'!$C:$C,0)))</f>
        <v>1</v>
      </c>
      <c r="O1512" s="254" t="str">
        <f>IF(ISBLANK(INDEX('Policy Characteristics'!I:I,MATCH($C1512,'Policy Characteristics'!$C:$C,0))),"",INDEX('Policy Characteristics'!I:I,MATCH($C1512,'Policy Characteristics'!$C:$C,0)))</f>
        <v>weight</v>
      </c>
      <c r="P1512" s="254" t="str">
        <f>IF(ISBLANK(INDEX('Policy Characteristics'!J:J,MATCH($C1512,'Policy Characteristics'!$C:$C,0))),"",INDEX('Policy Characteristics'!J:J,MATCH($C1512,'Policy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2" s="254" t="str">
        <f>IF(ISBLANK(INDEX('Policy Characteristics'!K:K,MATCH($C1512,'Policy Characteristics'!$C:$C,0))),"",INDEX('Policy Characteristics'!K:K,MATCH($C1512,'Policy Characteristics'!$C:$C,0)))</f>
        <v>io-model.html</v>
      </c>
      <c r="R1512" s="254" t="str">
        <f>IF(ISBLANK(INDEX('Policy Characteristics'!L:L,MATCH($C1512,'Policy Characteristics'!$C:$C,0))),"",INDEX('Policy Characteristics'!L:L,MATCH($C1512,'Policy Characteristics'!$C:$C,0)))</f>
        <v/>
      </c>
    </row>
    <row r="1513" spans="1:18">
      <c r="A1513" s="254" t="str">
        <f>IF(ISBLANK(INDEX('Policy Characteristics'!A:A,MATCH($C1513,'Policy Characteristics'!$C:$C,0))),"",INDEX('Policy Characteristics'!A:A,MATCH($C1513,'Policy Characteristics'!$C:$C,0)))</f>
        <v>Government Revenue Accounting</v>
      </c>
      <c r="B1513" s="262" t="str">
        <f>IF(ISBLANK(INDEX('Policy Characteristics'!B:B,MATCH($C1513,'Policy Characteristics'!$C:$C,0))),"",INDEX('Policy Characteristics'!B:B,MATCH($C1513,'Policy Characteristics'!$C:$C,0)))</f>
        <v>Electricity Capacity Construction Subsidy</v>
      </c>
      <c r="C1513" s="254" t="str">
        <f t="shared" si="80"/>
        <v>GRA for Electricity Capacity Construction Subsidies</v>
      </c>
      <c r="D1513" s="1" t="s">
        <v>2966</v>
      </c>
      <c r="F1513" s="1" t="s">
        <v>2970</v>
      </c>
      <c r="H1513" s="43">
        <v>567</v>
      </c>
      <c r="I1513" s="326" t="str">
        <f t="shared" si="81"/>
        <v>Yes</v>
      </c>
      <c r="J1513" s="255" t="str">
        <f>IF(ISBLANK(INDEX('Policy Characteristics'!D:D,MATCH($C1513,'Policy Characteristics'!$C:$C,0))),"",INDEX('Policy Characteristics'!D:D,MATCH($C1513,'Policy Characteristics'!$C:$C,0)))</f>
        <v/>
      </c>
      <c r="K1513" s="254" t="str">
        <f>IF(ISBLANK(INDEX('Policy Characteristics'!E:E,MATCH($C1513,'Policy Characteristics'!$C:$C,0))),"",INDEX('Policy Characteristics'!E:E,MATCH($C1513,'Policy Characteristics'!$C:$C,0)))</f>
        <v>GRA elec cap const subsidy</v>
      </c>
      <c r="L1513" s="254">
        <f>IF(ISBLANK(INDEX('Policy Characteristics'!F:F,MATCH($C1513,'Policy Characteristics'!$C:$C,0))),"",INDEX('Policy Characteristics'!F:F,MATCH($C1513,'Policy Characteristics'!$C:$C,0)))</f>
        <v>0</v>
      </c>
      <c r="M1513" s="254">
        <f>IF(ISBLANK(INDEX('Policy Characteristics'!G:G,MATCH($C1513,'Policy Characteristics'!$C:$C,0))),"",INDEX('Policy Characteristics'!G:G,MATCH($C1513,'Policy Characteristics'!$C:$C,0)))</f>
        <v>10</v>
      </c>
      <c r="N1513" s="254">
        <f>IF(ISBLANK(INDEX('Policy Characteristics'!H:H,MATCH($C1513,'Policy Characteristics'!$C:$C,0))),"",INDEX('Policy Characteristics'!H:H,MATCH($C1513,'Policy Characteristics'!$C:$C,0)))</f>
        <v>1</v>
      </c>
      <c r="O1513" s="254" t="str">
        <f>IF(ISBLANK(INDEX('Policy Characteristics'!I:I,MATCH($C1513,'Policy Characteristics'!$C:$C,0))),"",INDEX('Policy Characteristics'!I:I,MATCH($C1513,'Policy Characteristics'!$C:$C,0)))</f>
        <v>weight</v>
      </c>
      <c r="P1513" s="254" t="str">
        <f>IF(ISBLANK(INDEX('Policy Characteristics'!J:J,MATCH($C1513,'Policy Characteristics'!$C:$C,0))),"",INDEX('Policy Characteristics'!J:J,MATCH($C1513,'Policy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3" s="254" t="str">
        <f>IF(ISBLANK(INDEX('Policy Characteristics'!K:K,MATCH($C1513,'Policy Characteristics'!$C:$C,0))),"",INDEX('Policy Characteristics'!K:K,MATCH($C1513,'Policy Characteristics'!$C:$C,0)))</f>
        <v>io-model.html</v>
      </c>
      <c r="R1513" s="254" t="str">
        <f>IF(ISBLANK(INDEX('Policy Characteristics'!L:L,MATCH($C1513,'Policy Characteristics'!$C:$C,0))),"",INDEX('Policy Characteristics'!L:L,MATCH($C1513,'Policy Characteristics'!$C:$C,0)))</f>
        <v/>
      </c>
    </row>
    <row r="1514" spans="1:18">
      <c r="A1514" s="254" t="str">
        <f>IF(ISBLANK(INDEX('Policy Characteristics'!A:A,MATCH($C1514,'Policy Characteristics'!$C:$C,0))),"",INDEX('Policy Characteristics'!A:A,MATCH($C1514,'Policy Characteristics'!$C:$C,0)))</f>
        <v>Government Revenue Accounting</v>
      </c>
      <c r="B1514" s="262" t="str">
        <f>IF(ISBLANK(INDEX('Policy Characteristics'!B:B,MATCH($C1514,'Policy Characteristics'!$C:$C,0))),"",INDEX('Policy Characteristics'!B:B,MATCH($C1514,'Policy Characteristics'!$C:$C,0)))</f>
        <v>Electricity Capacity Construction Subsidy</v>
      </c>
      <c r="C1514" s="254" t="str">
        <f t="shared" si="80"/>
        <v>GRA for Electricity Capacity Construction Subsidies</v>
      </c>
      <c r="D1514" s="1" t="s">
        <v>2967</v>
      </c>
      <c r="F1514" s="1" t="s">
        <v>2971</v>
      </c>
      <c r="H1514" s="43">
        <v>568</v>
      </c>
      <c r="I1514" s="326" t="str">
        <f t="shared" si="81"/>
        <v>Yes</v>
      </c>
      <c r="J1514" s="255" t="str">
        <f>IF(ISBLANK(INDEX('Policy Characteristics'!D:D,MATCH($C1514,'Policy Characteristics'!$C:$C,0))),"",INDEX('Policy Characteristics'!D:D,MATCH($C1514,'Policy Characteristics'!$C:$C,0)))</f>
        <v/>
      </c>
      <c r="K1514" s="254" t="str">
        <f>IF(ISBLANK(INDEX('Policy Characteristics'!E:E,MATCH($C1514,'Policy Characteristics'!$C:$C,0))),"",INDEX('Policy Characteristics'!E:E,MATCH($C1514,'Policy Characteristics'!$C:$C,0)))</f>
        <v>GRA elec cap const subsidy</v>
      </c>
      <c r="L1514" s="254">
        <f>IF(ISBLANK(INDEX('Policy Characteristics'!F:F,MATCH($C1514,'Policy Characteristics'!$C:$C,0))),"",INDEX('Policy Characteristics'!F:F,MATCH($C1514,'Policy Characteristics'!$C:$C,0)))</f>
        <v>0</v>
      </c>
      <c r="M1514" s="254">
        <f>IF(ISBLANK(INDEX('Policy Characteristics'!G:G,MATCH($C1514,'Policy Characteristics'!$C:$C,0))),"",INDEX('Policy Characteristics'!G:G,MATCH($C1514,'Policy Characteristics'!$C:$C,0)))</f>
        <v>10</v>
      </c>
      <c r="N1514" s="254">
        <f>IF(ISBLANK(INDEX('Policy Characteristics'!H:H,MATCH($C1514,'Policy Characteristics'!$C:$C,0))),"",INDEX('Policy Characteristics'!H:H,MATCH($C1514,'Policy Characteristics'!$C:$C,0)))</f>
        <v>1</v>
      </c>
      <c r="O1514" s="254" t="str">
        <f>IF(ISBLANK(INDEX('Policy Characteristics'!I:I,MATCH($C1514,'Policy Characteristics'!$C:$C,0))),"",INDEX('Policy Characteristics'!I:I,MATCH($C1514,'Policy Characteristics'!$C:$C,0)))</f>
        <v>weight</v>
      </c>
      <c r="P1514" s="254" t="str">
        <f>IF(ISBLANK(INDEX('Policy Characteristics'!J:J,MATCH($C1514,'Policy Characteristics'!$C:$C,0))),"",INDEX('Policy Characteristics'!J:J,MATCH($C1514,'Policy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4" s="254" t="str">
        <f>IF(ISBLANK(INDEX('Policy Characteristics'!K:K,MATCH($C1514,'Policy Characteristics'!$C:$C,0))),"",INDEX('Policy Characteristics'!K:K,MATCH($C1514,'Policy Characteristics'!$C:$C,0)))</f>
        <v>io-model.html</v>
      </c>
      <c r="R1514" s="254" t="str">
        <f>IF(ISBLANK(INDEX('Policy Characteristics'!L:L,MATCH($C1514,'Policy Characteristics'!$C:$C,0))),"",INDEX('Policy Characteristics'!L:L,MATCH($C1514,'Policy Characteristics'!$C:$C,0)))</f>
        <v/>
      </c>
    </row>
    <row r="1515" spans="1:18">
      <c r="A1515" s="254" t="str">
        <f>IF(ISBLANK(INDEX('Policy Characteristics'!A:A,MATCH($C1515,'Policy Characteristics'!$C:$C,0))),"",INDEX('Policy Characteristics'!A:A,MATCH($C1515,'Policy Characteristics'!$C:$C,0)))</f>
        <v>Government Revenue Accounting</v>
      </c>
      <c r="B1515" s="262" t="str">
        <f>IF(ISBLANK(INDEX('Policy Characteristics'!B:B,MATCH($C1515,'Policy Characteristics'!$C:$C,0))),"",INDEX('Policy Characteristics'!B:B,MATCH($C1515,'Policy Characteristics'!$C:$C,0)))</f>
        <v>Electricity Capacity Construction Subsidy</v>
      </c>
      <c r="C1515" s="254" t="str">
        <f t="shared" si="80"/>
        <v>GRA for Electricity Capacity Construction Subsidies</v>
      </c>
      <c r="D1515" s="1" t="s">
        <v>2968</v>
      </c>
      <c r="F1515" s="1" t="s">
        <v>2972</v>
      </c>
      <c r="H1515" s="43">
        <v>569</v>
      </c>
      <c r="I1515" s="326" t="str">
        <f t="shared" si="81"/>
        <v>Yes</v>
      </c>
      <c r="J1515" s="255" t="str">
        <f>IF(ISBLANK(INDEX('Policy Characteristics'!D:D,MATCH($C1515,'Policy Characteristics'!$C:$C,0))),"",INDEX('Policy Characteristics'!D:D,MATCH($C1515,'Policy Characteristics'!$C:$C,0)))</f>
        <v/>
      </c>
      <c r="K1515" s="254" t="str">
        <f>IF(ISBLANK(INDEX('Policy Characteristics'!E:E,MATCH($C1515,'Policy Characteristics'!$C:$C,0))),"",INDEX('Policy Characteristics'!E:E,MATCH($C1515,'Policy Characteristics'!$C:$C,0)))</f>
        <v>GRA elec cap const subsidy</v>
      </c>
      <c r="L1515" s="254">
        <f>IF(ISBLANK(INDEX('Policy Characteristics'!F:F,MATCH($C1515,'Policy Characteristics'!$C:$C,0))),"",INDEX('Policy Characteristics'!F:F,MATCH($C1515,'Policy Characteristics'!$C:$C,0)))</f>
        <v>0</v>
      </c>
      <c r="M1515" s="254">
        <f>IF(ISBLANK(INDEX('Policy Characteristics'!G:G,MATCH($C1515,'Policy Characteristics'!$C:$C,0))),"",INDEX('Policy Characteristics'!G:G,MATCH($C1515,'Policy Characteristics'!$C:$C,0)))</f>
        <v>10</v>
      </c>
      <c r="N1515" s="254">
        <f>IF(ISBLANK(INDEX('Policy Characteristics'!H:H,MATCH($C1515,'Policy Characteristics'!$C:$C,0))),"",INDEX('Policy Characteristics'!H:H,MATCH($C1515,'Policy Characteristics'!$C:$C,0)))</f>
        <v>1</v>
      </c>
      <c r="O1515" s="254" t="str">
        <f>IF(ISBLANK(INDEX('Policy Characteristics'!I:I,MATCH($C1515,'Policy Characteristics'!$C:$C,0))),"",INDEX('Policy Characteristics'!I:I,MATCH($C1515,'Policy Characteristics'!$C:$C,0)))</f>
        <v>weight</v>
      </c>
      <c r="P1515" s="254" t="str">
        <f>IF(ISBLANK(INDEX('Policy Characteristics'!J:J,MATCH($C1515,'Policy Characteristics'!$C:$C,0))),"",INDEX('Policy Characteristics'!J:J,MATCH($C1515,'Policy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5" s="254" t="str">
        <f>IF(ISBLANK(INDEX('Policy Characteristics'!K:K,MATCH($C1515,'Policy Characteristics'!$C:$C,0))),"",INDEX('Policy Characteristics'!K:K,MATCH($C1515,'Policy Characteristics'!$C:$C,0)))</f>
        <v>io-model.html</v>
      </c>
      <c r="R1515" s="254" t="str">
        <f>IF(ISBLANK(INDEX('Policy Characteristics'!L:L,MATCH($C1515,'Policy Characteristics'!$C:$C,0))),"",INDEX('Policy Characteristics'!L:L,MATCH($C1515,'Policy Characteristics'!$C:$C,0)))</f>
        <v/>
      </c>
    </row>
    <row r="1516" spans="1:18">
      <c r="A1516" s="254" t="str">
        <f>IF(ISBLANK(INDEX('Policy Characteristics'!A:A,MATCH($C1516,'Policy Characteristics'!$C:$C,0))),"",INDEX('Policy Characteristics'!A:A,MATCH($C1516,'Policy Characteristics'!$C:$C,0)))</f>
        <v>Government Revenue Accounting</v>
      </c>
      <c r="B1516" s="262" t="str">
        <f>IF(ISBLANK(INDEX('Policy Characteristics'!B:B,MATCH($C1516,'Policy Characteristics'!$C:$C,0))),"",INDEX('Policy Characteristics'!B:B,MATCH($C1516,'Policy Characteristics'!$C:$C,0)))</f>
        <v>Distributed Solar Subsidy</v>
      </c>
      <c r="C1516" t="s">
        <v>2960</v>
      </c>
      <c r="D1516" s="1" t="s">
        <v>2964</v>
      </c>
      <c r="F1516" s="1" t="s">
        <v>2969</v>
      </c>
      <c r="H1516" s="43">
        <v>570</v>
      </c>
      <c r="I1516" s="322" t="s">
        <v>43</v>
      </c>
      <c r="J1516" s="255" t="str">
        <f>IF(ISBLANK(INDEX('Policy Characteristics'!D:D,MATCH($C1516,'Policy Characteristics'!$C:$C,0))),"",INDEX('Policy Characteristics'!D:D,MATCH($C1516,'Policy Characteristics'!$C:$C,0)))</f>
        <v/>
      </c>
      <c r="K1516" s="254" t="str">
        <f>IF(ISBLANK(INDEX('Policy Characteristics'!E:E,MATCH($C1516,'Policy Characteristics'!$C:$C,0))),"",INDEX('Policy Characteristics'!E:E,MATCH($C1516,'Policy Characteristics'!$C:$C,0)))</f>
        <v>GRA dist solar subsidy</v>
      </c>
      <c r="L1516" s="254">
        <f>IF(ISBLANK(INDEX('Policy Characteristics'!F:F,MATCH($C1516,'Policy Characteristics'!$C:$C,0))),"",INDEX('Policy Characteristics'!F:F,MATCH($C1516,'Policy Characteristics'!$C:$C,0)))</f>
        <v>0</v>
      </c>
      <c r="M1516" s="254">
        <f>IF(ISBLANK(INDEX('Policy Characteristics'!G:G,MATCH($C1516,'Policy Characteristics'!$C:$C,0))),"",INDEX('Policy Characteristics'!G:G,MATCH($C1516,'Policy Characteristics'!$C:$C,0)))</f>
        <v>10</v>
      </c>
      <c r="N1516" s="254">
        <f>IF(ISBLANK(INDEX('Policy Characteristics'!H:H,MATCH($C1516,'Policy Characteristics'!$C:$C,0))),"",INDEX('Policy Characteristics'!H:H,MATCH($C1516,'Policy Characteristics'!$C:$C,0)))</f>
        <v>1</v>
      </c>
      <c r="O1516" s="254" t="str">
        <f>IF(ISBLANK(INDEX('Policy Characteristics'!I:I,MATCH($C1516,'Policy Characteristics'!$C:$C,0))),"",INDEX('Policy Characteristics'!I:I,MATCH($C1516,'Policy Characteristics'!$C:$C,0)))</f>
        <v>weight</v>
      </c>
      <c r="P1516" s="254" t="str">
        <f>IF(ISBLANK(INDEX('Policy Characteristics'!J:J,MATCH($C1516,'Policy Characteristics'!$C:$C,0))),"",INDEX('Policy Characteristics'!J:J,MATCH($C1516,'Policy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6" s="254" t="str">
        <f>IF(ISBLANK(INDEX('Policy Characteristics'!K:K,MATCH($C1516,'Policy Characteristics'!$C:$C,0))),"",INDEX('Policy Characteristics'!K:K,MATCH($C1516,'Policy Characteristics'!$C:$C,0)))</f>
        <v>io-model.html</v>
      </c>
      <c r="R1516" s="254" t="str">
        <f>IF(ISBLANK(INDEX('Policy Characteristics'!L:L,MATCH($C1516,'Policy Characteristics'!$C:$C,0))),"",INDEX('Policy Characteristics'!L:L,MATCH($C1516,'Policy Characteristics'!$C:$C,0)))</f>
        <v/>
      </c>
    </row>
    <row r="1517" spans="1:18">
      <c r="A1517" s="254" t="str">
        <f>IF(ISBLANK(INDEX('Policy Characteristics'!A:A,MATCH($C1517,'Policy Characteristics'!$C:$C,0))),"",INDEX('Policy Characteristics'!A:A,MATCH($C1517,'Policy Characteristics'!$C:$C,0)))</f>
        <v>Government Revenue Accounting</v>
      </c>
      <c r="B1517" s="262" t="str">
        <f>IF(ISBLANK(INDEX('Policy Characteristics'!B:B,MATCH($C1517,'Policy Characteristics'!$C:$C,0))),"",INDEX('Policy Characteristics'!B:B,MATCH($C1517,'Policy Characteristics'!$C:$C,0)))</f>
        <v>Distributed Solar Subsidy</v>
      </c>
      <c r="C1517" s="254" t="str">
        <f t="shared" ref="C1517:C1520" si="82">C$1516</f>
        <v>GRA for Distributed Solar Subsidy</v>
      </c>
      <c r="D1517" s="1" t="s">
        <v>2965</v>
      </c>
      <c r="F1517" s="1" t="s">
        <v>2980</v>
      </c>
      <c r="H1517" s="43">
        <v>571</v>
      </c>
      <c r="I1517" s="326" t="str">
        <f t="shared" ref="I1517:I1520" si="83">I$1516</f>
        <v>Yes</v>
      </c>
      <c r="J1517" s="255" t="str">
        <f>IF(ISBLANK(INDEX('Policy Characteristics'!D:D,MATCH($C1517,'Policy Characteristics'!$C:$C,0))),"",INDEX('Policy Characteristics'!D:D,MATCH($C1517,'Policy Characteristics'!$C:$C,0)))</f>
        <v/>
      </c>
      <c r="K1517" s="254" t="str">
        <f>IF(ISBLANK(INDEX('Policy Characteristics'!E:E,MATCH($C1517,'Policy Characteristics'!$C:$C,0))),"",INDEX('Policy Characteristics'!E:E,MATCH($C1517,'Policy Characteristics'!$C:$C,0)))</f>
        <v>GRA dist solar subsidy</v>
      </c>
      <c r="L1517" s="254">
        <f>IF(ISBLANK(INDEX('Policy Characteristics'!F:F,MATCH($C1517,'Policy Characteristics'!$C:$C,0))),"",INDEX('Policy Characteristics'!F:F,MATCH($C1517,'Policy Characteristics'!$C:$C,0)))</f>
        <v>0</v>
      </c>
      <c r="M1517" s="254">
        <f>IF(ISBLANK(INDEX('Policy Characteristics'!G:G,MATCH($C1517,'Policy Characteristics'!$C:$C,0))),"",INDEX('Policy Characteristics'!G:G,MATCH($C1517,'Policy Characteristics'!$C:$C,0)))</f>
        <v>10</v>
      </c>
      <c r="N1517" s="254">
        <f>IF(ISBLANK(INDEX('Policy Characteristics'!H:H,MATCH($C1517,'Policy Characteristics'!$C:$C,0))),"",INDEX('Policy Characteristics'!H:H,MATCH($C1517,'Policy Characteristics'!$C:$C,0)))</f>
        <v>1</v>
      </c>
      <c r="O1517" s="254" t="str">
        <f>IF(ISBLANK(INDEX('Policy Characteristics'!I:I,MATCH($C1517,'Policy Characteristics'!$C:$C,0))),"",INDEX('Policy Characteristics'!I:I,MATCH($C1517,'Policy Characteristics'!$C:$C,0)))</f>
        <v>weight</v>
      </c>
      <c r="P1517" s="254" t="str">
        <f>IF(ISBLANK(INDEX('Policy Characteristics'!J:J,MATCH($C1517,'Policy Characteristics'!$C:$C,0))),"",INDEX('Policy Characteristics'!J:J,MATCH($C1517,'Policy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7" s="254" t="str">
        <f>IF(ISBLANK(INDEX('Policy Characteristics'!K:K,MATCH($C1517,'Policy Characteristics'!$C:$C,0))),"",INDEX('Policy Characteristics'!K:K,MATCH($C1517,'Policy Characteristics'!$C:$C,0)))</f>
        <v>io-model.html</v>
      </c>
      <c r="R1517" s="254" t="str">
        <f>IF(ISBLANK(INDEX('Policy Characteristics'!L:L,MATCH($C1517,'Policy Characteristics'!$C:$C,0))),"",INDEX('Policy Characteristics'!L:L,MATCH($C1517,'Policy Characteristics'!$C:$C,0)))</f>
        <v/>
      </c>
    </row>
    <row r="1518" spans="1:18">
      <c r="A1518" s="254" t="str">
        <f>IF(ISBLANK(INDEX('Policy Characteristics'!A:A,MATCH($C1518,'Policy Characteristics'!$C:$C,0))),"",INDEX('Policy Characteristics'!A:A,MATCH($C1518,'Policy Characteristics'!$C:$C,0)))</f>
        <v>Government Revenue Accounting</v>
      </c>
      <c r="B1518" s="262" t="str">
        <f>IF(ISBLANK(INDEX('Policy Characteristics'!B:B,MATCH($C1518,'Policy Characteristics'!$C:$C,0))),"",INDEX('Policy Characteristics'!B:B,MATCH($C1518,'Policy Characteristics'!$C:$C,0)))</f>
        <v>Distributed Solar Subsidy</v>
      </c>
      <c r="C1518" s="254" t="str">
        <f t="shared" si="82"/>
        <v>GRA for Distributed Solar Subsidy</v>
      </c>
      <c r="D1518" s="1" t="s">
        <v>2966</v>
      </c>
      <c r="F1518" s="1" t="s">
        <v>2970</v>
      </c>
      <c r="H1518" s="43">
        <v>572</v>
      </c>
      <c r="I1518" s="326" t="str">
        <f t="shared" si="83"/>
        <v>Yes</v>
      </c>
      <c r="J1518" s="255" t="str">
        <f>IF(ISBLANK(INDEX('Policy Characteristics'!D:D,MATCH($C1518,'Policy Characteristics'!$C:$C,0))),"",INDEX('Policy Characteristics'!D:D,MATCH($C1518,'Policy Characteristics'!$C:$C,0)))</f>
        <v/>
      </c>
      <c r="K1518" s="254" t="str">
        <f>IF(ISBLANK(INDEX('Policy Characteristics'!E:E,MATCH($C1518,'Policy Characteristics'!$C:$C,0))),"",INDEX('Policy Characteristics'!E:E,MATCH($C1518,'Policy Characteristics'!$C:$C,0)))</f>
        <v>GRA dist solar subsidy</v>
      </c>
      <c r="L1518" s="254">
        <f>IF(ISBLANK(INDEX('Policy Characteristics'!F:F,MATCH($C1518,'Policy Characteristics'!$C:$C,0))),"",INDEX('Policy Characteristics'!F:F,MATCH($C1518,'Policy Characteristics'!$C:$C,0)))</f>
        <v>0</v>
      </c>
      <c r="M1518" s="254">
        <f>IF(ISBLANK(INDEX('Policy Characteristics'!G:G,MATCH($C1518,'Policy Characteristics'!$C:$C,0))),"",INDEX('Policy Characteristics'!G:G,MATCH($C1518,'Policy Characteristics'!$C:$C,0)))</f>
        <v>10</v>
      </c>
      <c r="N1518" s="254">
        <f>IF(ISBLANK(INDEX('Policy Characteristics'!H:H,MATCH($C1518,'Policy Characteristics'!$C:$C,0))),"",INDEX('Policy Characteristics'!H:H,MATCH($C1518,'Policy Characteristics'!$C:$C,0)))</f>
        <v>1</v>
      </c>
      <c r="O1518" s="254" t="str">
        <f>IF(ISBLANK(INDEX('Policy Characteristics'!I:I,MATCH($C1518,'Policy Characteristics'!$C:$C,0))),"",INDEX('Policy Characteristics'!I:I,MATCH($C1518,'Policy Characteristics'!$C:$C,0)))</f>
        <v>weight</v>
      </c>
      <c r="P1518" s="254" t="str">
        <f>IF(ISBLANK(INDEX('Policy Characteristics'!J:J,MATCH($C1518,'Policy Characteristics'!$C:$C,0))),"",INDEX('Policy Characteristics'!J:J,MATCH($C1518,'Policy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8" s="254" t="str">
        <f>IF(ISBLANK(INDEX('Policy Characteristics'!K:K,MATCH($C1518,'Policy Characteristics'!$C:$C,0))),"",INDEX('Policy Characteristics'!K:K,MATCH($C1518,'Policy Characteristics'!$C:$C,0)))</f>
        <v>io-model.html</v>
      </c>
      <c r="R1518" s="254" t="str">
        <f>IF(ISBLANK(INDEX('Policy Characteristics'!L:L,MATCH($C1518,'Policy Characteristics'!$C:$C,0))),"",INDEX('Policy Characteristics'!L:L,MATCH($C1518,'Policy Characteristics'!$C:$C,0)))</f>
        <v/>
      </c>
    </row>
    <row r="1519" spans="1:18">
      <c r="A1519" s="254" t="str">
        <f>IF(ISBLANK(INDEX('Policy Characteristics'!A:A,MATCH($C1519,'Policy Characteristics'!$C:$C,0))),"",INDEX('Policy Characteristics'!A:A,MATCH($C1519,'Policy Characteristics'!$C:$C,0)))</f>
        <v>Government Revenue Accounting</v>
      </c>
      <c r="B1519" s="262" t="str">
        <f>IF(ISBLANK(INDEX('Policy Characteristics'!B:B,MATCH($C1519,'Policy Characteristics'!$C:$C,0))),"",INDEX('Policy Characteristics'!B:B,MATCH($C1519,'Policy Characteristics'!$C:$C,0)))</f>
        <v>Distributed Solar Subsidy</v>
      </c>
      <c r="C1519" s="254" t="str">
        <f t="shared" si="82"/>
        <v>GRA for Distributed Solar Subsidy</v>
      </c>
      <c r="D1519" s="1" t="s">
        <v>2967</v>
      </c>
      <c r="F1519" s="1" t="s">
        <v>2971</v>
      </c>
      <c r="H1519" s="43">
        <v>573</v>
      </c>
      <c r="I1519" s="326" t="str">
        <f t="shared" si="83"/>
        <v>Yes</v>
      </c>
      <c r="J1519" s="255" t="str">
        <f>IF(ISBLANK(INDEX('Policy Characteristics'!D:D,MATCH($C1519,'Policy Characteristics'!$C:$C,0))),"",INDEX('Policy Characteristics'!D:D,MATCH($C1519,'Policy Characteristics'!$C:$C,0)))</f>
        <v/>
      </c>
      <c r="K1519" s="254" t="str">
        <f>IF(ISBLANK(INDEX('Policy Characteristics'!E:E,MATCH($C1519,'Policy Characteristics'!$C:$C,0))),"",INDEX('Policy Characteristics'!E:E,MATCH($C1519,'Policy Characteristics'!$C:$C,0)))</f>
        <v>GRA dist solar subsidy</v>
      </c>
      <c r="L1519" s="254">
        <f>IF(ISBLANK(INDEX('Policy Characteristics'!F:F,MATCH($C1519,'Policy Characteristics'!$C:$C,0))),"",INDEX('Policy Characteristics'!F:F,MATCH($C1519,'Policy Characteristics'!$C:$C,0)))</f>
        <v>0</v>
      </c>
      <c r="M1519" s="254">
        <f>IF(ISBLANK(INDEX('Policy Characteristics'!G:G,MATCH($C1519,'Policy Characteristics'!$C:$C,0))),"",INDEX('Policy Characteristics'!G:G,MATCH($C1519,'Policy Characteristics'!$C:$C,0)))</f>
        <v>10</v>
      </c>
      <c r="N1519" s="254">
        <f>IF(ISBLANK(INDEX('Policy Characteristics'!H:H,MATCH($C1519,'Policy Characteristics'!$C:$C,0))),"",INDEX('Policy Characteristics'!H:H,MATCH($C1519,'Policy Characteristics'!$C:$C,0)))</f>
        <v>1</v>
      </c>
      <c r="O1519" s="254" t="str">
        <f>IF(ISBLANK(INDEX('Policy Characteristics'!I:I,MATCH($C1519,'Policy Characteristics'!$C:$C,0))),"",INDEX('Policy Characteristics'!I:I,MATCH($C1519,'Policy Characteristics'!$C:$C,0)))</f>
        <v>weight</v>
      </c>
      <c r="P1519" s="254" t="str">
        <f>IF(ISBLANK(INDEX('Policy Characteristics'!J:J,MATCH($C1519,'Policy Characteristics'!$C:$C,0))),"",INDEX('Policy Characteristics'!J:J,MATCH($C1519,'Policy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19" s="254" t="str">
        <f>IF(ISBLANK(INDEX('Policy Characteristics'!K:K,MATCH($C1519,'Policy Characteristics'!$C:$C,0))),"",INDEX('Policy Characteristics'!K:K,MATCH($C1519,'Policy Characteristics'!$C:$C,0)))</f>
        <v>io-model.html</v>
      </c>
      <c r="R1519" s="254" t="str">
        <f>IF(ISBLANK(INDEX('Policy Characteristics'!L:L,MATCH($C1519,'Policy Characteristics'!$C:$C,0))),"",INDEX('Policy Characteristics'!L:L,MATCH($C1519,'Policy Characteristics'!$C:$C,0)))</f>
        <v/>
      </c>
    </row>
    <row r="1520" spans="1:18">
      <c r="A1520" s="254" t="str">
        <f>IF(ISBLANK(INDEX('Policy Characteristics'!A:A,MATCH($C1520,'Policy Characteristics'!$C:$C,0))),"",INDEX('Policy Characteristics'!A:A,MATCH($C1520,'Policy Characteristics'!$C:$C,0)))</f>
        <v>Government Revenue Accounting</v>
      </c>
      <c r="B1520" s="262" t="str">
        <f>IF(ISBLANK(INDEX('Policy Characteristics'!B:B,MATCH($C1520,'Policy Characteristics'!$C:$C,0))),"",INDEX('Policy Characteristics'!B:B,MATCH($C1520,'Policy Characteristics'!$C:$C,0)))</f>
        <v>Distributed Solar Subsidy</v>
      </c>
      <c r="C1520" s="254" t="str">
        <f t="shared" si="82"/>
        <v>GRA for Distributed Solar Subsidy</v>
      </c>
      <c r="D1520" s="1" t="s">
        <v>2968</v>
      </c>
      <c r="F1520" s="1" t="s">
        <v>2972</v>
      </c>
      <c r="H1520" s="43">
        <v>574</v>
      </c>
      <c r="I1520" s="326" t="str">
        <f t="shared" si="83"/>
        <v>Yes</v>
      </c>
      <c r="J1520" s="255" t="str">
        <f>IF(ISBLANK(INDEX('Policy Characteristics'!D:D,MATCH($C1520,'Policy Characteristics'!$C:$C,0))),"",INDEX('Policy Characteristics'!D:D,MATCH($C1520,'Policy Characteristics'!$C:$C,0)))</f>
        <v/>
      </c>
      <c r="K1520" s="254" t="str">
        <f>IF(ISBLANK(INDEX('Policy Characteristics'!E:E,MATCH($C1520,'Policy Characteristics'!$C:$C,0))),"",INDEX('Policy Characteristics'!E:E,MATCH($C1520,'Policy Characteristics'!$C:$C,0)))</f>
        <v>GRA dist solar subsidy</v>
      </c>
      <c r="L1520" s="254">
        <f>IF(ISBLANK(INDEX('Policy Characteristics'!F:F,MATCH($C1520,'Policy Characteristics'!$C:$C,0))),"",INDEX('Policy Characteristics'!F:F,MATCH($C1520,'Policy Characteristics'!$C:$C,0)))</f>
        <v>0</v>
      </c>
      <c r="M1520" s="254">
        <f>IF(ISBLANK(INDEX('Policy Characteristics'!G:G,MATCH($C1520,'Policy Characteristics'!$C:$C,0))),"",INDEX('Policy Characteristics'!G:G,MATCH($C1520,'Policy Characteristics'!$C:$C,0)))</f>
        <v>10</v>
      </c>
      <c r="N1520" s="254">
        <f>IF(ISBLANK(INDEX('Policy Characteristics'!H:H,MATCH($C1520,'Policy Characteristics'!$C:$C,0))),"",INDEX('Policy Characteristics'!H:H,MATCH($C1520,'Policy Characteristics'!$C:$C,0)))</f>
        <v>1</v>
      </c>
      <c r="O1520" s="254" t="str">
        <f>IF(ISBLANK(INDEX('Policy Characteristics'!I:I,MATCH($C1520,'Policy Characteristics'!$C:$C,0))),"",INDEX('Policy Characteristics'!I:I,MATCH($C1520,'Policy Characteristics'!$C:$C,0)))</f>
        <v>weight</v>
      </c>
      <c r="P1520" s="254" t="str">
        <f>IF(ISBLANK(INDEX('Policy Characteristics'!J:J,MATCH($C1520,'Policy Characteristics'!$C:$C,0))),"",INDEX('Policy Characteristics'!J:J,MATCH($C1520,'Policy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0" s="254" t="str">
        <f>IF(ISBLANK(INDEX('Policy Characteristics'!K:K,MATCH($C1520,'Policy Characteristics'!$C:$C,0))),"",INDEX('Policy Characteristics'!K:K,MATCH($C1520,'Policy Characteristics'!$C:$C,0)))</f>
        <v>io-model.html</v>
      </c>
      <c r="R1520" s="254" t="str">
        <f>IF(ISBLANK(INDEX('Policy Characteristics'!L:L,MATCH($C1520,'Policy Characteristics'!$C:$C,0))),"",INDEX('Policy Characteristics'!L:L,MATCH($C1520,'Policy Characteristics'!$C:$C,0)))</f>
        <v/>
      </c>
    </row>
    <row r="1521" spans="1:18">
      <c r="A1521" s="254" t="str">
        <f>IF(ISBLANK(INDEX('Policy Characteristics'!A:A,MATCH($C1521,'Policy Characteristics'!$C:$C,0))),"",INDEX('Policy Characteristics'!A:A,MATCH($C1521,'Policy Characteristics'!$C:$C,0)))</f>
        <v>Government Revenue Accounting</v>
      </c>
      <c r="B1521" s="262" t="str">
        <f>IF(ISBLANK(INDEX('Policy Characteristics'!B:B,MATCH($C1521,'Policy Characteristics'!$C:$C,0))),"",INDEX('Policy Characteristics'!B:B,MATCH($C1521,'Policy Characteristics'!$C:$C,0)))</f>
        <v>Fuel Subsidy</v>
      </c>
      <c r="C1521" t="s">
        <v>2961</v>
      </c>
      <c r="D1521" s="1" t="s">
        <v>2964</v>
      </c>
      <c r="F1521" s="1" t="s">
        <v>2969</v>
      </c>
      <c r="H1521" s="43">
        <v>575</v>
      </c>
      <c r="I1521" s="322" t="s">
        <v>43</v>
      </c>
      <c r="J1521" s="255" t="str">
        <f>IF(ISBLANK(INDEX('Policy Characteristics'!D:D,MATCH($C1521,'Policy Characteristics'!$C:$C,0))),"",INDEX('Policy Characteristics'!D:D,MATCH($C1521,'Policy Characteristics'!$C:$C,0)))</f>
        <v/>
      </c>
      <c r="K1521" s="254" t="str">
        <f>IF(ISBLANK(INDEX('Policy Characteristics'!E:E,MATCH($C1521,'Policy Characteristics'!$C:$C,0))),"",INDEX('Policy Characteristics'!E:E,MATCH($C1521,'Policy Characteristics'!$C:$C,0)))</f>
        <v>GRA fuel subsidy</v>
      </c>
      <c r="L1521" s="254">
        <f>IF(ISBLANK(INDEX('Policy Characteristics'!F:F,MATCH($C1521,'Policy Characteristics'!$C:$C,0))),"",INDEX('Policy Characteristics'!F:F,MATCH($C1521,'Policy Characteristics'!$C:$C,0)))</f>
        <v>0</v>
      </c>
      <c r="M1521" s="254">
        <f>IF(ISBLANK(INDEX('Policy Characteristics'!G:G,MATCH($C1521,'Policy Characteristics'!$C:$C,0))),"",INDEX('Policy Characteristics'!G:G,MATCH($C1521,'Policy Characteristics'!$C:$C,0)))</f>
        <v>10</v>
      </c>
      <c r="N1521" s="254">
        <f>IF(ISBLANK(INDEX('Policy Characteristics'!H:H,MATCH($C1521,'Policy Characteristics'!$C:$C,0))),"",INDEX('Policy Characteristics'!H:H,MATCH($C1521,'Policy Characteristics'!$C:$C,0)))</f>
        <v>1</v>
      </c>
      <c r="O1521" s="254" t="str">
        <f>IF(ISBLANK(INDEX('Policy Characteristics'!I:I,MATCH($C1521,'Policy Characteristics'!$C:$C,0))),"",INDEX('Policy Characteristics'!I:I,MATCH($C1521,'Policy Characteristics'!$C:$C,0)))</f>
        <v>weight</v>
      </c>
      <c r="P1521" s="254" t="str">
        <f>IF(ISBLANK(INDEX('Policy Characteristics'!J:J,MATCH($C1521,'Policy Characteristics'!$C:$C,0))),"",INDEX('Policy Characteristics'!J:J,MATCH($C1521,'Policy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1" s="254" t="str">
        <f>IF(ISBLANK(INDEX('Policy Characteristics'!K:K,MATCH($C1521,'Policy Characteristics'!$C:$C,0))),"",INDEX('Policy Characteristics'!K:K,MATCH($C1521,'Policy Characteristics'!$C:$C,0)))</f>
        <v>io-model.html</v>
      </c>
      <c r="R1521" s="254" t="str">
        <f>IF(ISBLANK(INDEX('Policy Characteristics'!L:L,MATCH($C1521,'Policy Characteristics'!$C:$C,0))),"",INDEX('Policy Characteristics'!L:L,MATCH($C1521,'Policy Characteristics'!$C:$C,0)))</f>
        <v/>
      </c>
    </row>
    <row r="1522" spans="1:18">
      <c r="A1522" s="254" t="str">
        <f>IF(ISBLANK(INDEX('Policy Characteristics'!A:A,MATCH($C1522,'Policy Characteristics'!$C:$C,0))),"",INDEX('Policy Characteristics'!A:A,MATCH($C1522,'Policy Characteristics'!$C:$C,0)))</f>
        <v>Government Revenue Accounting</v>
      </c>
      <c r="B1522" s="262" t="str">
        <f>IF(ISBLANK(INDEX('Policy Characteristics'!B:B,MATCH($C1522,'Policy Characteristics'!$C:$C,0))),"",INDEX('Policy Characteristics'!B:B,MATCH($C1522,'Policy Characteristics'!$C:$C,0)))</f>
        <v>Fuel Subsidy</v>
      </c>
      <c r="C1522" s="254" t="str">
        <f t="shared" ref="C1522:C1525" si="84">C$1521</f>
        <v>GRA for Fuel Subsidies</v>
      </c>
      <c r="D1522" s="1" t="s">
        <v>2965</v>
      </c>
      <c r="F1522" s="1" t="s">
        <v>2980</v>
      </c>
      <c r="H1522" s="43">
        <v>576</v>
      </c>
      <c r="I1522" s="326" t="str">
        <f t="shared" ref="I1522:I1530" si="85">I$1521</f>
        <v>Yes</v>
      </c>
      <c r="J1522" s="255" t="str">
        <f>IF(ISBLANK(INDEX('Policy Characteristics'!D:D,MATCH($C1522,'Policy Characteristics'!$C:$C,0))),"",INDEX('Policy Characteristics'!D:D,MATCH($C1522,'Policy Characteristics'!$C:$C,0)))</f>
        <v/>
      </c>
      <c r="K1522" s="254" t="str">
        <f>IF(ISBLANK(INDEX('Policy Characteristics'!E:E,MATCH($C1522,'Policy Characteristics'!$C:$C,0))),"",INDEX('Policy Characteristics'!E:E,MATCH($C1522,'Policy Characteristics'!$C:$C,0)))</f>
        <v>GRA fuel subsidy</v>
      </c>
      <c r="L1522" s="254">
        <f>IF(ISBLANK(INDEX('Policy Characteristics'!F:F,MATCH($C1522,'Policy Characteristics'!$C:$C,0))),"",INDEX('Policy Characteristics'!F:F,MATCH($C1522,'Policy Characteristics'!$C:$C,0)))</f>
        <v>0</v>
      </c>
      <c r="M1522" s="254">
        <f>IF(ISBLANK(INDEX('Policy Characteristics'!G:G,MATCH($C1522,'Policy Characteristics'!$C:$C,0))),"",INDEX('Policy Characteristics'!G:G,MATCH($C1522,'Policy Characteristics'!$C:$C,0)))</f>
        <v>10</v>
      </c>
      <c r="N1522" s="254">
        <f>IF(ISBLANK(INDEX('Policy Characteristics'!H:H,MATCH($C1522,'Policy Characteristics'!$C:$C,0))),"",INDEX('Policy Characteristics'!H:H,MATCH($C1522,'Policy Characteristics'!$C:$C,0)))</f>
        <v>1</v>
      </c>
      <c r="O1522" s="254" t="str">
        <f>IF(ISBLANK(INDEX('Policy Characteristics'!I:I,MATCH($C1522,'Policy Characteristics'!$C:$C,0))),"",INDEX('Policy Characteristics'!I:I,MATCH($C1522,'Policy Characteristics'!$C:$C,0)))</f>
        <v>weight</v>
      </c>
      <c r="P1522" s="254" t="str">
        <f>IF(ISBLANK(INDEX('Policy Characteristics'!J:J,MATCH($C1522,'Policy Characteristics'!$C:$C,0))),"",INDEX('Policy Characteristics'!J:J,MATCH($C1522,'Policy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2" s="254" t="str">
        <f>IF(ISBLANK(INDEX('Policy Characteristics'!K:K,MATCH($C1522,'Policy Characteristics'!$C:$C,0))),"",INDEX('Policy Characteristics'!K:K,MATCH($C1522,'Policy Characteristics'!$C:$C,0)))</f>
        <v>io-model.html</v>
      </c>
      <c r="R1522" s="254" t="str">
        <f>IF(ISBLANK(INDEX('Policy Characteristics'!L:L,MATCH($C1522,'Policy Characteristics'!$C:$C,0))),"",INDEX('Policy Characteristics'!L:L,MATCH($C1522,'Policy Characteristics'!$C:$C,0)))</f>
        <v/>
      </c>
    </row>
    <row r="1523" spans="1:18">
      <c r="A1523" s="254" t="str">
        <f>IF(ISBLANK(INDEX('Policy Characteristics'!A:A,MATCH($C1523,'Policy Characteristics'!$C:$C,0))),"",INDEX('Policy Characteristics'!A:A,MATCH($C1523,'Policy Characteristics'!$C:$C,0)))</f>
        <v>Government Revenue Accounting</v>
      </c>
      <c r="B1523" s="262" t="str">
        <f>IF(ISBLANK(INDEX('Policy Characteristics'!B:B,MATCH($C1523,'Policy Characteristics'!$C:$C,0))),"",INDEX('Policy Characteristics'!B:B,MATCH($C1523,'Policy Characteristics'!$C:$C,0)))</f>
        <v>Fuel Subsidy</v>
      </c>
      <c r="C1523" s="254" t="str">
        <f t="shared" si="84"/>
        <v>GRA for Fuel Subsidies</v>
      </c>
      <c r="D1523" s="1" t="s">
        <v>2966</v>
      </c>
      <c r="F1523" s="1" t="s">
        <v>2970</v>
      </c>
      <c r="H1523" s="43">
        <v>577</v>
      </c>
      <c r="I1523" s="326" t="str">
        <f t="shared" si="85"/>
        <v>Yes</v>
      </c>
      <c r="J1523" s="255" t="str">
        <f>IF(ISBLANK(INDEX('Policy Characteristics'!D:D,MATCH($C1523,'Policy Characteristics'!$C:$C,0))),"",INDEX('Policy Characteristics'!D:D,MATCH($C1523,'Policy Characteristics'!$C:$C,0)))</f>
        <v/>
      </c>
      <c r="K1523" s="254" t="str">
        <f>IF(ISBLANK(INDEX('Policy Characteristics'!E:E,MATCH($C1523,'Policy Characteristics'!$C:$C,0))),"",INDEX('Policy Characteristics'!E:E,MATCH($C1523,'Policy Characteristics'!$C:$C,0)))</f>
        <v>GRA fuel subsidy</v>
      </c>
      <c r="L1523" s="254">
        <f>IF(ISBLANK(INDEX('Policy Characteristics'!F:F,MATCH($C1523,'Policy Characteristics'!$C:$C,0))),"",INDEX('Policy Characteristics'!F:F,MATCH($C1523,'Policy Characteristics'!$C:$C,0)))</f>
        <v>0</v>
      </c>
      <c r="M1523" s="254">
        <f>IF(ISBLANK(INDEX('Policy Characteristics'!G:G,MATCH($C1523,'Policy Characteristics'!$C:$C,0))),"",INDEX('Policy Characteristics'!G:G,MATCH($C1523,'Policy Characteristics'!$C:$C,0)))</f>
        <v>10</v>
      </c>
      <c r="N1523" s="254">
        <f>IF(ISBLANK(INDEX('Policy Characteristics'!H:H,MATCH($C1523,'Policy Characteristics'!$C:$C,0))),"",INDEX('Policy Characteristics'!H:H,MATCH($C1523,'Policy Characteristics'!$C:$C,0)))</f>
        <v>1</v>
      </c>
      <c r="O1523" s="254" t="str">
        <f>IF(ISBLANK(INDEX('Policy Characteristics'!I:I,MATCH($C1523,'Policy Characteristics'!$C:$C,0))),"",INDEX('Policy Characteristics'!I:I,MATCH($C1523,'Policy Characteristics'!$C:$C,0)))</f>
        <v>weight</v>
      </c>
      <c r="P1523" s="254" t="str">
        <f>IF(ISBLANK(INDEX('Policy Characteristics'!J:J,MATCH($C1523,'Policy Characteristics'!$C:$C,0))),"",INDEX('Policy Characteristics'!J:J,MATCH($C1523,'Policy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3" s="254" t="str">
        <f>IF(ISBLANK(INDEX('Policy Characteristics'!K:K,MATCH($C1523,'Policy Characteristics'!$C:$C,0))),"",INDEX('Policy Characteristics'!K:K,MATCH($C1523,'Policy Characteristics'!$C:$C,0)))</f>
        <v>io-model.html</v>
      </c>
      <c r="R1523" s="254" t="str">
        <f>IF(ISBLANK(INDEX('Policy Characteristics'!L:L,MATCH($C1523,'Policy Characteristics'!$C:$C,0))),"",INDEX('Policy Characteristics'!L:L,MATCH($C1523,'Policy Characteristics'!$C:$C,0)))</f>
        <v/>
      </c>
    </row>
    <row r="1524" spans="1:18">
      <c r="A1524" s="254" t="str">
        <f>IF(ISBLANK(INDEX('Policy Characteristics'!A:A,MATCH($C1524,'Policy Characteristics'!$C:$C,0))),"",INDEX('Policy Characteristics'!A:A,MATCH($C1524,'Policy Characteristics'!$C:$C,0)))</f>
        <v>Government Revenue Accounting</v>
      </c>
      <c r="B1524" s="262" t="str">
        <f>IF(ISBLANK(INDEX('Policy Characteristics'!B:B,MATCH($C1524,'Policy Characteristics'!$C:$C,0))),"",INDEX('Policy Characteristics'!B:B,MATCH($C1524,'Policy Characteristics'!$C:$C,0)))</f>
        <v>Fuel Subsidy</v>
      </c>
      <c r="C1524" s="254" t="str">
        <f t="shared" si="84"/>
        <v>GRA for Fuel Subsidies</v>
      </c>
      <c r="D1524" s="1" t="s">
        <v>2967</v>
      </c>
      <c r="F1524" s="1" t="s">
        <v>2971</v>
      </c>
      <c r="H1524" s="43">
        <v>578</v>
      </c>
      <c r="I1524" s="326" t="str">
        <f t="shared" si="85"/>
        <v>Yes</v>
      </c>
      <c r="J1524" s="255" t="str">
        <f>IF(ISBLANK(INDEX('Policy Characteristics'!D:D,MATCH($C1524,'Policy Characteristics'!$C:$C,0))),"",INDEX('Policy Characteristics'!D:D,MATCH($C1524,'Policy Characteristics'!$C:$C,0)))</f>
        <v/>
      </c>
      <c r="K1524" s="254" t="str">
        <f>IF(ISBLANK(INDEX('Policy Characteristics'!E:E,MATCH($C1524,'Policy Characteristics'!$C:$C,0))),"",INDEX('Policy Characteristics'!E:E,MATCH($C1524,'Policy Characteristics'!$C:$C,0)))</f>
        <v>GRA fuel subsidy</v>
      </c>
      <c r="L1524" s="254">
        <f>IF(ISBLANK(INDEX('Policy Characteristics'!F:F,MATCH($C1524,'Policy Characteristics'!$C:$C,0))),"",INDEX('Policy Characteristics'!F:F,MATCH($C1524,'Policy Characteristics'!$C:$C,0)))</f>
        <v>0</v>
      </c>
      <c r="M1524" s="254">
        <f>IF(ISBLANK(INDEX('Policy Characteristics'!G:G,MATCH($C1524,'Policy Characteristics'!$C:$C,0))),"",INDEX('Policy Characteristics'!G:G,MATCH($C1524,'Policy Characteristics'!$C:$C,0)))</f>
        <v>10</v>
      </c>
      <c r="N1524" s="254">
        <f>IF(ISBLANK(INDEX('Policy Characteristics'!H:H,MATCH($C1524,'Policy Characteristics'!$C:$C,0))),"",INDEX('Policy Characteristics'!H:H,MATCH($C1524,'Policy Characteristics'!$C:$C,0)))</f>
        <v>1</v>
      </c>
      <c r="O1524" s="254" t="str">
        <f>IF(ISBLANK(INDEX('Policy Characteristics'!I:I,MATCH($C1524,'Policy Characteristics'!$C:$C,0))),"",INDEX('Policy Characteristics'!I:I,MATCH($C1524,'Policy Characteristics'!$C:$C,0)))</f>
        <v>weight</v>
      </c>
      <c r="P1524" s="254" t="str">
        <f>IF(ISBLANK(INDEX('Policy Characteristics'!J:J,MATCH($C1524,'Policy Characteristics'!$C:$C,0))),"",INDEX('Policy Characteristics'!J:J,MATCH($C1524,'Policy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4" s="254" t="str">
        <f>IF(ISBLANK(INDEX('Policy Characteristics'!K:K,MATCH($C1524,'Policy Characteristics'!$C:$C,0))),"",INDEX('Policy Characteristics'!K:K,MATCH($C1524,'Policy Characteristics'!$C:$C,0)))</f>
        <v>io-model.html</v>
      </c>
      <c r="R1524" s="254" t="str">
        <f>IF(ISBLANK(INDEX('Policy Characteristics'!L:L,MATCH($C1524,'Policy Characteristics'!$C:$C,0))),"",INDEX('Policy Characteristics'!L:L,MATCH($C1524,'Policy Characteristics'!$C:$C,0)))</f>
        <v/>
      </c>
    </row>
    <row r="1525" spans="1:18">
      <c r="A1525" s="254" t="str">
        <f>IF(ISBLANK(INDEX('Policy Characteristics'!A:A,MATCH($C1525,'Policy Characteristics'!$C:$C,0))),"",INDEX('Policy Characteristics'!A:A,MATCH($C1525,'Policy Characteristics'!$C:$C,0)))</f>
        <v>Government Revenue Accounting</v>
      </c>
      <c r="B1525" s="262" t="str">
        <f>IF(ISBLANK(INDEX('Policy Characteristics'!B:B,MATCH($C1525,'Policy Characteristics'!$C:$C,0))),"",INDEX('Policy Characteristics'!B:B,MATCH($C1525,'Policy Characteristics'!$C:$C,0)))</f>
        <v>Fuel Subsidy</v>
      </c>
      <c r="C1525" s="254" t="str">
        <f t="shared" si="84"/>
        <v>GRA for Fuel Subsidies</v>
      </c>
      <c r="D1525" s="1" t="s">
        <v>2968</v>
      </c>
      <c r="F1525" s="1" t="s">
        <v>2972</v>
      </c>
      <c r="H1525" s="43">
        <v>579</v>
      </c>
      <c r="I1525" s="326" t="str">
        <f t="shared" si="85"/>
        <v>Yes</v>
      </c>
      <c r="J1525" s="255" t="str">
        <f>IF(ISBLANK(INDEX('Policy Characteristics'!D:D,MATCH($C1525,'Policy Characteristics'!$C:$C,0))),"",INDEX('Policy Characteristics'!D:D,MATCH($C1525,'Policy Characteristics'!$C:$C,0)))</f>
        <v/>
      </c>
      <c r="K1525" s="254" t="str">
        <f>IF(ISBLANK(INDEX('Policy Characteristics'!E:E,MATCH($C1525,'Policy Characteristics'!$C:$C,0))),"",INDEX('Policy Characteristics'!E:E,MATCH($C1525,'Policy Characteristics'!$C:$C,0)))</f>
        <v>GRA fuel subsidy</v>
      </c>
      <c r="L1525" s="254">
        <f>IF(ISBLANK(INDEX('Policy Characteristics'!F:F,MATCH($C1525,'Policy Characteristics'!$C:$C,0))),"",INDEX('Policy Characteristics'!F:F,MATCH($C1525,'Policy Characteristics'!$C:$C,0)))</f>
        <v>0</v>
      </c>
      <c r="M1525" s="254">
        <f>IF(ISBLANK(INDEX('Policy Characteristics'!G:G,MATCH($C1525,'Policy Characteristics'!$C:$C,0))),"",INDEX('Policy Characteristics'!G:G,MATCH($C1525,'Policy Characteristics'!$C:$C,0)))</f>
        <v>10</v>
      </c>
      <c r="N1525" s="254">
        <f>IF(ISBLANK(INDEX('Policy Characteristics'!H:H,MATCH($C1525,'Policy Characteristics'!$C:$C,0))),"",INDEX('Policy Characteristics'!H:H,MATCH($C1525,'Policy Characteristics'!$C:$C,0)))</f>
        <v>1</v>
      </c>
      <c r="O1525" s="254" t="str">
        <f>IF(ISBLANK(INDEX('Policy Characteristics'!I:I,MATCH($C1525,'Policy Characteristics'!$C:$C,0))),"",INDEX('Policy Characteristics'!I:I,MATCH($C1525,'Policy Characteristics'!$C:$C,0)))</f>
        <v>weight</v>
      </c>
      <c r="P1525" s="254" t="str">
        <f>IF(ISBLANK(INDEX('Policy Characteristics'!J:J,MATCH($C1525,'Policy Characteristics'!$C:$C,0))),"",INDEX('Policy Characteristics'!J:J,MATCH($C1525,'Policy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5" s="254" t="str">
        <f>IF(ISBLANK(INDEX('Policy Characteristics'!K:K,MATCH($C1525,'Policy Characteristics'!$C:$C,0))),"",INDEX('Policy Characteristics'!K:K,MATCH($C1525,'Policy Characteristics'!$C:$C,0)))</f>
        <v>io-model.html</v>
      </c>
      <c r="R1525" s="254" t="str">
        <f>IF(ISBLANK(INDEX('Policy Characteristics'!L:L,MATCH($C1525,'Policy Characteristics'!$C:$C,0))),"",INDEX('Policy Characteristics'!L:L,MATCH($C1525,'Policy Characteristics'!$C:$C,0)))</f>
        <v/>
      </c>
    </row>
    <row r="1526" spans="1:18">
      <c r="A1526" s="254" t="str">
        <f>IF(ISBLANK(INDEX('Policy Characteristics'!A:A,MATCH($C1526,'Policy Characteristics'!$C:$C,0))),"",INDEX('Policy Characteristics'!A:A,MATCH($C1526,'Policy Characteristics'!$C:$C,0)))</f>
        <v>Government Revenue Accounting</v>
      </c>
      <c r="B1526" s="262" t="str">
        <f>IF(ISBLANK(INDEX('Policy Characteristics'!B:B,MATCH($C1526,'Policy Characteristics'!$C:$C,0))),"",INDEX('Policy Characteristics'!B:B,MATCH($C1526,'Policy Characteristics'!$C:$C,0)))</f>
        <v>CCS Subsidy</v>
      </c>
      <c r="C1526" t="s">
        <v>3638</v>
      </c>
      <c r="D1526" s="1" t="s">
        <v>2964</v>
      </c>
      <c r="F1526" s="1" t="s">
        <v>2969</v>
      </c>
      <c r="H1526" s="43">
        <v>2252</v>
      </c>
      <c r="I1526" s="322" t="s">
        <v>43</v>
      </c>
      <c r="J1526" s="255" t="str">
        <f>IF(ISBLANK(INDEX('Policy Characteristics'!D:D,MATCH($C1526,'Policy Characteristics'!$C:$C,0))),"",INDEX('Policy Characteristics'!D:D,MATCH($C1526,'Policy Characteristics'!$C:$C,0)))</f>
        <v/>
      </c>
      <c r="K1526" s="254" t="str">
        <f>IF(ISBLANK(INDEX('Policy Characteristics'!E:E,MATCH($C1526,'Policy Characteristics'!$C:$C,0))),"",INDEX('Policy Characteristics'!E:E,MATCH($C1526,'Policy Characteristics'!$C:$C,0)))</f>
        <v>GRA CCS subsidy</v>
      </c>
      <c r="L1526" s="254">
        <f>IF(ISBLANK(INDEX('Policy Characteristics'!F:F,MATCH($C1526,'Policy Characteristics'!$C:$C,0))),"",INDEX('Policy Characteristics'!F:F,MATCH($C1526,'Policy Characteristics'!$C:$C,0)))</f>
        <v>0</v>
      </c>
      <c r="M1526" s="254">
        <f>IF(ISBLANK(INDEX('Policy Characteristics'!G:G,MATCH($C1526,'Policy Characteristics'!$C:$C,0))),"",INDEX('Policy Characteristics'!G:G,MATCH($C1526,'Policy Characteristics'!$C:$C,0)))</f>
        <v>10</v>
      </c>
      <c r="N1526" s="254">
        <f>IF(ISBLANK(INDEX('Policy Characteristics'!H:H,MATCH($C1526,'Policy Characteristics'!$C:$C,0))),"",INDEX('Policy Characteristics'!H:H,MATCH($C1526,'Policy Characteristics'!$C:$C,0)))</f>
        <v>1</v>
      </c>
      <c r="O1526" s="254" t="str">
        <f>IF(ISBLANK(INDEX('Policy Characteristics'!I:I,MATCH($C1526,'Policy Characteristics'!$C:$C,0))),"",INDEX('Policy Characteristics'!I:I,MATCH($C1526,'Policy Characteristics'!$C:$C,0)))</f>
        <v>weight</v>
      </c>
      <c r="P1526" s="254" t="str">
        <f>IF(ISBLANK(INDEX('Policy Characteristics'!J:J,MATCH($C1526,'Policy Characteristics'!$C:$C,0))),"",INDEX('Policy Characteristics'!J:J,MATCH($C1526,'Policy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6" s="254" t="str">
        <f>IF(ISBLANK(INDEX('Policy Characteristics'!K:K,MATCH($C1526,'Policy Characteristics'!$C:$C,0))),"",INDEX('Policy Characteristics'!K:K,MATCH($C1526,'Policy Characteristics'!$C:$C,0)))</f>
        <v>io-model.html</v>
      </c>
      <c r="R1526" s="254" t="str">
        <f>IF(ISBLANK(INDEX('Policy Characteristics'!L:L,MATCH($C1526,'Policy Characteristics'!$C:$C,0))),"",INDEX('Policy Characteristics'!L:L,MATCH($C1526,'Policy Characteristics'!$C:$C,0)))</f>
        <v/>
      </c>
    </row>
    <row r="1527" spans="1:18">
      <c r="A1527" s="254" t="str">
        <f>IF(ISBLANK(INDEX('Policy Characteristics'!A:A,MATCH($C1527,'Policy Characteristics'!$C:$C,0))),"",INDEX('Policy Characteristics'!A:A,MATCH($C1527,'Policy Characteristics'!$C:$C,0)))</f>
        <v>Government Revenue Accounting</v>
      </c>
      <c r="B1527" s="262" t="str">
        <f>IF(ISBLANK(INDEX('Policy Characteristics'!B:B,MATCH($C1527,'Policy Characteristics'!$C:$C,0))),"",INDEX('Policy Characteristics'!B:B,MATCH($C1527,'Policy Characteristics'!$C:$C,0)))</f>
        <v>CCS Subsidy</v>
      </c>
      <c r="C1527" s="254" t="str">
        <f>C$1526</f>
        <v>GRA for CCS Subsidies</v>
      </c>
      <c r="D1527" s="1" t="s">
        <v>2965</v>
      </c>
      <c r="F1527" s="1" t="s">
        <v>2980</v>
      </c>
      <c r="H1527" s="43">
        <v>2253</v>
      </c>
      <c r="I1527" s="326" t="str">
        <f t="shared" si="85"/>
        <v>Yes</v>
      </c>
      <c r="J1527" s="255" t="str">
        <f>IF(ISBLANK(INDEX('Policy Characteristics'!D:D,MATCH($C1527,'Policy Characteristics'!$C:$C,0))),"",INDEX('Policy Characteristics'!D:D,MATCH($C1527,'Policy Characteristics'!$C:$C,0)))</f>
        <v/>
      </c>
      <c r="K1527" s="254" t="str">
        <f>IF(ISBLANK(INDEX('Policy Characteristics'!E:E,MATCH($C1527,'Policy Characteristics'!$C:$C,0))),"",INDEX('Policy Characteristics'!E:E,MATCH($C1527,'Policy Characteristics'!$C:$C,0)))</f>
        <v>GRA CCS subsidy</v>
      </c>
      <c r="L1527" s="254">
        <f>IF(ISBLANK(INDEX('Policy Characteristics'!F:F,MATCH($C1527,'Policy Characteristics'!$C:$C,0))),"",INDEX('Policy Characteristics'!F:F,MATCH($C1527,'Policy Characteristics'!$C:$C,0)))</f>
        <v>0</v>
      </c>
      <c r="M1527" s="254">
        <f>IF(ISBLANK(INDEX('Policy Characteristics'!G:G,MATCH($C1527,'Policy Characteristics'!$C:$C,0))),"",INDEX('Policy Characteristics'!G:G,MATCH($C1527,'Policy Characteristics'!$C:$C,0)))</f>
        <v>10</v>
      </c>
      <c r="N1527" s="254">
        <f>IF(ISBLANK(INDEX('Policy Characteristics'!H:H,MATCH($C1527,'Policy Characteristics'!$C:$C,0))),"",INDEX('Policy Characteristics'!H:H,MATCH($C1527,'Policy Characteristics'!$C:$C,0)))</f>
        <v>1</v>
      </c>
      <c r="O1527" s="254" t="str">
        <f>IF(ISBLANK(INDEX('Policy Characteristics'!I:I,MATCH($C1527,'Policy Characteristics'!$C:$C,0))),"",INDEX('Policy Characteristics'!I:I,MATCH($C1527,'Policy Characteristics'!$C:$C,0)))</f>
        <v>weight</v>
      </c>
      <c r="P1527" s="254" t="str">
        <f>IF(ISBLANK(INDEX('Policy Characteristics'!J:J,MATCH($C1527,'Policy Characteristics'!$C:$C,0))),"",INDEX('Policy Characteristics'!J:J,MATCH($C1527,'Policy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7" s="254" t="str">
        <f>IF(ISBLANK(INDEX('Policy Characteristics'!K:K,MATCH($C1527,'Policy Characteristics'!$C:$C,0))),"",INDEX('Policy Characteristics'!K:K,MATCH($C1527,'Policy Characteristics'!$C:$C,0)))</f>
        <v>io-model.html</v>
      </c>
      <c r="R1527" s="254" t="str">
        <f>IF(ISBLANK(INDEX('Policy Characteristics'!L:L,MATCH($C1527,'Policy Characteristics'!$C:$C,0))),"",INDEX('Policy Characteristics'!L:L,MATCH($C1527,'Policy Characteristics'!$C:$C,0)))</f>
        <v/>
      </c>
    </row>
    <row r="1528" spans="1:18">
      <c r="A1528" s="254" t="str">
        <f>IF(ISBLANK(INDEX('Policy Characteristics'!A:A,MATCH($C1528,'Policy Characteristics'!$C:$C,0))),"",INDEX('Policy Characteristics'!A:A,MATCH($C1528,'Policy Characteristics'!$C:$C,0)))</f>
        <v>Government Revenue Accounting</v>
      </c>
      <c r="B1528" s="262" t="str">
        <f>IF(ISBLANK(INDEX('Policy Characteristics'!B:B,MATCH($C1528,'Policy Characteristics'!$C:$C,0))),"",INDEX('Policy Characteristics'!B:B,MATCH($C1528,'Policy Characteristics'!$C:$C,0)))</f>
        <v>CCS Subsidy</v>
      </c>
      <c r="C1528" s="254" t="str">
        <f t="shared" ref="C1528:C1530" si="86">C$1526</f>
        <v>GRA for CCS Subsidies</v>
      </c>
      <c r="D1528" s="1" t="s">
        <v>2966</v>
      </c>
      <c r="F1528" s="1" t="s">
        <v>2970</v>
      </c>
      <c r="H1528" s="43">
        <v>2254</v>
      </c>
      <c r="I1528" s="326" t="str">
        <f t="shared" si="85"/>
        <v>Yes</v>
      </c>
      <c r="J1528" s="255" t="str">
        <f>IF(ISBLANK(INDEX('Policy Characteristics'!D:D,MATCH($C1528,'Policy Characteristics'!$C:$C,0))),"",INDEX('Policy Characteristics'!D:D,MATCH($C1528,'Policy Characteristics'!$C:$C,0)))</f>
        <v/>
      </c>
      <c r="K1528" s="254" t="str">
        <f>IF(ISBLANK(INDEX('Policy Characteristics'!E:E,MATCH($C1528,'Policy Characteristics'!$C:$C,0))),"",INDEX('Policy Characteristics'!E:E,MATCH($C1528,'Policy Characteristics'!$C:$C,0)))</f>
        <v>GRA CCS subsidy</v>
      </c>
      <c r="L1528" s="254">
        <f>IF(ISBLANK(INDEX('Policy Characteristics'!F:F,MATCH($C1528,'Policy Characteristics'!$C:$C,0))),"",INDEX('Policy Characteristics'!F:F,MATCH($C1528,'Policy Characteristics'!$C:$C,0)))</f>
        <v>0</v>
      </c>
      <c r="M1528" s="254">
        <f>IF(ISBLANK(INDEX('Policy Characteristics'!G:G,MATCH($C1528,'Policy Characteristics'!$C:$C,0))),"",INDEX('Policy Characteristics'!G:G,MATCH($C1528,'Policy Characteristics'!$C:$C,0)))</f>
        <v>10</v>
      </c>
      <c r="N1528" s="254">
        <f>IF(ISBLANK(INDEX('Policy Characteristics'!H:H,MATCH($C1528,'Policy Characteristics'!$C:$C,0))),"",INDEX('Policy Characteristics'!H:H,MATCH($C1528,'Policy Characteristics'!$C:$C,0)))</f>
        <v>1</v>
      </c>
      <c r="O1528" s="254" t="str">
        <f>IF(ISBLANK(INDEX('Policy Characteristics'!I:I,MATCH($C1528,'Policy Characteristics'!$C:$C,0))),"",INDEX('Policy Characteristics'!I:I,MATCH($C1528,'Policy Characteristics'!$C:$C,0)))</f>
        <v>weight</v>
      </c>
      <c r="P1528" s="254" t="str">
        <f>IF(ISBLANK(INDEX('Policy Characteristics'!J:J,MATCH($C1528,'Policy Characteristics'!$C:$C,0))),"",INDEX('Policy Characteristics'!J:J,MATCH($C1528,'Policy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8" s="254" t="str">
        <f>IF(ISBLANK(INDEX('Policy Characteristics'!K:K,MATCH($C1528,'Policy Characteristics'!$C:$C,0))),"",INDEX('Policy Characteristics'!K:K,MATCH($C1528,'Policy Characteristics'!$C:$C,0)))</f>
        <v>io-model.html</v>
      </c>
      <c r="R1528" s="254" t="str">
        <f>IF(ISBLANK(INDEX('Policy Characteristics'!L:L,MATCH($C1528,'Policy Characteristics'!$C:$C,0))),"",INDEX('Policy Characteristics'!L:L,MATCH($C1528,'Policy Characteristics'!$C:$C,0)))</f>
        <v/>
      </c>
    </row>
    <row r="1529" spans="1:18">
      <c r="A1529" s="254" t="str">
        <f>IF(ISBLANK(INDEX('Policy Characteristics'!A:A,MATCH($C1529,'Policy Characteristics'!$C:$C,0))),"",INDEX('Policy Characteristics'!A:A,MATCH($C1529,'Policy Characteristics'!$C:$C,0)))</f>
        <v>Government Revenue Accounting</v>
      </c>
      <c r="B1529" s="262" t="str">
        <f>IF(ISBLANK(INDEX('Policy Characteristics'!B:B,MATCH($C1529,'Policy Characteristics'!$C:$C,0))),"",INDEX('Policy Characteristics'!B:B,MATCH($C1529,'Policy Characteristics'!$C:$C,0)))</f>
        <v>CCS Subsidy</v>
      </c>
      <c r="C1529" s="254" t="str">
        <f t="shared" si="86"/>
        <v>GRA for CCS Subsidies</v>
      </c>
      <c r="D1529" s="1" t="s">
        <v>2967</v>
      </c>
      <c r="F1529" s="1" t="s">
        <v>2971</v>
      </c>
      <c r="H1529" s="43">
        <v>2255</v>
      </c>
      <c r="I1529" s="326" t="str">
        <f t="shared" si="85"/>
        <v>Yes</v>
      </c>
      <c r="J1529" s="255" t="str">
        <f>IF(ISBLANK(INDEX('Policy Characteristics'!D:D,MATCH($C1529,'Policy Characteristics'!$C:$C,0))),"",INDEX('Policy Characteristics'!D:D,MATCH($C1529,'Policy Characteristics'!$C:$C,0)))</f>
        <v/>
      </c>
      <c r="K1529" s="254" t="str">
        <f>IF(ISBLANK(INDEX('Policy Characteristics'!E:E,MATCH($C1529,'Policy Characteristics'!$C:$C,0))),"",INDEX('Policy Characteristics'!E:E,MATCH($C1529,'Policy Characteristics'!$C:$C,0)))</f>
        <v>GRA CCS subsidy</v>
      </c>
      <c r="L1529" s="254">
        <f>IF(ISBLANK(INDEX('Policy Characteristics'!F:F,MATCH($C1529,'Policy Characteristics'!$C:$C,0))),"",INDEX('Policy Characteristics'!F:F,MATCH($C1529,'Policy Characteristics'!$C:$C,0)))</f>
        <v>0</v>
      </c>
      <c r="M1529" s="254">
        <f>IF(ISBLANK(INDEX('Policy Characteristics'!G:G,MATCH($C1529,'Policy Characteristics'!$C:$C,0))),"",INDEX('Policy Characteristics'!G:G,MATCH($C1529,'Policy Characteristics'!$C:$C,0)))</f>
        <v>10</v>
      </c>
      <c r="N1529" s="254">
        <f>IF(ISBLANK(INDEX('Policy Characteristics'!H:H,MATCH($C1529,'Policy Characteristics'!$C:$C,0))),"",INDEX('Policy Characteristics'!H:H,MATCH($C1529,'Policy Characteristics'!$C:$C,0)))</f>
        <v>1</v>
      </c>
      <c r="O1529" s="254" t="str">
        <f>IF(ISBLANK(INDEX('Policy Characteristics'!I:I,MATCH($C1529,'Policy Characteristics'!$C:$C,0))),"",INDEX('Policy Characteristics'!I:I,MATCH($C1529,'Policy Characteristics'!$C:$C,0)))</f>
        <v>weight</v>
      </c>
      <c r="P1529" s="254" t="str">
        <f>IF(ISBLANK(INDEX('Policy Characteristics'!J:J,MATCH($C1529,'Policy Characteristics'!$C:$C,0))),"",INDEX('Policy Characteristics'!J:J,MATCH($C1529,'Policy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29" s="254" t="str">
        <f>IF(ISBLANK(INDEX('Policy Characteristics'!K:K,MATCH($C1529,'Policy Characteristics'!$C:$C,0))),"",INDEX('Policy Characteristics'!K:K,MATCH($C1529,'Policy Characteristics'!$C:$C,0)))</f>
        <v>io-model.html</v>
      </c>
      <c r="R1529" s="254" t="str">
        <f>IF(ISBLANK(INDEX('Policy Characteristics'!L:L,MATCH($C1529,'Policy Characteristics'!$C:$C,0))),"",INDEX('Policy Characteristics'!L:L,MATCH($C1529,'Policy Characteristics'!$C:$C,0)))</f>
        <v/>
      </c>
    </row>
    <row r="1530" spans="1:18">
      <c r="A1530" s="254" t="str">
        <f>IF(ISBLANK(INDEX('Policy Characteristics'!A:A,MATCH($C1530,'Policy Characteristics'!$C:$C,0))),"",INDEX('Policy Characteristics'!A:A,MATCH($C1530,'Policy Characteristics'!$C:$C,0)))</f>
        <v>Government Revenue Accounting</v>
      </c>
      <c r="B1530" s="262" t="str">
        <f>IF(ISBLANK(INDEX('Policy Characteristics'!B:B,MATCH($C1530,'Policy Characteristics'!$C:$C,0))),"",INDEX('Policy Characteristics'!B:B,MATCH($C1530,'Policy Characteristics'!$C:$C,0)))</f>
        <v>CCS Subsidy</v>
      </c>
      <c r="C1530" s="254" t="str">
        <f t="shared" si="86"/>
        <v>GRA for CCS Subsidies</v>
      </c>
      <c r="D1530" s="1" t="s">
        <v>2968</v>
      </c>
      <c r="F1530" s="1" t="s">
        <v>2972</v>
      </c>
      <c r="H1530" s="43">
        <v>2256</v>
      </c>
      <c r="I1530" s="326" t="str">
        <f t="shared" si="85"/>
        <v>Yes</v>
      </c>
      <c r="J1530" s="255" t="str">
        <f>IF(ISBLANK(INDEX('Policy Characteristics'!D:D,MATCH($C1530,'Policy Characteristics'!$C:$C,0))),"",INDEX('Policy Characteristics'!D:D,MATCH($C1530,'Policy Characteristics'!$C:$C,0)))</f>
        <v/>
      </c>
      <c r="K1530" s="254" t="str">
        <f>IF(ISBLANK(INDEX('Policy Characteristics'!E:E,MATCH($C1530,'Policy Characteristics'!$C:$C,0))),"",INDEX('Policy Characteristics'!E:E,MATCH($C1530,'Policy Characteristics'!$C:$C,0)))</f>
        <v>GRA CCS subsidy</v>
      </c>
      <c r="L1530" s="254">
        <f>IF(ISBLANK(INDEX('Policy Characteristics'!F:F,MATCH($C1530,'Policy Characteristics'!$C:$C,0))),"",INDEX('Policy Characteristics'!F:F,MATCH($C1530,'Policy Characteristics'!$C:$C,0)))</f>
        <v>0</v>
      </c>
      <c r="M1530" s="254">
        <f>IF(ISBLANK(INDEX('Policy Characteristics'!G:G,MATCH($C1530,'Policy Characteristics'!$C:$C,0))),"",INDEX('Policy Characteristics'!G:G,MATCH($C1530,'Policy Characteristics'!$C:$C,0)))</f>
        <v>10</v>
      </c>
      <c r="N1530" s="254">
        <f>IF(ISBLANK(INDEX('Policy Characteristics'!H:H,MATCH($C1530,'Policy Characteristics'!$C:$C,0))),"",INDEX('Policy Characteristics'!H:H,MATCH($C1530,'Policy Characteristics'!$C:$C,0)))</f>
        <v>1</v>
      </c>
      <c r="O1530" s="254" t="str">
        <f>IF(ISBLANK(INDEX('Policy Characteristics'!I:I,MATCH($C1530,'Policy Characteristics'!$C:$C,0))),"",INDEX('Policy Characteristics'!I:I,MATCH($C1530,'Policy Characteristics'!$C:$C,0)))</f>
        <v>weight</v>
      </c>
      <c r="P1530" s="254" t="str">
        <f>IF(ISBLANK(INDEX('Policy Characteristics'!J:J,MATCH($C1530,'Policy Characteristics'!$C:$C,0))),"",INDEX('Policy Characteristics'!J:J,MATCH($C1530,'Policy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0" s="254" t="str">
        <f>IF(ISBLANK(INDEX('Policy Characteristics'!K:K,MATCH($C1530,'Policy Characteristics'!$C:$C,0))),"",INDEX('Policy Characteristics'!K:K,MATCH($C1530,'Policy Characteristics'!$C:$C,0)))</f>
        <v>io-model.html</v>
      </c>
      <c r="R1530" s="254" t="str">
        <f>IF(ISBLANK(INDEX('Policy Characteristics'!L:L,MATCH($C1530,'Policy Characteristics'!$C:$C,0))),"",INDEX('Policy Characteristics'!L:L,MATCH($C1530,'Policy Characteristics'!$C:$C,0)))</f>
        <v/>
      </c>
    </row>
    <row r="1531" spans="1:18">
      <c r="A1531" s="254" t="str">
        <f>IF(ISBLANK(INDEX('Policy Characteristics'!A:A,MATCH($C1531,'Policy Characteristics'!$C:$C,0))),"",INDEX('Policy Characteristics'!A:A,MATCH($C1531,'Policy Characteristics'!$C:$C,0)))</f>
        <v>Government Revenue Accounting</v>
      </c>
      <c r="B1531" s="262" t="str">
        <f>IF(ISBLANK(INDEX('Policy Characteristics'!B:B,MATCH($C1531,'Policy Characteristics'!$C:$C,0))),"",INDEX('Policy Characteristics'!B:B,MATCH($C1531,'Policy Characteristics'!$C:$C,0)))</f>
        <v>National Debt Interest</v>
      </c>
      <c r="C1531" t="s">
        <v>2962</v>
      </c>
      <c r="D1531" s="1" t="s">
        <v>2964</v>
      </c>
      <c r="F1531" s="1" t="s">
        <v>2969</v>
      </c>
      <c r="H1531" s="43">
        <v>580</v>
      </c>
      <c r="I1531" s="322" t="s">
        <v>43</v>
      </c>
      <c r="J1531" s="255" t="str">
        <f>IF(ISBLANK(INDEX('Policy Characteristics'!D:D,MATCH($C1531,'Policy Characteristics'!$C:$C,0))),"",INDEX('Policy Characteristics'!D:D,MATCH($C1531,'Policy Characteristics'!$C:$C,0)))</f>
        <v/>
      </c>
      <c r="K1531" s="254" t="str">
        <f>IF(ISBLANK(INDEX('Policy Characteristics'!E:E,MATCH($C1531,'Policy Characteristics'!$C:$C,0))),"",INDEX('Policy Characteristics'!E:E,MATCH($C1531,'Policy Characteristics'!$C:$C,0)))</f>
        <v>GRA national debt interest</v>
      </c>
      <c r="L1531" s="254">
        <f>IF(ISBLANK(INDEX('Policy Characteristics'!F:F,MATCH($C1531,'Policy Characteristics'!$C:$C,0))),"",INDEX('Policy Characteristics'!F:F,MATCH($C1531,'Policy Characteristics'!$C:$C,0)))</f>
        <v>0</v>
      </c>
      <c r="M1531" s="254">
        <f>IF(ISBLANK(INDEX('Policy Characteristics'!G:G,MATCH($C1531,'Policy Characteristics'!$C:$C,0))),"",INDEX('Policy Characteristics'!G:G,MATCH($C1531,'Policy Characteristics'!$C:$C,0)))</f>
        <v>10</v>
      </c>
      <c r="N1531" s="254">
        <f>IF(ISBLANK(INDEX('Policy Characteristics'!H:H,MATCH($C1531,'Policy Characteristics'!$C:$C,0))),"",INDEX('Policy Characteristics'!H:H,MATCH($C1531,'Policy Characteristics'!$C:$C,0)))</f>
        <v>1</v>
      </c>
      <c r="O1531" s="254" t="str">
        <f>IF(ISBLANK(INDEX('Policy Characteristics'!I:I,MATCH($C1531,'Policy Characteristics'!$C:$C,0))),"",INDEX('Policy Characteristics'!I:I,MATCH($C1531,'Policy Characteristics'!$C:$C,0)))</f>
        <v>weight</v>
      </c>
      <c r="P1531" s="254" t="str">
        <f>IF(ISBLANK(INDEX('Policy Characteristics'!J:J,MATCH($C1531,'Policy Characteristics'!$C:$C,0))),"",INDEX('Policy Characteristics'!J:J,MATCH($C1531,'Policy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1" s="254" t="str">
        <f>IF(ISBLANK(INDEX('Policy Characteristics'!K:K,MATCH($C1531,'Policy Characteristics'!$C:$C,0))),"",INDEX('Policy Characteristics'!K:K,MATCH($C1531,'Policy Characteristics'!$C:$C,0)))</f>
        <v>io-model.html</v>
      </c>
      <c r="R1531" s="254" t="str">
        <f>IF(ISBLANK(INDEX('Policy Characteristics'!L:L,MATCH($C1531,'Policy Characteristics'!$C:$C,0))),"",INDEX('Policy Characteristics'!L:L,MATCH($C1531,'Policy Characteristics'!$C:$C,0)))</f>
        <v/>
      </c>
    </row>
    <row r="1532" spans="1:18">
      <c r="A1532" s="254" t="str">
        <f>IF(ISBLANK(INDEX('Policy Characteristics'!A:A,MATCH($C1532,'Policy Characteristics'!$C:$C,0))),"",INDEX('Policy Characteristics'!A:A,MATCH($C1532,'Policy Characteristics'!$C:$C,0)))</f>
        <v>Government Revenue Accounting</v>
      </c>
      <c r="B1532" s="262" t="str">
        <f>IF(ISBLANK(INDEX('Policy Characteristics'!B:B,MATCH($C1532,'Policy Characteristics'!$C:$C,0))),"",INDEX('Policy Characteristics'!B:B,MATCH($C1532,'Policy Characteristics'!$C:$C,0)))</f>
        <v>National Debt Interest</v>
      </c>
      <c r="C1532" s="254" t="str">
        <f t="shared" ref="C1532:C1535" si="87">C$1531</f>
        <v>GRA for National Debt Interest</v>
      </c>
      <c r="D1532" s="1" t="s">
        <v>2965</v>
      </c>
      <c r="F1532" s="1" t="s">
        <v>2980</v>
      </c>
      <c r="H1532" s="43">
        <v>581</v>
      </c>
      <c r="I1532" s="326" t="str">
        <f t="shared" ref="I1532:I1535" si="88">I$1531</f>
        <v>Yes</v>
      </c>
      <c r="J1532" s="255" t="str">
        <f>IF(ISBLANK(INDEX('Policy Characteristics'!D:D,MATCH($C1532,'Policy Characteristics'!$C:$C,0))),"",INDEX('Policy Characteristics'!D:D,MATCH($C1532,'Policy Characteristics'!$C:$C,0)))</f>
        <v/>
      </c>
      <c r="K1532" s="254" t="str">
        <f>IF(ISBLANK(INDEX('Policy Characteristics'!E:E,MATCH($C1532,'Policy Characteristics'!$C:$C,0))),"",INDEX('Policy Characteristics'!E:E,MATCH($C1532,'Policy Characteristics'!$C:$C,0)))</f>
        <v>GRA national debt interest</v>
      </c>
      <c r="L1532" s="254">
        <f>IF(ISBLANK(INDEX('Policy Characteristics'!F:F,MATCH($C1532,'Policy Characteristics'!$C:$C,0))),"",INDEX('Policy Characteristics'!F:F,MATCH($C1532,'Policy Characteristics'!$C:$C,0)))</f>
        <v>0</v>
      </c>
      <c r="M1532" s="254">
        <f>IF(ISBLANK(INDEX('Policy Characteristics'!G:G,MATCH($C1532,'Policy Characteristics'!$C:$C,0))),"",INDEX('Policy Characteristics'!G:G,MATCH($C1532,'Policy Characteristics'!$C:$C,0)))</f>
        <v>10</v>
      </c>
      <c r="N1532" s="254">
        <f>IF(ISBLANK(INDEX('Policy Characteristics'!H:H,MATCH($C1532,'Policy Characteristics'!$C:$C,0))),"",INDEX('Policy Characteristics'!H:H,MATCH($C1532,'Policy Characteristics'!$C:$C,0)))</f>
        <v>1</v>
      </c>
      <c r="O1532" s="254" t="str">
        <f>IF(ISBLANK(INDEX('Policy Characteristics'!I:I,MATCH($C1532,'Policy Characteristics'!$C:$C,0))),"",INDEX('Policy Characteristics'!I:I,MATCH($C1532,'Policy Characteristics'!$C:$C,0)))</f>
        <v>weight</v>
      </c>
      <c r="P1532" s="254" t="str">
        <f>IF(ISBLANK(INDEX('Policy Characteristics'!J:J,MATCH($C1532,'Policy Characteristics'!$C:$C,0))),"",INDEX('Policy Characteristics'!J:J,MATCH($C1532,'Policy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2" s="254" t="str">
        <f>IF(ISBLANK(INDEX('Policy Characteristics'!K:K,MATCH($C1532,'Policy Characteristics'!$C:$C,0))),"",INDEX('Policy Characteristics'!K:K,MATCH($C1532,'Policy Characteristics'!$C:$C,0)))</f>
        <v>io-model.html</v>
      </c>
      <c r="R1532" s="254" t="str">
        <f>IF(ISBLANK(INDEX('Policy Characteristics'!L:L,MATCH($C1532,'Policy Characteristics'!$C:$C,0))),"",INDEX('Policy Characteristics'!L:L,MATCH($C1532,'Policy Characteristics'!$C:$C,0)))</f>
        <v/>
      </c>
    </row>
    <row r="1533" spans="1:18">
      <c r="A1533" s="254" t="str">
        <f>IF(ISBLANK(INDEX('Policy Characteristics'!A:A,MATCH($C1533,'Policy Characteristics'!$C:$C,0))),"",INDEX('Policy Characteristics'!A:A,MATCH($C1533,'Policy Characteristics'!$C:$C,0)))</f>
        <v>Government Revenue Accounting</v>
      </c>
      <c r="B1533" s="262" t="str">
        <f>IF(ISBLANK(INDEX('Policy Characteristics'!B:B,MATCH($C1533,'Policy Characteristics'!$C:$C,0))),"",INDEX('Policy Characteristics'!B:B,MATCH($C1533,'Policy Characteristics'!$C:$C,0)))</f>
        <v>National Debt Interest</v>
      </c>
      <c r="C1533" s="254" t="str">
        <f t="shared" si="87"/>
        <v>GRA for National Debt Interest</v>
      </c>
      <c r="D1533" s="1" t="s">
        <v>2966</v>
      </c>
      <c r="F1533" s="1" t="s">
        <v>2970</v>
      </c>
      <c r="H1533" s="43">
        <v>582</v>
      </c>
      <c r="I1533" s="326" t="str">
        <f t="shared" si="88"/>
        <v>Yes</v>
      </c>
      <c r="J1533" s="255" t="str">
        <f>IF(ISBLANK(INDEX('Policy Characteristics'!D:D,MATCH($C1533,'Policy Characteristics'!$C:$C,0))),"",INDEX('Policy Characteristics'!D:D,MATCH($C1533,'Policy Characteristics'!$C:$C,0)))</f>
        <v/>
      </c>
      <c r="K1533" s="254" t="str">
        <f>IF(ISBLANK(INDEX('Policy Characteristics'!E:E,MATCH($C1533,'Policy Characteristics'!$C:$C,0))),"",INDEX('Policy Characteristics'!E:E,MATCH($C1533,'Policy Characteristics'!$C:$C,0)))</f>
        <v>GRA national debt interest</v>
      </c>
      <c r="L1533" s="254">
        <f>IF(ISBLANK(INDEX('Policy Characteristics'!F:F,MATCH($C1533,'Policy Characteristics'!$C:$C,0))),"",INDEX('Policy Characteristics'!F:F,MATCH($C1533,'Policy Characteristics'!$C:$C,0)))</f>
        <v>0</v>
      </c>
      <c r="M1533" s="254">
        <f>IF(ISBLANK(INDEX('Policy Characteristics'!G:G,MATCH($C1533,'Policy Characteristics'!$C:$C,0))),"",INDEX('Policy Characteristics'!G:G,MATCH($C1533,'Policy Characteristics'!$C:$C,0)))</f>
        <v>10</v>
      </c>
      <c r="N1533" s="254">
        <f>IF(ISBLANK(INDEX('Policy Characteristics'!H:H,MATCH($C1533,'Policy Characteristics'!$C:$C,0))),"",INDEX('Policy Characteristics'!H:H,MATCH($C1533,'Policy Characteristics'!$C:$C,0)))</f>
        <v>1</v>
      </c>
      <c r="O1533" s="254" t="str">
        <f>IF(ISBLANK(INDEX('Policy Characteristics'!I:I,MATCH($C1533,'Policy Characteristics'!$C:$C,0))),"",INDEX('Policy Characteristics'!I:I,MATCH($C1533,'Policy Characteristics'!$C:$C,0)))</f>
        <v>weight</v>
      </c>
      <c r="P1533" s="254" t="str">
        <f>IF(ISBLANK(INDEX('Policy Characteristics'!J:J,MATCH($C1533,'Policy Characteristics'!$C:$C,0))),"",INDEX('Policy Characteristics'!J:J,MATCH($C1533,'Policy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3" s="254" t="str">
        <f>IF(ISBLANK(INDEX('Policy Characteristics'!K:K,MATCH($C1533,'Policy Characteristics'!$C:$C,0))),"",INDEX('Policy Characteristics'!K:K,MATCH($C1533,'Policy Characteristics'!$C:$C,0)))</f>
        <v>io-model.html</v>
      </c>
      <c r="R1533" s="254" t="str">
        <f>IF(ISBLANK(INDEX('Policy Characteristics'!L:L,MATCH($C1533,'Policy Characteristics'!$C:$C,0))),"",INDEX('Policy Characteristics'!L:L,MATCH($C1533,'Policy Characteristics'!$C:$C,0)))</f>
        <v/>
      </c>
    </row>
    <row r="1534" spans="1:18">
      <c r="A1534" s="254" t="str">
        <f>IF(ISBLANK(INDEX('Policy Characteristics'!A:A,MATCH($C1534,'Policy Characteristics'!$C:$C,0))),"",INDEX('Policy Characteristics'!A:A,MATCH($C1534,'Policy Characteristics'!$C:$C,0)))</f>
        <v>Government Revenue Accounting</v>
      </c>
      <c r="B1534" s="262" t="str">
        <f>IF(ISBLANK(INDEX('Policy Characteristics'!B:B,MATCH($C1534,'Policy Characteristics'!$C:$C,0))),"",INDEX('Policy Characteristics'!B:B,MATCH($C1534,'Policy Characteristics'!$C:$C,0)))</f>
        <v>National Debt Interest</v>
      </c>
      <c r="C1534" s="254" t="str">
        <f t="shared" si="87"/>
        <v>GRA for National Debt Interest</v>
      </c>
      <c r="D1534" s="1" t="s">
        <v>2967</v>
      </c>
      <c r="F1534" s="1" t="s">
        <v>2971</v>
      </c>
      <c r="H1534" s="43">
        <v>583</v>
      </c>
      <c r="I1534" s="326" t="str">
        <f t="shared" si="88"/>
        <v>Yes</v>
      </c>
      <c r="J1534" s="255" t="str">
        <f>IF(ISBLANK(INDEX('Policy Characteristics'!D:D,MATCH($C1534,'Policy Characteristics'!$C:$C,0))),"",INDEX('Policy Characteristics'!D:D,MATCH($C1534,'Policy Characteristics'!$C:$C,0)))</f>
        <v/>
      </c>
      <c r="K1534" s="254" t="str">
        <f>IF(ISBLANK(INDEX('Policy Characteristics'!E:E,MATCH($C1534,'Policy Characteristics'!$C:$C,0))),"",INDEX('Policy Characteristics'!E:E,MATCH($C1534,'Policy Characteristics'!$C:$C,0)))</f>
        <v>GRA national debt interest</v>
      </c>
      <c r="L1534" s="254">
        <f>IF(ISBLANK(INDEX('Policy Characteristics'!F:F,MATCH($C1534,'Policy Characteristics'!$C:$C,0))),"",INDEX('Policy Characteristics'!F:F,MATCH($C1534,'Policy Characteristics'!$C:$C,0)))</f>
        <v>0</v>
      </c>
      <c r="M1534" s="254">
        <f>IF(ISBLANK(INDEX('Policy Characteristics'!G:G,MATCH($C1534,'Policy Characteristics'!$C:$C,0))),"",INDEX('Policy Characteristics'!G:G,MATCH($C1534,'Policy Characteristics'!$C:$C,0)))</f>
        <v>10</v>
      </c>
      <c r="N1534" s="254">
        <f>IF(ISBLANK(INDEX('Policy Characteristics'!H:H,MATCH($C1534,'Policy Characteristics'!$C:$C,0))),"",INDEX('Policy Characteristics'!H:H,MATCH($C1534,'Policy Characteristics'!$C:$C,0)))</f>
        <v>1</v>
      </c>
      <c r="O1534" s="254" t="str">
        <f>IF(ISBLANK(INDEX('Policy Characteristics'!I:I,MATCH($C1534,'Policy Characteristics'!$C:$C,0))),"",INDEX('Policy Characteristics'!I:I,MATCH($C1534,'Policy Characteristics'!$C:$C,0)))</f>
        <v>weight</v>
      </c>
      <c r="P1534" s="254" t="str">
        <f>IF(ISBLANK(INDEX('Policy Characteristics'!J:J,MATCH($C1534,'Policy Characteristics'!$C:$C,0))),"",INDEX('Policy Characteristics'!J:J,MATCH($C1534,'Policy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4" s="254" t="str">
        <f>IF(ISBLANK(INDEX('Policy Characteristics'!K:K,MATCH($C1534,'Policy Characteristics'!$C:$C,0))),"",INDEX('Policy Characteristics'!K:K,MATCH($C1534,'Policy Characteristics'!$C:$C,0)))</f>
        <v>io-model.html</v>
      </c>
      <c r="R1534" s="254" t="str">
        <f>IF(ISBLANK(INDEX('Policy Characteristics'!L:L,MATCH($C1534,'Policy Characteristics'!$C:$C,0))),"",INDEX('Policy Characteristics'!L:L,MATCH($C1534,'Policy Characteristics'!$C:$C,0)))</f>
        <v/>
      </c>
    </row>
    <row r="1535" spans="1:18">
      <c r="A1535" s="254" t="str">
        <f>IF(ISBLANK(INDEX('Policy Characteristics'!A:A,MATCH($C1535,'Policy Characteristics'!$C:$C,0))),"",INDEX('Policy Characteristics'!A:A,MATCH($C1535,'Policy Characteristics'!$C:$C,0)))</f>
        <v>Government Revenue Accounting</v>
      </c>
      <c r="B1535" s="262" t="str">
        <f>IF(ISBLANK(INDEX('Policy Characteristics'!B:B,MATCH($C1535,'Policy Characteristics'!$C:$C,0))),"",INDEX('Policy Characteristics'!B:B,MATCH($C1535,'Policy Characteristics'!$C:$C,0)))</f>
        <v>National Debt Interest</v>
      </c>
      <c r="C1535" s="254" t="str">
        <f t="shared" si="87"/>
        <v>GRA for National Debt Interest</v>
      </c>
      <c r="D1535" s="1" t="s">
        <v>2968</v>
      </c>
      <c r="F1535" s="1" t="s">
        <v>2972</v>
      </c>
      <c r="H1535" s="43">
        <v>584</v>
      </c>
      <c r="I1535" s="326" t="str">
        <f t="shared" si="88"/>
        <v>Yes</v>
      </c>
      <c r="J1535" s="255" t="str">
        <f>IF(ISBLANK(INDEX('Policy Characteristics'!D:D,MATCH($C1535,'Policy Characteristics'!$C:$C,0))),"",INDEX('Policy Characteristics'!D:D,MATCH($C1535,'Policy Characteristics'!$C:$C,0)))</f>
        <v/>
      </c>
      <c r="K1535" s="254" t="str">
        <f>IF(ISBLANK(INDEX('Policy Characteristics'!E:E,MATCH($C1535,'Policy Characteristics'!$C:$C,0))),"",INDEX('Policy Characteristics'!E:E,MATCH($C1535,'Policy Characteristics'!$C:$C,0)))</f>
        <v>GRA national debt interest</v>
      </c>
      <c r="L1535" s="254">
        <f>IF(ISBLANK(INDEX('Policy Characteristics'!F:F,MATCH($C1535,'Policy Characteristics'!$C:$C,0))),"",INDEX('Policy Characteristics'!F:F,MATCH($C1535,'Policy Characteristics'!$C:$C,0)))</f>
        <v>0</v>
      </c>
      <c r="M1535" s="254">
        <f>IF(ISBLANK(INDEX('Policy Characteristics'!G:G,MATCH($C1535,'Policy Characteristics'!$C:$C,0))),"",INDEX('Policy Characteristics'!G:G,MATCH($C1535,'Policy Characteristics'!$C:$C,0)))</f>
        <v>10</v>
      </c>
      <c r="N1535" s="254">
        <f>IF(ISBLANK(INDEX('Policy Characteristics'!H:H,MATCH($C1535,'Policy Characteristics'!$C:$C,0))),"",INDEX('Policy Characteristics'!H:H,MATCH($C1535,'Policy Characteristics'!$C:$C,0)))</f>
        <v>1</v>
      </c>
      <c r="O1535" s="254" t="str">
        <f>IF(ISBLANK(INDEX('Policy Characteristics'!I:I,MATCH($C1535,'Policy Characteristics'!$C:$C,0))),"",INDEX('Policy Characteristics'!I:I,MATCH($C1535,'Policy Characteristics'!$C:$C,0)))</f>
        <v>weight</v>
      </c>
      <c r="P1535" s="254" t="str">
        <f>IF(ISBLANK(INDEX('Policy Characteristics'!J:J,MATCH($C1535,'Policy Characteristics'!$C:$C,0))),"",INDEX('Policy Characteristics'!J:J,MATCH($C1535,'Policy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5" s="254" t="str">
        <f>IF(ISBLANK(INDEX('Policy Characteristics'!K:K,MATCH($C1535,'Policy Characteristics'!$C:$C,0))),"",INDEX('Policy Characteristics'!K:K,MATCH($C1535,'Policy Characteristics'!$C:$C,0)))</f>
        <v>io-model.html</v>
      </c>
      <c r="R1535" s="254" t="str">
        <f>IF(ISBLANK(INDEX('Policy Characteristics'!L:L,MATCH($C1535,'Policy Characteristics'!$C:$C,0))),"",INDEX('Policy Characteristics'!L:L,MATCH($C1535,'Policy Characteristics'!$C:$C,0)))</f>
        <v/>
      </c>
    </row>
    <row r="1536" spans="1:18">
      <c r="A1536" s="254" t="str">
        <f>IF(ISBLANK(INDEX('Policy Characteristics'!A:A,MATCH($C1536,'Policy Characteristics'!$C:$C,0))),"",INDEX('Policy Characteristics'!A:A,MATCH($C1536,'Policy Characteristics'!$C:$C,0)))</f>
        <v>Government Revenue Accounting</v>
      </c>
      <c r="B1536" s="262" t="str">
        <f>IF(ISBLANK(INDEX('Policy Characteristics'!B:B,MATCH($C1536,'Policy Characteristics'!$C:$C,0))),"",INDEX('Policy Characteristics'!B:B,MATCH($C1536,'Policy Characteristics'!$C:$C,0)))</f>
        <v>Remaining Government Cash Flows</v>
      </c>
      <c r="C1536" t="s">
        <v>2963</v>
      </c>
      <c r="D1536" s="1" t="s">
        <v>2964</v>
      </c>
      <c r="F1536" s="1" t="s">
        <v>2969</v>
      </c>
      <c r="H1536" s="43">
        <v>585</v>
      </c>
      <c r="I1536" s="322" t="s">
        <v>43</v>
      </c>
      <c r="J1536" s="255" t="str">
        <f>IF(ISBLANK(INDEX('Policy Characteristics'!D:D,MATCH($C1536,'Policy Characteristics'!$C:$C,0))),"",INDEX('Policy Characteristics'!D:D,MATCH($C1536,'Policy Characteristics'!$C:$C,0)))</f>
        <v/>
      </c>
      <c r="K1536" s="254" t="str">
        <f>IF(ISBLANK(INDEX('Policy Characteristics'!E:E,MATCH($C1536,'Policy Characteristics'!$C:$C,0))),"",INDEX('Policy Characteristics'!E:E,MATCH($C1536,'Policy Characteristics'!$C:$C,0)))</f>
        <v>GRA remaining cash flow changes</v>
      </c>
      <c r="L1536" s="254">
        <f>IF(ISBLANK(INDEX('Policy Characteristics'!F:F,MATCH($C1536,'Policy Characteristics'!$C:$C,0))),"",INDEX('Policy Characteristics'!F:F,MATCH($C1536,'Policy Characteristics'!$C:$C,0)))</f>
        <v>0</v>
      </c>
      <c r="M1536" s="254">
        <f>IF(ISBLANK(INDEX('Policy Characteristics'!G:G,MATCH($C1536,'Policy Characteristics'!$C:$C,0))),"",INDEX('Policy Characteristics'!G:G,MATCH($C1536,'Policy Characteristics'!$C:$C,0)))</f>
        <v>10</v>
      </c>
      <c r="N1536" s="254">
        <f>IF(ISBLANK(INDEX('Policy Characteristics'!H:H,MATCH($C1536,'Policy Characteristics'!$C:$C,0))),"",INDEX('Policy Characteristics'!H:H,MATCH($C1536,'Policy Characteristics'!$C:$C,0)))</f>
        <v>1</v>
      </c>
      <c r="O1536" s="254" t="str">
        <f>IF(ISBLANK(INDEX('Policy Characteristics'!I:I,MATCH($C1536,'Policy Characteristics'!$C:$C,0))),"",INDEX('Policy Characteristics'!I:I,MATCH($C1536,'Policy Characteristics'!$C:$C,0)))</f>
        <v>weight</v>
      </c>
      <c r="P1536" s="254" t="str">
        <f>IF(ISBLANK(INDEX('Policy Characteristics'!J:J,MATCH($C1536,'Policy Characteristics'!$C:$C,0))),"",INDEX('Policy Characteristics'!J:J,MATCH($C1536,'Policy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6" s="254" t="str">
        <f>IF(ISBLANK(INDEX('Policy Characteristics'!K:K,MATCH($C1536,'Policy Characteristics'!$C:$C,0))),"",INDEX('Policy Characteristics'!K:K,MATCH($C1536,'Policy Characteristics'!$C:$C,0)))</f>
        <v>io-model.html</v>
      </c>
      <c r="R1536" s="254" t="str">
        <f>IF(ISBLANK(INDEX('Policy Characteristics'!L:L,MATCH($C1536,'Policy Characteristics'!$C:$C,0))),"",INDEX('Policy Characteristics'!L:L,MATCH($C1536,'Policy Characteristics'!$C:$C,0)))</f>
        <v/>
      </c>
    </row>
    <row r="1537" spans="1:18">
      <c r="A1537" s="254" t="str">
        <f>IF(ISBLANK(INDEX('Policy Characteristics'!A:A,MATCH($C1537,'Policy Characteristics'!$C:$C,0))),"",INDEX('Policy Characteristics'!A:A,MATCH($C1537,'Policy Characteristics'!$C:$C,0)))</f>
        <v>Government Revenue Accounting</v>
      </c>
      <c r="B1537" s="262" t="str">
        <f>IF(ISBLANK(INDEX('Policy Characteristics'!B:B,MATCH($C1537,'Policy Characteristics'!$C:$C,0))),"",INDEX('Policy Characteristics'!B:B,MATCH($C1537,'Policy Characteristics'!$C:$C,0)))</f>
        <v>Remaining Government Cash Flows</v>
      </c>
      <c r="C1537" s="254" t="str">
        <f t="shared" ref="C1537" si="89">C$1536</f>
        <v>GRA for Remaining Government Cash Flow Changes</v>
      </c>
      <c r="D1537" s="1" t="s">
        <v>2965</v>
      </c>
      <c r="F1537" s="1" t="s">
        <v>2980</v>
      </c>
      <c r="H1537" s="43">
        <v>586</v>
      </c>
      <c r="I1537" s="326" t="str">
        <f t="shared" ref="I1537:I1540" si="90">I$1536</f>
        <v>Yes</v>
      </c>
      <c r="J1537" s="255" t="str">
        <f>IF(ISBLANK(INDEX('Policy Characteristics'!D:D,MATCH($C1537,'Policy Characteristics'!$C:$C,0))),"",INDEX('Policy Characteristics'!D:D,MATCH($C1537,'Policy Characteristics'!$C:$C,0)))</f>
        <v/>
      </c>
      <c r="K1537" s="254" t="str">
        <f>IF(ISBLANK(INDEX('Policy Characteristics'!E:E,MATCH($C1537,'Policy Characteristics'!$C:$C,0))),"",INDEX('Policy Characteristics'!E:E,MATCH($C1537,'Policy Characteristics'!$C:$C,0)))</f>
        <v>GRA remaining cash flow changes</v>
      </c>
      <c r="L1537" s="254">
        <f>IF(ISBLANK(INDEX('Policy Characteristics'!F:F,MATCH($C1537,'Policy Characteristics'!$C:$C,0))),"",INDEX('Policy Characteristics'!F:F,MATCH($C1537,'Policy Characteristics'!$C:$C,0)))</f>
        <v>0</v>
      </c>
      <c r="M1537" s="254">
        <f>IF(ISBLANK(INDEX('Policy Characteristics'!G:G,MATCH($C1537,'Policy Characteristics'!$C:$C,0))),"",INDEX('Policy Characteristics'!G:G,MATCH($C1537,'Policy Characteristics'!$C:$C,0)))</f>
        <v>10</v>
      </c>
      <c r="N1537" s="254">
        <f>IF(ISBLANK(INDEX('Policy Characteristics'!H:H,MATCH($C1537,'Policy Characteristics'!$C:$C,0))),"",INDEX('Policy Characteristics'!H:H,MATCH($C1537,'Policy Characteristics'!$C:$C,0)))</f>
        <v>1</v>
      </c>
      <c r="O1537" s="254" t="str">
        <f>IF(ISBLANK(INDEX('Policy Characteristics'!I:I,MATCH($C1537,'Policy Characteristics'!$C:$C,0))),"",INDEX('Policy Characteristics'!I:I,MATCH($C1537,'Policy Characteristics'!$C:$C,0)))</f>
        <v>weight</v>
      </c>
      <c r="P1537" s="254" t="str">
        <f>IF(ISBLANK(INDEX('Policy Characteristics'!J:J,MATCH($C1537,'Policy Characteristics'!$C:$C,0))),"",INDEX('Policy Characteristics'!J:J,MATCH($C1537,'Policy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7" s="254" t="str">
        <f>IF(ISBLANK(INDEX('Policy Characteristics'!K:K,MATCH($C1537,'Policy Characteristics'!$C:$C,0))),"",INDEX('Policy Characteristics'!K:K,MATCH($C1537,'Policy Characteristics'!$C:$C,0)))</f>
        <v>io-model.html</v>
      </c>
      <c r="R1537" s="254" t="str">
        <f>IF(ISBLANK(INDEX('Policy Characteristics'!L:L,MATCH($C1537,'Policy Characteristics'!$C:$C,0))),"",INDEX('Policy Characteristics'!L:L,MATCH($C1537,'Policy Characteristics'!$C:$C,0)))</f>
        <v/>
      </c>
    </row>
    <row r="1538" spans="1:18">
      <c r="A1538" s="254" t="str">
        <f>IF(ISBLANK(INDEX('Policy Characteristics'!A:A,MATCH($C1538,'Policy Characteristics'!$C:$C,0))),"",INDEX('Policy Characteristics'!A:A,MATCH($C1538,'Policy Characteristics'!$C:$C,0)))</f>
        <v>Government Revenue Accounting</v>
      </c>
      <c r="B1538" s="262" t="str">
        <f>IF(ISBLANK(INDEX('Policy Characteristics'!B:B,MATCH($C1538,'Policy Characteristics'!$C:$C,0))),"",INDEX('Policy Characteristics'!B:B,MATCH($C1538,'Policy Characteristics'!$C:$C,0)))</f>
        <v>Remaining Government Cash Flows</v>
      </c>
      <c r="C1538" s="254" t="str">
        <f t="shared" ref="C1538:C1540" si="91">C$1536</f>
        <v>GRA for Remaining Government Cash Flow Changes</v>
      </c>
      <c r="D1538" s="1" t="s">
        <v>2966</v>
      </c>
      <c r="F1538" s="1" t="s">
        <v>2970</v>
      </c>
      <c r="H1538" s="43">
        <v>587</v>
      </c>
      <c r="I1538" s="326" t="str">
        <f t="shared" si="90"/>
        <v>Yes</v>
      </c>
      <c r="J1538" s="255" t="str">
        <f>IF(ISBLANK(INDEX('Policy Characteristics'!D:D,MATCH($C1538,'Policy Characteristics'!$C:$C,0))),"",INDEX('Policy Characteristics'!D:D,MATCH($C1538,'Policy Characteristics'!$C:$C,0)))</f>
        <v/>
      </c>
      <c r="K1538" s="254" t="str">
        <f>IF(ISBLANK(INDEX('Policy Characteristics'!E:E,MATCH($C1538,'Policy Characteristics'!$C:$C,0))),"",INDEX('Policy Characteristics'!E:E,MATCH($C1538,'Policy Characteristics'!$C:$C,0)))</f>
        <v>GRA remaining cash flow changes</v>
      </c>
      <c r="L1538" s="254">
        <f>IF(ISBLANK(INDEX('Policy Characteristics'!F:F,MATCH($C1538,'Policy Characteristics'!$C:$C,0))),"",INDEX('Policy Characteristics'!F:F,MATCH($C1538,'Policy Characteristics'!$C:$C,0)))</f>
        <v>0</v>
      </c>
      <c r="M1538" s="254">
        <f>IF(ISBLANK(INDEX('Policy Characteristics'!G:G,MATCH($C1538,'Policy Characteristics'!$C:$C,0))),"",INDEX('Policy Characteristics'!G:G,MATCH($C1538,'Policy Characteristics'!$C:$C,0)))</f>
        <v>10</v>
      </c>
      <c r="N1538" s="254">
        <f>IF(ISBLANK(INDEX('Policy Characteristics'!H:H,MATCH($C1538,'Policy Characteristics'!$C:$C,0))),"",INDEX('Policy Characteristics'!H:H,MATCH($C1538,'Policy Characteristics'!$C:$C,0)))</f>
        <v>1</v>
      </c>
      <c r="O1538" s="254" t="str">
        <f>IF(ISBLANK(INDEX('Policy Characteristics'!I:I,MATCH($C1538,'Policy Characteristics'!$C:$C,0))),"",INDEX('Policy Characteristics'!I:I,MATCH($C1538,'Policy Characteristics'!$C:$C,0)))</f>
        <v>weight</v>
      </c>
      <c r="P1538" s="254" t="str">
        <f>IF(ISBLANK(INDEX('Policy Characteristics'!J:J,MATCH($C1538,'Policy Characteristics'!$C:$C,0))),"",INDEX('Policy Characteristics'!J:J,MATCH($C1538,'Policy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8" s="254" t="str">
        <f>IF(ISBLANK(INDEX('Policy Characteristics'!K:K,MATCH($C1538,'Policy Characteristics'!$C:$C,0))),"",INDEX('Policy Characteristics'!K:K,MATCH($C1538,'Policy Characteristics'!$C:$C,0)))</f>
        <v>io-model.html</v>
      </c>
      <c r="R1538" s="254" t="str">
        <f>IF(ISBLANK(INDEX('Policy Characteristics'!L:L,MATCH($C1538,'Policy Characteristics'!$C:$C,0))),"",INDEX('Policy Characteristics'!L:L,MATCH($C1538,'Policy Characteristics'!$C:$C,0)))</f>
        <v/>
      </c>
    </row>
    <row r="1539" spans="1:18">
      <c r="A1539" s="254" t="str">
        <f>IF(ISBLANK(INDEX('Policy Characteristics'!A:A,MATCH($C1539,'Policy Characteristics'!$C:$C,0))),"",INDEX('Policy Characteristics'!A:A,MATCH($C1539,'Policy Characteristics'!$C:$C,0)))</f>
        <v>Government Revenue Accounting</v>
      </c>
      <c r="B1539" s="262" t="str">
        <f>IF(ISBLANK(INDEX('Policy Characteristics'!B:B,MATCH($C1539,'Policy Characteristics'!$C:$C,0))),"",INDEX('Policy Characteristics'!B:B,MATCH($C1539,'Policy Characteristics'!$C:$C,0)))</f>
        <v>Remaining Government Cash Flows</v>
      </c>
      <c r="C1539" s="254" t="str">
        <f t="shared" si="91"/>
        <v>GRA for Remaining Government Cash Flow Changes</v>
      </c>
      <c r="D1539" s="1" t="s">
        <v>2967</v>
      </c>
      <c r="F1539" s="1" t="s">
        <v>2971</v>
      </c>
      <c r="H1539" s="43">
        <v>588</v>
      </c>
      <c r="I1539" s="326" t="str">
        <f t="shared" si="90"/>
        <v>Yes</v>
      </c>
      <c r="J1539" s="255" t="str">
        <f>IF(ISBLANK(INDEX('Policy Characteristics'!D:D,MATCH($C1539,'Policy Characteristics'!$C:$C,0))),"",INDEX('Policy Characteristics'!D:D,MATCH($C1539,'Policy Characteristics'!$C:$C,0)))</f>
        <v/>
      </c>
      <c r="K1539" s="254" t="str">
        <f>IF(ISBLANK(INDEX('Policy Characteristics'!E:E,MATCH($C1539,'Policy Characteristics'!$C:$C,0))),"",INDEX('Policy Characteristics'!E:E,MATCH($C1539,'Policy Characteristics'!$C:$C,0)))</f>
        <v>GRA remaining cash flow changes</v>
      </c>
      <c r="L1539" s="254">
        <f>IF(ISBLANK(INDEX('Policy Characteristics'!F:F,MATCH($C1539,'Policy Characteristics'!$C:$C,0))),"",INDEX('Policy Characteristics'!F:F,MATCH($C1539,'Policy Characteristics'!$C:$C,0)))</f>
        <v>0</v>
      </c>
      <c r="M1539" s="254">
        <f>IF(ISBLANK(INDEX('Policy Characteristics'!G:G,MATCH($C1539,'Policy Characteristics'!$C:$C,0))),"",INDEX('Policy Characteristics'!G:G,MATCH($C1539,'Policy Characteristics'!$C:$C,0)))</f>
        <v>10</v>
      </c>
      <c r="N1539" s="254">
        <f>IF(ISBLANK(INDEX('Policy Characteristics'!H:H,MATCH($C1539,'Policy Characteristics'!$C:$C,0))),"",INDEX('Policy Characteristics'!H:H,MATCH($C1539,'Policy Characteristics'!$C:$C,0)))</f>
        <v>1</v>
      </c>
      <c r="O1539" s="254" t="str">
        <f>IF(ISBLANK(INDEX('Policy Characteristics'!I:I,MATCH($C1539,'Policy Characteristics'!$C:$C,0))),"",INDEX('Policy Characteristics'!I:I,MATCH($C1539,'Policy Characteristics'!$C:$C,0)))</f>
        <v>weight</v>
      </c>
      <c r="P1539" s="254" t="str">
        <f>IF(ISBLANK(INDEX('Policy Characteristics'!J:J,MATCH($C1539,'Policy Characteristics'!$C:$C,0))),"",INDEX('Policy Characteristics'!J:J,MATCH($C1539,'Policy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39" s="254" t="str">
        <f>IF(ISBLANK(INDEX('Policy Characteristics'!K:K,MATCH($C1539,'Policy Characteristics'!$C:$C,0))),"",INDEX('Policy Characteristics'!K:K,MATCH($C1539,'Policy Characteristics'!$C:$C,0)))</f>
        <v>io-model.html</v>
      </c>
      <c r="R1539" s="254" t="str">
        <f>IF(ISBLANK(INDEX('Policy Characteristics'!L:L,MATCH($C1539,'Policy Characteristics'!$C:$C,0))),"",INDEX('Policy Characteristics'!L:L,MATCH($C1539,'Policy Characteristics'!$C:$C,0)))</f>
        <v/>
      </c>
    </row>
    <row r="1540" spans="1:18">
      <c r="A1540" s="254" t="str">
        <f>IF(ISBLANK(INDEX('Policy Characteristics'!A:A,MATCH($C1540,'Policy Characteristics'!$C:$C,0))),"",INDEX('Policy Characteristics'!A:A,MATCH($C1540,'Policy Characteristics'!$C:$C,0)))</f>
        <v>Government Revenue Accounting</v>
      </c>
      <c r="B1540" s="262" t="str">
        <f>IF(ISBLANK(INDEX('Policy Characteristics'!B:B,MATCH($C1540,'Policy Characteristics'!$C:$C,0))),"",INDEX('Policy Characteristics'!B:B,MATCH($C1540,'Policy Characteristics'!$C:$C,0)))</f>
        <v>Remaining Government Cash Flows</v>
      </c>
      <c r="C1540" s="254" t="str">
        <f t="shared" si="91"/>
        <v>GRA for Remaining Government Cash Flow Changes</v>
      </c>
      <c r="D1540" s="1" t="s">
        <v>2968</v>
      </c>
      <c r="F1540" s="1" t="s">
        <v>2972</v>
      </c>
      <c r="H1540" s="43">
        <v>589</v>
      </c>
      <c r="I1540" s="326" t="str">
        <f t="shared" si="90"/>
        <v>Yes</v>
      </c>
      <c r="J1540" s="255" t="str">
        <f>IF(ISBLANK(INDEX('Policy Characteristics'!D:D,MATCH($C1540,'Policy Characteristics'!$C:$C,0))),"",INDEX('Policy Characteristics'!D:D,MATCH($C1540,'Policy Characteristics'!$C:$C,0)))</f>
        <v/>
      </c>
      <c r="K1540" s="254" t="str">
        <f>IF(ISBLANK(INDEX('Policy Characteristics'!E:E,MATCH($C1540,'Policy Characteristics'!$C:$C,0))),"",INDEX('Policy Characteristics'!E:E,MATCH($C1540,'Policy Characteristics'!$C:$C,0)))</f>
        <v>GRA remaining cash flow changes</v>
      </c>
      <c r="L1540" s="254">
        <f>IF(ISBLANK(INDEX('Policy Characteristics'!F:F,MATCH($C1540,'Policy Characteristics'!$C:$C,0))),"",INDEX('Policy Characteristics'!F:F,MATCH($C1540,'Policy Characteristics'!$C:$C,0)))</f>
        <v>0</v>
      </c>
      <c r="M1540" s="254">
        <f>IF(ISBLANK(INDEX('Policy Characteristics'!G:G,MATCH($C1540,'Policy Characteristics'!$C:$C,0))),"",INDEX('Policy Characteristics'!G:G,MATCH($C1540,'Policy Characteristics'!$C:$C,0)))</f>
        <v>10</v>
      </c>
      <c r="N1540" s="254">
        <f>IF(ISBLANK(INDEX('Policy Characteristics'!H:H,MATCH($C1540,'Policy Characteristics'!$C:$C,0))),"",INDEX('Policy Characteristics'!H:H,MATCH($C1540,'Policy Characteristics'!$C:$C,0)))</f>
        <v>1</v>
      </c>
      <c r="O1540" s="254" t="str">
        <f>IF(ISBLANK(INDEX('Policy Characteristics'!I:I,MATCH($C1540,'Policy Characteristics'!$C:$C,0))),"",INDEX('Policy Characteristics'!I:I,MATCH($C1540,'Policy Characteristics'!$C:$C,0)))</f>
        <v>weight</v>
      </c>
      <c r="P1540" s="254" t="str">
        <f>IF(ISBLANK(INDEX('Policy Characteristics'!J:J,MATCH($C1540,'Policy Characteristics'!$C:$C,0))),"",INDEX('Policy Characteristics'!J:J,MATCH($C1540,'Policy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40" s="254" t="str">
        <f>IF(ISBLANK(INDEX('Policy Characteristics'!K:K,MATCH($C1540,'Policy Characteristics'!$C:$C,0))),"",INDEX('Policy Characteristics'!K:K,MATCH($C1540,'Policy Characteristics'!$C:$C,0)))</f>
        <v>io-model.html</v>
      </c>
      <c r="R1540" s="254" t="str">
        <f>IF(ISBLANK(INDEX('Policy Characteristics'!L:L,MATCH($C1540,'Policy Characteristics'!$C:$C,0))),"",INDEX('Policy Characteristics'!L:L,MATCH($C1540,'Policy Characteristics'!$C:$C,0)))</f>
        <v/>
      </c>
    </row>
    <row r="1541" spans="1:18">
      <c r="A1541" s="254" t="str">
        <f>IF(ISBLANK(INDEX('Policy Characteristics'!A:A,MATCH($C1541,'Policy Characteristics'!$C:$C,0))),"",INDEX('Policy Characteristics'!A:A,MATCH($C1541,'Policy Characteristics'!$C:$C,0)))</f>
        <v>Control Settings</v>
      </c>
      <c r="B1541" s="262" t="str">
        <f>IF(ISBLANK(INDEX('Policy Characteristics'!B:B,MATCH($C1541,'Policy Characteristics'!$C:$C,0))),"",INDEX('Policy Characteristics'!B:B,MATCH($C1541,'Policy Characteristics'!$C:$C,0)))</f>
        <v>COVID-19 Recession</v>
      </c>
      <c r="C1541" s="1" t="s">
        <v>3429</v>
      </c>
      <c r="H1541" s="43">
        <v>543</v>
      </c>
      <c r="I1541" s="322" t="s">
        <v>44</v>
      </c>
      <c r="J1541" s="255" t="str">
        <f>IF(ISBLANK(INDEX('Policy Characteristics'!D:D,MATCH($C1541,'Policy Characteristics'!$C:$C,0))),"",INDEX('Policy Characteristics'!D:D,MATCH($C1541,'Policy Characteristics'!$C:$C,0)))</f>
        <v/>
      </c>
      <c r="K1541" s="254" t="str">
        <f>IF(ISBLANK(INDEX('Policy Characteristics'!E:E,MATCH($C1541,'Policy Characteristics'!$C:$C,0))),"",INDEX('Policy Characteristics'!E:E,MATCH($C1541,'Policy Characteristics'!$C:$C,0)))</f>
        <v>settings exogenous GDP adjustment</v>
      </c>
      <c r="L1541" s="359">
        <f>IF(ISBLANK(INDEX('Policy Characteristics'!F:F,MATCH($C1541,'Policy Characteristics'!$C:$C,0))),"",INDEX('Policy Characteristics'!F:F,MATCH($C1541,'Policy Characteristics'!$C:$C,0)))</f>
        <v>0</v>
      </c>
      <c r="M1541" s="359">
        <f>IF(ISBLANK(INDEX('Policy Characteristics'!G:G,MATCH($C1541,'Policy Characteristics'!$C:$C,0))),"",INDEX('Policy Characteristics'!G:G,MATCH($C1541,'Policy Characteristics'!$C:$C,0)))</f>
        <v>1</v>
      </c>
      <c r="N1541" s="359">
        <f>IF(ISBLANK(INDEX('Policy Characteristics'!H:H,MATCH($C1541,'Policy Characteristics'!$C:$C,0))),"",INDEX('Policy Characteristics'!H:H,MATCH($C1541,'Policy Characteristics'!$C:$C,0)))</f>
        <v>1</v>
      </c>
      <c r="O1541" s="254" t="str">
        <f>IF(ISBLANK(INDEX('Policy Characteristics'!I:I,MATCH($C1541,'Policy Characteristics'!$C:$C,0))),"",INDEX('Policy Characteristics'!I:I,MATCH($C1541,'Policy Characteristics'!$C:$C,0)))</f>
        <v>on/off</v>
      </c>
      <c r="P1541" s="254" t="str">
        <f>IF(ISBLANK(INDEX('Policy Characteristics'!J:J,MATCH($C1541,'Policy Characteristics'!$C:$C,0))),"",INDEX('Policy Characteristics'!J:J,MATCH($C1541,'Policy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41" s="254" t="str">
        <f>IF(ISBLANK(INDEX('Policy Characteristics'!K:K,MATCH($C1541,'Policy Characteristics'!$C:$C,0))),"",INDEX('Policy Characteristics'!K:K,MATCH($C1541,'Policy Characteristics'!$C:$C,0)))</f>
        <v/>
      </c>
      <c r="R1541" s="254" t="str">
        <f>IF(ISBLANK(INDEX('Policy Characteristics'!L:L,MATCH($C1541,'Policy Characteristics'!$C:$C,0))),"",INDEX('Policy Characteristics'!L:L,MATCH($C1541,'Policy Characteristics'!$C:$C,0)))</f>
        <v/>
      </c>
    </row>
    <row r="1542" spans="1:18">
      <c r="A1542" s="254" t="str">
        <f>IF(ISBLANK(INDEX('Policy Characteristics'!A:A,MATCH($C1542,'Policy Characteristics'!$C:$C,0))),"",INDEX('Policy Characteristics'!A:A,MATCH($C1542,'Policy Characteristics'!$C:$C,0)))</f>
        <v>Control Settings</v>
      </c>
      <c r="B1542" s="262" t="str">
        <f>IF(ISBLANK(INDEX('Policy Characteristics'!B:B,MATCH($C1542,'Policy Characteristics'!$C:$C,0))),"",INDEX('Policy Characteristics'!B:B,MATCH($C1542,'Policy Characteristics'!$C:$C,0)))</f>
        <v>Use 20-Year GWP Values</v>
      </c>
      <c r="C1542" t="s">
        <v>3288</v>
      </c>
      <c r="H1542" s="43">
        <v>1601</v>
      </c>
      <c r="I1542" s="322" t="s">
        <v>44</v>
      </c>
      <c r="J1542" s="255" t="str">
        <f>IF(ISBLANK(INDEX('Policy Characteristics'!D:D,MATCH($C1542,'Policy Characteristics'!$C:$C,0))),"",INDEX('Policy Characteristics'!D:D,MATCH($C1542,'Policy Characteristics'!$C:$C,0)))</f>
        <v/>
      </c>
      <c r="K1542" s="254" t="str">
        <f>IF(ISBLANK(INDEX('Policy Characteristics'!E:E,MATCH($C1542,'Policy Characteristics'!$C:$C,0))),"",INDEX('Policy Characteristics'!E:E,MATCH($C1542,'Policy Characteristics'!$C:$C,0)))</f>
        <v/>
      </c>
      <c r="L1542" s="359">
        <f>IF(ISBLANK(INDEX('Policy Characteristics'!F:F,MATCH($C1542,'Policy Characteristics'!$C:$C,0))),"",INDEX('Policy Characteristics'!F:F,MATCH($C1542,'Policy Characteristics'!$C:$C,0)))</f>
        <v>0</v>
      </c>
      <c r="M1542" s="359">
        <f>IF(ISBLANK(INDEX('Policy Characteristics'!G:G,MATCH($C1542,'Policy Characteristics'!$C:$C,0))),"",INDEX('Policy Characteristics'!G:G,MATCH($C1542,'Policy Characteristics'!$C:$C,0)))</f>
        <v>1</v>
      </c>
      <c r="N1542" s="359">
        <f>IF(ISBLANK(INDEX('Policy Characteristics'!H:H,MATCH($C1542,'Policy Characteristics'!$C:$C,0))),"",INDEX('Policy Characteristics'!H:H,MATCH($C1542,'Policy Characteristics'!$C:$C,0)))</f>
        <v>1</v>
      </c>
      <c r="O1542" s="254" t="str">
        <f>IF(ISBLANK(INDEX('Policy Characteristics'!I:I,MATCH($C1542,'Policy Characteristics'!$C:$C,0))),"",INDEX('Policy Characteristics'!I:I,MATCH($C1542,'Policy Characteristics'!$C:$C,0)))</f>
        <v>on/off</v>
      </c>
      <c r="P1542" s="254" t="str">
        <f>IF(ISBLANK(INDEX('Policy Characteristics'!J:J,MATCH($C1542,'Policy Characteristics'!$C:$C,0))),"",INDEX('Policy Characteristics'!J:J,MATCH($C1542,'Policy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42" s="254" t="str">
        <f>IF(ISBLANK(INDEX('Policy Characteristics'!K:K,MATCH($C1542,'Policy Characteristics'!$C:$C,0))),"",INDEX('Policy Characteristics'!K:K,MATCH($C1542,'Policy Characteristics'!$C:$C,0)))</f>
        <v/>
      </c>
      <c r="R1542" s="254" t="str">
        <f>IF(ISBLANK(INDEX('Policy Characteristics'!L:L,MATCH($C1542,'Policy Characteristics'!$C:$C,0))),"",INDEX('Policy Characteristics'!L:L,MATCH($C1542,'Policy Characteristics'!$C:$C,0)))</f>
        <v/>
      </c>
    </row>
  </sheetData>
  <sortState xmlns:xlrd2="http://schemas.microsoft.com/office/spreadsheetml/2017/richdata2" ref="A191:I211">
    <sortCondition ref="B191:B211"/>
  </sortState>
  <conditionalFormatting sqref="I1:I1486">
    <cfRule type="containsText" dxfId="5" priority="3" operator="containsText" text="No">
      <formula>NOT(ISERROR(SEARCH("No",I1)))</formula>
    </cfRule>
  </conditionalFormatting>
  <conditionalFormatting sqref="I1491 I1496 I1506 I1511 I1516 I1521 I1531 I1536 I1541:I1048576">
    <cfRule type="containsText" dxfId="4" priority="133" operator="containsText" text="No">
      <formula>NOT(ISERROR(SEARCH("No",I1491)))</formula>
    </cfRule>
  </conditionalFormatting>
  <conditionalFormatting sqref="I1501">
    <cfRule type="containsText" dxfId="3" priority="2" operator="containsText" text="No">
      <formula>NOT(ISERROR(SEARCH("No",I1501)))</formula>
    </cfRule>
  </conditionalFormatting>
  <conditionalFormatting sqref="I1526">
    <cfRule type="containsText" dxfId="2" priority="1" operator="containsText" text="No">
      <formula>NOT(ISERROR(SEARCH("No",I1526)))</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2"/>
  <sheetViews>
    <sheetView topLeftCell="A7" zoomScale="85" zoomScaleNormal="85" workbookViewId="0">
      <selection activeCell="B19" sqref="B19"/>
    </sheetView>
  </sheetViews>
  <sheetFormatPr defaultColWidth="9.140625" defaultRowHeight="15"/>
  <cols>
    <col min="1" max="2" width="76.85546875" customWidth="1"/>
  </cols>
  <sheetData>
    <row r="1" spans="1:2">
      <c r="A1" s="405" t="s">
        <v>2817</v>
      </c>
      <c r="B1" s="405"/>
    </row>
    <row r="2" spans="1:2">
      <c r="A2" s="195" t="s">
        <v>2818</v>
      </c>
      <c r="B2" s="195" t="s">
        <v>2819</v>
      </c>
    </row>
    <row r="3" spans="1:2">
      <c r="A3" s="196" t="s">
        <v>353</v>
      </c>
      <c r="B3" t="str">
        <f>A3</f>
        <v>million metric tons / year</v>
      </c>
    </row>
    <row r="4" spans="1:2">
      <c r="A4" s="196" t="s">
        <v>3487</v>
      </c>
      <c r="B4" t="str">
        <f>A4</f>
        <v>million metric tons</v>
      </c>
    </row>
    <row r="5" spans="1:2">
      <c r="A5" s="196" t="s">
        <v>3716</v>
      </c>
      <c r="B5" t="str">
        <f>A5</f>
        <v>g CO2e / 2023 dollar</v>
      </c>
    </row>
    <row r="6" spans="1:2">
      <c r="A6" s="197" t="s">
        <v>2321</v>
      </c>
      <c r="B6" t="str">
        <f t="shared" ref="B6:B46" si="0">A6</f>
        <v>thousand metric tons / year</v>
      </c>
    </row>
    <row r="7" spans="1:2">
      <c r="A7" s="197" t="s">
        <v>3717</v>
      </c>
      <c r="B7" t="str">
        <f>A7</f>
        <v>g CO2 / 2023 dollar</v>
      </c>
    </row>
    <row r="8" spans="1:2" ht="30">
      <c r="A8" s="197" t="s">
        <v>3718</v>
      </c>
      <c r="B8" t="str">
        <f t="shared" si="0"/>
        <v>2023 dollars / metric ton CO2e abated, Annual average abatement (million metric tons CO2e)</v>
      </c>
    </row>
    <row r="9" spans="1:2">
      <c r="A9" s="197" t="s">
        <v>3719</v>
      </c>
      <c r="B9" t="str">
        <f t="shared" si="0"/>
        <v>billion 2023 dollars / year</v>
      </c>
    </row>
    <row r="10" spans="1:2">
      <c r="A10" s="197" t="s">
        <v>3720</v>
      </c>
      <c r="B10" t="str">
        <f t="shared" si="0"/>
        <v>billion 2023 dollars</v>
      </c>
    </row>
    <row r="11" spans="1:2">
      <c r="A11" s="197" t="s">
        <v>2861</v>
      </c>
      <c r="B11" t="str">
        <f t="shared" si="0"/>
        <v>jobs</v>
      </c>
    </row>
    <row r="12" spans="1:2">
      <c r="A12" s="197" t="s">
        <v>2903</v>
      </c>
      <c r="B12" t="str">
        <f t="shared" si="0"/>
        <v>incidents / year</v>
      </c>
    </row>
    <row r="13" spans="1:2">
      <c r="A13" s="197" t="s">
        <v>2880</v>
      </c>
      <c r="B13" t="str">
        <f t="shared" si="0"/>
        <v>% change</v>
      </c>
    </row>
    <row r="14" spans="1:2">
      <c r="A14" s="197" t="s">
        <v>3721</v>
      </c>
      <c r="B14" t="str">
        <f t="shared" si="0"/>
        <v>2023 dollars / employee-year</v>
      </c>
    </row>
    <row r="15" spans="1:2">
      <c r="A15" s="197" t="s">
        <v>354</v>
      </c>
      <c r="B15" t="str">
        <f t="shared" si="0"/>
        <v>lives / year</v>
      </c>
    </row>
    <row r="16" spans="1:2">
      <c r="A16" s="197" t="s">
        <v>355</v>
      </c>
      <c r="B16" t="str">
        <f t="shared" si="0"/>
        <v>terawatt-hours (TWh) / year</v>
      </c>
    </row>
    <row r="17" spans="1:2">
      <c r="A17" s="197" t="s">
        <v>3566</v>
      </c>
      <c r="B17" t="str">
        <f t="shared" si="0"/>
        <v>terawatt-hours (TWh)</v>
      </c>
    </row>
    <row r="18" spans="1:2">
      <c r="A18" s="197" t="s">
        <v>3335</v>
      </c>
      <c r="B18" t="str">
        <f t="shared" si="0"/>
        <v>%</v>
      </c>
    </row>
    <row r="19" spans="1:2">
      <c r="A19" s="197" t="s">
        <v>3336</v>
      </c>
      <c r="B19" t="str">
        <f t="shared" si="0"/>
        <v>metric tons CO2e / megawatt-hour (MWh)</v>
      </c>
    </row>
    <row r="20" spans="1:2">
      <c r="A20" s="197" t="s">
        <v>3722</v>
      </c>
      <c r="B20" t="str">
        <f t="shared" si="0"/>
        <v>kilowatt-hour / 2023 dollar</v>
      </c>
    </row>
    <row r="21" spans="1:2">
      <c r="A21" s="197" t="s">
        <v>356</v>
      </c>
      <c r="B21" t="str">
        <f t="shared" si="0"/>
        <v>gigawatts (GW) / year</v>
      </c>
    </row>
    <row r="22" spans="1:2">
      <c r="A22" s="197" t="s">
        <v>3723</v>
      </c>
      <c r="B22" t="str">
        <f t="shared" si="0"/>
        <v>2023 dollars / megawatt-hour (MWh)</v>
      </c>
    </row>
    <row r="23" spans="1:2">
      <c r="A23" s="197" t="s">
        <v>2460</v>
      </c>
      <c r="B23" t="str">
        <f t="shared" si="0"/>
        <v>cubic km / yr</v>
      </c>
    </row>
    <row r="24" spans="1:2">
      <c r="A24" s="197" t="s">
        <v>2380</v>
      </c>
      <c r="B24" t="str">
        <f t="shared" si="0"/>
        <v>trillion passenger-miles / year</v>
      </c>
    </row>
    <row r="25" spans="1:2">
      <c r="A25" s="197" t="s">
        <v>2381</v>
      </c>
      <c r="B25" t="str">
        <f t="shared" si="0"/>
        <v>trillion freight ton-miles / year</v>
      </c>
    </row>
    <row r="26" spans="1:2">
      <c r="A26" s="197" t="s">
        <v>476</v>
      </c>
      <c r="B26" t="str">
        <f t="shared" si="0"/>
        <v>million vehicles / year</v>
      </c>
    </row>
    <row r="27" spans="1:2">
      <c r="A27" s="197" t="s">
        <v>2358</v>
      </c>
      <c r="B27" t="str">
        <f t="shared" si="0"/>
        <v>thousand vehicles / year</v>
      </c>
    </row>
    <row r="28" spans="1:2">
      <c r="A28" s="197" t="s">
        <v>2357</v>
      </c>
      <c r="B28" t="str">
        <f t="shared" si="0"/>
        <v>million vehicles</v>
      </c>
    </row>
    <row r="29" spans="1:2">
      <c r="A29" s="197" t="s">
        <v>2390</v>
      </c>
      <c r="B29" t="str">
        <f t="shared" si="0"/>
        <v>thousand vehicles</v>
      </c>
    </row>
    <row r="30" spans="1:2">
      <c r="A30" s="197" t="s">
        <v>458</v>
      </c>
      <c r="B30" t="str">
        <f t="shared" si="0"/>
        <v>quads / year</v>
      </c>
    </row>
    <row r="31" spans="1:2">
      <c r="A31" s="197" t="s">
        <v>3724</v>
      </c>
      <c r="B31" t="str">
        <f>A31</f>
        <v>thousand BTU / 2023 dollar</v>
      </c>
    </row>
    <row r="32" spans="1:2">
      <c r="A32" s="197" t="s">
        <v>2363</v>
      </c>
      <c r="B32" t="str">
        <f t="shared" si="0"/>
        <v>millions of short tons / year</v>
      </c>
    </row>
    <row r="33" spans="1:2">
      <c r="A33" s="197" t="s">
        <v>2364</v>
      </c>
      <c r="B33" t="str">
        <f t="shared" si="0"/>
        <v>trillion cubic feet / year</v>
      </c>
    </row>
    <row r="34" spans="1:2">
      <c r="A34" s="197" t="s">
        <v>3304</v>
      </c>
      <c r="B34" t="str">
        <f t="shared" si="0"/>
        <v>million barrels of oil / year</v>
      </c>
    </row>
    <row r="35" spans="1:2">
      <c r="A35" s="197" t="s">
        <v>2636</v>
      </c>
      <c r="B35" t="str">
        <f t="shared" si="0"/>
        <v>million gallons / year</v>
      </c>
    </row>
    <row r="36" spans="1:2">
      <c r="A36" s="197" t="s">
        <v>2425</v>
      </c>
      <c r="B36" t="str">
        <f t="shared" si="0"/>
        <v>trillion BTU / year</v>
      </c>
    </row>
    <row r="37" spans="1:2">
      <c r="A37" s="197" t="s">
        <v>3725</v>
      </c>
      <c r="B37" t="str">
        <f t="shared" si="0"/>
        <v>2023 dollars / short ton</v>
      </c>
    </row>
    <row r="38" spans="1:2">
      <c r="A38" s="197" t="s">
        <v>3726</v>
      </c>
      <c r="B38" t="str">
        <f t="shared" si="0"/>
        <v>2023 dollars / thousand cubic feet</v>
      </c>
    </row>
    <row r="39" spans="1:2">
      <c r="A39" s="197" t="s">
        <v>3727</v>
      </c>
      <c r="B39" t="str">
        <f t="shared" si="0"/>
        <v>2023 dollars / gallon</v>
      </c>
    </row>
    <row r="40" spans="1:2">
      <c r="A40" s="197" t="s">
        <v>3728</v>
      </c>
      <c r="B40" t="str">
        <f t="shared" si="0"/>
        <v>2023 dollars / barrel of oil</v>
      </c>
    </row>
    <row r="41" spans="1:2">
      <c r="A41" s="197" t="s">
        <v>3729</v>
      </c>
      <c r="B41" t="str">
        <f t="shared" si="0"/>
        <v>2023 dollars / kg</v>
      </c>
    </row>
    <row r="42" spans="1:2">
      <c r="A42" s="197" t="s">
        <v>3730</v>
      </c>
      <c r="B42" t="str">
        <f t="shared" si="0"/>
        <v>2023 dollars / kilowatt-hour (kWh)</v>
      </c>
    </row>
    <row r="43" spans="1:2">
      <c r="A43" s="197" t="s">
        <v>3723</v>
      </c>
      <c r="B43" t="str">
        <f t="shared" ref="B43" si="1">A43</f>
        <v>2023 dollars / megawatt-hour (MWh)</v>
      </c>
    </row>
    <row r="44" spans="1:2">
      <c r="A44" s="197" t="s">
        <v>3291</v>
      </c>
      <c r="B44" t="str">
        <f t="shared" si="0"/>
        <v>cost of eqpt. to capture 1 metric ton CO2e/yr (2020 dollars)</v>
      </c>
    </row>
    <row r="45" spans="1:2">
      <c r="A45" s="197" t="s">
        <v>3731</v>
      </c>
      <c r="B45" t="str">
        <f t="shared" si="0"/>
        <v>million 2023 dollars / megawatt (MW)</v>
      </c>
    </row>
    <row r="46" spans="1:2">
      <c r="A46" s="197" t="s">
        <v>3732</v>
      </c>
      <c r="B46" t="str">
        <f t="shared" si="0"/>
        <v>cost of eqpt. to produce 1 kg H2/yr (2023 dollars)</v>
      </c>
    </row>
    <row r="48" spans="1:2">
      <c r="A48" s="405" t="s">
        <v>2821</v>
      </c>
      <c r="B48" s="405"/>
    </row>
    <row r="49" spans="1:2">
      <c r="A49" s="195" t="s">
        <v>2818</v>
      </c>
      <c r="B49" s="195" t="s">
        <v>2819</v>
      </c>
    </row>
    <row r="50" spans="1:2">
      <c r="A50" s="159" t="s">
        <v>139</v>
      </c>
      <c r="B50" t="str">
        <f t="shared" ref="B50:B51" si="2">A50</f>
        <v>$/metric ton CO2e</v>
      </c>
    </row>
    <row r="51" spans="1:2">
      <c r="A51" s="159" t="s">
        <v>141</v>
      </c>
      <c r="B51" t="str">
        <f t="shared" si="2"/>
        <v>$/MWh</v>
      </c>
    </row>
    <row r="62" spans="1:2">
      <c r="A62" s="1"/>
    </row>
  </sheetData>
  <mergeCells count="2">
    <mergeCell ref="A1:B1"/>
    <mergeCell ref="A48:B48"/>
  </mergeCells>
  <phoneticPr fontId="11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13"/>
  <sheetViews>
    <sheetView zoomScale="85" zoomScaleNormal="85" workbookViewId="0">
      <pane ySplit="1" topLeftCell="A18" activePane="bottomLeft" state="frozen"/>
      <selection pane="bottomLeft" activeCell="D18" sqref="D18"/>
    </sheetView>
  </sheetViews>
  <sheetFormatPr defaultColWidth="9.140625" defaultRowHeight="1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c r="A1" s="164" t="s">
        <v>2312</v>
      </c>
      <c r="B1" s="165" t="s">
        <v>2313</v>
      </c>
      <c r="C1" s="198" t="s">
        <v>2820</v>
      </c>
      <c r="D1" s="165" t="s">
        <v>60</v>
      </c>
      <c r="E1" s="165" t="s">
        <v>62</v>
      </c>
      <c r="F1" s="165" t="s">
        <v>440</v>
      </c>
      <c r="G1" s="165" t="s">
        <v>61</v>
      </c>
      <c r="H1" s="165" t="s">
        <v>2322</v>
      </c>
      <c r="I1" s="166" t="s">
        <v>304</v>
      </c>
      <c r="J1" s="44" t="s">
        <v>3576</v>
      </c>
    </row>
    <row r="2" spans="1:10">
      <c r="A2" s="2" t="s">
        <v>2327</v>
      </c>
      <c r="B2" s="1" t="s">
        <v>2328</v>
      </c>
      <c r="C2" s="43">
        <v>1</v>
      </c>
      <c r="D2" s="1" t="s">
        <v>63</v>
      </c>
      <c r="E2" s="1" t="s">
        <v>64</v>
      </c>
      <c r="F2" s="1" t="str">
        <f>UnitControlCenter!$B$3</f>
        <v>million metric tons / year</v>
      </c>
      <c r="G2" s="1" t="s">
        <v>175</v>
      </c>
      <c r="J2" s="1" t="s">
        <v>3582</v>
      </c>
    </row>
    <row r="3" spans="1:10">
      <c r="A3" s="2" t="s">
        <v>2327</v>
      </c>
      <c r="B3" s="1" t="s">
        <v>2329</v>
      </c>
      <c r="C3" s="47">
        <v>1</v>
      </c>
      <c r="D3" s="2" t="s">
        <v>63</v>
      </c>
      <c r="E3" s="2" t="s">
        <v>64</v>
      </c>
      <c r="F3" s="1" t="str">
        <f>UnitControlCenter!$B$3</f>
        <v>million metric tons / year</v>
      </c>
      <c r="G3" s="1" t="s">
        <v>2311</v>
      </c>
    </row>
    <row r="4" spans="1:10" ht="30">
      <c r="A4" s="2" t="s">
        <v>2327</v>
      </c>
      <c r="B4" s="1" t="s">
        <v>3485</v>
      </c>
      <c r="C4" s="43">
        <v>1</v>
      </c>
      <c r="D4" s="1" t="s">
        <v>63</v>
      </c>
      <c r="E4" s="1" t="s">
        <v>64</v>
      </c>
      <c r="F4" s="1" t="str">
        <f>UnitControlCenter!B4</f>
        <v>million metric tons</v>
      </c>
      <c r="G4" s="1" t="s">
        <v>3488</v>
      </c>
      <c r="J4" s="1" t="s">
        <v>3583</v>
      </c>
    </row>
    <row r="5" spans="1:10" ht="30">
      <c r="A5" s="2" t="s">
        <v>2327</v>
      </c>
      <c r="B5" s="1" t="s">
        <v>3486</v>
      </c>
      <c r="C5" s="47">
        <v>1</v>
      </c>
      <c r="D5" s="2" t="s">
        <v>63</v>
      </c>
      <c r="E5" s="2" t="s">
        <v>64</v>
      </c>
      <c r="F5" s="1" t="str">
        <f>UnitControlCenter!B4</f>
        <v>million metric tons</v>
      </c>
      <c r="G5" s="1" t="s">
        <v>3489</v>
      </c>
    </row>
    <row r="6" spans="1:10" ht="90">
      <c r="A6" s="2" t="s">
        <v>2327</v>
      </c>
      <c r="B6" s="2" t="s">
        <v>2330</v>
      </c>
      <c r="C6" s="43">
        <v>1</v>
      </c>
      <c r="D6" s="1" t="s">
        <v>65</v>
      </c>
      <c r="E6" s="1" t="s">
        <v>66</v>
      </c>
      <c r="F6" s="1" t="str">
        <f>UnitControlCenter!$B$3</f>
        <v>million metric tons / year</v>
      </c>
      <c r="G6" s="1" t="s">
        <v>2798</v>
      </c>
      <c r="H6" s="1" t="s">
        <v>2799</v>
      </c>
      <c r="I6" s="1" t="s">
        <v>2800</v>
      </c>
    </row>
    <row r="7" spans="1:10" ht="30">
      <c r="A7" s="2" t="s">
        <v>2327</v>
      </c>
      <c r="B7" s="2" t="s">
        <v>2331</v>
      </c>
      <c r="C7" s="43">
        <v>1</v>
      </c>
      <c r="D7" s="1" t="s">
        <v>65</v>
      </c>
      <c r="E7" s="1" t="s">
        <v>66</v>
      </c>
      <c r="F7" s="1" t="str">
        <f>UnitControlCenter!$B$3</f>
        <v>million metric tons / year</v>
      </c>
      <c r="G7" s="1" t="s">
        <v>2801</v>
      </c>
      <c r="H7" s="1" t="s">
        <v>2802</v>
      </c>
      <c r="I7" s="1" t="s">
        <v>2803</v>
      </c>
    </row>
    <row r="8" spans="1:10" ht="30">
      <c r="A8" s="2" t="s">
        <v>2327</v>
      </c>
      <c r="B8" s="2" t="s">
        <v>2332</v>
      </c>
      <c r="C8" s="43">
        <v>1</v>
      </c>
      <c r="D8" s="1" t="s">
        <v>65</v>
      </c>
      <c r="E8" s="1" t="s">
        <v>66</v>
      </c>
      <c r="F8" s="1" t="str">
        <f>UnitControlCenter!$B$3</f>
        <v>million metric tons / year</v>
      </c>
      <c r="G8" s="1" t="s">
        <v>2604</v>
      </c>
      <c r="H8" s="1" t="s">
        <v>2605</v>
      </c>
      <c r="I8" s="1" t="s">
        <v>2606</v>
      </c>
    </row>
    <row r="9" spans="1:10">
      <c r="A9" s="2" t="s">
        <v>2327</v>
      </c>
      <c r="B9" s="2" t="s">
        <v>2871</v>
      </c>
      <c r="C9" s="43">
        <v>0</v>
      </c>
      <c r="D9" s="1" t="s">
        <v>63</v>
      </c>
      <c r="E9" s="1" t="s">
        <v>64</v>
      </c>
      <c r="F9" s="1" t="str">
        <f>UnitControlCenter!$B$5</f>
        <v>g CO2e / 2023 dollar</v>
      </c>
      <c r="G9" s="1" t="s">
        <v>2823</v>
      </c>
    </row>
    <row r="10" spans="1:10">
      <c r="A10" s="2" t="s">
        <v>2327</v>
      </c>
      <c r="B10" s="2" t="s">
        <v>132</v>
      </c>
      <c r="C10" s="43">
        <v>1</v>
      </c>
      <c r="D10" s="1" t="s">
        <v>63</v>
      </c>
      <c r="E10" s="1" t="s">
        <v>64</v>
      </c>
      <c r="F10" s="1" t="str">
        <f>UnitControlCenter!$B$3</f>
        <v>million metric tons / year</v>
      </c>
      <c r="G10" s="1" t="s">
        <v>2430</v>
      </c>
    </row>
    <row r="11" spans="1:10">
      <c r="A11" s="2" t="s">
        <v>2327</v>
      </c>
      <c r="B11" s="2" t="s">
        <v>2428</v>
      </c>
      <c r="C11" s="43">
        <v>1</v>
      </c>
      <c r="D11" s="1" t="s">
        <v>63</v>
      </c>
      <c r="E11" s="1" t="s">
        <v>64</v>
      </c>
      <c r="F11" s="1" t="str">
        <f>UnitControlCenter!$B$3</f>
        <v>million metric tons / year</v>
      </c>
      <c r="G11" s="1" t="s">
        <v>2431</v>
      </c>
    </row>
    <row r="12" spans="1:10">
      <c r="A12" s="2" t="s">
        <v>2327</v>
      </c>
      <c r="B12" s="2" t="s">
        <v>2489</v>
      </c>
      <c r="C12" s="43">
        <v>1</v>
      </c>
      <c r="D12" s="1" t="s">
        <v>63</v>
      </c>
      <c r="E12" s="1" t="s">
        <v>64</v>
      </c>
      <c r="F12" s="1" t="str">
        <f>UnitControlCenter!$B$3</f>
        <v>million metric tons / year</v>
      </c>
      <c r="G12" s="1" t="s">
        <v>2497</v>
      </c>
    </row>
    <row r="13" spans="1:10">
      <c r="A13" s="2" t="s">
        <v>2327</v>
      </c>
      <c r="B13" s="2" t="s">
        <v>93</v>
      </c>
      <c r="C13" s="43">
        <v>1</v>
      </c>
      <c r="D13" s="1" t="s">
        <v>63</v>
      </c>
      <c r="E13" s="1" t="s">
        <v>64</v>
      </c>
      <c r="F13" s="1" t="str">
        <f>UnitControlCenter!$B$3</f>
        <v>million metric tons / year</v>
      </c>
      <c r="G13" s="1" t="s">
        <v>2432</v>
      </c>
    </row>
    <row r="14" spans="1:10">
      <c r="A14" s="2" t="s">
        <v>2327</v>
      </c>
      <c r="B14" s="2" t="s">
        <v>9</v>
      </c>
      <c r="C14" s="43">
        <v>1</v>
      </c>
      <c r="D14" s="1" t="s">
        <v>63</v>
      </c>
      <c r="E14" s="1" t="s">
        <v>64</v>
      </c>
      <c r="F14" s="1" t="str">
        <f>UnitControlCenter!$B$3</f>
        <v>million metric tons / year</v>
      </c>
      <c r="G14" s="1" t="s">
        <v>2451</v>
      </c>
    </row>
    <row r="15" spans="1:10">
      <c r="A15" s="2" t="s">
        <v>2327</v>
      </c>
      <c r="B15" s="2" t="s">
        <v>2429</v>
      </c>
      <c r="C15" s="43">
        <v>1</v>
      </c>
      <c r="D15" s="1" t="s">
        <v>63</v>
      </c>
      <c r="E15" s="1" t="s">
        <v>64</v>
      </c>
      <c r="F15" s="1" t="str">
        <f>UnitControlCenter!$B$3</f>
        <v>million metric tons / year</v>
      </c>
      <c r="G15" s="1" t="s">
        <v>2433</v>
      </c>
    </row>
    <row r="16" spans="1:10">
      <c r="A16" s="2" t="s">
        <v>2327</v>
      </c>
      <c r="B16" s="2" t="s">
        <v>4</v>
      </c>
      <c r="C16" s="43">
        <v>1</v>
      </c>
      <c r="D16" s="1" t="s">
        <v>63</v>
      </c>
      <c r="E16" s="1" t="s">
        <v>64</v>
      </c>
      <c r="F16" s="1" t="str">
        <f>UnitControlCenter!$B$3</f>
        <v>million metric tons / year</v>
      </c>
      <c r="G16" s="1" t="s">
        <v>2434</v>
      </c>
    </row>
    <row r="17" spans="1:10">
      <c r="A17" s="2" t="s">
        <v>2327</v>
      </c>
      <c r="B17" s="2" t="s">
        <v>2438</v>
      </c>
      <c r="C17" s="43">
        <v>1</v>
      </c>
      <c r="D17" s="1" t="s">
        <v>63</v>
      </c>
      <c r="E17" s="1" t="s">
        <v>64</v>
      </c>
      <c r="F17" s="1" t="str">
        <f>UnitControlCenter!$B$3</f>
        <v>million metric tons / year</v>
      </c>
      <c r="G17" s="1" t="s">
        <v>2435</v>
      </c>
    </row>
    <row r="18" spans="1:10" ht="390.75" thickBot="1">
      <c r="A18" s="192" t="s">
        <v>2327</v>
      </c>
      <c r="B18" s="192" t="s">
        <v>3733</v>
      </c>
      <c r="C18" s="199">
        <v>1</v>
      </c>
      <c r="D18" s="193" t="s">
        <v>65</v>
      </c>
      <c r="E18" s="193" t="s">
        <v>66</v>
      </c>
      <c r="F18" s="193" t="s">
        <v>353</v>
      </c>
      <c r="G18" s="193" t="s">
        <v>3734</v>
      </c>
      <c r="H18" s="193" t="s">
        <v>3735</v>
      </c>
      <c r="I18" s="193" t="s">
        <v>3736</v>
      </c>
      <c r="J18" s="193"/>
    </row>
    <row r="19" spans="1:10" ht="105">
      <c r="A19" s="2" t="s">
        <v>2333</v>
      </c>
      <c r="B19" s="2" t="s">
        <v>2220</v>
      </c>
      <c r="C19" s="43">
        <v>1</v>
      </c>
      <c r="D19" s="1" t="s">
        <v>65</v>
      </c>
      <c r="E19" s="1" t="s">
        <v>66</v>
      </c>
      <c r="F19" s="1" t="str">
        <f>UnitControlCenter!$B$3</f>
        <v>million metric tons / year</v>
      </c>
      <c r="G19" s="1" t="s">
        <v>3309</v>
      </c>
      <c r="H19" s="1" t="s">
        <v>2799</v>
      </c>
      <c r="I19" s="1" t="s">
        <v>2800</v>
      </c>
    </row>
    <row r="20" spans="1:10" ht="105">
      <c r="A20" s="2" t="s">
        <v>2333</v>
      </c>
      <c r="B20" s="2" t="s">
        <v>2236</v>
      </c>
      <c r="C20" s="43">
        <v>1</v>
      </c>
      <c r="D20" s="1" t="s">
        <v>65</v>
      </c>
      <c r="E20" s="1" t="s">
        <v>66</v>
      </c>
      <c r="F20" s="1" t="str">
        <f>UnitControlCenter!$B$3</f>
        <v>million metric tons / year</v>
      </c>
      <c r="G20" s="1" t="s">
        <v>3321</v>
      </c>
      <c r="H20" s="1" t="s">
        <v>2799</v>
      </c>
      <c r="I20" s="1" t="s">
        <v>3310</v>
      </c>
    </row>
    <row r="21" spans="1:10" ht="105">
      <c r="A21" s="2" t="s">
        <v>2333</v>
      </c>
      <c r="B21" s="2" t="s">
        <v>2238</v>
      </c>
      <c r="C21" s="43">
        <v>1</v>
      </c>
      <c r="D21" s="1" t="s">
        <v>65</v>
      </c>
      <c r="E21" s="1" t="s">
        <v>66</v>
      </c>
      <c r="F21" s="1" t="str">
        <f>UnitControlCenter!$B$3</f>
        <v>million metric tons / year</v>
      </c>
      <c r="G21" s="1" t="s">
        <v>3322</v>
      </c>
      <c r="H21" s="1" t="s">
        <v>2799</v>
      </c>
      <c r="I21" s="1" t="s">
        <v>3311</v>
      </c>
    </row>
    <row r="22" spans="1:10" ht="105">
      <c r="A22" s="2" t="s">
        <v>2333</v>
      </c>
      <c r="B22" s="2" t="s">
        <v>2320</v>
      </c>
      <c r="C22" s="43">
        <v>1</v>
      </c>
      <c r="D22" s="1" t="s">
        <v>65</v>
      </c>
      <c r="E22" s="1" t="s">
        <v>66</v>
      </c>
      <c r="F22" s="1" t="str">
        <f>UnitControlCenter!$B$3</f>
        <v>million metric tons / year</v>
      </c>
      <c r="G22" s="1" t="s">
        <v>3323</v>
      </c>
      <c r="H22" s="1" t="s">
        <v>2799</v>
      </c>
      <c r="I22" s="1" t="s">
        <v>3312</v>
      </c>
    </row>
    <row r="23" spans="1:10" ht="105">
      <c r="A23" s="2" t="s">
        <v>2333</v>
      </c>
      <c r="B23" s="2" t="s">
        <v>2319</v>
      </c>
      <c r="C23" s="43">
        <v>1</v>
      </c>
      <c r="D23" s="1" t="s">
        <v>65</v>
      </c>
      <c r="E23" s="1" t="s">
        <v>66</v>
      </c>
      <c r="F23" s="1" t="str">
        <f>UnitControlCenter!$B$6</f>
        <v>thousand metric tons / year</v>
      </c>
      <c r="G23" s="1" t="s">
        <v>3324</v>
      </c>
      <c r="H23" s="1" t="s">
        <v>2799</v>
      </c>
      <c r="I23" s="1" t="s">
        <v>3313</v>
      </c>
    </row>
    <row r="24" spans="1:10" ht="105">
      <c r="A24" s="2" t="s">
        <v>2333</v>
      </c>
      <c r="B24" s="2" t="s">
        <v>2227</v>
      </c>
      <c r="C24" s="43">
        <v>1</v>
      </c>
      <c r="D24" s="1" t="s">
        <v>65</v>
      </c>
      <c r="E24" s="1" t="s">
        <v>66</v>
      </c>
      <c r="F24" s="1" t="str">
        <f>UnitControlCenter!$B$6</f>
        <v>thousand metric tons / year</v>
      </c>
      <c r="G24" s="1" t="s">
        <v>3325</v>
      </c>
      <c r="H24" s="1" t="s">
        <v>2799</v>
      </c>
      <c r="I24" s="1" t="s">
        <v>3314</v>
      </c>
    </row>
    <row r="25" spans="1:10" ht="105">
      <c r="A25" s="2" t="s">
        <v>2333</v>
      </c>
      <c r="B25" s="2" t="s">
        <v>2232</v>
      </c>
      <c r="C25" s="43">
        <v>1</v>
      </c>
      <c r="D25" s="1" t="s">
        <v>65</v>
      </c>
      <c r="E25" s="1" t="s">
        <v>66</v>
      </c>
      <c r="F25" s="1" t="str">
        <f>UnitControlCenter!$B$6</f>
        <v>thousand metric tons / year</v>
      </c>
      <c r="G25" s="1" t="s">
        <v>3326</v>
      </c>
      <c r="H25" s="1" t="s">
        <v>2799</v>
      </c>
      <c r="I25" s="1" t="s">
        <v>3315</v>
      </c>
    </row>
    <row r="26" spans="1:10" ht="105">
      <c r="A26" s="2" t="s">
        <v>2333</v>
      </c>
      <c r="B26" s="2" t="s">
        <v>2234</v>
      </c>
      <c r="C26" s="43">
        <v>1</v>
      </c>
      <c r="D26" s="1" t="s">
        <v>65</v>
      </c>
      <c r="E26" s="1" t="s">
        <v>66</v>
      </c>
      <c r="F26" s="1" t="str">
        <f>UnitControlCenter!$B$6</f>
        <v>thousand metric tons / year</v>
      </c>
      <c r="G26" s="1" t="s">
        <v>3327</v>
      </c>
      <c r="H26" s="1" t="s">
        <v>2799</v>
      </c>
      <c r="I26" s="1" t="s">
        <v>3316</v>
      </c>
    </row>
    <row r="27" spans="1:10" ht="105">
      <c r="A27" s="2" t="s">
        <v>2333</v>
      </c>
      <c r="B27" s="2" t="s">
        <v>2225</v>
      </c>
      <c r="C27" s="43">
        <v>1</v>
      </c>
      <c r="D27" s="1" t="s">
        <v>65</v>
      </c>
      <c r="E27" s="1" t="s">
        <v>66</v>
      </c>
      <c r="F27" s="1" t="str">
        <f>UnitControlCenter!$B$3</f>
        <v>million metric tons / year</v>
      </c>
      <c r="G27" s="1" t="s">
        <v>3328</v>
      </c>
      <c r="H27" s="1" t="s">
        <v>2799</v>
      </c>
      <c r="I27" s="1" t="s">
        <v>3317</v>
      </c>
    </row>
    <row r="28" spans="1:10" ht="105">
      <c r="A28" s="2" t="s">
        <v>2333</v>
      </c>
      <c r="B28" s="2" t="s">
        <v>2222</v>
      </c>
      <c r="C28" s="43">
        <v>1</v>
      </c>
      <c r="D28" s="1" t="s">
        <v>65</v>
      </c>
      <c r="E28" s="1" t="s">
        <v>66</v>
      </c>
      <c r="F28" s="1" t="str">
        <f>UnitControlCenter!$B$6</f>
        <v>thousand metric tons / year</v>
      </c>
      <c r="G28" s="1" t="s">
        <v>3329</v>
      </c>
      <c r="H28" s="1" t="s">
        <v>2799</v>
      </c>
      <c r="I28" s="1" t="s">
        <v>3318</v>
      </c>
    </row>
    <row r="29" spans="1:10" ht="105">
      <c r="A29" s="2" t="s">
        <v>2333</v>
      </c>
      <c r="B29" s="2" t="s">
        <v>2230</v>
      </c>
      <c r="C29" s="43">
        <v>1</v>
      </c>
      <c r="D29" s="1" t="s">
        <v>65</v>
      </c>
      <c r="E29" s="1" t="s">
        <v>66</v>
      </c>
      <c r="F29" s="1" t="str">
        <f>UnitControlCenter!$B$3</f>
        <v>million metric tons / year</v>
      </c>
      <c r="G29" s="1" t="s">
        <v>3330</v>
      </c>
      <c r="H29" s="1" t="s">
        <v>2799</v>
      </c>
      <c r="I29" s="1" t="s">
        <v>3319</v>
      </c>
    </row>
    <row r="30" spans="1:10" ht="105.75" thickBot="1">
      <c r="A30" s="192" t="s">
        <v>2333</v>
      </c>
      <c r="B30" s="192" t="s">
        <v>485</v>
      </c>
      <c r="C30" s="199">
        <v>1</v>
      </c>
      <c r="D30" s="1" t="s">
        <v>65</v>
      </c>
      <c r="E30" s="1" t="s">
        <v>66</v>
      </c>
      <c r="F30" s="193" t="str">
        <f>UnitControlCenter!$B$3</f>
        <v>million metric tons / year</v>
      </c>
      <c r="G30" s="1" t="s">
        <v>3331</v>
      </c>
      <c r="H30" s="1" t="s">
        <v>2799</v>
      </c>
      <c r="I30" s="1" t="s">
        <v>3320</v>
      </c>
    </row>
    <row r="31" spans="1:10" ht="75">
      <c r="A31" s="2" t="s">
        <v>2334</v>
      </c>
      <c r="B31" s="2" t="s">
        <v>2330</v>
      </c>
      <c r="C31" s="43">
        <v>1</v>
      </c>
      <c r="D31" s="1" t="s">
        <v>65</v>
      </c>
      <c r="E31" s="1" t="s">
        <v>66</v>
      </c>
      <c r="F31" s="1" t="str">
        <f>UnitControlCenter!$B$3</f>
        <v>million metric tons / year</v>
      </c>
      <c r="G31" s="1" t="s">
        <v>2883</v>
      </c>
      <c r="H31" s="1" t="s">
        <v>2884</v>
      </c>
      <c r="I31" s="1" t="s">
        <v>2885</v>
      </c>
    </row>
    <row r="32" spans="1:10" ht="105">
      <c r="A32" s="2" t="s">
        <v>2334</v>
      </c>
      <c r="B32" s="2" t="s">
        <v>2498</v>
      </c>
      <c r="C32" s="43">
        <v>1</v>
      </c>
      <c r="D32" s="1" t="s">
        <v>65</v>
      </c>
      <c r="E32" s="1" t="s">
        <v>66</v>
      </c>
      <c r="F32" s="1" t="str">
        <f>UnitControlCenter!$B$3</f>
        <v>million metric tons / year</v>
      </c>
      <c r="G32" s="1" t="s">
        <v>2886</v>
      </c>
      <c r="H32" s="1" t="s">
        <v>2887</v>
      </c>
      <c r="I32" s="1" t="s">
        <v>2888</v>
      </c>
    </row>
    <row r="33" spans="1:10" ht="60">
      <c r="A33" s="2" t="s">
        <v>2334</v>
      </c>
      <c r="B33" s="2" t="s">
        <v>2335</v>
      </c>
      <c r="C33" s="43">
        <v>1</v>
      </c>
      <c r="D33" s="1" t="s">
        <v>65</v>
      </c>
      <c r="E33" s="1" t="s">
        <v>66</v>
      </c>
      <c r="F33" s="1" t="str">
        <f>UnitControlCenter!$B$3</f>
        <v>million metric tons / year</v>
      </c>
      <c r="G33" s="1" t="s">
        <v>2889</v>
      </c>
      <c r="H33" s="1" t="s">
        <v>2890</v>
      </c>
      <c r="I33" s="1" t="s">
        <v>2891</v>
      </c>
    </row>
    <row r="34" spans="1:10" ht="15.75" thickBot="1">
      <c r="A34" s="192" t="s">
        <v>2334</v>
      </c>
      <c r="B34" s="192" t="s">
        <v>2871</v>
      </c>
      <c r="C34" s="199">
        <v>0</v>
      </c>
      <c r="D34" s="193" t="s">
        <v>63</v>
      </c>
      <c r="E34" s="193" t="s">
        <v>64</v>
      </c>
      <c r="F34" s="193" t="str">
        <f>UnitControlCenter!$B$7</f>
        <v>g CO2 / 2023 dollar</v>
      </c>
      <c r="G34" s="193" t="s">
        <v>2822</v>
      </c>
      <c r="H34" s="193"/>
      <c r="I34" s="193"/>
      <c r="J34" s="193"/>
    </row>
    <row r="35" spans="1:10" ht="105">
      <c r="A35" s="2" t="s">
        <v>2730</v>
      </c>
      <c r="B35" s="2" t="s">
        <v>2569</v>
      </c>
      <c r="C35" s="43">
        <v>1</v>
      </c>
      <c r="D35" s="1" t="s">
        <v>63</v>
      </c>
      <c r="E35" s="1" t="s">
        <v>2976</v>
      </c>
      <c r="F35" s="1" t="str">
        <f>UnitControlCenter!$B$3</f>
        <v>million metric tons / year</v>
      </c>
      <c r="G35" s="1" t="s">
        <v>3019</v>
      </c>
    </row>
    <row r="36" spans="1:10">
      <c r="A36" s="2" t="s">
        <v>2730</v>
      </c>
      <c r="B36" s="2" t="s">
        <v>132</v>
      </c>
      <c r="C36" s="43">
        <v>1</v>
      </c>
      <c r="D36" s="1" t="s">
        <v>63</v>
      </c>
      <c r="E36" s="1" t="s">
        <v>2976</v>
      </c>
      <c r="F36" s="1" t="str">
        <f>UnitControlCenter!$B$3</f>
        <v>million metric tons / year</v>
      </c>
      <c r="G36" s="1" t="s">
        <v>2430</v>
      </c>
    </row>
    <row r="37" spans="1:10">
      <c r="A37" s="2" t="s">
        <v>2730</v>
      </c>
      <c r="B37" s="2" t="s">
        <v>2428</v>
      </c>
      <c r="C37" s="43">
        <v>1</v>
      </c>
      <c r="D37" s="1" t="s">
        <v>63</v>
      </c>
      <c r="E37" s="1" t="s">
        <v>2976</v>
      </c>
      <c r="F37" s="1" t="str">
        <f>UnitControlCenter!$B$3</f>
        <v>million metric tons / year</v>
      </c>
      <c r="G37" s="1" t="s">
        <v>2431</v>
      </c>
    </row>
    <row r="38" spans="1:10">
      <c r="A38" s="2" t="s">
        <v>2730</v>
      </c>
      <c r="B38" s="2" t="s">
        <v>2489</v>
      </c>
      <c r="C38" s="43">
        <v>1</v>
      </c>
      <c r="D38" s="1" t="s">
        <v>63</v>
      </c>
      <c r="E38" s="1" t="s">
        <v>2976</v>
      </c>
      <c r="F38" s="1" t="str">
        <f>UnitControlCenter!$B$3</f>
        <v>million metric tons / year</v>
      </c>
      <c r="G38" s="1" t="s">
        <v>2497</v>
      </c>
    </row>
    <row r="39" spans="1:10">
      <c r="A39" s="2" t="s">
        <v>2730</v>
      </c>
      <c r="B39" s="2" t="s">
        <v>93</v>
      </c>
      <c r="C39" s="43">
        <v>1</v>
      </c>
      <c r="D39" s="1" t="s">
        <v>63</v>
      </c>
      <c r="E39" s="1" t="s">
        <v>2976</v>
      </c>
      <c r="F39" s="1" t="str">
        <f>UnitControlCenter!$B$3</f>
        <v>million metric tons / year</v>
      </c>
      <c r="G39" s="1" t="s">
        <v>2432</v>
      </c>
    </row>
    <row r="40" spans="1:10" ht="30">
      <c r="A40" s="2" t="s">
        <v>2730</v>
      </c>
      <c r="B40" s="2" t="s">
        <v>9</v>
      </c>
      <c r="C40" s="43">
        <v>1</v>
      </c>
      <c r="D40" s="1" t="s">
        <v>63</v>
      </c>
      <c r="E40" s="1" t="s">
        <v>2976</v>
      </c>
      <c r="F40" s="1" t="str">
        <f>UnitControlCenter!$B$3</f>
        <v>million metric tons / year</v>
      </c>
      <c r="G40" s="1" t="s">
        <v>3020</v>
      </c>
    </row>
    <row r="41" spans="1:10" ht="15.75" thickBot="1">
      <c r="A41" s="192" t="s">
        <v>2730</v>
      </c>
      <c r="B41" s="192" t="s">
        <v>4</v>
      </c>
      <c r="C41" s="199">
        <v>1</v>
      </c>
      <c r="D41" s="193" t="s">
        <v>63</v>
      </c>
      <c r="E41" s="193" t="s">
        <v>2976</v>
      </c>
      <c r="F41" s="193" t="str">
        <f>UnitControlCenter!$B$3</f>
        <v>million metric tons / year</v>
      </c>
      <c r="G41" s="193" t="s">
        <v>2434</v>
      </c>
      <c r="H41" s="193"/>
      <c r="I41" s="193"/>
      <c r="J41" s="193"/>
    </row>
    <row r="42" spans="1:10" ht="45">
      <c r="A42" s="2" t="s">
        <v>357</v>
      </c>
      <c r="B42" s="2" t="s">
        <v>2943</v>
      </c>
      <c r="C42" s="43">
        <v>1</v>
      </c>
      <c r="D42" s="1" t="s">
        <v>65</v>
      </c>
      <c r="E42" s="1" t="s">
        <v>439</v>
      </c>
      <c r="F42" s="1" t="str">
        <f>UnitControlCenter!$B$8</f>
        <v>2023 dollars / metric ton CO2e abated, Annual average abatement (million metric tons CO2e)</v>
      </c>
      <c r="G42" s="1" t="s">
        <v>3021</v>
      </c>
    </row>
    <row r="43" spans="1:10" ht="45.75" thickBot="1">
      <c r="A43" s="192" t="s">
        <v>357</v>
      </c>
      <c r="B43" s="192" t="s">
        <v>2944</v>
      </c>
      <c r="C43" s="199">
        <v>1</v>
      </c>
      <c r="D43" s="193" t="s">
        <v>65</v>
      </c>
      <c r="E43" s="193" t="s">
        <v>439</v>
      </c>
      <c r="F43" s="193" t="str">
        <f>UnitControlCenter!$B$8</f>
        <v>2023 dollars / metric ton CO2e abated, Annual average abatement (million metric tons CO2e)</v>
      </c>
      <c r="G43" s="193" t="s">
        <v>3021</v>
      </c>
      <c r="H43" s="193"/>
      <c r="I43" s="193"/>
      <c r="J43" s="193"/>
    </row>
    <row r="44" spans="1:10" ht="45">
      <c r="A44" s="2" t="s">
        <v>2336</v>
      </c>
      <c r="B44" s="2" t="s">
        <v>2947</v>
      </c>
      <c r="C44" s="43">
        <v>1</v>
      </c>
      <c r="D44" s="1" t="s">
        <v>65</v>
      </c>
      <c r="E44" s="1" t="s">
        <v>64</v>
      </c>
      <c r="F44" s="1" t="str">
        <f>UnitControlCenter!$B$9</f>
        <v>billion 2023 dollars / year</v>
      </c>
      <c r="G44" s="1" t="s">
        <v>2945</v>
      </c>
      <c r="H44" s="1" t="s">
        <v>2414</v>
      </c>
      <c r="I44" s="1" t="s">
        <v>2398</v>
      </c>
    </row>
    <row r="45" spans="1:10">
      <c r="A45" s="2" t="s">
        <v>2336</v>
      </c>
      <c r="B45" s="191" t="s">
        <v>2750</v>
      </c>
      <c r="C45" s="43">
        <v>1</v>
      </c>
      <c r="D45" s="1" t="s">
        <v>63</v>
      </c>
      <c r="E45" s="1" t="s">
        <v>64</v>
      </c>
      <c r="F45" s="1" t="str">
        <f>UnitControlCenter!$B$9</f>
        <v>billion 2023 dollars / year</v>
      </c>
      <c r="G45" s="1" t="s">
        <v>2744</v>
      </c>
    </row>
    <row r="46" spans="1:10" ht="75">
      <c r="A46" s="2" t="s">
        <v>2336</v>
      </c>
      <c r="B46" s="2" t="s">
        <v>2934</v>
      </c>
      <c r="C46" s="43">
        <v>1</v>
      </c>
      <c r="D46" s="1" t="s">
        <v>65</v>
      </c>
      <c r="E46" s="1" t="s">
        <v>66</v>
      </c>
      <c r="F46" s="1" t="str">
        <f>UnitControlCenter!$B$9</f>
        <v>billion 2023 dollars / year</v>
      </c>
      <c r="G46" s="1" t="s">
        <v>2935</v>
      </c>
      <c r="H46" s="1" t="s">
        <v>2936</v>
      </c>
      <c r="I46" s="1" t="s">
        <v>2937</v>
      </c>
    </row>
    <row r="47" spans="1:10" ht="30">
      <c r="A47" s="2" t="s">
        <v>2336</v>
      </c>
      <c r="B47" s="191" t="s">
        <v>2938</v>
      </c>
      <c r="C47" s="43">
        <v>1</v>
      </c>
      <c r="D47" s="1" t="s">
        <v>63</v>
      </c>
      <c r="E47" s="1" t="s">
        <v>64</v>
      </c>
      <c r="F47" s="1" t="str">
        <f>UnitControlCenter!$B$10</f>
        <v>billion 2023 dollars</v>
      </c>
      <c r="G47" s="1" t="s">
        <v>2939</v>
      </c>
    </row>
    <row r="48" spans="1:10" ht="30">
      <c r="A48" s="2" t="s">
        <v>2336</v>
      </c>
      <c r="B48" s="191" t="s">
        <v>2940</v>
      </c>
      <c r="C48" s="43">
        <v>1</v>
      </c>
      <c r="D48" s="1" t="s">
        <v>63</v>
      </c>
      <c r="E48" s="1" t="s">
        <v>64</v>
      </c>
      <c r="F48" s="1" t="str">
        <f>UnitControlCenter!$B$9</f>
        <v>billion 2023 dollars / year</v>
      </c>
      <c r="G48" s="1" t="s">
        <v>2941</v>
      </c>
    </row>
    <row r="49" spans="1:10" ht="135.75" thickBot="1">
      <c r="A49" s="192" t="s">
        <v>2336</v>
      </c>
      <c r="B49" s="194" t="s">
        <v>3014</v>
      </c>
      <c r="C49" s="199">
        <v>1</v>
      </c>
      <c r="D49" s="193" t="s">
        <v>65</v>
      </c>
      <c r="E49" s="193" t="s">
        <v>64</v>
      </c>
      <c r="F49" s="193" t="str">
        <f>UnitControlCenter!$B$9</f>
        <v>billion 2023 dollars / year</v>
      </c>
      <c r="G49" s="193" t="s">
        <v>3018</v>
      </c>
      <c r="H49" s="193" t="s">
        <v>3015</v>
      </c>
      <c r="I49" s="193" t="s">
        <v>3017</v>
      </c>
      <c r="J49" s="193"/>
    </row>
    <row r="50" spans="1:10" ht="45">
      <c r="A50" s="2" t="s">
        <v>2858</v>
      </c>
      <c r="B50" s="191" t="s">
        <v>2875</v>
      </c>
      <c r="C50" s="43">
        <v>1</v>
      </c>
      <c r="D50" s="1" t="s">
        <v>65</v>
      </c>
      <c r="E50" s="1" t="s">
        <v>64</v>
      </c>
      <c r="F50" s="1" t="str">
        <f>UnitControlCenter!$B$11</f>
        <v>jobs</v>
      </c>
      <c r="G50" s="1" t="s">
        <v>2866</v>
      </c>
      <c r="H50" s="1" t="s">
        <v>2865</v>
      </c>
      <c r="I50" s="1" t="s">
        <v>2399</v>
      </c>
    </row>
    <row r="51" spans="1:10" ht="30">
      <c r="A51" s="2" t="s">
        <v>2858</v>
      </c>
      <c r="B51" s="191" t="s">
        <v>3271</v>
      </c>
      <c r="C51" s="43">
        <v>0</v>
      </c>
      <c r="D51" s="1" t="s">
        <v>65</v>
      </c>
      <c r="E51" s="1" t="s">
        <v>66</v>
      </c>
      <c r="F51" s="1" t="str">
        <f>UnitControlCenter!$B$11</f>
        <v>jobs</v>
      </c>
      <c r="G51" s="1" t="s">
        <v>3157</v>
      </c>
      <c r="H51" s="1" t="s">
        <v>3158</v>
      </c>
      <c r="I51" s="1" t="s">
        <v>3159</v>
      </c>
    </row>
    <row r="52" spans="1:10" ht="30">
      <c r="A52" s="2" t="s">
        <v>2858</v>
      </c>
      <c r="B52" s="191" t="s">
        <v>3272</v>
      </c>
      <c r="C52" s="43">
        <v>0</v>
      </c>
      <c r="D52" s="1" t="s">
        <v>65</v>
      </c>
      <c r="E52" s="1" t="s">
        <v>64</v>
      </c>
      <c r="F52" s="1" t="str">
        <f>UnitControlCenter!$B$13</f>
        <v>% change</v>
      </c>
      <c r="G52" s="1" t="s">
        <v>3176</v>
      </c>
      <c r="H52" s="1" t="s">
        <v>3158</v>
      </c>
      <c r="I52" s="1" t="s">
        <v>3159</v>
      </c>
    </row>
    <row r="53" spans="1:10" ht="45">
      <c r="A53" s="2" t="s">
        <v>2858</v>
      </c>
      <c r="B53" s="191" t="s">
        <v>3141</v>
      </c>
      <c r="C53" s="43">
        <v>0</v>
      </c>
      <c r="D53" s="1" t="s">
        <v>65</v>
      </c>
      <c r="E53" s="1" t="s">
        <v>66</v>
      </c>
      <c r="F53" s="1" t="str">
        <f>UnitControlCenter!$B$11</f>
        <v>jobs</v>
      </c>
      <c r="G53" s="1" t="s">
        <v>3180</v>
      </c>
      <c r="H53" s="1" t="s">
        <v>3160</v>
      </c>
      <c r="I53" s="20" t="s">
        <v>3161</v>
      </c>
      <c r="J53" s="20"/>
    </row>
    <row r="54" spans="1:10" ht="45">
      <c r="A54" s="2" t="s">
        <v>2858</v>
      </c>
      <c r="B54" s="191" t="s">
        <v>3173</v>
      </c>
      <c r="C54" s="43">
        <v>0</v>
      </c>
      <c r="D54" s="1" t="s">
        <v>65</v>
      </c>
      <c r="E54" s="1" t="s">
        <v>64</v>
      </c>
      <c r="F54" s="1" t="str">
        <f>UnitControlCenter!$B$13</f>
        <v>% change</v>
      </c>
      <c r="G54" s="1" t="s">
        <v>3179</v>
      </c>
      <c r="H54" s="1" t="s">
        <v>3160</v>
      </c>
      <c r="I54" s="20" t="s">
        <v>3161</v>
      </c>
      <c r="J54" s="20"/>
    </row>
    <row r="55" spans="1:10" ht="30">
      <c r="A55" s="2" t="s">
        <v>2858</v>
      </c>
      <c r="B55" s="191" t="s">
        <v>3146</v>
      </c>
      <c r="C55" s="43">
        <v>0</v>
      </c>
      <c r="D55" s="1" t="s">
        <v>65</v>
      </c>
      <c r="E55" s="1" t="s">
        <v>66</v>
      </c>
      <c r="F55" s="1" t="str">
        <f>UnitControlCenter!$B$11</f>
        <v>jobs</v>
      </c>
      <c r="G55" s="1" t="s">
        <v>3162</v>
      </c>
      <c r="H55" s="1" t="s">
        <v>3163</v>
      </c>
      <c r="I55" s="1" t="s">
        <v>3164</v>
      </c>
    </row>
    <row r="56" spans="1:10" ht="30">
      <c r="A56" s="2" t="s">
        <v>2858</v>
      </c>
      <c r="B56" s="191" t="s">
        <v>3174</v>
      </c>
      <c r="C56" s="43">
        <v>0</v>
      </c>
      <c r="D56" s="1" t="s">
        <v>65</v>
      </c>
      <c r="E56" s="1" t="s">
        <v>64</v>
      </c>
      <c r="F56" s="1" t="str">
        <f>UnitControlCenter!$B$13</f>
        <v>% change</v>
      </c>
      <c r="G56" s="1" t="s">
        <v>3177</v>
      </c>
      <c r="H56" s="1" t="s">
        <v>3163</v>
      </c>
      <c r="I56" s="1" t="s">
        <v>3164</v>
      </c>
    </row>
    <row r="57" spans="1:10" ht="75">
      <c r="A57" s="2" t="s">
        <v>2858</v>
      </c>
      <c r="B57" s="191" t="s">
        <v>3149</v>
      </c>
      <c r="C57" s="43">
        <v>0</v>
      </c>
      <c r="D57" s="1" t="s">
        <v>65</v>
      </c>
      <c r="E57" s="1" t="s">
        <v>66</v>
      </c>
      <c r="F57" s="1" t="str">
        <f>UnitControlCenter!$B$11</f>
        <v>jobs</v>
      </c>
      <c r="G57" s="1" t="s">
        <v>3165</v>
      </c>
      <c r="H57" s="1" t="s">
        <v>3166</v>
      </c>
      <c r="I57" s="1" t="s">
        <v>3167</v>
      </c>
    </row>
    <row r="58" spans="1:10" ht="90">
      <c r="A58" s="2" t="s">
        <v>2858</v>
      </c>
      <c r="B58" s="191" t="s">
        <v>3175</v>
      </c>
      <c r="C58" s="43">
        <v>0</v>
      </c>
      <c r="D58" s="1" t="s">
        <v>65</v>
      </c>
      <c r="E58" s="1" t="s">
        <v>64</v>
      </c>
      <c r="F58" s="1" t="str">
        <f>UnitControlCenter!$B$13</f>
        <v>% change</v>
      </c>
      <c r="G58" s="1" t="s">
        <v>3178</v>
      </c>
      <c r="H58" s="1" t="s">
        <v>3166</v>
      </c>
      <c r="I58" s="1" t="s">
        <v>3167</v>
      </c>
    </row>
    <row r="59" spans="1:10" ht="30">
      <c r="A59" s="2" t="s">
        <v>2858</v>
      </c>
      <c r="B59" s="191" t="s">
        <v>3230</v>
      </c>
      <c r="C59" s="43">
        <v>1</v>
      </c>
      <c r="D59" s="1" t="s">
        <v>65</v>
      </c>
      <c r="E59" s="1" t="s">
        <v>66</v>
      </c>
      <c r="F59" s="1" t="str">
        <f>UnitControlCenter!$B$11</f>
        <v>jobs</v>
      </c>
      <c r="G59" s="1" t="s">
        <v>3231</v>
      </c>
      <c r="H59" s="1" t="s">
        <v>3232</v>
      </c>
      <c r="I59" s="1" t="s">
        <v>3233</v>
      </c>
    </row>
    <row r="60" spans="1:10" ht="30">
      <c r="A60" s="2" t="s">
        <v>2858</v>
      </c>
      <c r="B60" s="191" t="s">
        <v>3234</v>
      </c>
      <c r="C60" s="43">
        <v>1</v>
      </c>
      <c r="D60" s="1" t="s">
        <v>65</v>
      </c>
      <c r="E60" s="1" t="s">
        <v>64</v>
      </c>
      <c r="F60" s="1" t="str">
        <f>UnitControlCenter!$B$13</f>
        <v>% change</v>
      </c>
      <c r="G60" s="1" t="s">
        <v>3235</v>
      </c>
      <c r="H60" s="1" t="s">
        <v>3232</v>
      </c>
      <c r="I60" s="1" t="s">
        <v>3233</v>
      </c>
    </row>
    <row r="61" spans="1:10" ht="30">
      <c r="A61" s="2" t="s">
        <v>2858</v>
      </c>
      <c r="B61" s="191" t="s">
        <v>2919</v>
      </c>
      <c r="C61" s="43">
        <v>1</v>
      </c>
      <c r="D61" s="1" t="s">
        <v>65</v>
      </c>
      <c r="E61" s="1" t="s">
        <v>64</v>
      </c>
      <c r="F61" s="1" t="str">
        <f>UnitControlCenter!$B$11</f>
        <v>jobs</v>
      </c>
      <c r="G61" s="1" t="s">
        <v>2923</v>
      </c>
      <c r="H61" s="1" t="s">
        <v>2922</v>
      </c>
      <c r="I61" s="1" t="s">
        <v>2933</v>
      </c>
    </row>
    <row r="62" spans="1:10" ht="45">
      <c r="A62" s="2" t="s">
        <v>2858</v>
      </c>
      <c r="B62" s="191" t="s">
        <v>2974</v>
      </c>
      <c r="C62" s="43">
        <v>1</v>
      </c>
      <c r="D62" s="1" t="s">
        <v>65</v>
      </c>
      <c r="E62" s="1" t="s">
        <v>64</v>
      </c>
      <c r="F62" s="1" t="str">
        <f>UnitControlCenter!$B$11</f>
        <v>jobs</v>
      </c>
      <c r="G62" s="1" t="s">
        <v>2973</v>
      </c>
      <c r="H62" s="1" t="s">
        <v>2865</v>
      </c>
      <c r="I62" s="1" t="s">
        <v>2399</v>
      </c>
    </row>
    <row r="63" spans="1:10" ht="45">
      <c r="A63" s="2" t="s">
        <v>2858</v>
      </c>
      <c r="B63" s="191" t="s">
        <v>2860</v>
      </c>
      <c r="C63" s="43">
        <v>1</v>
      </c>
      <c r="D63" s="1" t="s">
        <v>65</v>
      </c>
      <c r="E63" s="1" t="s">
        <v>64</v>
      </c>
      <c r="F63" s="1" t="str">
        <f>UnitControlCenter!$B$9</f>
        <v>billion 2023 dollars / year</v>
      </c>
      <c r="G63" s="1" t="s">
        <v>2867</v>
      </c>
      <c r="H63" s="1" t="s">
        <v>2869</v>
      </c>
      <c r="I63" s="1" t="s">
        <v>2399</v>
      </c>
    </row>
    <row r="64" spans="1:10" ht="45">
      <c r="A64" s="2" t="s">
        <v>2858</v>
      </c>
      <c r="B64" s="191" t="s">
        <v>2879</v>
      </c>
      <c r="C64" s="43">
        <v>1</v>
      </c>
      <c r="D64" s="1" t="s">
        <v>65</v>
      </c>
      <c r="E64" s="1" t="s">
        <v>64</v>
      </c>
      <c r="F64" s="1" t="str">
        <f>UnitControlCenter!$B$13</f>
        <v>% change</v>
      </c>
      <c r="G64" s="1" t="s">
        <v>2881</v>
      </c>
      <c r="H64" s="1" t="s">
        <v>2869</v>
      </c>
      <c r="I64" s="1" t="s">
        <v>2399</v>
      </c>
    </row>
    <row r="65" spans="1:10" ht="30">
      <c r="A65" s="2" t="s">
        <v>2858</v>
      </c>
      <c r="B65" s="191" t="s">
        <v>2920</v>
      </c>
      <c r="C65" s="43">
        <v>1</v>
      </c>
      <c r="D65" s="1" t="s">
        <v>65</v>
      </c>
      <c r="E65" s="1" t="s">
        <v>64</v>
      </c>
      <c r="F65" s="1" t="str">
        <f>UnitControlCenter!$B$9</f>
        <v>billion 2023 dollars / year</v>
      </c>
      <c r="G65" s="1" t="s">
        <v>2924</v>
      </c>
      <c r="H65" s="1" t="s">
        <v>2922</v>
      </c>
      <c r="I65" s="1" t="s">
        <v>2933</v>
      </c>
    </row>
    <row r="66" spans="1:10" ht="45">
      <c r="A66" s="2" t="s">
        <v>2858</v>
      </c>
      <c r="B66" s="191" t="s">
        <v>2874</v>
      </c>
      <c r="C66" s="43">
        <v>1</v>
      </c>
      <c r="D66" s="1" t="s">
        <v>65</v>
      </c>
      <c r="E66" s="1" t="s">
        <v>64</v>
      </c>
      <c r="F66" s="1" t="str">
        <f>UnitControlCenter!$B$9</f>
        <v>billion 2023 dollars / year</v>
      </c>
      <c r="G66" s="1" t="s">
        <v>2870</v>
      </c>
      <c r="H66" s="1" t="s">
        <v>2868</v>
      </c>
      <c r="I66" s="1" t="s">
        <v>2399</v>
      </c>
    </row>
    <row r="67" spans="1:10" ht="30">
      <c r="A67" s="2" t="s">
        <v>2858</v>
      </c>
      <c r="B67" s="191" t="s">
        <v>2872</v>
      </c>
      <c r="C67" s="43">
        <v>1</v>
      </c>
      <c r="D67" s="1" t="s">
        <v>63</v>
      </c>
      <c r="E67" s="1" t="s">
        <v>64</v>
      </c>
      <c r="F67" s="1" t="str">
        <f>UnitControlCenter!$B$14</f>
        <v>2023 dollars / employee-year</v>
      </c>
      <c r="G67" s="1" t="s">
        <v>2873</v>
      </c>
    </row>
    <row r="68" spans="1:10" ht="30.75" thickBot="1">
      <c r="A68" s="192" t="s">
        <v>2858</v>
      </c>
      <c r="B68" s="194" t="s">
        <v>2921</v>
      </c>
      <c r="C68" s="199">
        <v>1</v>
      </c>
      <c r="D68" s="193" t="s">
        <v>65</v>
      </c>
      <c r="E68" s="193" t="s">
        <v>64</v>
      </c>
      <c r="F68" s="193" t="str">
        <f>UnitControlCenter!$B$9</f>
        <v>billion 2023 dollars / year</v>
      </c>
      <c r="G68" s="193" t="s">
        <v>2925</v>
      </c>
      <c r="H68" s="193" t="s">
        <v>2922</v>
      </c>
      <c r="I68" s="193" t="s">
        <v>2933</v>
      </c>
      <c r="J68" s="193"/>
    </row>
    <row r="69" spans="1:10" ht="90">
      <c r="A69" s="2" t="s">
        <v>2859</v>
      </c>
      <c r="B69" s="2" t="s">
        <v>2662</v>
      </c>
      <c r="C69" s="43">
        <v>0</v>
      </c>
      <c r="D69" s="1" t="s">
        <v>65</v>
      </c>
      <c r="E69" s="1" t="s">
        <v>64</v>
      </c>
      <c r="F69" s="1" t="str">
        <f>UnitControlCenter!$B$9</f>
        <v>billion 2023 dollars / year</v>
      </c>
      <c r="G69" s="1" t="s">
        <v>2663</v>
      </c>
      <c r="H69" s="1" t="s">
        <v>2664</v>
      </c>
      <c r="I69" s="1" t="s">
        <v>2643</v>
      </c>
    </row>
    <row r="70" spans="1:10" ht="45">
      <c r="A70" s="2" t="s">
        <v>2859</v>
      </c>
      <c r="B70" s="2" t="s">
        <v>2666</v>
      </c>
      <c r="C70" s="43">
        <v>0</v>
      </c>
      <c r="D70" s="1" t="s">
        <v>65</v>
      </c>
      <c r="E70" s="1" t="s">
        <v>64</v>
      </c>
      <c r="F70" s="1" t="str">
        <f>UnitControlCenter!$B$9</f>
        <v>billion 2023 dollars / year</v>
      </c>
      <c r="G70" s="1" t="s">
        <v>2676</v>
      </c>
      <c r="H70" s="1" t="s">
        <v>2677</v>
      </c>
      <c r="I70" s="1" t="s">
        <v>2678</v>
      </c>
    </row>
    <row r="71" spans="1:10" ht="60">
      <c r="A71" s="2" t="s">
        <v>2859</v>
      </c>
      <c r="B71" s="2" t="s">
        <v>2667</v>
      </c>
      <c r="C71" s="43">
        <v>0</v>
      </c>
      <c r="D71" s="1" t="s">
        <v>65</v>
      </c>
      <c r="E71" s="1" t="s">
        <v>64</v>
      </c>
      <c r="F71" s="1" t="str">
        <f>UnitControlCenter!$B$9</f>
        <v>billion 2023 dollars / year</v>
      </c>
      <c r="G71" s="1" t="s">
        <v>2687</v>
      </c>
      <c r="H71" s="1" t="s">
        <v>2685</v>
      </c>
      <c r="I71" s="1" t="s">
        <v>2686</v>
      </c>
    </row>
    <row r="72" spans="1:10" ht="45">
      <c r="A72" s="2" t="s">
        <v>2859</v>
      </c>
      <c r="B72" s="2" t="s">
        <v>2668</v>
      </c>
      <c r="C72" s="43">
        <v>0</v>
      </c>
      <c r="D72" s="1" t="s">
        <v>65</v>
      </c>
      <c r="E72" s="1" t="s">
        <v>64</v>
      </c>
      <c r="F72" s="1" t="str">
        <f>UnitControlCenter!$B$9</f>
        <v>billion 2023 dollars / year</v>
      </c>
      <c r="G72" s="1" t="s">
        <v>2681</v>
      </c>
      <c r="H72" s="1" t="s">
        <v>2677</v>
      </c>
      <c r="I72" s="1" t="s">
        <v>2679</v>
      </c>
    </row>
    <row r="73" spans="1:10" ht="45">
      <c r="A73" s="2" t="s">
        <v>2859</v>
      </c>
      <c r="B73" s="2" t="s">
        <v>2669</v>
      </c>
      <c r="C73" s="43">
        <v>0</v>
      </c>
      <c r="D73" s="1" t="s">
        <v>65</v>
      </c>
      <c r="E73" s="1" t="s">
        <v>64</v>
      </c>
      <c r="F73" s="1" t="str">
        <f>UnitControlCenter!$B$9</f>
        <v>billion 2023 dollars / year</v>
      </c>
      <c r="G73" s="1" t="s">
        <v>2682</v>
      </c>
      <c r="H73" s="1" t="s">
        <v>2677</v>
      </c>
      <c r="I73" s="1" t="s">
        <v>2680</v>
      </c>
    </row>
    <row r="74" spans="1:10" ht="60">
      <c r="A74" s="2" t="s">
        <v>2859</v>
      </c>
      <c r="B74" s="2" t="s">
        <v>2670</v>
      </c>
      <c r="C74" s="43">
        <v>0</v>
      </c>
      <c r="D74" s="1" t="s">
        <v>65</v>
      </c>
      <c r="E74" s="1" t="s">
        <v>64</v>
      </c>
      <c r="F74" s="1" t="str">
        <f>UnitControlCenter!$B$9</f>
        <v>billion 2023 dollars / year</v>
      </c>
      <c r="G74" s="1" t="s">
        <v>2688</v>
      </c>
      <c r="H74" s="1" t="s">
        <v>2685</v>
      </c>
      <c r="I74" s="1" t="s">
        <v>2686</v>
      </c>
    </row>
    <row r="75" spans="1:10" ht="60">
      <c r="A75" s="2" t="s">
        <v>2859</v>
      </c>
      <c r="B75" s="2" t="s">
        <v>2671</v>
      </c>
      <c r="C75" s="43">
        <v>0</v>
      </c>
      <c r="D75" s="1" t="s">
        <v>65</v>
      </c>
      <c r="E75" s="1" t="s">
        <v>64</v>
      </c>
      <c r="F75" s="1" t="str">
        <f>UnitControlCenter!$B$9</f>
        <v>billion 2023 dollars / year</v>
      </c>
      <c r="G75" s="1" t="s">
        <v>2689</v>
      </c>
      <c r="H75" s="1" t="s">
        <v>2685</v>
      </c>
      <c r="I75" s="1" t="s">
        <v>2686</v>
      </c>
    </row>
    <row r="76" spans="1:10" ht="75">
      <c r="A76" s="2" t="s">
        <v>2859</v>
      </c>
      <c r="B76" s="2" t="s">
        <v>2672</v>
      </c>
      <c r="C76" s="43">
        <v>0</v>
      </c>
      <c r="D76" s="1" t="s">
        <v>65</v>
      </c>
      <c r="E76" s="1" t="s">
        <v>64</v>
      </c>
      <c r="F76" s="1" t="str">
        <f>UnitControlCenter!$B$9</f>
        <v>billion 2023 dollars / year</v>
      </c>
      <c r="G76" s="1" t="s">
        <v>2690</v>
      </c>
      <c r="H76" s="1" t="s">
        <v>2685</v>
      </c>
      <c r="I76" s="1" t="s">
        <v>2686</v>
      </c>
    </row>
    <row r="77" spans="1:10" ht="75">
      <c r="A77" s="2" t="s">
        <v>2859</v>
      </c>
      <c r="B77" s="2" t="s">
        <v>2695</v>
      </c>
      <c r="C77" s="43">
        <v>0</v>
      </c>
      <c r="D77" s="1" t="s">
        <v>65</v>
      </c>
      <c r="E77" s="1" t="s">
        <v>64</v>
      </c>
      <c r="F77" s="1" t="str">
        <f>UnitControlCenter!$B$9</f>
        <v>billion 2023 dollars / year</v>
      </c>
      <c r="G77" s="1" t="s">
        <v>2693</v>
      </c>
      <c r="H77" s="1" t="s">
        <v>2685</v>
      </c>
      <c r="I77" s="1" t="s">
        <v>2691</v>
      </c>
    </row>
    <row r="78" spans="1:10" ht="60.75" thickBot="1">
      <c r="A78" s="192" t="s">
        <v>2859</v>
      </c>
      <c r="B78" s="192" t="s">
        <v>2696</v>
      </c>
      <c r="C78" s="199">
        <v>0</v>
      </c>
      <c r="D78" s="193" t="s">
        <v>65</v>
      </c>
      <c r="E78" s="193" t="s">
        <v>64</v>
      </c>
      <c r="F78" s="193" t="str">
        <f>UnitControlCenter!$B$9</f>
        <v>billion 2023 dollars / year</v>
      </c>
      <c r="G78" s="193" t="s">
        <v>2694</v>
      </c>
      <c r="H78" s="193" t="s">
        <v>2685</v>
      </c>
      <c r="I78" s="193" t="s">
        <v>2692</v>
      </c>
      <c r="J78" s="193"/>
    </row>
    <row r="79" spans="1:10" ht="30">
      <c r="A79" s="2" t="s">
        <v>2337</v>
      </c>
      <c r="B79" s="2" t="s">
        <v>2975</v>
      </c>
      <c r="C79" s="43">
        <v>1</v>
      </c>
      <c r="D79" s="1" t="s">
        <v>63</v>
      </c>
      <c r="E79" s="1" t="s">
        <v>2977</v>
      </c>
      <c r="F79" s="1" t="str">
        <f>UnitControlCenter!$B$12</f>
        <v>incidents / year</v>
      </c>
      <c r="G79" s="1" t="s">
        <v>2904</v>
      </c>
    </row>
    <row r="80" spans="1:10">
      <c r="A80" s="2" t="s">
        <v>2337</v>
      </c>
      <c r="B80" s="2" t="s">
        <v>3186</v>
      </c>
      <c r="C80" s="43">
        <v>1</v>
      </c>
      <c r="D80" s="1" t="s">
        <v>63</v>
      </c>
      <c r="E80" s="1" t="s">
        <v>64</v>
      </c>
      <c r="F80" s="1" t="str">
        <f>UnitControlCenter!$B$13</f>
        <v>% change</v>
      </c>
      <c r="G80" s="1" t="s">
        <v>3187</v>
      </c>
    </row>
    <row r="81" spans="1:10" ht="30">
      <c r="A81" s="2" t="s">
        <v>2337</v>
      </c>
      <c r="B81" s="2" t="s">
        <v>3269</v>
      </c>
      <c r="C81" s="43">
        <v>1</v>
      </c>
      <c r="D81" s="1" t="s">
        <v>65</v>
      </c>
      <c r="E81" s="1" t="s">
        <v>66</v>
      </c>
      <c r="F81" s="1" t="str">
        <f>UnitControlCenter!$B$12</f>
        <v>incidents / year</v>
      </c>
      <c r="G81" s="1" t="s">
        <v>3170</v>
      </c>
      <c r="H81" s="1" t="s">
        <v>3158</v>
      </c>
      <c r="I81" s="1" t="s">
        <v>3159</v>
      </c>
    </row>
    <row r="82" spans="1:10" ht="30">
      <c r="A82" s="2" t="s">
        <v>2337</v>
      </c>
      <c r="B82" s="2" t="s">
        <v>3270</v>
      </c>
      <c r="C82" s="43">
        <v>1</v>
      </c>
      <c r="D82" s="1" t="s">
        <v>65</v>
      </c>
      <c r="E82" s="1" t="s">
        <v>64</v>
      </c>
      <c r="F82" s="1" t="str">
        <f>UnitControlCenter!$B$13</f>
        <v>% change</v>
      </c>
      <c r="G82" s="1" t="s">
        <v>3181</v>
      </c>
      <c r="H82" s="1" t="s">
        <v>3158</v>
      </c>
      <c r="I82" s="1" t="s">
        <v>3159</v>
      </c>
    </row>
    <row r="83" spans="1:10" ht="45">
      <c r="A83" s="2" t="s">
        <v>2337</v>
      </c>
      <c r="B83" s="2" t="s">
        <v>3168</v>
      </c>
      <c r="C83" s="43">
        <v>1</v>
      </c>
      <c r="D83" s="1" t="s">
        <v>65</v>
      </c>
      <c r="E83" s="1" t="s">
        <v>66</v>
      </c>
      <c r="F83" s="1" t="str">
        <f>UnitControlCenter!$B$12</f>
        <v>incidents / year</v>
      </c>
      <c r="G83" s="1" t="s">
        <v>3171</v>
      </c>
      <c r="H83" s="1" t="s">
        <v>3160</v>
      </c>
      <c r="I83" s="20" t="s">
        <v>3161</v>
      </c>
      <c r="J83" s="20"/>
    </row>
    <row r="84" spans="1:10" ht="45">
      <c r="A84" s="2" t="s">
        <v>2337</v>
      </c>
      <c r="B84" s="2" t="s">
        <v>3184</v>
      </c>
      <c r="C84" s="43">
        <v>1</v>
      </c>
      <c r="D84" s="1" t="s">
        <v>65</v>
      </c>
      <c r="E84" s="1" t="s">
        <v>64</v>
      </c>
      <c r="F84" s="1" t="str">
        <f>UnitControlCenter!$B$13</f>
        <v>% change</v>
      </c>
      <c r="G84" s="1" t="s">
        <v>3182</v>
      </c>
      <c r="H84" s="1" t="s">
        <v>3160</v>
      </c>
      <c r="I84" s="20" t="s">
        <v>3161</v>
      </c>
      <c r="J84" s="20"/>
    </row>
    <row r="85" spans="1:10" ht="30">
      <c r="A85" s="2" t="s">
        <v>2337</v>
      </c>
      <c r="B85" s="2" t="s">
        <v>3169</v>
      </c>
      <c r="C85" s="43">
        <v>1</v>
      </c>
      <c r="D85" s="1" t="s">
        <v>65</v>
      </c>
      <c r="E85" s="1" t="s">
        <v>66</v>
      </c>
      <c r="F85" s="1" t="str">
        <f>UnitControlCenter!$B$12</f>
        <v>incidents / year</v>
      </c>
      <c r="G85" s="1" t="s">
        <v>3172</v>
      </c>
      <c r="H85" s="1" t="s">
        <v>3163</v>
      </c>
      <c r="I85" s="1" t="s">
        <v>3164</v>
      </c>
    </row>
    <row r="86" spans="1:10" ht="30">
      <c r="A86" s="2" t="s">
        <v>2337</v>
      </c>
      <c r="B86" s="2" t="s">
        <v>3185</v>
      </c>
      <c r="C86" s="43">
        <v>1</v>
      </c>
      <c r="D86" s="1" t="s">
        <v>65</v>
      </c>
      <c r="E86" s="1" t="s">
        <v>64</v>
      </c>
      <c r="F86" s="1" t="str">
        <f>UnitControlCenter!$B$13</f>
        <v>% change</v>
      </c>
      <c r="G86" s="1" t="s">
        <v>3183</v>
      </c>
      <c r="H86" s="1" t="s">
        <v>3163</v>
      </c>
      <c r="I86" s="1" t="s">
        <v>3164</v>
      </c>
    </row>
    <row r="87" spans="1:10">
      <c r="A87" s="2" t="s">
        <v>2337</v>
      </c>
      <c r="B87" s="2" t="s">
        <v>2896</v>
      </c>
      <c r="C87" s="43">
        <v>0</v>
      </c>
      <c r="D87" s="1" t="s">
        <v>63</v>
      </c>
      <c r="E87" s="1" t="s">
        <v>64</v>
      </c>
      <c r="F87" s="1" t="str">
        <f>UnitControlCenter!$B$12</f>
        <v>incidents / year</v>
      </c>
      <c r="G87" s="1" t="s">
        <v>2904</v>
      </c>
    </row>
    <row r="88" spans="1:10" ht="30">
      <c r="A88" s="2" t="s">
        <v>2337</v>
      </c>
      <c r="B88" s="2" t="s">
        <v>2338</v>
      </c>
      <c r="C88" s="43">
        <v>1</v>
      </c>
      <c r="D88" s="1" t="s">
        <v>63</v>
      </c>
      <c r="E88" s="1" t="s">
        <v>64</v>
      </c>
      <c r="F88" s="1" t="str">
        <f>UnitControlCenter!$B$9</f>
        <v>billion 2023 dollars / year</v>
      </c>
      <c r="G88" s="1" t="s">
        <v>67</v>
      </c>
    </row>
    <row r="89" spans="1:10">
      <c r="A89" s="2" t="s">
        <v>2337</v>
      </c>
      <c r="B89" s="2" t="s">
        <v>2897</v>
      </c>
      <c r="C89" s="43">
        <v>1</v>
      </c>
      <c r="D89" s="1" t="s">
        <v>63</v>
      </c>
      <c r="E89" s="1" t="s">
        <v>64</v>
      </c>
      <c r="F89" s="1" t="str">
        <f>UnitControlCenter!$B$12</f>
        <v>incidents / year</v>
      </c>
      <c r="G89" s="1" t="s">
        <v>2905</v>
      </c>
    </row>
    <row r="90" spans="1:10" ht="30">
      <c r="A90" s="2" t="s">
        <v>2337</v>
      </c>
      <c r="B90" s="2" t="s">
        <v>2898</v>
      </c>
      <c r="C90" s="43">
        <v>1</v>
      </c>
      <c r="D90" s="1" t="s">
        <v>63</v>
      </c>
      <c r="E90" s="1" t="s">
        <v>64</v>
      </c>
      <c r="F90" s="1" t="str">
        <f>UnitControlCenter!$B$12</f>
        <v>incidents / year</v>
      </c>
      <c r="G90" s="1" t="s">
        <v>2906</v>
      </c>
    </row>
    <row r="91" spans="1:10">
      <c r="A91" s="2" t="s">
        <v>2337</v>
      </c>
      <c r="B91" s="2" t="s">
        <v>2911</v>
      </c>
      <c r="C91" s="43">
        <v>1</v>
      </c>
      <c r="D91" s="1" t="s">
        <v>63</v>
      </c>
      <c r="E91" s="1" t="s">
        <v>64</v>
      </c>
      <c r="F91" s="1" t="str">
        <f>UnitControlCenter!$B$12</f>
        <v>incidents / year</v>
      </c>
      <c r="G91" s="1" t="s">
        <v>2912</v>
      </c>
    </row>
    <row r="92" spans="1:10" ht="30">
      <c r="A92" s="2" t="s">
        <v>2337</v>
      </c>
      <c r="B92" s="2" t="s">
        <v>2899</v>
      </c>
      <c r="C92" s="43">
        <v>1</v>
      </c>
      <c r="D92" s="1" t="s">
        <v>63</v>
      </c>
      <c r="E92" s="1" t="s">
        <v>64</v>
      </c>
      <c r="F92" s="1" t="str">
        <f>UnitControlCenter!$B$12</f>
        <v>incidents / year</v>
      </c>
      <c r="G92" s="1" t="s">
        <v>2907</v>
      </c>
    </row>
    <row r="93" spans="1:10">
      <c r="A93" s="2" t="s">
        <v>2337</v>
      </c>
      <c r="B93" s="2" t="s">
        <v>2900</v>
      </c>
      <c r="C93" s="43">
        <v>1</v>
      </c>
      <c r="D93" s="1" t="s">
        <v>63</v>
      </c>
      <c r="E93" s="1" t="s">
        <v>64</v>
      </c>
      <c r="F93" s="1" t="str">
        <f>UnitControlCenter!$B$12</f>
        <v>incidents / year</v>
      </c>
      <c r="G93" s="1" t="s">
        <v>2908</v>
      </c>
    </row>
    <row r="94" spans="1:10">
      <c r="A94" s="2" t="s">
        <v>2337</v>
      </c>
      <c r="B94" s="2" t="s">
        <v>2901</v>
      </c>
      <c r="C94" s="43">
        <v>1</v>
      </c>
      <c r="D94" s="1" t="s">
        <v>63</v>
      </c>
      <c r="E94" s="1" t="s">
        <v>64</v>
      </c>
      <c r="F94" s="1" t="str">
        <f>UnitControlCenter!$B$12</f>
        <v>incidents / year</v>
      </c>
      <c r="G94" s="1" t="s">
        <v>2909</v>
      </c>
    </row>
    <row r="95" spans="1:10" ht="30.75" thickBot="1">
      <c r="A95" s="192" t="s">
        <v>2337</v>
      </c>
      <c r="B95" s="192" t="s">
        <v>2902</v>
      </c>
      <c r="C95" s="199">
        <v>1</v>
      </c>
      <c r="D95" s="193" t="s">
        <v>63</v>
      </c>
      <c r="E95" s="193" t="s">
        <v>64</v>
      </c>
      <c r="F95" s="193" t="str">
        <f>UnitControlCenter!$B$12</f>
        <v>incidents / year</v>
      </c>
      <c r="G95" s="193" t="s">
        <v>2910</v>
      </c>
      <c r="H95" s="193"/>
      <c r="I95" s="193"/>
      <c r="J95" s="193"/>
    </row>
    <row r="96" spans="1:10" ht="225">
      <c r="A96" s="2" t="s">
        <v>2464</v>
      </c>
      <c r="B96" s="2" t="s">
        <v>2339</v>
      </c>
      <c r="C96" s="43">
        <v>1</v>
      </c>
      <c r="D96" s="1" t="s">
        <v>65</v>
      </c>
      <c r="E96" s="1" t="s">
        <v>66</v>
      </c>
      <c r="F96" s="1" t="str">
        <f>UnitControlCenter!$B$16</f>
        <v>terawatt-hours (TWh) / year</v>
      </c>
      <c r="G96" s="1" t="s">
        <v>3681</v>
      </c>
      <c r="H96" s="1" t="s">
        <v>3675</v>
      </c>
      <c r="I96" s="1" t="s">
        <v>3676</v>
      </c>
    </row>
    <row r="97" spans="1:10" ht="270">
      <c r="A97" s="2" t="s">
        <v>2464</v>
      </c>
      <c r="B97" s="2" t="s">
        <v>2340</v>
      </c>
      <c r="C97" s="43">
        <v>1</v>
      </c>
      <c r="D97" s="1" t="s">
        <v>65</v>
      </c>
      <c r="E97" s="1" t="s">
        <v>64</v>
      </c>
      <c r="F97" s="1" t="str">
        <f>UnitControlCenter!$B$16</f>
        <v>terawatt-hours (TWh) / year</v>
      </c>
      <c r="G97" s="1" t="s">
        <v>3682</v>
      </c>
      <c r="H97" s="1" t="s">
        <v>3675</v>
      </c>
      <c r="I97" s="1" t="s">
        <v>3676</v>
      </c>
    </row>
    <row r="98" spans="1:10" ht="225">
      <c r="A98" s="2" t="s">
        <v>2464</v>
      </c>
      <c r="B98" s="2" t="s">
        <v>2341</v>
      </c>
      <c r="C98" s="43">
        <v>1</v>
      </c>
      <c r="D98" s="1" t="s">
        <v>65</v>
      </c>
      <c r="E98" s="1" t="s">
        <v>66</v>
      </c>
      <c r="F98" s="1" t="str">
        <f>UnitControlCenter!$B$21</f>
        <v>gigawatts (GW) / year</v>
      </c>
      <c r="G98" s="1" t="s">
        <v>3683</v>
      </c>
      <c r="H98" s="1" t="s">
        <v>3679</v>
      </c>
      <c r="I98" s="1" t="s">
        <v>3677</v>
      </c>
    </row>
    <row r="99" spans="1:10" ht="255">
      <c r="A99" s="2" t="s">
        <v>2464</v>
      </c>
      <c r="B99" s="2" t="s">
        <v>2342</v>
      </c>
      <c r="C99" s="43">
        <v>1</v>
      </c>
      <c r="D99" s="1" t="s">
        <v>65</v>
      </c>
      <c r="E99" s="1" t="s">
        <v>64</v>
      </c>
      <c r="F99" s="1" t="str">
        <f>UnitControlCenter!$B$21</f>
        <v>gigawatts (GW) / year</v>
      </c>
      <c r="G99" s="1" t="s">
        <v>3684</v>
      </c>
      <c r="H99" s="1" t="s">
        <v>3680</v>
      </c>
      <c r="I99" s="1" t="s">
        <v>3678</v>
      </c>
    </row>
    <row r="100" spans="1:10" ht="45">
      <c r="A100" s="2" t="s">
        <v>2464</v>
      </c>
      <c r="B100" s="2" t="s">
        <v>2465</v>
      </c>
      <c r="C100" s="43">
        <v>1</v>
      </c>
      <c r="D100" s="1" t="s">
        <v>65</v>
      </c>
      <c r="E100" s="1" t="s">
        <v>66</v>
      </c>
      <c r="F100" s="1" t="str">
        <f>UnitControlCenter!$B$16</f>
        <v>terawatt-hours (TWh) / year</v>
      </c>
      <c r="G100" s="1" t="s">
        <v>2829</v>
      </c>
      <c r="H100" s="1" t="s">
        <v>2830</v>
      </c>
      <c r="I100" s="1" t="s">
        <v>2499</v>
      </c>
    </row>
    <row r="101" spans="1:10" ht="30">
      <c r="A101" s="2" t="s">
        <v>2464</v>
      </c>
      <c r="B101" s="2" t="s">
        <v>3334</v>
      </c>
      <c r="C101" s="43">
        <v>1</v>
      </c>
      <c r="D101" s="1" t="s">
        <v>63</v>
      </c>
      <c r="E101" s="1" t="s">
        <v>64</v>
      </c>
      <c r="F101" s="1" t="str">
        <f>UnitControlCenter!B18</f>
        <v>%</v>
      </c>
      <c r="G101" s="1" t="s">
        <v>3337</v>
      </c>
    </row>
    <row r="102" spans="1:10" ht="30">
      <c r="A102" s="2" t="s">
        <v>2464</v>
      </c>
      <c r="B102" s="2" t="s">
        <v>3339</v>
      </c>
      <c r="C102" s="43">
        <v>1</v>
      </c>
      <c r="D102" s="1" t="s">
        <v>63</v>
      </c>
      <c r="E102" s="1" t="s">
        <v>64</v>
      </c>
      <c r="F102" s="1" t="str">
        <f>UnitControlCenter!B19</f>
        <v>metric tons CO2e / megawatt-hour (MWh)</v>
      </c>
      <c r="G102" s="1" t="s">
        <v>3338</v>
      </c>
    </row>
    <row r="103" spans="1:10" ht="30.75" thickBot="1">
      <c r="A103" s="192" t="s">
        <v>2464</v>
      </c>
      <c r="B103" s="192" t="s">
        <v>3346</v>
      </c>
      <c r="C103" s="199">
        <v>1</v>
      </c>
      <c r="D103" s="193" t="s">
        <v>63</v>
      </c>
      <c r="E103" s="193" t="s">
        <v>64</v>
      </c>
      <c r="F103" s="193" t="str">
        <f>UnitControlCenter!B20</f>
        <v>kilowatt-hour / 2023 dollar</v>
      </c>
      <c r="G103" s="193" t="s">
        <v>3347</v>
      </c>
      <c r="H103" s="193"/>
      <c r="I103" s="193"/>
      <c r="J103" s="193"/>
    </row>
    <row r="104" spans="1:10" ht="195">
      <c r="A104" s="2" t="s">
        <v>3117</v>
      </c>
      <c r="B104" s="2" t="s">
        <v>2343</v>
      </c>
      <c r="C104" s="43">
        <v>1</v>
      </c>
      <c r="D104" s="1" t="s">
        <v>65</v>
      </c>
      <c r="E104" s="1" t="s">
        <v>2355</v>
      </c>
      <c r="F104" s="1" t="str">
        <f>UnitControlCenter!$B$22</f>
        <v>2023 dollars / megawatt-hour (MWh)</v>
      </c>
      <c r="G104" s="1" t="s">
        <v>3596</v>
      </c>
      <c r="H104" s="1" t="s">
        <v>3671</v>
      </c>
      <c r="I104" s="43" t="s">
        <v>3673</v>
      </c>
    </row>
    <row r="105" spans="1:10" ht="30">
      <c r="A105" s="2" t="s">
        <v>3117</v>
      </c>
      <c r="B105" s="2" t="s">
        <v>2344</v>
      </c>
      <c r="C105" s="43">
        <v>1</v>
      </c>
      <c r="D105" s="1" t="s">
        <v>65</v>
      </c>
      <c r="E105" s="1" t="s">
        <v>66</v>
      </c>
      <c r="F105" s="1" t="str">
        <f>UnitControlCenter!$B$16</f>
        <v>terawatt-hours (TWh) / year</v>
      </c>
      <c r="G105" s="1" t="s">
        <v>2768</v>
      </c>
      <c r="H105" s="1" t="s">
        <v>2769</v>
      </c>
      <c r="I105" s="1" t="s">
        <v>2770</v>
      </c>
    </row>
    <row r="106" spans="1:10" ht="120">
      <c r="A106" s="2" t="s">
        <v>3117</v>
      </c>
      <c r="B106" s="2" t="s">
        <v>3118</v>
      </c>
      <c r="C106" s="43">
        <v>1</v>
      </c>
      <c r="D106" s="1" t="s">
        <v>65</v>
      </c>
      <c r="E106" s="1" t="s">
        <v>66</v>
      </c>
      <c r="F106" s="1" t="str">
        <f>UnitControlCenter!$B$3</f>
        <v>million metric tons / year</v>
      </c>
      <c r="G106" s="1" t="s">
        <v>3598</v>
      </c>
      <c r="H106" s="1" t="s">
        <v>3672</v>
      </c>
      <c r="I106" s="43" t="s">
        <v>3674</v>
      </c>
    </row>
    <row r="107" spans="1:10" ht="225">
      <c r="A107" s="2" t="s">
        <v>3117</v>
      </c>
      <c r="B107" s="2" t="s">
        <v>2458</v>
      </c>
      <c r="C107" s="43">
        <v>1</v>
      </c>
      <c r="D107" s="1" t="s">
        <v>65</v>
      </c>
      <c r="E107" s="1" t="s">
        <v>66</v>
      </c>
      <c r="F107" s="1" t="str">
        <f>UnitControlCenter!$B$23</f>
        <v>cubic km / yr</v>
      </c>
      <c r="G107" s="1" t="s">
        <v>3597</v>
      </c>
      <c r="H107" s="1" t="s">
        <v>3671</v>
      </c>
      <c r="I107" s="43" t="s">
        <v>3673</v>
      </c>
    </row>
    <row r="108" spans="1:10" s="193" customFormat="1" ht="225.75" thickBot="1">
      <c r="A108" s="192" t="s">
        <v>3117</v>
      </c>
      <c r="B108" s="192" t="s">
        <v>2459</v>
      </c>
      <c r="C108" s="199">
        <v>1</v>
      </c>
      <c r="D108" s="193" t="s">
        <v>65</v>
      </c>
      <c r="E108" s="193" t="s">
        <v>66</v>
      </c>
      <c r="F108" s="193" t="str">
        <f>UnitControlCenter!$B$23</f>
        <v>cubic km / yr</v>
      </c>
      <c r="G108" s="193" t="s">
        <v>3599</v>
      </c>
      <c r="H108" s="1" t="s">
        <v>3671</v>
      </c>
      <c r="I108" s="43" t="s">
        <v>3673</v>
      </c>
    </row>
    <row r="109" spans="1:10" ht="409.5">
      <c r="A109" s="2" t="s">
        <v>3557</v>
      </c>
      <c r="B109" s="2" t="s">
        <v>3558</v>
      </c>
      <c r="C109" s="43">
        <v>1</v>
      </c>
      <c r="D109" s="1" t="s">
        <v>65</v>
      </c>
      <c r="E109" s="1" t="s">
        <v>3564</v>
      </c>
      <c r="F109" s="1" t="str">
        <f>UnitControlCenter!$B$17</f>
        <v>terawatt-hours (TWh)</v>
      </c>
      <c r="G109" s="1" t="s">
        <v>3627</v>
      </c>
      <c r="H109" s="1" t="s">
        <v>3623</v>
      </c>
      <c r="I109" s="1" t="s">
        <v>3624</v>
      </c>
    </row>
    <row r="110" spans="1:10" ht="409.5">
      <c r="A110" s="2" t="s">
        <v>3557</v>
      </c>
      <c r="B110" s="2" t="s">
        <v>3559</v>
      </c>
      <c r="C110" s="43">
        <v>1</v>
      </c>
      <c r="D110" s="1" t="s">
        <v>65</v>
      </c>
      <c r="E110" s="1" t="s">
        <v>3564</v>
      </c>
      <c r="F110" s="1" t="str">
        <f>UnitControlCenter!$B$17</f>
        <v>terawatt-hours (TWh)</v>
      </c>
      <c r="G110" s="1" t="s">
        <v>3628</v>
      </c>
      <c r="H110" s="373" t="str">
        <f>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373" t="str">
        <f>I$109</f>
        <v>abd8a4, af64ff, b49f00, ff9999, e5ffcc, 620e7a, 65fffb, 00b050, ff6400, ffff00, f1bb18, c2dffd, 087bf1, 004185, ccff33, 04ffaf, bfb088, ff00ff, 000000, ad6600, 740000, f593e0, 9b1cb0, c01b00, ff0000, 6e8000, 004d10, 009999, 969696, b49f00, af64ff</v>
      </c>
    </row>
    <row r="111" spans="1:10" ht="409.5">
      <c r="A111" s="2" t="s">
        <v>3557</v>
      </c>
      <c r="B111" s="2" t="s">
        <v>3560</v>
      </c>
      <c r="C111" s="43">
        <v>1</v>
      </c>
      <c r="D111" s="1" t="s">
        <v>65</v>
      </c>
      <c r="E111" s="1" t="s">
        <v>3564</v>
      </c>
      <c r="F111" s="1" t="str">
        <f>UnitControlCenter!$B$17</f>
        <v>terawatt-hours (TWh)</v>
      </c>
      <c r="G111" s="1" t="s">
        <v>3629</v>
      </c>
      <c r="H111" s="373" t="str">
        <f t="shared" ref="H111:I114" si="0">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373" t="str">
        <f t="shared" si="0"/>
        <v>abd8a4, af64ff, b49f00, ff9999, e5ffcc, 620e7a, 65fffb, 00b050, ff6400, ffff00, f1bb18, c2dffd, 087bf1, 004185, ccff33, 04ffaf, bfb088, ff00ff, 000000, ad6600, 740000, f593e0, 9b1cb0, c01b00, ff0000, 6e8000, 004d10, 009999, 969696, b49f00, af64ff</v>
      </c>
    </row>
    <row r="112" spans="1:10" ht="409.5">
      <c r="A112" s="2" t="s">
        <v>3557</v>
      </c>
      <c r="B112" s="2" t="s">
        <v>3561</v>
      </c>
      <c r="C112" s="43">
        <v>1</v>
      </c>
      <c r="D112" s="1" t="s">
        <v>65</v>
      </c>
      <c r="E112" s="1" t="s">
        <v>3564</v>
      </c>
      <c r="F112" s="1" t="str">
        <f>UnitControlCenter!$B$17</f>
        <v>terawatt-hours (TWh)</v>
      </c>
      <c r="G112" s="1" t="s">
        <v>3630</v>
      </c>
      <c r="H112" s="373"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373" t="str">
        <f t="shared" si="0"/>
        <v>abd8a4, af64ff, b49f00, ff9999, e5ffcc, 620e7a, 65fffb, 00b050, ff6400, ffff00, f1bb18, c2dffd, 087bf1, 004185, ccff33, 04ffaf, bfb088, ff00ff, 000000, ad6600, 740000, f593e0, 9b1cb0, c01b00, ff0000, 6e8000, 004d10, 009999, 969696, b49f00, af64ff</v>
      </c>
    </row>
    <row r="113" spans="1:10" ht="409.5">
      <c r="A113" s="2" t="s">
        <v>3557</v>
      </c>
      <c r="B113" s="2" t="s">
        <v>3562</v>
      </c>
      <c r="C113" s="43">
        <v>1</v>
      </c>
      <c r="D113" s="1" t="s">
        <v>65</v>
      </c>
      <c r="E113" s="1" t="s">
        <v>3564</v>
      </c>
      <c r="F113" s="1" t="str">
        <f>UnitControlCenter!$B$17</f>
        <v>terawatt-hours (TWh)</v>
      </c>
      <c r="G113" s="1" t="s">
        <v>3625</v>
      </c>
      <c r="H113" s="373"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373" t="str">
        <f t="shared" si="0"/>
        <v>abd8a4, af64ff, b49f00, ff9999, e5ffcc, 620e7a, 65fffb, 00b050, ff6400, ffff00, f1bb18, c2dffd, 087bf1, 004185, ccff33, 04ffaf, bfb088, ff00ff, 000000, ad6600, 740000, f593e0, 9b1cb0, c01b00, ff0000, 6e8000, 004d10, 009999, 969696, b49f00, af64ff</v>
      </c>
    </row>
    <row r="114" spans="1:10" ht="409.5">
      <c r="A114" s="2" t="s">
        <v>3557</v>
      </c>
      <c r="B114" s="2" t="s">
        <v>3563</v>
      </c>
      <c r="C114" s="43">
        <v>1</v>
      </c>
      <c r="D114" s="1" t="s">
        <v>65</v>
      </c>
      <c r="E114" s="1" t="s">
        <v>3564</v>
      </c>
      <c r="F114" s="1" t="str">
        <f>UnitControlCenter!$B$17</f>
        <v>terawatt-hours (TWh)</v>
      </c>
      <c r="G114" s="1" t="s">
        <v>3626</v>
      </c>
      <c r="H114" s="373"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73" t="str">
        <f t="shared" si="0"/>
        <v>abd8a4, af64ff, b49f00, ff9999, e5ffcc, 620e7a, 65fffb, 00b050, ff6400, ffff00, f1bb18, c2dffd, 087bf1, 004185, ccff33, 04ffaf, bfb088, ff00ff, 000000, ad6600, 740000, f593e0, 9b1cb0, c01b00, ff0000, 6e8000, 004d10, 009999, 969696, b49f00, af64ff</v>
      </c>
    </row>
    <row r="115" spans="1:10" ht="409.5">
      <c r="A115" s="2" t="s">
        <v>3557</v>
      </c>
      <c r="B115" s="2" t="s">
        <v>3567</v>
      </c>
      <c r="C115" s="43">
        <v>1</v>
      </c>
      <c r="D115" s="1" t="s">
        <v>65</v>
      </c>
      <c r="E115" s="1" t="s">
        <v>3565</v>
      </c>
      <c r="F115" s="1" t="str">
        <f>UnitControlCenter!$B$17</f>
        <v>terawatt-hours (TWh)</v>
      </c>
      <c r="G115" s="363" t="str">
        <f>G109</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5" s="363" t="str">
        <f t="shared" ref="H115:I115" si="1">H109</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63" t="str">
        <f t="shared" si="1"/>
        <v>abd8a4, af64ff, b49f00, ff9999, e5ffcc, 620e7a, 65fffb, 00b050, ff6400, ffff00, f1bb18, c2dffd, 087bf1, 004185, ccff33, 04ffaf, bfb088, ff00ff, 000000, ad6600, 740000, f593e0, 9b1cb0, c01b00, ff0000, 6e8000, 004d10, 009999, 969696, b49f00, af64ff</v>
      </c>
      <c r="J115" s="363"/>
    </row>
    <row r="116" spans="1:10" ht="409.5">
      <c r="A116" s="2" t="s">
        <v>3557</v>
      </c>
      <c r="B116" s="2" t="s">
        <v>3568</v>
      </c>
      <c r="C116" s="43">
        <v>1</v>
      </c>
      <c r="D116" s="1" t="s">
        <v>65</v>
      </c>
      <c r="E116" s="1" t="s">
        <v>3565</v>
      </c>
      <c r="F116" s="1" t="str">
        <f>UnitControlCenter!$B$17</f>
        <v>terawatt-hours (TWh)</v>
      </c>
      <c r="G116" s="363" t="str">
        <f t="shared" ref="G116:I116" si="2">G110</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6" s="363"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63" t="str">
        <f t="shared" si="2"/>
        <v>abd8a4, af64ff, b49f00, ff9999, e5ffcc, 620e7a, 65fffb, 00b050, ff6400, ffff00, f1bb18, c2dffd, 087bf1, 004185, ccff33, 04ffaf, bfb088, ff00ff, 000000, ad6600, 740000, f593e0, 9b1cb0, c01b00, ff0000, 6e8000, 004d10, 009999, 969696, b49f00, af64ff</v>
      </c>
      <c r="J116" s="363"/>
    </row>
    <row r="117" spans="1:10" ht="409.5">
      <c r="A117" s="2" t="s">
        <v>3557</v>
      </c>
      <c r="B117" s="2" t="s">
        <v>3569</v>
      </c>
      <c r="C117" s="43">
        <v>1</v>
      </c>
      <c r="D117" s="1" t="s">
        <v>65</v>
      </c>
      <c r="E117" s="1" t="s">
        <v>3565</v>
      </c>
      <c r="F117" s="1" t="str">
        <f>UnitControlCenter!$B$17</f>
        <v>terawatt-hours (TWh)</v>
      </c>
      <c r="G117" s="363" t="str">
        <f t="shared" ref="G117:I117" si="3">G111</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7" s="363"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63" t="str">
        <f t="shared" si="3"/>
        <v>abd8a4, af64ff, b49f00, ff9999, e5ffcc, 620e7a, 65fffb, 00b050, ff6400, ffff00, f1bb18, c2dffd, 087bf1, 004185, ccff33, 04ffaf, bfb088, ff00ff, 000000, ad6600, 740000, f593e0, 9b1cb0, c01b00, ff0000, 6e8000, 004d10, 009999, 969696, b49f00, af64ff</v>
      </c>
      <c r="J117" s="363"/>
    </row>
    <row r="118" spans="1:10" ht="409.5">
      <c r="A118" s="2" t="s">
        <v>3557</v>
      </c>
      <c r="B118" s="2" t="s">
        <v>3570</v>
      </c>
      <c r="C118" s="43">
        <v>1</v>
      </c>
      <c r="D118" s="1" t="s">
        <v>65</v>
      </c>
      <c r="E118" s="1" t="s">
        <v>3565</v>
      </c>
      <c r="F118" s="1" t="str">
        <f>UnitControlCenter!$B$17</f>
        <v>terawatt-hours (TWh)</v>
      </c>
      <c r="G118" s="363" t="str">
        <f t="shared" ref="G118:I118" si="4">G112</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8" s="363"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63" t="str">
        <f t="shared" si="4"/>
        <v>abd8a4, af64ff, b49f00, ff9999, e5ffcc, 620e7a, 65fffb, 00b050, ff6400, ffff00, f1bb18, c2dffd, 087bf1, 004185, ccff33, 04ffaf, bfb088, ff00ff, 000000, ad6600, 740000, f593e0, 9b1cb0, c01b00, ff0000, 6e8000, 004d10, 009999, 969696, b49f00, af64ff</v>
      </c>
      <c r="J118" s="363"/>
    </row>
    <row r="119" spans="1:10" ht="409.5">
      <c r="A119" s="2" t="s">
        <v>3557</v>
      </c>
      <c r="B119" s="2" t="s">
        <v>3571</v>
      </c>
      <c r="C119" s="43">
        <v>1</v>
      </c>
      <c r="D119" s="1" t="s">
        <v>65</v>
      </c>
      <c r="E119" s="1" t="s">
        <v>3565</v>
      </c>
      <c r="F119" s="1" t="str">
        <f>UnitControlCenter!$B$17</f>
        <v>terawatt-hours (TWh)</v>
      </c>
      <c r="G119" s="363" t="str">
        <f t="shared" ref="G119:I119" si="5">G113</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9" s="363"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63" t="str">
        <f t="shared" si="5"/>
        <v>abd8a4, af64ff, b49f00, ff9999, e5ffcc, 620e7a, 65fffb, 00b050, ff6400, ffff00, f1bb18, c2dffd, 087bf1, 004185, ccff33, 04ffaf, bfb088, ff00ff, 000000, ad6600, 740000, f593e0, 9b1cb0, c01b00, ff0000, 6e8000, 004d10, 009999, 969696, b49f00, af64ff</v>
      </c>
      <c r="J119" s="363"/>
    </row>
    <row r="120" spans="1:10" s="193" customFormat="1" ht="409.6" thickBot="1">
      <c r="A120" s="192" t="s">
        <v>3557</v>
      </c>
      <c r="B120" s="192" t="s">
        <v>3572</v>
      </c>
      <c r="C120" s="199">
        <v>1</v>
      </c>
      <c r="D120" s="193" t="s">
        <v>65</v>
      </c>
      <c r="E120" s="193" t="s">
        <v>3565</v>
      </c>
      <c r="F120" s="193" t="str">
        <f>UnitControlCenter!$B$17</f>
        <v>terawatt-hours (TWh)</v>
      </c>
      <c r="G120" s="364" t="str">
        <f t="shared" ref="G120:I120" si="6">G114</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20" s="364"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20" s="364" t="str">
        <f t="shared" si="6"/>
        <v>abd8a4, af64ff, b49f00, ff9999, e5ffcc, 620e7a, 65fffb, 00b050, ff6400, ffff00, f1bb18, c2dffd, 087bf1, 004185, ccff33, 04ffaf, bfb088, ff00ff, 000000, ad6600, 740000, f593e0, 9b1cb0, c01b00, ff0000, 6e8000, 004d10, 009999, 969696, b49f00, af64ff</v>
      </c>
      <c r="J120" s="364"/>
    </row>
    <row r="121" spans="1:10" ht="90">
      <c r="A121" s="2" t="s">
        <v>2745</v>
      </c>
      <c r="B121" s="2" t="s">
        <v>2746</v>
      </c>
      <c r="C121" s="43">
        <v>1</v>
      </c>
      <c r="D121" s="1" t="s">
        <v>65</v>
      </c>
      <c r="E121" s="1" t="s">
        <v>66</v>
      </c>
      <c r="F121" s="1" t="str">
        <f>UnitControlCenter!$B$26</f>
        <v>million vehicles / year</v>
      </c>
      <c r="G121" s="1" t="s">
        <v>2609</v>
      </c>
      <c r="H121" s="1" t="s">
        <v>2610</v>
      </c>
      <c r="I121" s="1" t="s">
        <v>2611</v>
      </c>
    </row>
    <row r="122" spans="1:10" ht="90">
      <c r="A122" s="2" t="s">
        <v>2745</v>
      </c>
      <c r="B122" s="2" t="s">
        <v>2747</v>
      </c>
      <c r="C122" s="43">
        <v>1</v>
      </c>
      <c r="D122" s="1" t="s">
        <v>65</v>
      </c>
      <c r="E122" s="1" t="s">
        <v>66</v>
      </c>
      <c r="F122" s="1" t="str">
        <f>UnitControlCenter!$B$27</f>
        <v>thousand vehicles / year</v>
      </c>
      <c r="G122" s="1" t="s">
        <v>2612</v>
      </c>
      <c r="H122" s="1" t="s">
        <v>2613</v>
      </c>
      <c r="I122" s="1" t="s">
        <v>2614</v>
      </c>
    </row>
    <row r="123" spans="1:10" ht="90">
      <c r="A123" s="2" t="s">
        <v>2745</v>
      </c>
      <c r="B123" s="2" t="s">
        <v>3119</v>
      </c>
      <c r="C123" s="43">
        <v>1</v>
      </c>
      <c r="D123" s="1" t="s">
        <v>65</v>
      </c>
      <c r="E123" s="1" t="s">
        <v>66</v>
      </c>
      <c r="F123" s="1" t="str">
        <f>UnitControlCenter!$B$27</f>
        <v>thousand vehicles / year</v>
      </c>
      <c r="G123" s="1" t="s">
        <v>2615</v>
      </c>
      <c r="H123" s="1" t="s">
        <v>2610</v>
      </c>
      <c r="I123" s="1" t="s">
        <v>2611</v>
      </c>
    </row>
    <row r="124" spans="1:10" ht="90">
      <c r="A124" s="2" t="s">
        <v>2745</v>
      </c>
      <c r="B124" s="2" t="s">
        <v>3122</v>
      </c>
      <c r="C124" s="43">
        <v>1</v>
      </c>
      <c r="D124" s="1" t="s">
        <v>65</v>
      </c>
      <c r="E124" s="1" t="s">
        <v>66</v>
      </c>
      <c r="F124" s="1" t="str">
        <f>UnitControlCenter!$B$27</f>
        <v>thousand vehicles / year</v>
      </c>
      <c r="G124" s="1" t="s">
        <v>2616</v>
      </c>
      <c r="H124" s="1" t="s">
        <v>2613</v>
      </c>
      <c r="I124" s="1" t="s">
        <v>2614</v>
      </c>
    </row>
    <row r="125" spans="1:10" ht="30">
      <c r="A125" s="2" t="s">
        <v>2745</v>
      </c>
      <c r="B125" s="2" t="s">
        <v>3369</v>
      </c>
      <c r="C125" s="43">
        <v>1</v>
      </c>
      <c r="D125" s="1" t="s">
        <v>65</v>
      </c>
      <c r="E125" s="1" t="s">
        <v>66</v>
      </c>
      <c r="F125" s="1" t="str">
        <f>UnitControlCenter!$B$27</f>
        <v>thousand vehicles / year</v>
      </c>
      <c r="G125" s="1" t="s">
        <v>2500</v>
      </c>
      <c r="H125" s="1" t="s">
        <v>2501</v>
      </c>
      <c r="I125" s="1" t="s">
        <v>2600</v>
      </c>
    </row>
    <row r="126" spans="1:10" ht="30">
      <c r="A126" s="2" t="s">
        <v>2745</v>
      </c>
      <c r="B126" s="2" t="s">
        <v>3370</v>
      </c>
      <c r="C126" s="43">
        <v>0</v>
      </c>
      <c r="D126" s="1" t="s">
        <v>65</v>
      </c>
      <c r="E126" s="1" t="s">
        <v>66</v>
      </c>
      <c r="F126" s="1" t="str">
        <f>UnitControlCenter!$B$27</f>
        <v>thousand vehicles / year</v>
      </c>
      <c r="G126" s="1" t="s">
        <v>3371</v>
      </c>
      <c r="H126" s="1" t="s">
        <v>2501</v>
      </c>
      <c r="I126" s="1" t="s">
        <v>2600</v>
      </c>
    </row>
    <row r="127" spans="1:10" ht="75">
      <c r="A127" s="2" t="s">
        <v>2745</v>
      </c>
      <c r="B127" s="2" t="s">
        <v>2748</v>
      </c>
      <c r="C127" s="43">
        <v>1</v>
      </c>
      <c r="D127" s="1" t="s">
        <v>65</v>
      </c>
      <c r="E127" s="1" t="s">
        <v>66</v>
      </c>
      <c r="F127" s="1" t="str">
        <f>UnitControlCenter!$B$28</f>
        <v>million vehicles</v>
      </c>
      <c r="G127" s="1" t="s">
        <v>2617</v>
      </c>
      <c r="H127" s="1" t="s">
        <v>2610</v>
      </c>
      <c r="I127" s="1" t="s">
        <v>2611</v>
      </c>
    </row>
    <row r="128" spans="1:10" ht="90">
      <c r="A128" s="2" t="s">
        <v>2745</v>
      </c>
      <c r="B128" s="2" t="s">
        <v>2749</v>
      </c>
      <c r="C128" s="43">
        <v>1</v>
      </c>
      <c r="D128" s="1" t="s">
        <v>65</v>
      </c>
      <c r="E128" s="1" t="s">
        <v>66</v>
      </c>
      <c r="F128" s="1" t="str">
        <f>UnitControlCenter!$B$29</f>
        <v>thousand vehicles</v>
      </c>
      <c r="G128" s="1" t="s">
        <v>2828</v>
      </c>
      <c r="H128" s="1" t="s">
        <v>2613</v>
      </c>
      <c r="I128" s="1" t="s">
        <v>2614</v>
      </c>
    </row>
    <row r="129" spans="1:10" ht="75">
      <c r="A129" s="2" t="s">
        <v>2745</v>
      </c>
      <c r="B129" s="2" t="s">
        <v>3120</v>
      </c>
      <c r="C129" s="43">
        <v>1</v>
      </c>
      <c r="D129" s="1" t="s">
        <v>65</v>
      </c>
      <c r="E129" s="1" t="s">
        <v>66</v>
      </c>
      <c r="F129" s="1" t="str">
        <f>UnitControlCenter!$B$28</f>
        <v>million vehicles</v>
      </c>
      <c r="G129" s="1" t="s">
        <v>2618</v>
      </c>
      <c r="H129" s="1" t="s">
        <v>2610</v>
      </c>
      <c r="I129" s="1" t="s">
        <v>2611</v>
      </c>
    </row>
    <row r="130" spans="1:10" ht="75">
      <c r="A130" s="2" t="s">
        <v>2745</v>
      </c>
      <c r="B130" s="2" t="s">
        <v>3123</v>
      </c>
      <c r="C130" s="43">
        <v>1</v>
      </c>
      <c r="D130" s="1" t="s">
        <v>65</v>
      </c>
      <c r="E130" s="1" t="s">
        <v>66</v>
      </c>
      <c r="F130" s="1" t="str">
        <f>UnitControlCenter!$B$28</f>
        <v>million vehicles</v>
      </c>
      <c r="G130" s="1" t="s">
        <v>2619</v>
      </c>
      <c r="H130" s="1" t="s">
        <v>2613</v>
      </c>
      <c r="I130" s="1" t="s">
        <v>2614</v>
      </c>
    </row>
    <row r="131" spans="1:10" ht="30">
      <c r="A131" s="2" t="s">
        <v>2745</v>
      </c>
      <c r="B131" s="2" t="s">
        <v>3372</v>
      </c>
      <c r="C131" s="43">
        <v>1</v>
      </c>
      <c r="D131" s="1" t="s">
        <v>65</v>
      </c>
      <c r="E131" s="1" t="s">
        <v>66</v>
      </c>
      <c r="F131" s="1" t="str">
        <f>UnitControlCenter!$B$28</f>
        <v>million vehicles</v>
      </c>
      <c r="G131" s="1" t="s">
        <v>2601</v>
      </c>
      <c r="H131" s="1" t="s">
        <v>2501</v>
      </c>
      <c r="I131" s="1" t="s">
        <v>2600</v>
      </c>
    </row>
    <row r="132" spans="1:10" s="193" customFormat="1" ht="30.75" thickBot="1">
      <c r="A132" s="192" t="s">
        <v>2745</v>
      </c>
      <c r="B132" s="192" t="s">
        <v>3373</v>
      </c>
      <c r="C132" s="199">
        <v>0</v>
      </c>
      <c r="D132" s="193" t="s">
        <v>65</v>
      </c>
      <c r="E132" s="193" t="s">
        <v>66</v>
      </c>
      <c r="F132" s="193" t="str">
        <f>UnitControlCenter!$B$28</f>
        <v>million vehicles</v>
      </c>
      <c r="G132" s="193" t="s">
        <v>3374</v>
      </c>
      <c r="H132" s="193" t="s">
        <v>2501</v>
      </c>
      <c r="I132" s="193" t="s">
        <v>2600</v>
      </c>
    </row>
    <row r="133" spans="1:10" ht="150">
      <c r="A133" s="2" t="s">
        <v>2855</v>
      </c>
      <c r="B133" s="2" t="s">
        <v>2346</v>
      </c>
      <c r="C133" s="43">
        <v>1</v>
      </c>
      <c r="D133" s="1" t="s">
        <v>65</v>
      </c>
      <c r="E133" s="1" t="s">
        <v>66</v>
      </c>
      <c r="F133" s="1" t="str">
        <f>UnitControlCenter!$B$3</f>
        <v>million metric tons / year</v>
      </c>
      <c r="G133" s="1" t="s">
        <v>3274</v>
      </c>
      <c r="H133" s="1" t="s">
        <v>3273</v>
      </c>
      <c r="I133" s="1" t="s">
        <v>2602</v>
      </c>
    </row>
    <row r="134" spans="1:10" ht="105">
      <c r="A134" s="2" t="s">
        <v>2855</v>
      </c>
      <c r="B134" s="2" t="s">
        <v>2347</v>
      </c>
      <c r="C134" s="43">
        <v>1</v>
      </c>
      <c r="D134" s="1" t="s">
        <v>65</v>
      </c>
      <c r="E134" s="1" t="s">
        <v>66</v>
      </c>
      <c r="F134" s="1" t="str">
        <f>UnitControlCenter!$B$30</f>
        <v>quads / year</v>
      </c>
      <c r="G134" s="1" t="s">
        <v>2767</v>
      </c>
      <c r="H134" s="1" t="s">
        <v>2620</v>
      </c>
      <c r="I134" s="1" t="s">
        <v>2621</v>
      </c>
    </row>
    <row r="135" spans="1:10" ht="135">
      <c r="A135" s="2" t="s">
        <v>2855</v>
      </c>
      <c r="B135" s="2" t="s">
        <v>2397</v>
      </c>
      <c r="C135" s="43">
        <v>1</v>
      </c>
      <c r="D135" s="1" t="s">
        <v>65</v>
      </c>
      <c r="E135" s="1" t="s">
        <v>66</v>
      </c>
      <c r="F135" s="1" t="str">
        <f>UnitControlCenter!$B$30</f>
        <v>quads / year</v>
      </c>
      <c r="G135" s="1" t="s">
        <v>3275</v>
      </c>
      <c r="H135" s="1" t="s">
        <v>3273</v>
      </c>
      <c r="I135" s="1" t="s">
        <v>2602</v>
      </c>
    </row>
    <row r="136" spans="1:10" ht="30">
      <c r="A136" s="2" t="s">
        <v>2855</v>
      </c>
      <c r="B136" s="2" t="s">
        <v>3281</v>
      </c>
      <c r="C136" s="43">
        <v>1</v>
      </c>
      <c r="D136" s="1" t="s">
        <v>63</v>
      </c>
      <c r="E136" s="1" t="s">
        <v>64</v>
      </c>
      <c r="F136" s="1" t="str">
        <f>UnitControlCenter!$B$30</f>
        <v>quads / year</v>
      </c>
      <c r="G136" s="1" t="s">
        <v>3282</v>
      </c>
    </row>
    <row r="137" spans="1:10" ht="45">
      <c r="A137" s="2" t="s">
        <v>2855</v>
      </c>
      <c r="B137" s="2" t="s">
        <v>2856</v>
      </c>
      <c r="C137" s="43">
        <v>1</v>
      </c>
      <c r="D137" s="1" t="s">
        <v>65</v>
      </c>
      <c r="E137" s="1" t="s">
        <v>66</v>
      </c>
      <c r="F137" s="1" t="str">
        <f>UnitControlCenter!$B$24</f>
        <v>trillion passenger-miles / year</v>
      </c>
      <c r="G137" s="1" t="s">
        <v>2356</v>
      </c>
      <c r="H137" s="1" t="s">
        <v>2561</v>
      </c>
      <c r="I137" s="1" t="s">
        <v>2562</v>
      </c>
    </row>
    <row r="138" spans="1:10" ht="45.75" thickBot="1">
      <c r="A138" s="192" t="s">
        <v>2855</v>
      </c>
      <c r="B138" s="192" t="s">
        <v>2857</v>
      </c>
      <c r="C138" s="199">
        <v>1</v>
      </c>
      <c r="D138" s="193" t="s">
        <v>65</v>
      </c>
      <c r="E138" s="193" t="s">
        <v>66</v>
      </c>
      <c r="F138" s="193" t="str">
        <f>UnitControlCenter!$B$25</f>
        <v>trillion freight ton-miles / year</v>
      </c>
      <c r="G138" s="193" t="s">
        <v>2598</v>
      </c>
      <c r="H138" s="193" t="s">
        <v>3127</v>
      </c>
      <c r="I138" s="193" t="s">
        <v>2599</v>
      </c>
      <c r="J138" s="193"/>
    </row>
    <row r="139" spans="1:10" ht="315">
      <c r="A139" s="2" t="s">
        <v>2348</v>
      </c>
      <c r="B139" s="2" t="s">
        <v>2736</v>
      </c>
      <c r="C139" s="43">
        <v>1</v>
      </c>
      <c r="D139" s="1" t="s">
        <v>65</v>
      </c>
      <c r="E139" s="1" t="s">
        <v>66</v>
      </c>
      <c r="F139" s="1" t="str">
        <f>UnitControlCenter!$B$30</f>
        <v>quads / year</v>
      </c>
      <c r="G139" s="1" t="s">
        <v>3063</v>
      </c>
      <c r="H139" s="1" t="s">
        <v>3061</v>
      </c>
      <c r="I139" s="208" t="s">
        <v>3062</v>
      </c>
      <c r="J139" s="208"/>
    </row>
    <row r="140" spans="1:10" ht="120">
      <c r="A140" s="2" t="s">
        <v>2348</v>
      </c>
      <c r="B140" s="2" t="s">
        <v>2737</v>
      </c>
      <c r="C140" s="43">
        <v>1</v>
      </c>
      <c r="D140" s="1" t="s">
        <v>65</v>
      </c>
      <c r="E140" s="1" t="s">
        <v>66</v>
      </c>
      <c r="F140" s="1" t="str">
        <f>UnitControlCenter!$B$30</f>
        <v>quads / year</v>
      </c>
      <c r="G140" s="1" t="s">
        <v>2738</v>
      </c>
      <c r="H140" s="1" t="s">
        <v>2732</v>
      </c>
      <c r="I140" s="1" t="s">
        <v>2733</v>
      </c>
    </row>
    <row r="141" spans="1:10">
      <c r="A141" s="2" t="s">
        <v>2348</v>
      </c>
      <c r="B141" s="2" t="s">
        <v>3283</v>
      </c>
      <c r="C141" s="43">
        <v>1</v>
      </c>
      <c r="D141" s="1" t="s">
        <v>63</v>
      </c>
      <c r="E141" s="1" t="s">
        <v>64</v>
      </c>
      <c r="F141" s="1" t="str">
        <f>UnitControlCenter!$B$30</f>
        <v>quads / year</v>
      </c>
      <c r="G141" s="1" t="s">
        <v>3284</v>
      </c>
    </row>
    <row r="142" spans="1:10" ht="240">
      <c r="A142" s="2" t="s">
        <v>2348</v>
      </c>
      <c r="B142" s="2" t="s">
        <v>2734</v>
      </c>
      <c r="C142" s="43">
        <v>1</v>
      </c>
      <c r="D142" s="1" t="s">
        <v>65</v>
      </c>
      <c r="E142" s="1" t="s">
        <v>66</v>
      </c>
      <c r="F142" s="1" t="str">
        <f>UnitControlCenter!$B$30</f>
        <v>quads / year</v>
      </c>
      <c r="G142" s="1" t="s">
        <v>3060</v>
      </c>
      <c r="H142" s="1" t="s">
        <v>3061</v>
      </c>
      <c r="I142" s="208" t="s">
        <v>3062</v>
      </c>
      <c r="J142" s="208"/>
    </row>
    <row r="143" spans="1:10" ht="90">
      <c r="A143" s="2" t="s">
        <v>2348</v>
      </c>
      <c r="B143" s="2" t="s">
        <v>2735</v>
      </c>
      <c r="C143" s="43">
        <v>1</v>
      </c>
      <c r="D143" s="1" t="s">
        <v>65</v>
      </c>
      <c r="E143" s="1" t="s">
        <v>66</v>
      </c>
      <c r="F143" s="1" t="str">
        <f>UnitControlCenter!$B$30</f>
        <v>quads / year</v>
      </c>
      <c r="G143" s="1" t="s">
        <v>2731</v>
      </c>
      <c r="H143" s="1" t="s">
        <v>2732</v>
      </c>
      <c r="I143" s="1" t="s">
        <v>2733</v>
      </c>
    </row>
    <row r="144" spans="1:10">
      <c r="A144" s="2" t="s">
        <v>2348</v>
      </c>
      <c r="B144" s="2" t="s">
        <v>3285</v>
      </c>
      <c r="C144" s="43">
        <v>1</v>
      </c>
      <c r="D144" s="1" t="s">
        <v>63</v>
      </c>
      <c r="E144" s="1" t="s">
        <v>64</v>
      </c>
      <c r="F144" s="1" t="str">
        <f>UnitControlCenter!$B$30</f>
        <v>quads / year</v>
      </c>
      <c r="G144" s="1" t="s">
        <v>3286</v>
      </c>
    </row>
    <row r="145" spans="1:10" ht="150">
      <c r="A145" s="2" t="s">
        <v>2348</v>
      </c>
      <c r="B145" s="2" t="s">
        <v>3540</v>
      </c>
      <c r="C145" s="43">
        <v>1</v>
      </c>
      <c r="D145" s="1" t="s">
        <v>65</v>
      </c>
      <c r="E145" s="1" t="s">
        <v>66</v>
      </c>
      <c r="F145" s="1" t="str">
        <f>UnitControlCenter!$B$30</f>
        <v>quads / year</v>
      </c>
      <c r="G145" s="1" t="s">
        <v>3699</v>
      </c>
      <c r="H145" s="1" t="s">
        <v>3544</v>
      </c>
      <c r="I145" s="1" t="s">
        <v>3545</v>
      </c>
    </row>
    <row r="146" spans="1:10" s="193" customFormat="1" ht="90.75" thickBot="1">
      <c r="A146" s="192" t="s">
        <v>2348</v>
      </c>
      <c r="B146" s="192" t="s">
        <v>3541</v>
      </c>
      <c r="C146" s="199">
        <v>1</v>
      </c>
      <c r="D146" s="193" t="s">
        <v>65</v>
      </c>
      <c r="E146" s="193" t="s">
        <v>66</v>
      </c>
      <c r="F146" s="193" t="str">
        <f>UnitControlCenter!$B$16</f>
        <v>terawatt-hours (TWh) / year</v>
      </c>
      <c r="G146" s="193" t="s">
        <v>3700</v>
      </c>
      <c r="H146" s="193" t="s">
        <v>3542</v>
      </c>
      <c r="I146" s="193" t="s">
        <v>3543</v>
      </c>
    </row>
    <row r="147" spans="1:10" ht="285">
      <c r="A147" s="2" t="s">
        <v>2813</v>
      </c>
      <c r="B147" s="2" t="s">
        <v>2393</v>
      </c>
      <c r="C147" s="43">
        <v>1</v>
      </c>
      <c r="D147" s="1" t="s">
        <v>65</v>
      </c>
      <c r="E147" s="1" t="s">
        <v>66</v>
      </c>
      <c r="F147" s="1" t="str">
        <f>UnitControlCenter!$B$3</f>
        <v>million metric tons / year</v>
      </c>
      <c r="G147" s="1" t="s">
        <v>3064</v>
      </c>
      <c r="H147" s="1" t="s">
        <v>3061</v>
      </c>
      <c r="I147" s="208" t="s">
        <v>3062</v>
      </c>
      <c r="J147" s="208"/>
    </row>
    <row r="148" spans="1:10" ht="45">
      <c r="A148" s="2" t="s">
        <v>2813</v>
      </c>
      <c r="B148" s="2" t="s">
        <v>2394</v>
      </c>
      <c r="C148" s="43">
        <v>1</v>
      </c>
      <c r="D148" s="1" t="s">
        <v>65</v>
      </c>
      <c r="E148" s="1" t="s">
        <v>66</v>
      </c>
      <c r="F148" s="1" t="str">
        <f>UnitControlCenter!$B$3</f>
        <v>million metric tons / year</v>
      </c>
      <c r="G148" s="1" t="s">
        <v>2607</v>
      </c>
      <c r="H148" s="1" t="s">
        <v>2605</v>
      </c>
      <c r="I148" s="1" t="s">
        <v>2606</v>
      </c>
    </row>
    <row r="149" spans="1:10" ht="270">
      <c r="A149" s="2" t="s">
        <v>2813</v>
      </c>
      <c r="B149" s="2" t="s">
        <v>2395</v>
      </c>
      <c r="C149" s="43">
        <v>1</v>
      </c>
      <c r="D149" s="1" t="s">
        <v>65</v>
      </c>
      <c r="E149" s="1" t="s">
        <v>66</v>
      </c>
      <c r="F149" s="1" t="str">
        <f>UnitControlCenter!$B$3</f>
        <v>million metric tons / year</v>
      </c>
      <c r="G149" s="1" t="s">
        <v>3116</v>
      </c>
      <c r="H149" s="1" t="s">
        <v>3061</v>
      </c>
      <c r="I149" s="208" t="s">
        <v>3062</v>
      </c>
      <c r="J149" s="208"/>
    </row>
    <row r="150" spans="1:10" ht="45">
      <c r="A150" s="2" t="s">
        <v>2813</v>
      </c>
      <c r="B150" s="2" t="s">
        <v>2396</v>
      </c>
      <c r="C150" s="43">
        <v>1</v>
      </c>
      <c r="D150" s="1" t="s">
        <v>65</v>
      </c>
      <c r="E150" s="1" t="s">
        <v>66</v>
      </c>
      <c r="F150" s="1" t="str">
        <f>UnitControlCenter!$B$3</f>
        <v>million metric tons / year</v>
      </c>
      <c r="G150" s="1" t="s">
        <v>2608</v>
      </c>
      <c r="H150" s="1" t="s">
        <v>2605</v>
      </c>
      <c r="I150" s="1" t="s">
        <v>2606</v>
      </c>
    </row>
    <row r="151" spans="1:10" ht="330">
      <c r="A151" s="2" t="s">
        <v>2813</v>
      </c>
      <c r="B151" s="2" t="s">
        <v>2811</v>
      </c>
      <c r="C151" s="43">
        <v>1</v>
      </c>
      <c r="D151" s="1" t="s">
        <v>65</v>
      </c>
      <c r="E151" s="1" t="s">
        <v>66</v>
      </c>
      <c r="F151" s="1" t="str">
        <f>UnitControlCenter!$B$3</f>
        <v>million metric tons / year</v>
      </c>
      <c r="G151" s="1" t="s">
        <v>3065</v>
      </c>
      <c r="H151" s="1" t="s">
        <v>3061</v>
      </c>
      <c r="I151" s="208" t="s">
        <v>3062</v>
      </c>
      <c r="J151" s="208"/>
    </row>
    <row r="152" spans="1:10" ht="45">
      <c r="A152" s="2" t="s">
        <v>2813</v>
      </c>
      <c r="B152" s="2" t="s">
        <v>2812</v>
      </c>
      <c r="C152" s="43">
        <v>1</v>
      </c>
      <c r="D152" s="1" t="s">
        <v>65</v>
      </c>
      <c r="E152" s="1" t="s">
        <v>66</v>
      </c>
      <c r="F152" s="1" t="str">
        <f>UnitControlCenter!$B$3</f>
        <v>million metric tons / year</v>
      </c>
      <c r="G152" s="1" t="s">
        <v>2852</v>
      </c>
      <c r="H152" s="1" t="s">
        <v>2814</v>
      </c>
      <c r="I152" s="1" t="s">
        <v>2815</v>
      </c>
    </row>
    <row r="153" spans="1:10" ht="30">
      <c r="A153" s="2" t="s">
        <v>2813</v>
      </c>
      <c r="B153" s="2" t="s">
        <v>3348</v>
      </c>
      <c r="C153" s="43">
        <v>1</v>
      </c>
      <c r="D153" s="1" t="s">
        <v>65</v>
      </c>
      <c r="E153" s="1" t="s">
        <v>66</v>
      </c>
      <c r="F153" s="1" t="str">
        <f>UnitControlCenter!$B$3</f>
        <v>million metric tons / year</v>
      </c>
      <c r="G153" s="1" t="s">
        <v>3446</v>
      </c>
      <c r="H153" s="1" t="s">
        <v>3342</v>
      </c>
      <c r="I153" s="1" t="s">
        <v>3345</v>
      </c>
    </row>
    <row r="154" spans="1:10" ht="255">
      <c r="A154" s="2" t="s">
        <v>2813</v>
      </c>
      <c r="B154" s="2" t="s">
        <v>3340</v>
      </c>
      <c r="C154" s="43">
        <v>1</v>
      </c>
      <c r="D154" s="1" t="s">
        <v>65</v>
      </c>
      <c r="E154" s="1" t="s">
        <v>66</v>
      </c>
      <c r="F154" s="1" t="str">
        <f>UnitControlCenter!$B$3</f>
        <v>million metric tons / year</v>
      </c>
      <c r="G154" s="1" t="s">
        <v>3343</v>
      </c>
      <c r="H154" s="1" t="s">
        <v>3061</v>
      </c>
      <c r="I154" s="208" t="s">
        <v>3062</v>
      </c>
      <c r="J154" s="208"/>
    </row>
    <row r="155" spans="1:10" ht="330.75" thickBot="1">
      <c r="A155" s="192" t="s">
        <v>2813</v>
      </c>
      <c r="B155" s="192" t="s">
        <v>3341</v>
      </c>
      <c r="C155" s="199">
        <v>1</v>
      </c>
      <c r="D155" s="192" t="s">
        <v>65</v>
      </c>
      <c r="E155" s="192" t="s">
        <v>66</v>
      </c>
      <c r="F155" s="192" t="str">
        <f>UnitControlCenter!$B$3</f>
        <v>million metric tons / year</v>
      </c>
      <c r="G155" s="192" t="s">
        <v>3344</v>
      </c>
      <c r="H155" s="192" t="s">
        <v>3061</v>
      </c>
      <c r="I155" s="192" t="s">
        <v>3062</v>
      </c>
      <c r="J155" s="192"/>
    </row>
    <row r="156" spans="1:10" ht="60">
      <c r="A156" s="2" t="s">
        <v>3476</v>
      </c>
      <c r="B156" s="2" t="s">
        <v>3477</v>
      </c>
      <c r="C156" s="43">
        <v>1</v>
      </c>
      <c r="D156" s="1" t="s">
        <v>65</v>
      </c>
      <c r="E156" s="1" t="s">
        <v>66</v>
      </c>
      <c r="F156" s="1" t="str">
        <f>UnitControlCenter!$B$30</f>
        <v>quads / year</v>
      </c>
      <c r="G156" s="1" t="s">
        <v>2359</v>
      </c>
      <c r="H156" s="1" t="s">
        <v>2360</v>
      </c>
      <c r="I156" s="1" t="s">
        <v>2591</v>
      </c>
    </row>
    <row r="157" spans="1:10" s="2" customFormat="1" ht="30">
      <c r="A157" s="2" t="s">
        <v>3476</v>
      </c>
      <c r="B157" s="2" t="s">
        <v>3478</v>
      </c>
      <c r="C157" s="43">
        <v>1</v>
      </c>
      <c r="D157" s="2" t="s">
        <v>65</v>
      </c>
      <c r="E157" s="2" t="s">
        <v>66</v>
      </c>
      <c r="F157" s="2" t="str">
        <f>UnitControlCenter!$B$30</f>
        <v>quads / year</v>
      </c>
      <c r="G157" s="2" t="s">
        <v>2377</v>
      </c>
      <c r="H157" s="2" t="s">
        <v>2361</v>
      </c>
      <c r="I157" s="2" t="s">
        <v>2362</v>
      </c>
    </row>
    <row r="158" spans="1:10" ht="90">
      <c r="A158" s="2" t="s">
        <v>3476</v>
      </c>
      <c r="B158" s="2" t="s">
        <v>3479</v>
      </c>
      <c r="C158" s="43">
        <v>1</v>
      </c>
      <c r="D158" s="1" t="s">
        <v>65</v>
      </c>
      <c r="E158" s="1" t="s">
        <v>66</v>
      </c>
      <c r="F158" s="1" t="str">
        <f>UnitControlCenter!$B$30</f>
        <v>quads / year</v>
      </c>
      <c r="G158" s="1" t="s">
        <v>2630</v>
      </c>
      <c r="H158" s="1" t="s">
        <v>2632</v>
      </c>
      <c r="I158" s="1" t="s">
        <v>2631</v>
      </c>
    </row>
    <row r="159" spans="1:10" s="2" customFormat="1">
      <c r="A159" s="2" t="s">
        <v>3476</v>
      </c>
      <c r="B159" s="2" t="s">
        <v>3480</v>
      </c>
      <c r="C159" s="43">
        <v>1</v>
      </c>
      <c r="D159" s="2" t="s">
        <v>63</v>
      </c>
      <c r="E159" s="2" t="s">
        <v>64</v>
      </c>
      <c r="F159" s="2" t="str">
        <f>UnitControlCenter!$B$30</f>
        <v>quads / year</v>
      </c>
      <c r="G159" s="2" t="s">
        <v>3287</v>
      </c>
    </row>
    <row r="160" spans="1:10" ht="210">
      <c r="A160" s="2" t="s">
        <v>3476</v>
      </c>
      <c r="B160" s="2" t="s">
        <v>3481</v>
      </c>
      <c r="C160" s="43">
        <v>1</v>
      </c>
      <c r="D160" s="1" t="s">
        <v>65</v>
      </c>
      <c r="E160" s="1" t="s">
        <v>66</v>
      </c>
      <c r="F160" s="2" t="str">
        <f>UnitControlCenter!B3</f>
        <v>million metric tons / year</v>
      </c>
      <c r="G160" s="1" t="s">
        <v>3631</v>
      </c>
      <c r="H160" s="1" t="s">
        <v>3483</v>
      </c>
      <c r="I160" s="2" t="s">
        <v>3484</v>
      </c>
      <c r="J160" s="2"/>
    </row>
    <row r="161" spans="1:10" s="193" customFormat="1" ht="255.75" thickBot="1">
      <c r="A161" s="2" t="s">
        <v>3476</v>
      </c>
      <c r="B161" s="192" t="s">
        <v>3482</v>
      </c>
      <c r="C161" s="199">
        <v>1</v>
      </c>
      <c r="D161" s="193" t="s">
        <v>65</v>
      </c>
      <c r="E161" s="193" t="s">
        <v>66</v>
      </c>
      <c r="F161" s="192" t="str">
        <f>UnitControlCenter!B3</f>
        <v>million metric tons / year</v>
      </c>
      <c r="G161" s="193" t="s">
        <v>3632</v>
      </c>
      <c r="H161" s="193" t="s">
        <v>3483</v>
      </c>
      <c r="I161" s="192" t="s">
        <v>3484</v>
      </c>
      <c r="J161" s="192"/>
    </row>
    <row r="162" spans="1:10" ht="90">
      <c r="A162" s="2" t="s">
        <v>2415</v>
      </c>
      <c r="B162" s="2" t="s">
        <v>2416</v>
      </c>
      <c r="C162" s="43">
        <v>1</v>
      </c>
      <c r="D162" s="1" t="s">
        <v>65</v>
      </c>
      <c r="E162" s="1" t="s">
        <v>66</v>
      </c>
      <c r="F162" s="1" t="str">
        <f>UnitControlCenter!$B$30</f>
        <v>quads / year</v>
      </c>
      <c r="G162" s="1" t="s">
        <v>3665</v>
      </c>
      <c r="H162" s="1" t="s">
        <v>3664</v>
      </c>
      <c r="I162" s="1" t="s">
        <v>3663</v>
      </c>
    </row>
    <row r="163" spans="1:10" ht="75">
      <c r="A163" s="2" t="s">
        <v>2415</v>
      </c>
      <c r="B163" s="2" t="s">
        <v>2417</v>
      </c>
      <c r="C163" s="43">
        <v>1</v>
      </c>
      <c r="D163" s="1" t="s">
        <v>65</v>
      </c>
      <c r="E163" s="1" t="s">
        <v>66</v>
      </c>
      <c r="F163" s="1" t="str">
        <f>UnitControlCenter!$B$30</f>
        <v>quads / year</v>
      </c>
      <c r="G163" s="1" t="s">
        <v>3666</v>
      </c>
      <c r="H163" s="1" t="s">
        <v>3279</v>
      </c>
      <c r="I163" s="1" t="s">
        <v>3280</v>
      </c>
    </row>
    <row r="164" spans="1:10" ht="75">
      <c r="A164" s="2" t="s">
        <v>2415</v>
      </c>
      <c r="B164" s="2" t="s">
        <v>3661</v>
      </c>
      <c r="C164" s="43">
        <v>1</v>
      </c>
      <c r="D164" s="1" t="s">
        <v>65</v>
      </c>
      <c r="E164" s="1" t="s">
        <v>66</v>
      </c>
      <c r="F164" s="1" t="str">
        <f>UnitControlCenter!$B$30</f>
        <v>quads / year</v>
      </c>
      <c r="G164" s="1" t="s">
        <v>3685</v>
      </c>
      <c r="H164" s="1" t="s">
        <v>3667</v>
      </c>
      <c r="I164" s="43" t="s">
        <v>3668</v>
      </c>
    </row>
    <row r="165" spans="1:10" ht="75">
      <c r="A165" s="2" t="s">
        <v>2415</v>
      </c>
      <c r="B165" s="2" t="s">
        <v>3662</v>
      </c>
      <c r="C165" s="43">
        <v>1</v>
      </c>
      <c r="D165" s="1" t="s">
        <v>65</v>
      </c>
      <c r="E165" s="1" t="s">
        <v>66</v>
      </c>
      <c r="F165" s="1" t="str">
        <f>UnitControlCenter!$B$30</f>
        <v>quads / year</v>
      </c>
      <c r="G165" s="1" t="s">
        <v>3686</v>
      </c>
      <c r="H165" s="1" t="s">
        <v>3279</v>
      </c>
      <c r="I165" s="1" t="s">
        <v>3280</v>
      </c>
    </row>
    <row r="166" spans="1:10">
      <c r="A166" s="2" t="s">
        <v>2415</v>
      </c>
      <c r="B166" s="2" t="s">
        <v>2871</v>
      </c>
      <c r="C166" s="43">
        <v>0</v>
      </c>
      <c r="D166" s="1" t="s">
        <v>63</v>
      </c>
      <c r="E166" s="1" t="s">
        <v>64</v>
      </c>
      <c r="F166" s="1" t="str">
        <f>UnitControlCenter!$B$31</f>
        <v>thousand BTU / 2023 dollar</v>
      </c>
      <c r="G166" s="1" t="s">
        <v>2824</v>
      </c>
    </row>
    <row r="167" spans="1:10">
      <c r="A167" s="2" t="s">
        <v>2415</v>
      </c>
      <c r="B167" s="2" t="s">
        <v>2418</v>
      </c>
      <c r="C167" s="43">
        <v>1</v>
      </c>
      <c r="D167" s="1" t="s">
        <v>63</v>
      </c>
      <c r="E167" s="1" t="s">
        <v>64</v>
      </c>
      <c r="F167" s="1" t="str">
        <f>UnitControlCenter!$B$16</f>
        <v>terawatt-hours (TWh) / year</v>
      </c>
      <c r="G167" s="1" t="s">
        <v>2318</v>
      </c>
    </row>
    <row r="168" spans="1:10">
      <c r="A168" s="2" t="s">
        <v>2415</v>
      </c>
      <c r="B168" s="2" t="s">
        <v>2419</v>
      </c>
      <c r="C168" s="43">
        <v>1</v>
      </c>
      <c r="D168" s="1" t="s">
        <v>63</v>
      </c>
      <c r="E168" s="1" t="s">
        <v>64</v>
      </c>
      <c r="F168" s="1" t="str">
        <f>UnitControlCenter!$B$32</f>
        <v>millions of short tons / year</v>
      </c>
      <c r="G168" s="1" t="s">
        <v>2317</v>
      </c>
    </row>
    <row r="169" spans="1:10">
      <c r="A169" s="2" t="s">
        <v>2415</v>
      </c>
      <c r="B169" s="2" t="s">
        <v>2420</v>
      </c>
      <c r="C169" s="43">
        <v>1</v>
      </c>
      <c r="D169" s="1" t="s">
        <v>63</v>
      </c>
      <c r="E169" s="1" t="s">
        <v>64</v>
      </c>
      <c r="F169" s="1" t="str">
        <f>UnitControlCenter!$B$32</f>
        <v>millions of short tons / year</v>
      </c>
      <c r="G169" s="1" t="s">
        <v>2316</v>
      </c>
    </row>
    <row r="170" spans="1:10">
      <c r="A170" s="2" t="s">
        <v>2415</v>
      </c>
      <c r="B170" s="2" t="s">
        <v>2421</v>
      </c>
      <c r="C170" s="43">
        <v>1</v>
      </c>
      <c r="D170" s="1" t="s">
        <v>63</v>
      </c>
      <c r="E170" s="1" t="s">
        <v>64</v>
      </c>
      <c r="F170" s="1" t="str">
        <f>UnitControlCenter!$B$33</f>
        <v>trillion cubic feet / year</v>
      </c>
      <c r="G170" s="1" t="s">
        <v>2315</v>
      </c>
    </row>
    <row r="171" spans="1:10" ht="30">
      <c r="A171" s="2" t="s">
        <v>2415</v>
      </c>
      <c r="B171" s="2" t="s">
        <v>2422</v>
      </c>
      <c r="C171" s="43">
        <v>1</v>
      </c>
      <c r="D171" s="1" t="s">
        <v>63</v>
      </c>
      <c r="E171" s="1" t="s">
        <v>64</v>
      </c>
      <c r="F171" s="1" t="str">
        <f>UnitControlCenter!$B$34</f>
        <v>million barrels of oil / year</v>
      </c>
      <c r="G171" s="1" t="s">
        <v>2314</v>
      </c>
    </row>
    <row r="172" spans="1:10">
      <c r="A172" s="2" t="s">
        <v>2415</v>
      </c>
      <c r="B172" s="2" t="s">
        <v>2423</v>
      </c>
      <c r="C172" s="43">
        <v>1</v>
      </c>
      <c r="D172" s="1" t="s">
        <v>63</v>
      </c>
      <c r="E172" s="1" t="s">
        <v>64</v>
      </c>
      <c r="F172" s="1" t="str">
        <f>UnitControlCenter!$B$34</f>
        <v>million barrels of oil / year</v>
      </c>
      <c r="G172" s="1" t="s">
        <v>2365</v>
      </c>
    </row>
    <row r="173" spans="1:10">
      <c r="A173" s="2" t="s">
        <v>2415</v>
      </c>
      <c r="B173" s="2" t="s">
        <v>2424</v>
      </c>
      <c r="C173" s="43">
        <v>1</v>
      </c>
      <c r="D173" s="1" t="s">
        <v>63</v>
      </c>
      <c r="E173" s="1" t="s">
        <v>64</v>
      </c>
      <c r="F173" s="1" t="str">
        <f>UnitControlCenter!$B$32</f>
        <v>millions of short tons / year</v>
      </c>
      <c r="G173" s="1" t="s">
        <v>2366</v>
      </c>
    </row>
    <row r="174" spans="1:10" ht="30">
      <c r="A174" s="2" t="s">
        <v>2415</v>
      </c>
      <c r="B174" s="2" t="s">
        <v>2633</v>
      </c>
      <c r="C174" s="43">
        <v>1</v>
      </c>
      <c r="D174" s="1" t="s">
        <v>63</v>
      </c>
      <c r="E174" s="1" t="s">
        <v>64</v>
      </c>
      <c r="F174" s="1" t="str">
        <f>UnitControlCenter!$B$35</f>
        <v>million gallons / year</v>
      </c>
      <c r="G174" s="1" t="s">
        <v>2637</v>
      </c>
    </row>
    <row r="175" spans="1:10" ht="30">
      <c r="A175" s="2" t="s">
        <v>2415</v>
      </c>
      <c r="B175" s="2" t="s">
        <v>2634</v>
      </c>
      <c r="C175" s="43">
        <v>1</v>
      </c>
      <c r="D175" s="1" t="s">
        <v>63</v>
      </c>
      <c r="E175" s="1" t="s">
        <v>64</v>
      </c>
      <c r="F175" s="1" t="str">
        <f>UnitControlCenter!$B$32</f>
        <v>millions of short tons / year</v>
      </c>
      <c r="G175" s="1" t="s">
        <v>2638</v>
      </c>
    </row>
    <row r="176" spans="1:10" ht="15.75" thickBot="1">
      <c r="A176" s="192" t="s">
        <v>2415</v>
      </c>
      <c r="B176" s="192" t="s">
        <v>2635</v>
      </c>
      <c r="C176" s="199">
        <v>1</v>
      </c>
      <c r="D176" s="193" t="s">
        <v>63</v>
      </c>
      <c r="E176" s="193" t="s">
        <v>64</v>
      </c>
      <c r="F176" s="193" t="str">
        <f>UnitControlCenter!$B$6</f>
        <v>thousand metric tons / year</v>
      </c>
      <c r="G176" s="193" t="s">
        <v>2639</v>
      </c>
      <c r="H176" s="193"/>
      <c r="I176" s="193"/>
      <c r="J176" s="193"/>
    </row>
    <row r="177" spans="1:10" ht="60">
      <c r="A177" s="2" t="s">
        <v>3351</v>
      </c>
      <c r="B177" s="2" t="s">
        <v>3379</v>
      </c>
      <c r="C177" s="43">
        <v>1</v>
      </c>
      <c r="D177" s="1" t="s">
        <v>65</v>
      </c>
      <c r="E177" s="1" t="s">
        <v>66</v>
      </c>
      <c r="F177" s="1" t="str">
        <f>UnitControlCenter!$B$36</f>
        <v>trillion BTU / year</v>
      </c>
      <c r="G177" s="1" t="s">
        <v>2644</v>
      </c>
      <c r="H177" s="1" t="s">
        <v>2645</v>
      </c>
      <c r="I177" s="1" t="s">
        <v>2646</v>
      </c>
    </row>
    <row r="178" spans="1:10" ht="60">
      <c r="A178" s="2" t="s">
        <v>3351</v>
      </c>
      <c r="B178" s="2" t="s">
        <v>3380</v>
      </c>
      <c r="C178" s="43">
        <v>1</v>
      </c>
      <c r="D178" s="1" t="s">
        <v>65</v>
      </c>
      <c r="E178" s="1" t="s">
        <v>66</v>
      </c>
      <c r="F178" s="1" t="str">
        <f>UnitControlCenter!$B$36</f>
        <v>trillion BTU / year</v>
      </c>
      <c r="G178" s="1" t="s">
        <v>2647</v>
      </c>
      <c r="H178" s="1" t="s">
        <v>2645</v>
      </c>
      <c r="I178" s="1" t="s">
        <v>2646</v>
      </c>
    </row>
    <row r="179" spans="1:10" ht="60">
      <c r="A179" s="2" t="s">
        <v>3351</v>
      </c>
      <c r="B179" s="2" t="s">
        <v>3381</v>
      </c>
      <c r="C179" s="43">
        <v>1</v>
      </c>
      <c r="D179" s="1" t="s">
        <v>65</v>
      </c>
      <c r="E179" s="1" t="s">
        <v>66</v>
      </c>
      <c r="F179" s="1" t="str">
        <f>UnitControlCenter!$B$9</f>
        <v>billion 2023 dollars / year</v>
      </c>
      <c r="G179" s="1" t="s">
        <v>2648</v>
      </c>
      <c r="H179" s="1" t="s">
        <v>2645</v>
      </c>
      <c r="I179" s="1" t="s">
        <v>2646</v>
      </c>
    </row>
    <row r="180" spans="1:10" ht="75">
      <c r="A180" s="2" t="s">
        <v>3351</v>
      </c>
      <c r="B180" s="2" t="s">
        <v>3382</v>
      </c>
      <c r="C180" s="43">
        <v>1</v>
      </c>
      <c r="D180" s="1" t="s">
        <v>65</v>
      </c>
      <c r="E180" s="1" t="s">
        <v>66</v>
      </c>
      <c r="F180" s="1" t="str">
        <f>UnitControlCenter!$B$9</f>
        <v>billion 2023 dollars / year</v>
      </c>
      <c r="G180" s="1" t="s">
        <v>2649</v>
      </c>
      <c r="H180" s="1" t="s">
        <v>2645</v>
      </c>
      <c r="I180" s="1" t="s">
        <v>2646</v>
      </c>
    </row>
    <row r="181" spans="1:10" ht="60">
      <c r="A181" s="2" t="s">
        <v>3351</v>
      </c>
      <c r="B181" s="2" t="s">
        <v>3383</v>
      </c>
      <c r="C181" s="43">
        <v>1</v>
      </c>
      <c r="D181" s="1" t="s">
        <v>65</v>
      </c>
      <c r="E181" s="1" t="s">
        <v>66</v>
      </c>
      <c r="F181" s="1" t="str">
        <f>UnitControlCenter!B3</f>
        <v>million metric tons / year</v>
      </c>
      <c r="G181" s="1" t="s">
        <v>2894</v>
      </c>
      <c r="H181" s="1" t="s">
        <v>2892</v>
      </c>
      <c r="I181" s="1" t="s">
        <v>2893</v>
      </c>
    </row>
    <row r="182" spans="1:10" ht="60">
      <c r="A182" s="2" t="s">
        <v>3351</v>
      </c>
      <c r="B182" s="2" t="s">
        <v>3384</v>
      </c>
      <c r="C182" s="43">
        <v>1</v>
      </c>
      <c r="D182" s="1" t="s">
        <v>65</v>
      </c>
      <c r="E182" s="1" t="s">
        <v>66</v>
      </c>
      <c r="F182" s="1" t="str">
        <f>UnitControlCenter!B3</f>
        <v>million metric tons / year</v>
      </c>
      <c r="G182" s="1" t="s">
        <v>2895</v>
      </c>
      <c r="H182" s="1" t="s">
        <v>2892</v>
      </c>
      <c r="I182" s="1" t="s">
        <v>2893</v>
      </c>
    </row>
    <row r="183" spans="1:10" ht="60">
      <c r="A183" s="2" t="s">
        <v>3351</v>
      </c>
      <c r="B183" s="2" t="s">
        <v>3385</v>
      </c>
      <c r="C183" s="43">
        <v>1</v>
      </c>
      <c r="D183" s="1" t="s">
        <v>65</v>
      </c>
      <c r="E183" s="1" t="s">
        <v>66</v>
      </c>
      <c r="F183" s="1" t="str">
        <f>UnitControlCenter!$B$36</f>
        <v>trillion BTU / year</v>
      </c>
      <c r="G183" s="1" t="s">
        <v>2726</v>
      </c>
      <c r="H183" s="1" t="s">
        <v>2721</v>
      </c>
      <c r="I183" s="1" t="s">
        <v>2722</v>
      </c>
    </row>
    <row r="184" spans="1:10" ht="75">
      <c r="A184" s="2" t="s">
        <v>3351</v>
      </c>
      <c r="B184" s="2" t="s">
        <v>3386</v>
      </c>
      <c r="C184" s="43">
        <v>1</v>
      </c>
      <c r="D184" s="1" t="s">
        <v>65</v>
      </c>
      <c r="E184" s="1" t="s">
        <v>66</v>
      </c>
      <c r="F184" s="1" t="str">
        <f>UnitControlCenter!$B$36</f>
        <v>trillion BTU / year</v>
      </c>
      <c r="G184" s="1" t="s">
        <v>2727</v>
      </c>
      <c r="H184" s="1" t="s">
        <v>2721</v>
      </c>
      <c r="I184" s="1" t="s">
        <v>2723</v>
      </c>
    </row>
    <row r="185" spans="1:10" ht="75">
      <c r="A185" s="2" t="s">
        <v>3351</v>
      </c>
      <c r="B185" s="2" t="s">
        <v>3387</v>
      </c>
      <c r="C185" s="43">
        <v>1</v>
      </c>
      <c r="D185" s="1" t="s">
        <v>65</v>
      </c>
      <c r="E185" s="1" t="s">
        <v>66</v>
      </c>
      <c r="F185" s="1" t="str">
        <f>UnitControlCenter!$B$9</f>
        <v>billion 2023 dollars / year</v>
      </c>
      <c r="G185" s="1" t="s">
        <v>2728</v>
      </c>
      <c r="H185" s="1" t="s">
        <v>2721</v>
      </c>
      <c r="I185" s="1" t="s">
        <v>2724</v>
      </c>
    </row>
    <row r="186" spans="1:10" ht="90">
      <c r="A186" s="2" t="s">
        <v>3351</v>
      </c>
      <c r="B186" s="2" t="s">
        <v>3388</v>
      </c>
      <c r="C186" s="43">
        <v>1</v>
      </c>
      <c r="D186" s="1" t="s">
        <v>65</v>
      </c>
      <c r="E186" s="1" t="s">
        <v>66</v>
      </c>
      <c r="F186" s="1" t="str">
        <f>UnitControlCenter!$B$9</f>
        <v>billion 2023 dollars / year</v>
      </c>
      <c r="G186" s="1" t="s">
        <v>2729</v>
      </c>
      <c r="H186" s="1" t="s">
        <v>2721</v>
      </c>
      <c r="I186" s="1" t="s">
        <v>2725</v>
      </c>
    </row>
    <row r="187" spans="1:10" ht="105">
      <c r="A187" s="2" t="s">
        <v>3351</v>
      </c>
      <c r="B187" s="2" t="s">
        <v>3389</v>
      </c>
      <c r="C187" s="43">
        <v>1</v>
      </c>
      <c r="D187" s="1" t="s">
        <v>65</v>
      </c>
      <c r="E187" s="1" t="s">
        <v>66</v>
      </c>
      <c r="F187" s="1" t="str">
        <f>UnitControlCenter!$B$30</f>
        <v>quads / year</v>
      </c>
      <c r="G187" s="1" t="s">
        <v>2755</v>
      </c>
      <c r="H187" s="1" t="s">
        <v>2757</v>
      </c>
      <c r="I187" s="1" t="s">
        <v>2758</v>
      </c>
    </row>
    <row r="188" spans="1:10" ht="120">
      <c r="A188" s="2" t="s">
        <v>3351</v>
      </c>
      <c r="B188" s="2" t="s">
        <v>3390</v>
      </c>
      <c r="C188" s="43">
        <v>1</v>
      </c>
      <c r="D188" s="1" t="s">
        <v>65</v>
      </c>
      <c r="E188" s="1" t="s">
        <v>66</v>
      </c>
      <c r="F188" s="1" t="str">
        <f>UnitControlCenter!$B$30</f>
        <v>quads / year</v>
      </c>
      <c r="G188" s="1" t="s">
        <v>2756</v>
      </c>
      <c r="H188" s="1" t="s">
        <v>2757</v>
      </c>
      <c r="I188" s="1" t="s">
        <v>2758</v>
      </c>
    </row>
    <row r="189" spans="1:10" ht="105">
      <c r="A189" s="2" t="s">
        <v>3351</v>
      </c>
      <c r="B189" s="2" t="s">
        <v>3737</v>
      </c>
      <c r="C189" s="43">
        <v>1</v>
      </c>
      <c r="D189" s="1" t="s">
        <v>65</v>
      </c>
      <c r="E189" s="1" t="s">
        <v>66</v>
      </c>
      <c r="F189" s="1" t="s">
        <v>353</v>
      </c>
      <c r="G189" s="1" t="s">
        <v>3738</v>
      </c>
      <c r="H189" s="1" t="s">
        <v>3739</v>
      </c>
      <c r="I189" s="1" t="s">
        <v>3740</v>
      </c>
    </row>
    <row r="190" spans="1:10" ht="225">
      <c r="A190" s="2" t="s">
        <v>3351</v>
      </c>
      <c r="B190" s="2" t="s">
        <v>3398</v>
      </c>
      <c r="C190" s="43">
        <v>1</v>
      </c>
      <c r="D190" s="1" t="s">
        <v>65</v>
      </c>
      <c r="E190" s="1" t="s">
        <v>66</v>
      </c>
      <c r="F190" s="1" t="str">
        <f>UnitControlCenter!$B$10</f>
        <v>billion 2023 dollars</v>
      </c>
      <c r="G190" s="1" t="s">
        <v>3354</v>
      </c>
      <c r="H190" s="1" t="s">
        <v>3353</v>
      </c>
      <c r="I190" s="208" t="s">
        <v>3352</v>
      </c>
      <c r="J190" s="208"/>
    </row>
    <row r="191" spans="1:10" ht="255">
      <c r="A191" s="2" t="s">
        <v>3351</v>
      </c>
      <c r="B191" s="2" t="s">
        <v>3391</v>
      </c>
      <c r="C191" s="43">
        <v>1</v>
      </c>
      <c r="D191" s="1" t="s">
        <v>65</v>
      </c>
      <c r="E191" s="1" t="s">
        <v>66</v>
      </c>
      <c r="F191" s="1" t="str">
        <f>UnitControlCenter!$B$10</f>
        <v>billion 2023 dollars</v>
      </c>
      <c r="G191" s="1" t="s">
        <v>3362</v>
      </c>
      <c r="H191" s="1" t="s">
        <v>3353</v>
      </c>
      <c r="I191" s="208" t="s">
        <v>3355</v>
      </c>
      <c r="J191" s="208"/>
    </row>
    <row r="192" spans="1:10" ht="225">
      <c r="A192" s="2" t="s">
        <v>3351</v>
      </c>
      <c r="B192" s="2" t="s">
        <v>3392</v>
      </c>
      <c r="C192" s="43">
        <v>1</v>
      </c>
      <c r="D192" s="1" t="s">
        <v>65</v>
      </c>
      <c r="E192" s="1" t="s">
        <v>66</v>
      </c>
      <c r="F192" s="1" t="str">
        <f>UnitControlCenter!$B$10</f>
        <v>billion 2023 dollars</v>
      </c>
      <c r="G192" s="1" t="s">
        <v>3363</v>
      </c>
      <c r="H192" s="1" t="s">
        <v>3353</v>
      </c>
      <c r="I192" s="208" t="s">
        <v>3356</v>
      </c>
      <c r="J192" s="208"/>
    </row>
    <row r="193" spans="1:10" ht="255">
      <c r="A193" s="2" t="s">
        <v>3351</v>
      </c>
      <c r="B193" s="2" t="s">
        <v>3393</v>
      </c>
      <c r="C193" s="43">
        <v>1</v>
      </c>
      <c r="D193" s="1" t="s">
        <v>65</v>
      </c>
      <c r="E193" s="1" t="s">
        <v>66</v>
      </c>
      <c r="F193" s="1" t="str">
        <f>UnitControlCenter!$B$10</f>
        <v>billion 2023 dollars</v>
      </c>
      <c r="G193" s="1" t="s">
        <v>3364</v>
      </c>
      <c r="H193" s="1" t="s">
        <v>3353</v>
      </c>
      <c r="I193" s="208" t="s">
        <v>3357</v>
      </c>
      <c r="J193" s="208"/>
    </row>
    <row r="194" spans="1:10" ht="210">
      <c r="A194" s="2" t="s">
        <v>3351</v>
      </c>
      <c r="B194" s="2" t="s">
        <v>3394</v>
      </c>
      <c r="C194" s="43">
        <v>1</v>
      </c>
      <c r="D194" s="1" t="s">
        <v>65</v>
      </c>
      <c r="E194" s="1" t="s">
        <v>66</v>
      </c>
      <c r="F194" s="1" t="str">
        <f>UnitControlCenter!$B$10</f>
        <v>billion 2023 dollars</v>
      </c>
      <c r="G194" s="1" t="s">
        <v>3367</v>
      </c>
      <c r="H194" s="1" t="s">
        <v>3353</v>
      </c>
      <c r="I194" s="208" t="s">
        <v>3358</v>
      </c>
      <c r="J194" s="208"/>
    </row>
    <row r="195" spans="1:10" ht="240">
      <c r="A195" s="2" t="s">
        <v>3351</v>
      </c>
      <c r="B195" s="2" t="s">
        <v>3395</v>
      </c>
      <c r="C195" s="43">
        <v>1</v>
      </c>
      <c r="D195" s="1" t="s">
        <v>65</v>
      </c>
      <c r="E195" s="1" t="s">
        <v>66</v>
      </c>
      <c r="F195" s="1" t="str">
        <f>UnitControlCenter!$B$10</f>
        <v>billion 2023 dollars</v>
      </c>
      <c r="G195" s="1" t="s">
        <v>3368</v>
      </c>
      <c r="H195" s="1" t="s">
        <v>3353</v>
      </c>
      <c r="I195" s="208" t="s">
        <v>3359</v>
      </c>
      <c r="J195" s="208"/>
    </row>
    <row r="196" spans="1:10" ht="270">
      <c r="A196" s="2" t="s">
        <v>3351</v>
      </c>
      <c r="B196" s="2" t="s">
        <v>3396</v>
      </c>
      <c r="C196" s="43">
        <v>1</v>
      </c>
      <c r="D196" s="1" t="s">
        <v>65</v>
      </c>
      <c r="E196" s="1" t="s">
        <v>66</v>
      </c>
      <c r="F196" s="1" t="str">
        <f>UnitControlCenter!$B$10</f>
        <v>billion 2023 dollars</v>
      </c>
      <c r="G196" s="1" t="s">
        <v>3365</v>
      </c>
      <c r="H196" s="1" t="s">
        <v>3353</v>
      </c>
      <c r="I196" s="208" t="s">
        <v>3360</v>
      </c>
      <c r="J196" s="208"/>
    </row>
    <row r="197" spans="1:10" ht="315.75" thickBot="1">
      <c r="A197" s="192" t="s">
        <v>3351</v>
      </c>
      <c r="B197" s="192" t="s">
        <v>3397</v>
      </c>
      <c r="C197" s="199">
        <v>1</v>
      </c>
      <c r="D197" s="193" t="s">
        <v>65</v>
      </c>
      <c r="E197" s="193" t="s">
        <v>66</v>
      </c>
      <c r="F197" s="193" t="str">
        <f>UnitControlCenter!$B$10</f>
        <v>billion 2023 dollars</v>
      </c>
      <c r="G197" s="193" t="s">
        <v>3366</v>
      </c>
      <c r="H197" s="193" t="s">
        <v>3353</v>
      </c>
      <c r="I197" s="315" t="s">
        <v>3361</v>
      </c>
      <c r="J197" s="315"/>
    </row>
    <row r="198" spans="1:10" ht="75">
      <c r="A198" s="2" t="s">
        <v>2349</v>
      </c>
      <c r="B198" s="2" t="s">
        <v>93</v>
      </c>
      <c r="C198" s="43">
        <v>1</v>
      </c>
      <c r="D198" s="1" t="s">
        <v>65</v>
      </c>
      <c r="E198" s="1" t="s">
        <v>2355</v>
      </c>
      <c r="F198" s="1" t="str">
        <f>UnitControlCenter!$B$22</f>
        <v>2023 dollars / megawatt-hour (MWh)</v>
      </c>
      <c r="G198" s="1" t="s">
        <v>3306</v>
      </c>
      <c r="H198" s="1" t="s">
        <v>3305</v>
      </c>
      <c r="I198" s="1" t="s">
        <v>3669</v>
      </c>
    </row>
    <row r="199" spans="1:10" ht="45">
      <c r="A199" s="2" t="s">
        <v>2349</v>
      </c>
      <c r="B199" s="2" t="s">
        <v>447</v>
      </c>
      <c r="C199" s="43">
        <v>1</v>
      </c>
      <c r="D199" s="1" t="s">
        <v>65</v>
      </c>
      <c r="E199" s="1" t="s">
        <v>2355</v>
      </c>
      <c r="F199" s="1" t="str">
        <f>UnitControlCenter!$B$37</f>
        <v>2023 dollars / short ton</v>
      </c>
      <c r="G199" s="1" t="s">
        <v>2657</v>
      </c>
      <c r="H199" s="1" t="s">
        <v>2658</v>
      </c>
      <c r="I199" s="1" t="s">
        <v>2659</v>
      </c>
    </row>
    <row r="200" spans="1:10">
      <c r="A200" s="2" t="s">
        <v>2349</v>
      </c>
      <c r="B200" s="2" t="s">
        <v>444</v>
      </c>
      <c r="C200" s="43">
        <v>1</v>
      </c>
      <c r="D200" s="1" t="s">
        <v>65</v>
      </c>
      <c r="E200" s="1" t="s">
        <v>2355</v>
      </c>
      <c r="F200" s="1" t="str">
        <f>UnitControlCenter!$B$37</f>
        <v>2023 dollars / short ton</v>
      </c>
      <c r="G200" s="1" t="s">
        <v>2368</v>
      </c>
      <c r="H200" s="1" t="s">
        <v>342</v>
      </c>
      <c r="I200" s="1" t="s">
        <v>2544</v>
      </c>
    </row>
    <row r="201" spans="1:10" ht="90">
      <c r="A201" s="2" t="s">
        <v>2349</v>
      </c>
      <c r="B201" s="2" t="s">
        <v>87</v>
      </c>
      <c r="C201" s="43">
        <v>1</v>
      </c>
      <c r="D201" s="1" t="s">
        <v>65</v>
      </c>
      <c r="E201" s="1" t="s">
        <v>2355</v>
      </c>
      <c r="F201" s="1" t="str">
        <f>UnitControlCenter!$B$38</f>
        <v>2023 dollars / thousand cubic feet</v>
      </c>
      <c r="G201" s="1" t="s">
        <v>3308</v>
      </c>
      <c r="H201" s="1" t="s">
        <v>3307</v>
      </c>
      <c r="I201" s="1" t="s">
        <v>3670</v>
      </c>
    </row>
    <row r="202" spans="1:10">
      <c r="A202" s="2" t="s">
        <v>2349</v>
      </c>
      <c r="B202" s="2" t="s">
        <v>95</v>
      </c>
      <c r="C202" s="43">
        <v>1</v>
      </c>
      <c r="D202" s="1" t="s">
        <v>65</v>
      </c>
      <c r="E202" s="1" t="s">
        <v>2355</v>
      </c>
      <c r="F202" s="1" t="str">
        <f>UnitControlCenter!$B$39</f>
        <v>2023 dollars / gallon</v>
      </c>
      <c r="G202" s="1" t="s">
        <v>2370</v>
      </c>
      <c r="H202" s="1" t="s">
        <v>337</v>
      </c>
      <c r="I202" s="43">
        <v>969696</v>
      </c>
      <c r="J202" s="43"/>
    </row>
    <row r="203" spans="1:10" ht="90">
      <c r="A203" s="2" t="s">
        <v>2349</v>
      </c>
      <c r="B203" s="2" t="s">
        <v>96</v>
      </c>
      <c r="C203" s="43">
        <v>1</v>
      </c>
      <c r="D203" s="1" t="s">
        <v>65</v>
      </c>
      <c r="E203" s="1" t="s">
        <v>2355</v>
      </c>
      <c r="F203" s="1" t="str">
        <f>UnitControlCenter!$B$39</f>
        <v>2023 dollars / gallon</v>
      </c>
      <c r="G203" s="1" t="s">
        <v>2652</v>
      </c>
      <c r="H203" s="1" t="s">
        <v>2650</v>
      </c>
      <c r="I203" s="1" t="s">
        <v>2651</v>
      </c>
    </row>
    <row r="204" spans="1:10" ht="60">
      <c r="A204" s="2" t="s">
        <v>2349</v>
      </c>
      <c r="B204" s="2" t="s">
        <v>92</v>
      </c>
      <c r="C204" s="43">
        <v>1</v>
      </c>
      <c r="D204" s="1" t="s">
        <v>65</v>
      </c>
      <c r="E204" s="1" t="s">
        <v>2355</v>
      </c>
      <c r="F204" s="1" t="str">
        <f>UnitControlCenter!$B$37</f>
        <v>2023 dollars / short ton</v>
      </c>
      <c r="G204" s="1" t="s">
        <v>2653</v>
      </c>
      <c r="H204" s="1" t="s">
        <v>2654</v>
      </c>
      <c r="I204" s="1" t="s">
        <v>2655</v>
      </c>
    </row>
    <row r="205" spans="1:10" ht="60">
      <c r="A205" s="2" t="s">
        <v>2349</v>
      </c>
      <c r="B205" s="2" t="s">
        <v>2594</v>
      </c>
      <c r="C205" s="43">
        <v>1</v>
      </c>
      <c r="D205" s="1" t="s">
        <v>65</v>
      </c>
      <c r="E205" s="1" t="s">
        <v>2355</v>
      </c>
      <c r="F205" s="1" t="str">
        <f>UnitControlCenter!$B$40</f>
        <v>2023 dollars / barrel of oil</v>
      </c>
      <c r="G205" s="1" t="s">
        <v>2718</v>
      </c>
      <c r="H205" s="1" t="s">
        <v>2719</v>
      </c>
      <c r="I205" s="1" t="s">
        <v>2720</v>
      </c>
    </row>
    <row r="206" spans="1:10" ht="60">
      <c r="A206" s="2" t="s">
        <v>2349</v>
      </c>
      <c r="B206" s="2" t="s">
        <v>2656</v>
      </c>
      <c r="C206" s="43">
        <v>1</v>
      </c>
      <c r="D206" s="1" t="s">
        <v>65</v>
      </c>
      <c r="E206" s="1" t="s">
        <v>2355</v>
      </c>
      <c r="F206" s="1" t="str">
        <f>UnitControlCenter!$B$39</f>
        <v>2023 dollars / gallon</v>
      </c>
      <c r="G206" s="1" t="s">
        <v>2660</v>
      </c>
      <c r="H206" s="1" t="s">
        <v>2367</v>
      </c>
      <c r="I206" s="1" t="s">
        <v>2590</v>
      </c>
    </row>
    <row r="207" spans="1:10" ht="30.75" thickBot="1">
      <c r="A207" s="192" t="s">
        <v>2349</v>
      </c>
      <c r="B207" s="192" t="s">
        <v>2473</v>
      </c>
      <c r="C207" s="199">
        <v>1</v>
      </c>
      <c r="D207" s="193" t="s">
        <v>65</v>
      </c>
      <c r="E207" s="193" t="s">
        <v>2355</v>
      </c>
      <c r="F207" s="193" t="str">
        <f>UnitControlCenter!$B$41</f>
        <v>2023 dollars / kg</v>
      </c>
      <c r="G207" s="193" t="s">
        <v>2763</v>
      </c>
      <c r="H207" s="193" t="s">
        <v>2764</v>
      </c>
      <c r="I207" s="193" t="s">
        <v>2765</v>
      </c>
      <c r="J207" s="193"/>
    </row>
    <row r="208" spans="1:10">
      <c r="A208" s="2" t="s">
        <v>2350</v>
      </c>
      <c r="B208" s="2" t="s">
        <v>3490</v>
      </c>
      <c r="C208" s="43">
        <v>1</v>
      </c>
      <c r="D208" s="1" t="s">
        <v>63</v>
      </c>
      <c r="E208" s="1" t="s">
        <v>64</v>
      </c>
      <c r="F208" s="1" t="str">
        <f>UnitControlCenter!$B$42</f>
        <v>2023 dollars / kilowatt-hour (kWh)</v>
      </c>
      <c r="G208" s="1" t="s">
        <v>2371</v>
      </c>
    </row>
    <row r="209" spans="1:10" ht="30">
      <c r="A209" s="2" t="s">
        <v>2350</v>
      </c>
      <c r="B209" s="2" t="s">
        <v>2351</v>
      </c>
      <c r="C209" s="43">
        <v>1</v>
      </c>
      <c r="D209" s="1" t="s">
        <v>65</v>
      </c>
      <c r="E209" s="1" t="s">
        <v>64</v>
      </c>
      <c r="F209" s="1" t="str">
        <f>UnitControlCenter!$B$44</f>
        <v>cost of eqpt. to capture 1 metric ton CO2e/yr (2020 dollars)</v>
      </c>
      <c r="G209" s="1" t="s">
        <v>2375</v>
      </c>
      <c r="H209" s="1" t="s">
        <v>2376</v>
      </c>
      <c r="I209" s="1" t="s">
        <v>2551</v>
      </c>
    </row>
    <row r="210" spans="1:10" ht="30">
      <c r="A210" s="2" t="s">
        <v>2350</v>
      </c>
      <c r="B210" s="2" t="s">
        <v>2352</v>
      </c>
      <c r="C210" s="43">
        <v>1</v>
      </c>
      <c r="D210" s="1" t="s">
        <v>63</v>
      </c>
      <c r="E210" s="1" t="s">
        <v>64</v>
      </c>
      <c r="F210" s="1" t="str">
        <f>UnitControlCenter!$B$45</f>
        <v>million 2023 dollars / megawatt (MW)</v>
      </c>
      <c r="G210" s="1" t="s">
        <v>2372</v>
      </c>
    </row>
    <row r="211" spans="1:10" ht="30">
      <c r="A211" s="2" t="s">
        <v>2350</v>
      </c>
      <c r="B211" s="2" t="s">
        <v>2353</v>
      </c>
      <c r="C211" s="43">
        <v>1</v>
      </c>
      <c r="D211" s="1" t="s">
        <v>63</v>
      </c>
      <c r="E211" s="1" t="s">
        <v>64</v>
      </c>
      <c r="F211" s="1" t="str">
        <f>UnitControlCenter!$B$45</f>
        <v>million 2023 dollars / megawatt (MW)</v>
      </c>
      <c r="G211" s="1" t="s">
        <v>2373</v>
      </c>
    </row>
    <row r="212" spans="1:10" ht="30">
      <c r="A212" s="2" t="s">
        <v>2350</v>
      </c>
      <c r="B212" s="2" t="s">
        <v>2354</v>
      </c>
      <c r="C212" s="43">
        <v>1</v>
      </c>
      <c r="D212" s="1" t="s">
        <v>63</v>
      </c>
      <c r="E212" s="1" t="s">
        <v>64</v>
      </c>
      <c r="F212" s="1" t="str">
        <f>UnitControlCenter!$B$45</f>
        <v>million 2023 dollars / megawatt (MW)</v>
      </c>
      <c r="G212" s="1" t="s">
        <v>2374</v>
      </c>
    </row>
    <row r="213" spans="1:10" ht="30.75" thickBot="1">
      <c r="A213" s="192" t="s">
        <v>2350</v>
      </c>
      <c r="B213" s="192" t="s">
        <v>2490</v>
      </c>
      <c r="C213" s="199">
        <v>1</v>
      </c>
      <c r="D213" s="193" t="s">
        <v>63</v>
      </c>
      <c r="E213" s="193" t="s">
        <v>64</v>
      </c>
      <c r="F213" s="193" t="str">
        <f>UnitControlCenter!$B$46</f>
        <v>cost of eqpt. to produce 1 kg H2/yr (2023 dollars)</v>
      </c>
      <c r="G213" s="193" t="s">
        <v>2491</v>
      </c>
      <c r="H213" s="193"/>
      <c r="I213" s="193"/>
      <c r="J213" s="193"/>
    </row>
  </sheetData>
  <phoneticPr fontId="112" type="noConversion"/>
  <conditionalFormatting sqref="C2:C213">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4 F104 F174 F27 F128 F50 F87 F64 F67 F47 F52:F58"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310"/>
  <sheetViews>
    <sheetView topLeftCell="A285" workbookViewId="0">
      <selection activeCell="F287" sqref="F287"/>
    </sheetView>
  </sheetViews>
  <sheetFormatPr defaultColWidth="8.85546875" defaultRowHeight="15"/>
  <cols>
    <col min="1" max="1" width="13.42578125" customWidth="1"/>
    <col min="2" max="2" width="8.85546875" style="20"/>
    <col min="4" max="4" width="46" customWidth="1"/>
  </cols>
  <sheetData>
    <row r="1" spans="1:5">
      <c r="A1" s="42" t="s">
        <v>2539</v>
      </c>
      <c r="B1" s="169"/>
      <c r="C1" s="159"/>
      <c r="D1" s="159"/>
    </row>
    <row r="2" spans="1:5">
      <c r="A2" s="9" t="s">
        <v>2503</v>
      </c>
      <c r="B2" s="170" t="s">
        <v>2504</v>
      </c>
      <c r="C2" s="9" t="s">
        <v>2505</v>
      </c>
      <c r="D2" s="9" t="s">
        <v>2506</v>
      </c>
    </row>
    <row r="3" spans="1:5">
      <c r="A3" s="371" t="s">
        <v>3603</v>
      </c>
      <c r="B3" s="375" t="s">
        <v>3605</v>
      </c>
      <c r="C3" s="372"/>
      <c r="D3" s="374" t="s">
        <v>3604</v>
      </c>
    </row>
    <row r="4" spans="1:5">
      <c r="A4" t="s">
        <v>2553</v>
      </c>
      <c r="B4" s="20" t="s">
        <v>2547</v>
      </c>
      <c r="C4" s="188"/>
      <c r="D4" s="376" t="s">
        <v>3607</v>
      </c>
      <c r="E4" t="s">
        <v>3610</v>
      </c>
    </row>
    <row r="5" spans="1:5">
      <c r="A5" t="s">
        <v>3614</v>
      </c>
      <c r="B5" s="171" t="s">
        <v>3615</v>
      </c>
      <c r="C5" s="377"/>
      <c r="D5" s="376" t="s">
        <v>3609</v>
      </c>
      <c r="E5" t="s">
        <v>3613</v>
      </c>
    </row>
    <row r="6" spans="1:5">
      <c r="A6" t="s">
        <v>3056</v>
      </c>
      <c r="B6" s="171" t="s">
        <v>3616</v>
      </c>
      <c r="C6" s="205"/>
      <c r="D6" t="s">
        <v>3620</v>
      </c>
    </row>
    <row r="7" spans="1:5">
      <c r="A7" t="s">
        <v>3621</v>
      </c>
      <c r="B7" s="171" t="s">
        <v>3622</v>
      </c>
      <c r="C7" s="379"/>
      <c r="D7" s="378" t="s">
        <v>3591</v>
      </c>
    </row>
    <row r="8" spans="1:5">
      <c r="A8" t="s">
        <v>2513</v>
      </c>
      <c r="B8" s="20" t="s">
        <v>2524</v>
      </c>
      <c r="C8" s="176"/>
      <c r="D8" t="s">
        <v>437</v>
      </c>
    </row>
    <row r="9" spans="1:5">
      <c r="A9" t="s">
        <v>3575</v>
      </c>
      <c r="B9" s="20" t="s">
        <v>3574</v>
      </c>
      <c r="C9" s="362"/>
      <c r="D9" t="s">
        <v>3506</v>
      </c>
    </row>
    <row r="10" spans="1:5">
      <c r="A10" t="s">
        <v>2521</v>
      </c>
      <c r="B10" s="171" t="s">
        <v>2522</v>
      </c>
      <c r="C10" s="175"/>
      <c r="D10" t="s">
        <v>92</v>
      </c>
    </row>
    <row r="11" spans="1:5">
      <c r="A11" t="s">
        <v>2549</v>
      </c>
      <c r="B11" s="20" t="s">
        <v>2543</v>
      </c>
      <c r="C11" s="185"/>
      <c r="D11" t="s">
        <v>91</v>
      </c>
    </row>
    <row r="12" spans="1:5">
      <c r="A12" t="s">
        <v>2528</v>
      </c>
      <c r="B12" s="20" t="s">
        <v>2544</v>
      </c>
      <c r="C12" s="180"/>
      <c r="D12" t="s">
        <v>2540</v>
      </c>
    </row>
    <row r="13" spans="1:5">
      <c r="A13" t="s">
        <v>2550</v>
      </c>
      <c r="B13" s="20" t="s">
        <v>2369</v>
      </c>
      <c r="C13" s="184"/>
      <c r="D13" t="s">
        <v>2541</v>
      </c>
    </row>
    <row r="14" spans="1:5">
      <c r="A14" t="s">
        <v>2548</v>
      </c>
      <c r="B14" s="20" t="s">
        <v>2545</v>
      </c>
      <c r="C14" s="187"/>
      <c r="D14" t="s">
        <v>452</v>
      </c>
    </row>
    <row r="15" spans="1:5">
      <c r="A15" t="s">
        <v>2529</v>
      </c>
      <c r="B15" s="20" t="s">
        <v>2525</v>
      </c>
      <c r="C15" s="179"/>
      <c r="D15" t="s">
        <v>455</v>
      </c>
    </row>
    <row r="16" spans="1:5">
      <c r="A16" t="s">
        <v>2502</v>
      </c>
      <c r="B16" s="172" t="s">
        <v>2509</v>
      </c>
      <c r="C16" s="168"/>
      <c r="D16" t="s">
        <v>89</v>
      </c>
    </row>
    <row r="17" spans="1:5">
      <c r="A17" t="s">
        <v>3057</v>
      </c>
      <c r="B17" t="s">
        <v>3617</v>
      </c>
      <c r="C17" s="206"/>
      <c r="D17" t="s">
        <v>3508</v>
      </c>
    </row>
    <row r="18" spans="1:5">
      <c r="A18" t="s">
        <v>2530</v>
      </c>
      <c r="B18" s="20" t="s">
        <v>2526</v>
      </c>
      <c r="C18" s="181"/>
      <c r="D18" t="s">
        <v>3509</v>
      </c>
    </row>
    <row r="19" spans="1:5">
      <c r="A19" t="s">
        <v>2512</v>
      </c>
      <c r="B19" s="171" t="s">
        <v>2517</v>
      </c>
      <c r="C19" s="177"/>
      <c r="D19" t="s">
        <v>2542</v>
      </c>
    </row>
    <row r="20" spans="1:5">
      <c r="A20" t="s">
        <v>2552</v>
      </c>
      <c r="B20" s="20" t="s">
        <v>2546</v>
      </c>
      <c r="C20" s="186"/>
      <c r="D20" t="s">
        <v>2472</v>
      </c>
    </row>
    <row r="21" spans="1:5">
      <c r="A21" t="s">
        <v>2515</v>
      </c>
      <c r="B21" s="171" t="s">
        <v>2516</v>
      </c>
      <c r="C21" s="167"/>
      <c r="D21" t="s">
        <v>2627</v>
      </c>
    </row>
    <row r="22" spans="1:5">
      <c r="A22" t="s">
        <v>2595</v>
      </c>
      <c r="B22" s="171" t="s">
        <v>2597</v>
      </c>
      <c r="C22" s="189"/>
      <c r="D22" t="s">
        <v>2594</v>
      </c>
    </row>
    <row r="23" spans="1:5">
      <c r="A23" t="s">
        <v>2596</v>
      </c>
      <c r="B23" s="171">
        <v>740000</v>
      </c>
      <c r="C23" s="190"/>
      <c r="D23" t="s">
        <v>2470</v>
      </c>
    </row>
    <row r="24" spans="1:5">
      <c r="A24" t="s">
        <v>2531</v>
      </c>
      <c r="B24" s="20" t="s">
        <v>2527</v>
      </c>
      <c r="C24" s="182"/>
      <c r="D24" t="s">
        <v>312</v>
      </c>
    </row>
    <row r="25" spans="1:5">
      <c r="A25" t="s">
        <v>3573</v>
      </c>
      <c r="B25" s="20" t="s">
        <v>3618</v>
      </c>
      <c r="C25" s="361"/>
      <c r="D25" t="s">
        <v>3505</v>
      </c>
    </row>
    <row r="26" spans="1:5">
      <c r="A26" t="s">
        <v>2514</v>
      </c>
      <c r="B26" s="171" t="s">
        <v>2519</v>
      </c>
      <c r="C26" s="174"/>
      <c r="D26" t="s">
        <v>3435</v>
      </c>
    </row>
    <row r="27" spans="1:5">
      <c r="A27" t="s">
        <v>3436</v>
      </c>
      <c r="B27" s="171" t="s">
        <v>3437</v>
      </c>
      <c r="C27" s="360"/>
      <c r="D27" t="s">
        <v>3434</v>
      </c>
    </row>
    <row r="28" spans="1:5">
      <c r="A28" t="s">
        <v>3058</v>
      </c>
      <c r="B28" s="17" t="s">
        <v>3619</v>
      </c>
      <c r="C28" s="207"/>
      <c r="D28" t="s">
        <v>3507</v>
      </c>
    </row>
    <row r="29" spans="1:5">
      <c r="A29" t="s">
        <v>2538</v>
      </c>
      <c r="B29" s="20" t="s">
        <v>2537</v>
      </c>
      <c r="C29" s="183"/>
      <c r="D29" t="s">
        <v>444</v>
      </c>
    </row>
    <row r="30" spans="1:5">
      <c r="A30" t="s">
        <v>3059</v>
      </c>
      <c r="B30" s="204" t="s">
        <v>3052</v>
      </c>
      <c r="C30" s="203"/>
      <c r="D30" t="s">
        <v>3504</v>
      </c>
    </row>
    <row r="31" spans="1:5">
      <c r="A31" t="s">
        <v>2508</v>
      </c>
      <c r="B31" s="171" t="s">
        <v>2518</v>
      </c>
      <c r="C31" s="173"/>
      <c r="D31" t="s">
        <v>447</v>
      </c>
    </row>
    <row r="32" spans="1:5">
      <c r="A32" t="s">
        <v>3614</v>
      </c>
      <c r="B32" s="171" t="s">
        <v>3615</v>
      </c>
      <c r="C32" s="377"/>
      <c r="D32" t="s">
        <v>3608</v>
      </c>
      <c r="E32" t="s">
        <v>3612</v>
      </c>
    </row>
    <row r="33" spans="1:5">
      <c r="A33" t="s">
        <v>2553</v>
      </c>
      <c r="B33" s="20" t="s">
        <v>2547</v>
      </c>
      <c r="C33" s="188"/>
      <c r="D33" s="376" t="s">
        <v>3606</v>
      </c>
      <c r="E33" t="s">
        <v>3611</v>
      </c>
    </row>
    <row r="35" spans="1:5">
      <c r="A35" s="42" t="s">
        <v>2523</v>
      </c>
      <c r="B35" s="169"/>
      <c r="C35" s="159"/>
      <c r="D35" s="159"/>
    </row>
    <row r="36" spans="1:5" s="9" customFormat="1">
      <c r="A36" s="9" t="s">
        <v>2503</v>
      </c>
      <c r="B36" s="170" t="s">
        <v>2504</v>
      </c>
      <c r="C36" s="9" t="s">
        <v>2505</v>
      </c>
      <c r="D36" s="9" t="s">
        <v>2587</v>
      </c>
    </row>
    <row r="37" spans="1:5">
      <c r="A37" t="s">
        <v>2529</v>
      </c>
      <c r="B37" s="20" t="s">
        <v>2525</v>
      </c>
      <c r="C37" s="179"/>
      <c r="D37" t="s">
        <v>2589</v>
      </c>
    </row>
    <row r="38" spans="1:5">
      <c r="A38" t="s">
        <v>2502</v>
      </c>
      <c r="B38" s="172" t="s">
        <v>2509</v>
      </c>
      <c r="C38" s="168"/>
      <c r="D38" t="s">
        <v>2588</v>
      </c>
    </row>
    <row r="39" spans="1:5">
      <c r="A39" t="s">
        <v>2514</v>
      </c>
      <c r="B39" s="20" t="s">
        <v>2519</v>
      </c>
      <c r="C39" s="174"/>
      <c r="D39" t="s">
        <v>4</v>
      </c>
    </row>
    <row r="40" spans="1:5">
      <c r="A40" t="s">
        <v>2528</v>
      </c>
      <c r="B40" s="20" t="s">
        <v>2544</v>
      </c>
      <c r="C40" s="180"/>
      <c r="D40" t="s">
        <v>93</v>
      </c>
    </row>
    <row r="41" spans="1:5">
      <c r="A41" t="s">
        <v>2508</v>
      </c>
      <c r="B41" s="20">
        <v>969696</v>
      </c>
      <c r="C41" s="173"/>
      <c r="D41" t="s">
        <v>9</v>
      </c>
    </row>
    <row r="42" spans="1:5">
      <c r="A42" t="s">
        <v>2521</v>
      </c>
      <c r="B42" s="20" t="s">
        <v>2522</v>
      </c>
      <c r="C42" s="175"/>
      <c r="D42" t="s">
        <v>2429</v>
      </c>
    </row>
    <row r="43" spans="1:5">
      <c r="A43" t="s">
        <v>2530</v>
      </c>
      <c r="B43" s="20" t="s">
        <v>2526</v>
      </c>
      <c r="C43" s="181"/>
      <c r="D43" t="s">
        <v>132</v>
      </c>
    </row>
    <row r="44" spans="1:5">
      <c r="A44" t="s">
        <v>2531</v>
      </c>
      <c r="B44" s="20" t="s">
        <v>2527</v>
      </c>
      <c r="C44" s="182"/>
      <c r="D44" t="s">
        <v>2438</v>
      </c>
    </row>
    <row r="45" spans="1:5">
      <c r="A45" t="s">
        <v>2513</v>
      </c>
      <c r="B45" s="20" t="s">
        <v>2524</v>
      </c>
      <c r="C45" s="178"/>
      <c r="D45" t="s">
        <v>2489</v>
      </c>
    </row>
    <row r="46" spans="1:5">
      <c r="A46" t="s">
        <v>2595</v>
      </c>
      <c r="B46" s="171" t="s">
        <v>2597</v>
      </c>
      <c r="C46" s="189"/>
      <c r="D46" t="s">
        <v>2796</v>
      </c>
    </row>
    <row r="48" spans="1:5">
      <c r="A48" s="42" t="s">
        <v>2532</v>
      </c>
      <c r="B48" s="169"/>
      <c r="C48" s="159"/>
      <c r="D48" s="159"/>
    </row>
    <row r="49" spans="1:4">
      <c r="A49" s="9" t="s">
        <v>2503</v>
      </c>
      <c r="B49" s="170" t="s">
        <v>2504</v>
      </c>
      <c r="C49" s="9" t="s">
        <v>2505</v>
      </c>
      <c r="D49" s="9" t="s">
        <v>2506</v>
      </c>
    </row>
    <row r="50" spans="1:4">
      <c r="A50" t="s">
        <v>2514</v>
      </c>
      <c r="B50" s="171" t="s">
        <v>2519</v>
      </c>
      <c r="C50" s="174"/>
      <c r="D50" t="s">
        <v>2533</v>
      </c>
    </row>
    <row r="51" spans="1:4">
      <c r="A51" t="s">
        <v>2508</v>
      </c>
      <c r="B51" s="20">
        <v>969696</v>
      </c>
      <c r="C51" s="173"/>
      <c r="D51" t="s">
        <v>2534</v>
      </c>
    </row>
    <row r="52" spans="1:4">
      <c r="A52" t="s">
        <v>2521</v>
      </c>
      <c r="B52" s="20" t="s">
        <v>2522</v>
      </c>
      <c r="C52" s="175"/>
      <c r="D52" t="s">
        <v>2535</v>
      </c>
    </row>
    <row r="53" spans="1:4">
      <c r="A53" t="s">
        <v>2595</v>
      </c>
      <c r="B53" s="171" t="s">
        <v>2597</v>
      </c>
      <c r="C53" s="189"/>
      <c r="D53" t="s">
        <v>2797</v>
      </c>
    </row>
    <row r="55" spans="1:4">
      <c r="A55" s="42" t="s">
        <v>2536</v>
      </c>
      <c r="B55" s="169"/>
      <c r="C55" s="159"/>
      <c r="D55" s="159"/>
    </row>
    <row r="56" spans="1:4">
      <c r="A56" s="9" t="s">
        <v>2503</v>
      </c>
      <c r="B56" s="170" t="s">
        <v>2504</v>
      </c>
      <c r="C56" s="9" t="s">
        <v>2505</v>
      </c>
      <c r="D56" s="9" t="s">
        <v>2506</v>
      </c>
    </row>
    <row r="57" spans="1:4">
      <c r="A57" t="s">
        <v>2521</v>
      </c>
      <c r="B57" s="20" t="s">
        <v>2522</v>
      </c>
      <c r="C57" s="175"/>
      <c r="D57" t="s">
        <v>2238</v>
      </c>
    </row>
    <row r="58" spans="1:4">
      <c r="A58" t="s">
        <v>2515</v>
      </c>
      <c r="B58" s="171" t="s">
        <v>2516</v>
      </c>
      <c r="C58" s="167"/>
      <c r="D58" t="s">
        <v>847</v>
      </c>
    </row>
    <row r="59" spans="1:4">
      <c r="A59" t="s">
        <v>2514</v>
      </c>
      <c r="B59" s="171" t="s">
        <v>2519</v>
      </c>
      <c r="C59" s="174"/>
      <c r="D59" t="s">
        <v>2236</v>
      </c>
    </row>
    <row r="60" spans="1:4">
      <c r="A60" t="s">
        <v>2508</v>
      </c>
      <c r="B60" s="171" t="s">
        <v>2518</v>
      </c>
      <c r="C60" s="173"/>
      <c r="D60" t="s">
        <v>2220</v>
      </c>
    </row>
    <row r="61" spans="1:4">
      <c r="B61" s="171"/>
    </row>
    <row r="62" spans="1:4">
      <c r="A62" s="42" t="s">
        <v>2673</v>
      </c>
      <c r="B62" s="169"/>
      <c r="C62" s="159"/>
      <c r="D62" s="159"/>
    </row>
    <row r="63" spans="1:4">
      <c r="A63" s="9" t="s">
        <v>2503</v>
      </c>
      <c r="B63" s="170" t="s">
        <v>2504</v>
      </c>
      <c r="C63" s="9" t="s">
        <v>2505</v>
      </c>
      <c r="D63" s="9" t="s">
        <v>2506</v>
      </c>
    </row>
    <row r="64" spans="1:4">
      <c r="A64" t="s">
        <v>2514</v>
      </c>
      <c r="B64" s="171" t="s">
        <v>2519</v>
      </c>
      <c r="C64" s="174"/>
      <c r="D64" t="s">
        <v>2565</v>
      </c>
    </row>
    <row r="65" spans="1:4">
      <c r="A65" t="s">
        <v>2529</v>
      </c>
      <c r="B65" s="20" t="s">
        <v>2525</v>
      </c>
      <c r="C65" s="179"/>
      <c r="D65" t="s">
        <v>2566</v>
      </c>
    </row>
    <row r="66" spans="1:4">
      <c r="A66" t="s">
        <v>2528</v>
      </c>
      <c r="B66" s="20" t="s">
        <v>2544</v>
      </c>
      <c r="C66" s="180"/>
      <c r="D66" t="s">
        <v>2567</v>
      </c>
    </row>
    <row r="67" spans="1:4">
      <c r="A67" t="s">
        <v>2521</v>
      </c>
      <c r="B67" s="171" t="s">
        <v>2522</v>
      </c>
      <c r="C67" s="175"/>
      <c r="D67" t="s">
        <v>2568</v>
      </c>
    </row>
    <row r="68" spans="1:4">
      <c r="A68" t="s">
        <v>2515</v>
      </c>
      <c r="B68" s="171" t="s">
        <v>2516</v>
      </c>
      <c r="C68" s="167"/>
      <c r="D68" t="s">
        <v>2569</v>
      </c>
    </row>
    <row r="70" spans="1:4">
      <c r="A70" s="42" t="s">
        <v>2942</v>
      </c>
      <c r="B70" s="169"/>
      <c r="C70" s="159"/>
      <c r="D70" s="159"/>
    </row>
    <row r="71" spans="1:4">
      <c r="A71" s="9" t="s">
        <v>2503</v>
      </c>
      <c r="B71" s="170" t="s">
        <v>2504</v>
      </c>
      <c r="C71" s="9" t="s">
        <v>2505</v>
      </c>
      <c r="D71" s="9" t="s">
        <v>2506</v>
      </c>
    </row>
    <row r="72" spans="1:4">
      <c r="A72" t="s">
        <v>2529</v>
      </c>
      <c r="B72" s="20" t="s">
        <v>2525</v>
      </c>
      <c r="C72" s="179"/>
      <c r="D72" t="s">
        <v>2932</v>
      </c>
    </row>
    <row r="73" spans="1:4">
      <c r="A73" t="s">
        <v>2514</v>
      </c>
      <c r="B73" s="171" t="s">
        <v>2519</v>
      </c>
      <c r="C73" s="174"/>
      <c r="D73" t="s">
        <v>2931</v>
      </c>
    </row>
    <row r="74" spans="1:4">
      <c r="A74" t="s">
        <v>2513</v>
      </c>
      <c r="B74" s="20" t="s">
        <v>2524</v>
      </c>
      <c r="C74" s="178"/>
      <c r="D74" t="s">
        <v>2928</v>
      </c>
    </row>
    <row r="75" spans="1:4">
      <c r="A75" t="s">
        <v>2553</v>
      </c>
      <c r="B75" s="20" t="s">
        <v>2547</v>
      </c>
      <c r="C75" s="188"/>
      <c r="D75" t="s">
        <v>2929</v>
      </c>
    </row>
    <row r="76" spans="1:4">
      <c r="A76" t="s">
        <v>2531</v>
      </c>
      <c r="B76" s="20" t="s">
        <v>2527</v>
      </c>
      <c r="C76" s="182"/>
      <c r="D76" t="s">
        <v>2930</v>
      </c>
    </row>
    <row r="78" spans="1:4">
      <c r="A78" s="42" t="s">
        <v>3016</v>
      </c>
      <c r="B78" s="169"/>
      <c r="C78" s="159"/>
      <c r="D78" s="159"/>
    </row>
    <row r="79" spans="1:4">
      <c r="A79" s="9" t="s">
        <v>2503</v>
      </c>
      <c r="B79" s="170" t="s">
        <v>2504</v>
      </c>
      <c r="C79" s="9" t="s">
        <v>2505</v>
      </c>
      <c r="D79" s="9" t="s">
        <v>2506</v>
      </c>
    </row>
    <row r="80" spans="1:4">
      <c r="A80" t="s">
        <v>2595</v>
      </c>
      <c r="B80" s="171" t="s">
        <v>2597</v>
      </c>
      <c r="C80" s="189"/>
      <c r="D80" t="s">
        <v>2949</v>
      </c>
    </row>
    <row r="81" spans="1:4">
      <c r="A81" t="s">
        <v>2529</v>
      </c>
      <c r="B81" s="20" t="s">
        <v>2525</v>
      </c>
      <c r="C81" s="179"/>
      <c r="D81" t="s">
        <v>2950</v>
      </c>
    </row>
    <row r="82" spans="1:4">
      <c r="A82" t="s">
        <v>2531</v>
      </c>
      <c r="B82" s="20" t="s">
        <v>2527</v>
      </c>
      <c r="C82" s="182"/>
      <c r="D82" t="s">
        <v>459</v>
      </c>
    </row>
    <row r="83" spans="1:4">
      <c r="A83" t="s">
        <v>2530</v>
      </c>
      <c r="B83" s="20" t="s">
        <v>2526</v>
      </c>
      <c r="C83" s="181"/>
      <c r="D83" t="s">
        <v>2951</v>
      </c>
    </row>
    <row r="84" spans="1:4">
      <c r="A84" t="s">
        <v>2528</v>
      </c>
      <c r="B84" s="20" t="s">
        <v>2544</v>
      </c>
      <c r="C84" s="180"/>
      <c r="D84" t="s">
        <v>2952</v>
      </c>
    </row>
    <row r="85" spans="1:4">
      <c r="A85" t="s">
        <v>2508</v>
      </c>
      <c r="B85" s="171" t="s">
        <v>2518</v>
      </c>
      <c r="C85" s="173"/>
      <c r="D85" t="s">
        <v>264</v>
      </c>
    </row>
    <row r="86" spans="1:4">
      <c r="A86" t="s">
        <v>2514</v>
      </c>
      <c r="B86" s="171" t="s">
        <v>2519</v>
      </c>
      <c r="C86" s="174"/>
      <c r="D86" t="s">
        <v>2953</v>
      </c>
    </row>
    <row r="87" spans="1:4">
      <c r="A87" t="s">
        <v>2521</v>
      </c>
      <c r="B87" s="171" t="s">
        <v>2522</v>
      </c>
      <c r="C87" s="175"/>
      <c r="D87" t="s">
        <v>2954</v>
      </c>
    </row>
    <row r="88" spans="1:4">
      <c r="A88" t="s">
        <v>2513</v>
      </c>
      <c r="B88" s="20" t="s">
        <v>2524</v>
      </c>
      <c r="C88" s="178"/>
      <c r="D88" t="s">
        <v>2955</v>
      </c>
    </row>
    <row r="89" spans="1:4">
      <c r="A89" t="s">
        <v>2515</v>
      </c>
      <c r="B89" s="171" t="s">
        <v>2516</v>
      </c>
      <c r="C89" s="167"/>
      <c r="D89" t="s">
        <v>2569</v>
      </c>
    </row>
    <row r="90" spans="1:4">
      <c r="B90" s="171"/>
    </row>
    <row r="91" spans="1:4">
      <c r="A91" s="42" t="s">
        <v>2914</v>
      </c>
      <c r="B91" s="169"/>
      <c r="C91" s="159"/>
      <c r="D91" s="159"/>
    </row>
    <row r="92" spans="1:4">
      <c r="A92" s="9" t="s">
        <v>2503</v>
      </c>
      <c r="B92" s="170" t="s">
        <v>2504</v>
      </c>
      <c r="C92" s="9" t="s">
        <v>2505</v>
      </c>
      <c r="D92" s="9" t="s">
        <v>2506</v>
      </c>
    </row>
    <row r="93" spans="1:4">
      <c r="A93" t="s">
        <v>2514</v>
      </c>
      <c r="B93" s="171" t="s">
        <v>2519</v>
      </c>
      <c r="C93" s="174"/>
      <c r="D93" t="s">
        <v>2862</v>
      </c>
    </row>
    <row r="94" spans="1:4">
      <c r="A94" t="s">
        <v>2529</v>
      </c>
      <c r="B94" s="20" t="s">
        <v>2525</v>
      </c>
      <c r="C94" s="179"/>
      <c r="D94" t="s">
        <v>2863</v>
      </c>
    </row>
    <row r="95" spans="1:4">
      <c r="A95" t="s">
        <v>2528</v>
      </c>
      <c r="B95" s="20" t="s">
        <v>2544</v>
      </c>
      <c r="C95" s="180"/>
      <c r="D95" t="s">
        <v>2864</v>
      </c>
    </row>
    <row r="96" spans="1:4">
      <c r="A96" t="s">
        <v>2515</v>
      </c>
      <c r="B96" s="171" t="s">
        <v>2516</v>
      </c>
      <c r="C96" s="167"/>
      <c r="D96" t="s">
        <v>2569</v>
      </c>
    </row>
    <row r="98" spans="1:4">
      <c r="A98" s="42" t="s">
        <v>3271</v>
      </c>
      <c r="B98" s="169"/>
      <c r="C98" s="159"/>
      <c r="D98" s="159"/>
    </row>
    <row r="99" spans="1:4">
      <c r="A99" s="9" t="s">
        <v>2503</v>
      </c>
      <c r="B99" s="170" t="s">
        <v>2504</v>
      </c>
      <c r="C99" s="9" t="s">
        <v>2505</v>
      </c>
      <c r="D99" s="9" t="s">
        <v>2506</v>
      </c>
    </row>
    <row r="100" spans="1:4">
      <c r="A100" t="s">
        <v>2549</v>
      </c>
      <c r="B100" s="20" t="s">
        <v>2543</v>
      </c>
      <c r="C100" s="185"/>
      <c r="D100" t="s">
        <v>3139</v>
      </c>
    </row>
    <row r="101" spans="1:4">
      <c r="A101" t="s">
        <v>2521</v>
      </c>
      <c r="B101" s="171" t="s">
        <v>2522</v>
      </c>
      <c r="C101" s="175"/>
      <c r="D101" t="s">
        <v>3140</v>
      </c>
    </row>
    <row r="103" spans="1:4">
      <c r="A103" s="42" t="s">
        <v>3141</v>
      </c>
      <c r="B103" s="169"/>
      <c r="C103" s="159"/>
      <c r="D103" s="159"/>
    </row>
    <row r="104" spans="1:4">
      <c r="A104" s="9" t="s">
        <v>2503</v>
      </c>
      <c r="B104" s="170" t="s">
        <v>2504</v>
      </c>
      <c r="C104" s="9" t="s">
        <v>2505</v>
      </c>
      <c r="D104" s="9" t="s">
        <v>2506</v>
      </c>
    </row>
    <row r="105" spans="1:4">
      <c r="A105" t="s">
        <v>2514</v>
      </c>
      <c r="B105" s="171" t="s">
        <v>2519</v>
      </c>
      <c r="C105" s="174"/>
      <c r="D105" t="s">
        <v>3142</v>
      </c>
    </row>
    <row r="106" spans="1:4">
      <c r="A106" t="s">
        <v>2528</v>
      </c>
      <c r="B106" s="20" t="s">
        <v>2544</v>
      </c>
      <c r="C106" s="180"/>
      <c r="D106" t="s">
        <v>3143</v>
      </c>
    </row>
    <row r="107" spans="1:4">
      <c r="A107" t="s">
        <v>2521</v>
      </c>
      <c r="B107" s="171" t="s">
        <v>2522</v>
      </c>
      <c r="C107" s="175"/>
      <c r="D107" t="s">
        <v>3144</v>
      </c>
    </row>
    <row r="108" spans="1:4">
      <c r="A108" t="s">
        <v>2529</v>
      </c>
      <c r="B108" s="20" t="s">
        <v>2525</v>
      </c>
      <c r="C108" s="179"/>
      <c r="D108" t="s">
        <v>3145</v>
      </c>
    </row>
    <row r="110" spans="1:4">
      <c r="A110" s="42" t="s">
        <v>3146</v>
      </c>
      <c r="B110" s="169"/>
      <c r="C110" s="159"/>
      <c r="D110" s="159"/>
    </row>
    <row r="111" spans="1:4">
      <c r="A111" s="9" t="s">
        <v>2503</v>
      </c>
      <c r="B111" s="170" t="s">
        <v>2504</v>
      </c>
      <c r="C111" s="9" t="s">
        <v>2505</v>
      </c>
      <c r="D111" s="9" t="s">
        <v>2506</v>
      </c>
    </row>
    <row r="112" spans="1:4">
      <c r="A112" t="s">
        <v>2553</v>
      </c>
      <c r="B112" s="20" t="s">
        <v>2547</v>
      </c>
      <c r="C112" s="188"/>
      <c r="D112" t="s">
        <v>3147</v>
      </c>
    </row>
    <row r="113" spans="1:4">
      <c r="A113" t="s">
        <v>2530</v>
      </c>
      <c r="B113" s="20" t="s">
        <v>2526</v>
      </c>
      <c r="C113" s="181"/>
      <c r="D113" t="s">
        <v>3148</v>
      </c>
    </row>
    <row r="115" spans="1:4">
      <c r="A115" s="42" t="s">
        <v>3149</v>
      </c>
      <c r="B115" s="169"/>
      <c r="C115" s="159"/>
      <c r="D115" s="159"/>
    </row>
    <row r="116" spans="1:4">
      <c r="A116" s="9" t="s">
        <v>2503</v>
      </c>
      <c r="B116" s="170" t="s">
        <v>2504</v>
      </c>
      <c r="C116" s="9" t="s">
        <v>2505</v>
      </c>
      <c r="D116" s="9" t="s">
        <v>2506</v>
      </c>
    </row>
    <row r="117" spans="1:4">
      <c r="A117" t="s">
        <v>2549</v>
      </c>
      <c r="B117" s="20" t="s">
        <v>2543</v>
      </c>
      <c r="C117" s="185"/>
      <c r="D117" t="s">
        <v>3150</v>
      </c>
    </row>
    <row r="118" spans="1:4">
      <c r="A118" t="s">
        <v>2529</v>
      </c>
      <c r="B118" s="20" t="s">
        <v>2525</v>
      </c>
      <c r="C118" s="179"/>
      <c r="D118" t="s">
        <v>3151</v>
      </c>
    </row>
    <row r="119" spans="1:4">
      <c r="A119" t="s">
        <v>2531</v>
      </c>
      <c r="B119" s="20" t="s">
        <v>2527</v>
      </c>
      <c r="C119" s="182"/>
      <c r="D119" t="s">
        <v>3152</v>
      </c>
    </row>
    <row r="120" spans="1:4">
      <c r="A120" t="s">
        <v>2521</v>
      </c>
      <c r="B120" s="171" t="s">
        <v>2522</v>
      </c>
      <c r="C120" s="175"/>
      <c r="D120" t="s">
        <v>3153</v>
      </c>
    </row>
    <row r="121" spans="1:4">
      <c r="A121" t="s">
        <v>2528</v>
      </c>
      <c r="B121" s="20" t="s">
        <v>2544</v>
      </c>
      <c r="C121" s="180"/>
      <c r="D121" t="s">
        <v>3154</v>
      </c>
    </row>
    <row r="122" spans="1:4">
      <c r="A122" t="s">
        <v>2508</v>
      </c>
      <c r="B122" s="171" t="s">
        <v>2518</v>
      </c>
      <c r="C122" s="173"/>
      <c r="D122" t="s">
        <v>3155</v>
      </c>
    </row>
    <row r="123" spans="1:4">
      <c r="A123" t="s">
        <v>2514</v>
      </c>
      <c r="B123" s="171" t="s">
        <v>2519</v>
      </c>
      <c r="C123" s="174"/>
      <c r="D123" t="s">
        <v>3156</v>
      </c>
    </row>
    <row r="125" spans="1:4">
      <c r="A125" s="42" t="s">
        <v>2876</v>
      </c>
      <c r="B125" s="169"/>
      <c r="C125" s="159"/>
      <c r="D125" s="159"/>
    </row>
    <row r="126" spans="1:4">
      <c r="A126" s="9" t="s">
        <v>2503</v>
      </c>
      <c r="B126" s="170" t="s">
        <v>2504</v>
      </c>
      <c r="C126" s="9" t="s">
        <v>2505</v>
      </c>
      <c r="D126" s="9" t="s">
        <v>2506</v>
      </c>
    </row>
    <row r="127" spans="1:4">
      <c r="A127" t="s">
        <v>2529</v>
      </c>
      <c r="B127" s="20" t="s">
        <v>2525</v>
      </c>
      <c r="C127" s="179"/>
      <c r="D127" t="s">
        <v>2877</v>
      </c>
    </row>
    <row r="128" spans="1:4">
      <c r="A128" t="s">
        <v>2521</v>
      </c>
      <c r="B128" s="171" t="s">
        <v>2522</v>
      </c>
      <c r="C128" s="175"/>
      <c r="D128" t="s">
        <v>2878</v>
      </c>
    </row>
    <row r="129" spans="1:4">
      <c r="A129" t="s">
        <v>2515</v>
      </c>
      <c r="B129" s="171" t="s">
        <v>2516</v>
      </c>
      <c r="C129" s="167"/>
      <c r="D129" t="s">
        <v>2569</v>
      </c>
    </row>
    <row r="130" spans="1:4">
      <c r="B130" s="171"/>
    </row>
    <row r="131" spans="1:4">
      <c r="A131" s="42" t="s">
        <v>2915</v>
      </c>
      <c r="B131" s="169"/>
      <c r="C131" s="159"/>
      <c r="D131" s="159"/>
    </row>
    <row r="132" spans="1:4">
      <c r="A132" s="9" t="s">
        <v>2503</v>
      </c>
      <c r="B132" s="170" t="s">
        <v>2504</v>
      </c>
      <c r="C132" s="9" t="s">
        <v>2505</v>
      </c>
      <c r="D132" s="9" t="s">
        <v>2506</v>
      </c>
    </row>
    <row r="133" spans="1:4">
      <c r="A133" t="s">
        <v>2514</v>
      </c>
      <c r="B133" s="171" t="s">
        <v>2519</v>
      </c>
      <c r="C133" s="174"/>
      <c r="D133" t="s">
        <v>2916</v>
      </c>
    </row>
    <row r="134" spans="1:4">
      <c r="A134" t="s">
        <v>2553</v>
      </c>
      <c r="B134" s="20" t="s">
        <v>2547</v>
      </c>
      <c r="C134" s="188"/>
      <c r="D134" t="s">
        <v>2917</v>
      </c>
    </row>
    <row r="135" spans="1:4">
      <c r="A135" t="s">
        <v>2531</v>
      </c>
      <c r="B135" s="20" t="s">
        <v>2527</v>
      </c>
      <c r="C135" s="182"/>
      <c r="D135" t="s">
        <v>2918</v>
      </c>
    </row>
    <row r="136" spans="1:4">
      <c r="A136" t="s">
        <v>2515</v>
      </c>
      <c r="B136" s="171" t="s">
        <v>2516</v>
      </c>
      <c r="C136" s="167"/>
      <c r="D136" t="s">
        <v>2569</v>
      </c>
    </row>
    <row r="138" spans="1:4">
      <c r="A138" s="42" t="s">
        <v>2571</v>
      </c>
      <c r="B138" s="169"/>
      <c r="C138" s="159"/>
      <c r="D138" s="159"/>
    </row>
    <row r="139" spans="1:4">
      <c r="A139" s="9" t="s">
        <v>2503</v>
      </c>
      <c r="B139" s="170" t="s">
        <v>2504</v>
      </c>
      <c r="C139" s="9" t="s">
        <v>2505</v>
      </c>
      <c r="D139" s="9" t="s">
        <v>2506</v>
      </c>
    </row>
    <row r="140" spans="1:4">
      <c r="A140" t="s">
        <v>2515</v>
      </c>
      <c r="B140" s="171" t="s">
        <v>2516</v>
      </c>
      <c r="C140" s="167"/>
      <c r="D140" t="s">
        <v>2572</v>
      </c>
    </row>
    <row r="141" spans="1:4">
      <c r="A141" t="s">
        <v>2529</v>
      </c>
      <c r="B141" s="20" t="s">
        <v>2525</v>
      </c>
      <c r="C141" s="179"/>
      <c r="D141" t="s">
        <v>2573</v>
      </c>
    </row>
    <row r="142" spans="1:4">
      <c r="A142" t="s">
        <v>2531</v>
      </c>
      <c r="B142" s="20" t="s">
        <v>2527</v>
      </c>
      <c r="C142" s="182"/>
      <c r="D142" t="s">
        <v>2665</v>
      </c>
    </row>
    <row r="143" spans="1:4">
      <c r="A143" t="s">
        <v>2530</v>
      </c>
      <c r="B143" s="20" t="s">
        <v>2526</v>
      </c>
      <c r="C143" s="181"/>
      <c r="D143" t="s">
        <v>2574</v>
      </c>
    </row>
    <row r="144" spans="1:4">
      <c r="A144" t="s">
        <v>2528</v>
      </c>
      <c r="B144" s="20" t="s">
        <v>2544</v>
      </c>
      <c r="C144" s="180"/>
      <c r="D144" t="s">
        <v>2575</v>
      </c>
    </row>
    <row r="145" spans="1:4">
      <c r="A145" t="s">
        <v>2508</v>
      </c>
      <c r="B145" s="171" t="s">
        <v>2518</v>
      </c>
      <c r="C145" s="173"/>
      <c r="D145" t="s">
        <v>2576</v>
      </c>
    </row>
    <row r="146" spans="1:4">
      <c r="A146" t="s">
        <v>2514</v>
      </c>
      <c r="B146" s="171" t="s">
        <v>2519</v>
      </c>
      <c r="C146" s="174"/>
      <c r="D146" t="s">
        <v>2577</v>
      </c>
    </row>
    <row r="147" spans="1:4">
      <c r="A147" t="s">
        <v>2521</v>
      </c>
      <c r="B147" s="171" t="s">
        <v>2522</v>
      </c>
      <c r="C147" s="175"/>
      <c r="D147" t="s">
        <v>2578</v>
      </c>
    </row>
    <row r="148" spans="1:4">
      <c r="A148" t="s">
        <v>2513</v>
      </c>
      <c r="B148" s="20" t="s">
        <v>2524</v>
      </c>
      <c r="C148" s="178"/>
      <c r="D148" t="s">
        <v>2579</v>
      </c>
    </row>
    <row r="150" spans="1:4">
      <c r="A150" s="42" t="s">
        <v>2570</v>
      </c>
      <c r="B150" s="169"/>
      <c r="C150" s="159"/>
      <c r="D150" s="159"/>
    </row>
    <row r="151" spans="1:4">
      <c r="A151" s="9" t="s">
        <v>2503</v>
      </c>
      <c r="B151" s="170" t="s">
        <v>2504</v>
      </c>
      <c r="C151" s="9" t="s">
        <v>2505</v>
      </c>
      <c r="D151" s="9" t="s">
        <v>2506</v>
      </c>
    </row>
    <row r="152" spans="1:4">
      <c r="A152" t="s">
        <v>2521</v>
      </c>
      <c r="B152" s="171" t="s">
        <v>2522</v>
      </c>
      <c r="C152" s="175"/>
      <c r="D152" t="s">
        <v>2683</v>
      </c>
    </row>
    <row r="153" spans="1:4">
      <c r="A153" t="s">
        <v>2528</v>
      </c>
      <c r="B153" s="20" t="s">
        <v>2544</v>
      </c>
      <c r="C153" s="180"/>
      <c r="D153" t="s">
        <v>2684</v>
      </c>
    </row>
    <row r="154" spans="1:4">
      <c r="A154" t="s">
        <v>2514</v>
      </c>
      <c r="B154" s="171" t="s">
        <v>2519</v>
      </c>
      <c r="C154" s="174"/>
      <c r="D154" t="s">
        <v>2674</v>
      </c>
    </row>
    <row r="155" spans="1:4">
      <c r="A155" t="s">
        <v>2529</v>
      </c>
      <c r="B155" s="20" t="s">
        <v>2525</v>
      </c>
      <c r="C155" s="179"/>
      <c r="D155" t="s">
        <v>2675</v>
      </c>
    </row>
    <row r="156" spans="1:4">
      <c r="A156" t="s">
        <v>2515</v>
      </c>
      <c r="B156" s="171" t="s">
        <v>2516</v>
      </c>
      <c r="C156" s="167"/>
      <c r="D156" t="s">
        <v>2569</v>
      </c>
    </row>
    <row r="158" spans="1:4">
      <c r="A158" s="42" t="s">
        <v>2507</v>
      </c>
      <c r="B158" s="169"/>
      <c r="C158" s="159"/>
      <c r="D158" s="159"/>
    </row>
    <row r="159" spans="1:4">
      <c r="A159" s="9" t="s">
        <v>2503</v>
      </c>
      <c r="B159" s="170" t="s">
        <v>2504</v>
      </c>
      <c r="C159" s="9" t="s">
        <v>2505</v>
      </c>
      <c r="D159" s="9" t="s">
        <v>2506</v>
      </c>
    </row>
    <row r="160" spans="1:4">
      <c r="A160" t="s">
        <v>2528</v>
      </c>
      <c r="B160" s="20" t="s">
        <v>2544</v>
      </c>
      <c r="C160" s="180"/>
      <c r="D160" t="s">
        <v>2246</v>
      </c>
    </row>
    <row r="161" spans="1:4">
      <c r="A161" t="s">
        <v>2508</v>
      </c>
      <c r="B161" s="171" t="s">
        <v>2518</v>
      </c>
      <c r="C161" s="173"/>
      <c r="D161" t="s">
        <v>2248</v>
      </c>
    </row>
    <row r="162" spans="1:4">
      <c r="A162" t="s">
        <v>2514</v>
      </c>
      <c r="B162" s="171" t="s">
        <v>2519</v>
      </c>
      <c r="C162" s="174"/>
      <c r="D162" t="s">
        <v>2247</v>
      </c>
    </row>
    <row r="163" spans="1:4">
      <c r="A163" t="s">
        <v>2513</v>
      </c>
      <c r="B163" s="20" t="s">
        <v>2524</v>
      </c>
      <c r="C163" s="176"/>
      <c r="D163" t="s">
        <v>2510</v>
      </c>
    </row>
    <row r="164" spans="1:4">
      <c r="A164" t="s">
        <v>2529</v>
      </c>
      <c r="B164" s="20" t="s">
        <v>2525</v>
      </c>
      <c r="C164" s="179"/>
      <c r="D164" t="s">
        <v>2511</v>
      </c>
    </row>
    <row r="165" spans="1:4">
      <c r="A165" t="s">
        <v>2515</v>
      </c>
      <c r="B165" s="171" t="s">
        <v>2516</v>
      </c>
      <c r="C165" s="167"/>
      <c r="D165" t="s">
        <v>2249</v>
      </c>
    </row>
    <row r="166" spans="1:4">
      <c r="A166" t="s">
        <v>2521</v>
      </c>
      <c r="B166" s="171" t="s">
        <v>2522</v>
      </c>
      <c r="C166" s="175"/>
      <c r="D166" t="s">
        <v>2520</v>
      </c>
    </row>
    <row r="168" spans="1:4">
      <c r="A168" s="42" t="s">
        <v>2554</v>
      </c>
      <c r="B168" s="169"/>
      <c r="C168" s="159"/>
      <c r="D168" s="159"/>
    </row>
    <row r="169" spans="1:4">
      <c r="A169" s="9" t="s">
        <v>2503</v>
      </c>
      <c r="B169" s="170" t="s">
        <v>2504</v>
      </c>
      <c r="C169" s="9" t="s">
        <v>2505</v>
      </c>
      <c r="D169" s="9" t="s">
        <v>2506</v>
      </c>
    </row>
    <row r="170" spans="1:4">
      <c r="A170" t="s">
        <v>2514</v>
      </c>
      <c r="B170" s="171" t="s">
        <v>2519</v>
      </c>
      <c r="C170" s="174"/>
      <c r="D170" t="s">
        <v>144</v>
      </c>
    </row>
    <row r="171" spans="1:4">
      <c r="A171" t="s">
        <v>2502</v>
      </c>
      <c r="B171" s="172" t="s">
        <v>2509</v>
      </c>
      <c r="C171" s="168"/>
      <c r="D171" t="s">
        <v>2556</v>
      </c>
    </row>
    <row r="172" spans="1:4">
      <c r="A172" t="s">
        <v>2553</v>
      </c>
      <c r="B172" s="20" t="s">
        <v>2547</v>
      </c>
      <c r="C172" s="188"/>
      <c r="D172" t="s">
        <v>2563</v>
      </c>
    </row>
    <row r="173" spans="1:4">
      <c r="A173" t="s">
        <v>2521</v>
      </c>
      <c r="B173" s="171" t="s">
        <v>2522</v>
      </c>
      <c r="C173" s="175"/>
      <c r="D173" t="s">
        <v>2557</v>
      </c>
    </row>
    <row r="174" spans="1:4">
      <c r="A174" t="s">
        <v>2530</v>
      </c>
      <c r="B174" s="20" t="s">
        <v>2526</v>
      </c>
      <c r="C174" s="181"/>
      <c r="D174" t="s">
        <v>2558</v>
      </c>
    </row>
    <row r="175" spans="1:4">
      <c r="A175" t="s">
        <v>2529</v>
      </c>
      <c r="B175" s="20" t="s">
        <v>2525</v>
      </c>
      <c r="C175" s="179"/>
      <c r="D175" t="s">
        <v>2559</v>
      </c>
    </row>
    <row r="176" spans="1:4">
      <c r="A176" t="s">
        <v>2548</v>
      </c>
      <c r="B176" s="20" t="s">
        <v>2545</v>
      </c>
      <c r="C176" s="187"/>
      <c r="D176" t="s">
        <v>2560</v>
      </c>
    </row>
    <row r="177" spans="1:4">
      <c r="A177" t="s">
        <v>2515</v>
      </c>
      <c r="B177" s="171" t="s">
        <v>2516</v>
      </c>
      <c r="C177" s="167"/>
      <c r="D177" t="s">
        <v>2564</v>
      </c>
    </row>
    <row r="178" spans="1:4">
      <c r="A178" t="s">
        <v>2528</v>
      </c>
      <c r="B178" s="20" t="s">
        <v>2544</v>
      </c>
      <c r="C178" s="180"/>
      <c r="D178" t="s">
        <v>2345</v>
      </c>
    </row>
    <row r="179" spans="1:4">
      <c r="A179" t="s">
        <v>2531</v>
      </c>
      <c r="B179" s="20" t="s">
        <v>2527</v>
      </c>
      <c r="C179" s="182"/>
      <c r="D179" t="s">
        <v>3121</v>
      </c>
    </row>
    <row r="180" spans="1:4">
      <c r="A180" t="s">
        <v>2508</v>
      </c>
      <c r="B180" s="171" t="s">
        <v>2518</v>
      </c>
      <c r="C180" s="173"/>
      <c r="D180" t="s">
        <v>2555</v>
      </c>
    </row>
    <row r="182" spans="1:4">
      <c r="A182" s="42" t="s">
        <v>2580</v>
      </c>
      <c r="B182" s="169"/>
      <c r="C182" s="159"/>
      <c r="D182" s="159"/>
    </row>
    <row r="183" spans="1:4">
      <c r="A183" s="9" t="s">
        <v>2503</v>
      </c>
      <c r="B183" s="170" t="s">
        <v>2504</v>
      </c>
      <c r="C183" s="9" t="s">
        <v>2505</v>
      </c>
      <c r="D183" s="9" t="s">
        <v>2506</v>
      </c>
    </row>
    <row r="184" spans="1:4">
      <c r="A184" t="s">
        <v>2508</v>
      </c>
      <c r="B184" s="171" t="s">
        <v>2518</v>
      </c>
      <c r="C184" s="173"/>
      <c r="D184" t="s">
        <v>2762</v>
      </c>
    </row>
    <row r="185" spans="1:4">
      <c r="A185" t="s">
        <v>2514</v>
      </c>
      <c r="B185" s="171" t="s">
        <v>2519</v>
      </c>
      <c r="C185" s="174"/>
      <c r="D185" t="s">
        <v>3032</v>
      </c>
    </row>
    <row r="186" spans="1:4">
      <c r="A186" t="s">
        <v>2513</v>
      </c>
      <c r="B186" s="20" t="s">
        <v>2524</v>
      </c>
      <c r="C186" s="176"/>
      <c r="D186" t="s">
        <v>3033</v>
      </c>
    </row>
    <row r="187" spans="1:4">
      <c r="A187" t="s">
        <v>2549</v>
      </c>
      <c r="B187" s="20" t="s">
        <v>2543</v>
      </c>
      <c r="C187" s="185"/>
      <c r="D187" t="s">
        <v>3034</v>
      </c>
    </row>
    <row r="188" spans="1:4">
      <c r="A188" t="s">
        <v>2550</v>
      </c>
      <c r="B188" s="20" t="s">
        <v>2369</v>
      </c>
      <c r="C188" s="184"/>
      <c r="D188" t="s">
        <v>3035</v>
      </c>
    </row>
    <row r="189" spans="1:4">
      <c r="A189" t="s">
        <v>2521</v>
      </c>
      <c r="B189" s="171" t="s">
        <v>2522</v>
      </c>
      <c r="C189" s="175"/>
      <c r="D189" t="s">
        <v>3036</v>
      </c>
    </row>
    <row r="190" spans="1:4">
      <c r="A190" t="s">
        <v>2530</v>
      </c>
      <c r="B190" s="20" t="s">
        <v>2526</v>
      </c>
      <c r="C190" s="181"/>
      <c r="D190" t="s">
        <v>3037</v>
      </c>
    </row>
    <row r="191" spans="1:4">
      <c r="A191" t="s">
        <v>2515</v>
      </c>
      <c r="B191" s="171" t="s">
        <v>2516</v>
      </c>
      <c r="C191" s="167"/>
      <c r="D191" t="s">
        <v>3038</v>
      </c>
    </row>
    <row r="192" spans="1:4">
      <c r="A192" t="s">
        <v>2528</v>
      </c>
      <c r="B192" s="20" t="s">
        <v>2544</v>
      </c>
      <c r="C192" s="180"/>
      <c r="D192" t="s">
        <v>2581</v>
      </c>
    </row>
    <row r="193" spans="1:4">
      <c r="A193" t="s">
        <v>2552</v>
      </c>
      <c r="B193" s="20" t="s">
        <v>2546</v>
      </c>
      <c r="C193" s="186"/>
      <c r="D193" t="s">
        <v>3039</v>
      </c>
    </row>
    <row r="194" spans="1:4">
      <c r="A194" t="s">
        <v>2595</v>
      </c>
      <c r="B194" s="171" t="s">
        <v>2597</v>
      </c>
      <c r="C194" s="189"/>
      <c r="D194" t="s">
        <v>3040</v>
      </c>
    </row>
    <row r="195" spans="1:4">
      <c r="A195" t="s">
        <v>2548</v>
      </c>
      <c r="B195" s="20" t="s">
        <v>2545</v>
      </c>
      <c r="C195" s="187"/>
      <c r="D195" t="s">
        <v>3041</v>
      </c>
    </row>
    <row r="196" spans="1:4">
      <c r="A196" t="s">
        <v>2502</v>
      </c>
      <c r="B196" s="172" t="s">
        <v>2509</v>
      </c>
      <c r="C196" s="168"/>
      <c r="D196" t="s">
        <v>2582</v>
      </c>
    </row>
    <row r="197" spans="1:4">
      <c r="A197" t="s">
        <v>2529</v>
      </c>
      <c r="B197" s="20" t="s">
        <v>2525</v>
      </c>
      <c r="C197" s="179"/>
      <c r="D197" t="s">
        <v>3042</v>
      </c>
    </row>
    <row r="198" spans="1:4">
      <c r="A198" t="s">
        <v>2596</v>
      </c>
      <c r="B198" s="171">
        <v>740000</v>
      </c>
      <c r="C198" s="190"/>
      <c r="D198" t="s">
        <v>3043</v>
      </c>
    </row>
    <row r="199" spans="1:4">
      <c r="A199" t="s">
        <v>2531</v>
      </c>
      <c r="B199" s="20" t="s">
        <v>2527</v>
      </c>
      <c r="C199" s="182"/>
      <c r="D199" t="s">
        <v>3044</v>
      </c>
    </row>
    <row r="200" spans="1:4">
      <c r="A200" t="s">
        <v>2538</v>
      </c>
      <c r="B200" s="20" t="s">
        <v>2537</v>
      </c>
      <c r="C200" s="183"/>
      <c r="D200" t="s">
        <v>3045</v>
      </c>
    </row>
    <row r="201" spans="1:4">
      <c r="A201" t="s">
        <v>2553</v>
      </c>
      <c r="B201" s="20" t="s">
        <v>2547</v>
      </c>
      <c r="C201" s="188"/>
      <c r="D201" t="s">
        <v>3046</v>
      </c>
    </row>
    <row r="202" spans="1:4">
      <c r="A202" t="s">
        <v>2512</v>
      </c>
      <c r="B202" s="171" t="s">
        <v>2517</v>
      </c>
      <c r="C202" s="177"/>
      <c r="D202" t="s">
        <v>3047</v>
      </c>
    </row>
    <row r="203" spans="1:4">
      <c r="A203" t="s">
        <v>3059</v>
      </c>
      <c r="B203" s="204" t="s">
        <v>3052</v>
      </c>
      <c r="C203" s="203"/>
      <c r="D203" t="s">
        <v>3048</v>
      </c>
    </row>
    <row r="204" spans="1:4">
      <c r="A204" t="s">
        <v>3056</v>
      </c>
      <c r="B204" s="171" t="s">
        <v>3053</v>
      </c>
      <c r="C204" s="205"/>
      <c r="D204" t="s">
        <v>3049</v>
      </c>
    </row>
    <row r="205" spans="1:4">
      <c r="A205" t="s">
        <v>3057</v>
      </c>
      <c r="B205" t="s">
        <v>3054</v>
      </c>
      <c r="C205" s="206"/>
      <c r="D205" t="s">
        <v>3050</v>
      </c>
    </row>
    <row r="206" spans="1:4">
      <c r="A206" t="s">
        <v>3058</v>
      </c>
      <c r="B206" s="17" t="s">
        <v>3055</v>
      </c>
      <c r="C206" s="207"/>
      <c r="D206" t="s">
        <v>3051</v>
      </c>
    </row>
    <row r="208" spans="1:4">
      <c r="A208" s="42" t="s">
        <v>2583</v>
      </c>
      <c r="B208" s="169"/>
      <c r="C208" s="159"/>
      <c r="D208" s="159"/>
    </row>
    <row r="209" spans="1:4">
      <c r="A209" s="9" t="s">
        <v>2503</v>
      </c>
      <c r="B209" s="170" t="s">
        <v>2504</v>
      </c>
      <c r="C209" s="9" t="s">
        <v>2505</v>
      </c>
      <c r="D209" s="9" t="s">
        <v>2506</v>
      </c>
    </row>
    <row r="210" spans="1:4">
      <c r="A210" t="s">
        <v>2515</v>
      </c>
      <c r="B210" s="171" t="s">
        <v>2516</v>
      </c>
      <c r="C210" s="167"/>
      <c r="D210" t="s">
        <v>126</v>
      </c>
    </row>
    <row r="211" spans="1:4">
      <c r="A211" t="s">
        <v>2521</v>
      </c>
      <c r="B211" s="171" t="s">
        <v>2522</v>
      </c>
      <c r="C211" s="175"/>
      <c r="D211" t="s">
        <v>125</v>
      </c>
    </row>
    <row r="212" spans="1:4">
      <c r="A212" t="s">
        <v>2528</v>
      </c>
      <c r="B212" s="20" t="s">
        <v>2544</v>
      </c>
      <c r="C212" s="180"/>
      <c r="D212" t="s">
        <v>124</v>
      </c>
    </row>
    <row r="213" spans="1:4">
      <c r="A213" t="s">
        <v>2529</v>
      </c>
      <c r="B213" s="20" t="s">
        <v>2525</v>
      </c>
      <c r="C213" s="179"/>
      <c r="D213" t="s">
        <v>122</v>
      </c>
    </row>
    <row r="214" spans="1:4">
      <c r="A214" t="s">
        <v>2514</v>
      </c>
      <c r="B214" s="171" t="s">
        <v>2519</v>
      </c>
      <c r="C214" s="174"/>
      <c r="D214" t="s">
        <v>121</v>
      </c>
    </row>
    <row r="216" spans="1:4">
      <c r="A216" s="42" t="s">
        <v>2584</v>
      </c>
      <c r="B216" s="169"/>
      <c r="C216" s="159"/>
      <c r="D216" s="159"/>
    </row>
    <row r="217" spans="1:4">
      <c r="A217" s="9" t="s">
        <v>2503</v>
      </c>
      <c r="B217" s="170" t="s">
        <v>2504</v>
      </c>
      <c r="C217" s="9" t="s">
        <v>2505</v>
      </c>
      <c r="D217" s="9" t="s">
        <v>2506</v>
      </c>
    </row>
    <row r="218" spans="1:4">
      <c r="A218" t="s">
        <v>2502</v>
      </c>
      <c r="B218" s="172" t="s">
        <v>2509</v>
      </c>
      <c r="C218" s="168"/>
      <c r="D218" t="s">
        <v>165</v>
      </c>
    </row>
    <row r="219" spans="1:4">
      <c r="A219" t="s">
        <v>2521</v>
      </c>
      <c r="B219" s="171" t="s">
        <v>2522</v>
      </c>
      <c r="C219" s="175"/>
      <c r="D219" t="s">
        <v>280</v>
      </c>
    </row>
    <row r="220" spans="1:4">
      <c r="A220" t="s">
        <v>2508</v>
      </c>
      <c r="B220" s="171" t="s">
        <v>2518</v>
      </c>
      <c r="C220" s="173"/>
      <c r="D220" t="s">
        <v>281</v>
      </c>
    </row>
    <row r="222" spans="1:4">
      <c r="A222" s="42" t="s">
        <v>2623</v>
      </c>
      <c r="B222" s="169"/>
      <c r="C222" s="159"/>
      <c r="D222" s="159"/>
    </row>
    <row r="223" spans="1:4">
      <c r="A223" s="9" t="s">
        <v>2503</v>
      </c>
      <c r="B223" s="170" t="s">
        <v>2504</v>
      </c>
      <c r="C223" s="9" t="s">
        <v>2505</v>
      </c>
      <c r="D223" s="9" t="s">
        <v>2506</v>
      </c>
    </row>
    <row r="224" spans="1:4">
      <c r="A224" t="s">
        <v>2513</v>
      </c>
      <c r="B224" s="20" t="s">
        <v>2524</v>
      </c>
      <c r="C224" s="176"/>
      <c r="D224" t="s">
        <v>2473</v>
      </c>
    </row>
    <row r="225" spans="1:4">
      <c r="A225" t="s">
        <v>2528</v>
      </c>
      <c r="B225" s="20" t="s">
        <v>2544</v>
      </c>
      <c r="C225" s="180"/>
      <c r="D225" t="s">
        <v>93</v>
      </c>
    </row>
    <row r="226" spans="1:4">
      <c r="A226" t="s">
        <v>2514</v>
      </c>
      <c r="B226" s="171" t="s">
        <v>2519</v>
      </c>
      <c r="C226" s="174"/>
      <c r="D226" t="s">
        <v>87</v>
      </c>
    </row>
    <row r="227" spans="1:4">
      <c r="A227" t="s">
        <v>2548</v>
      </c>
      <c r="B227" s="20" t="s">
        <v>2545</v>
      </c>
      <c r="C227" s="187"/>
      <c r="D227" t="s">
        <v>2624</v>
      </c>
    </row>
    <row r="228" spans="1:4">
      <c r="A228" t="s">
        <v>2529</v>
      </c>
      <c r="B228" s="20" t="s">
        <v>2525</v>
      </c>
      <c r="C228" s="179"/>
      <c r="D228" t="s">
        <v>2625</v>
      </c>
    </row>
    <row r="229" spans="1:4">
      <c r="A229" t="s">
        <v>2521</v>
      </c>
      <c r="B229" s="171" t="s">
        <v>2522</v>
      </c>
      <c r="C229" s="175"/>
      <c r="D229" t="s">
        <v>98</v>
      </c>
    </row>
    <row r="230" spans="1:4">
      <c r="A230" t="s">
        <v>2530</v>
      </c>
      <c r="B230" s="20" t="s">
        <v>2526</v>
      </c>
      <c r="C230" s="181"/>
      <c r="D230" t="s">
        <v>97</v>
      </c>
    </row>
    <row r="231" spans="1:4">
      <c r="A231" t="s">
        <v>2515</v>
      </c>
      <c r="B231" s="171" t="s">
        <v>2516</v>
      </c>
      <c r="C231" s="167"/>
      <c r="D231" t="s">
        <v>96</v>
      </c>
    </row>
    <row r="232" spans="1:4">
      <c r="A232" t="s">
        <v>2508</v>
      </c>
      <c r="B232" s="171" t="s">
        <v>2518</v>
      </c>
      <c r="C232" s="173"/>
      <c r="D232" t="s">
        <v>95</v>
      </c>
    </row>
    <row r="234" spans="1:4">
      <c r="A234" s="42" t="s">
        <v>2628</v>
      </c>
      <c r="B234" s="169"/>
      <c r="C234" s="159"/>
      <c r="D234" s="159"/>
    </row>
    <row r="235" spans="1:4">
      <c r="A235" s="9" t="s">
        <v>2503</v>
      </c>
      <c r="B235" s="170" t="s">
        <v>2504</v>
      </c>
      <c r="C235" s="9" t="s">
        <v>2505</v>
      </c>
      <c r="D235" s="9" t="s">
        <v>2506</v>
      </c>
    </row>
    <row r="236" spans="1:4">
      <c r="A236" t="s">
        <v>2513</v>
      </c>
      <c r="B236" s="20" t="s">
        <v>2524</v>
      </c>
      <c r="C236" s="176"/>
      <c r="D236" t="s">
        <v>2473</v>
      </c>
    </row>
    <row r="237" spans="1:4">
      <c r="A237" t="s">
        <v>2531</v>
      </c>
      <c r="B237" s="20" t="s">
        <v>2527</v>
      </c>
      <c r="C237" s="182"/>
      <c r="D237" t="s">
        <v>2586</v>
      </c>
    </row>
    <row r="238" spans="1:4">
      <c r="A238" t="s">
        <v>2521</v>
      </c>
      <c r="B238" s="171" t="s">
        <v>2522</v>
      </c>
      <c r="C238" s="175"/>
      <c r="D238" t="s">
        <v>92</v>
      </c>
    </row>
    <row r="239" spans="1:4">
      <c r="A239" t="s">
        <v>2528</v>
      </c>
      <c r="B239" s="20" t="s">
        <v>2544</v>
      </c>
      <c r="C239" s="180"/>
      <c r="D239" t="s">
        <v>93</v>
      </c>
    </row>
    <row r="240" spans="1:4">
      <c r="A240" t="s">
        <v>2514</v>
      </c>
      <c r="B240" s="171" t="s">
        <v>2519</v>
      </c>
      <c r="C240" s="174"/>
      <c r="D240" t="s">
        <v>87</v>
      </c>
    </row>
    <row r="241" spans="1:4">
      <c r="A241" t="s">
        <v>2529</v>
      </c>
      <c r="B241" s="20" t="s">
        <v>2525</v>
      </c>
      <c r="C241" s="179"/>
      <c r="D241" t="s">
        <v>2626</v>
      </c>
    </row>
    <row r="242" spans="1:4">
      <c r="A242" t="s">
        <v>2508</v>
      </c>
      <c r="B242" s="171" t="s">
        <v>2518</v>
      </c>
      <c r="C242" s="173"/>
      <c r="D242" t="s">
        <v>447</v>
      </c>
    </row>
    <row r="243" spans="1:4">
      <c r="A243" t="s">
        <v>2595</v>
      </c>
      <c r="B243" s="171" t="s">
        <v>2597</v>
      </c>
      <c r="C243" s="189"/>
      <c r="D243" t="s">
        <v>2594</v>
      </c>
    </row>
    <row r="244" spans="1:4">
      <c r="A244" t="s">
        <v>2596</v>
      </c>
      <c r="B244" s="171">
        <v>740000</v>
      </c>
      <c r="C244" s="190"/>
      <c r="D244" t="s">
        <v>2470</v>
      </c>
    </row>
    <row r="245" spans="1:4">
      <c r="A245" t="s">
        <v>2515</v>
      </c>
      <c r="B245" s="171" t="s">
        <v>2516</v>
      </c>
      <c r="C245" s="167"/>
      <c r="D245" t="s">
        <v>2627</v>
      </c>
    </row>
    <row r="247" spans="1:4">
      <c r="A247" s="42" t="s">
        <v>3524</v>
      </c>
      <c r="B247" s="169"/>
      <c r="C247" s="159"/>
      <c r="D247" s="159"/>
    </row>
    <row r="248" spans="1:4">
      <c r="A248" s="9" t="s">
        <v>2503</v>
      </c>
      <c r="B248" s="170" t="s">
        <v>2504</v>
      </c>
      <c r="C248" s="9" t="s">
        <v>2505</v>
      </c>
      <c r="D248" s="9" t="s">
        <v>2506</v>
      </c>
    </row>
    <row r="249" spans="1:4">
      <c r="A249" t="s">
        <v>2550</v>
      </c>
      <c r="B249" s="20" t="s">
        <v>2369</v>
      </c>
      <c r="C249" s="184"/>
      <c r="D249" t="s">
        <v>3532</v>
      </c>
    </row>
    <row r="250" spans="1:4">
      <c r="A250" t="s">
        <v>2528</v>
      </c>
      <c r="B250" s="20" t="s">
        <v>2544</v>
      </c>
      <c r="C250" s="180"/>
      <c r="D250" t="s">
        <v>3533</v>
      </c>
    </row>
    <row r="251" spans="1:4">
      <c r="A251" t="s">
        <v>2549</v>
      </c>
      <c r="B251" s="20" t="s">
        <v>2543</v>
      </c>
      <c r="C251" s="185"/>
      <c r="D251" t="s">
        <v>3534</v>
      </c>
    </row>
    <row r="252" spans="1:4">
      <c r="A252" t="s">
        <v>2514</v>
      </c>
      <c r="B252" s="171" t="s">
        <v>2519</v>
      </c>
      <c r="C252" s="174"/>
      <c r="D252" t="s">
        <v>3535</v>
      </c>
    </row>
    <row r="253" spans="1:4">
      <c r="A253" t="s">
        <v>2529</v>
      </c>
      <c r="B253" s="20" t="s">
        <v>2525</v>
      </c>
      <c r="C253" s="179"/>
      <c r="D253" t="s">
        <v>3536</v>
      </c>
    </row>
    <row r="254" spans="1:4">
      <c r="A254" t="s">
        <v>2508</v>
      </c>
      <c r="B254" s="171" t="s">
        <v>2518</v>
      </c>
      <c r="C254" s="173"/>
      <c r="D254" t="s">
        <v>3537</v>
      </c>
    </row>
    <row r="255" spans="1:4">
      <c r="A255" t="s">
        <v>2530</v>
      </c>
      <c r="B255" s="20" t="s">
        <v>2526</v>
      </c>
      <c r="C255" s="181"/>
      <c r="D255" t="s">
        <v>3538</v>
      </c>
    </row>
    <row r="256" spans="1:4">
      <c r="A256" t="s">
        <v>2553</v>
      </c>
      <c r="B256" s="20" t="s">
        <v>2547</v>
      </c>
      <c r="C256" s="188"/>
      <c r="D256" t="s">
        <v>3539</v>
      </c>
    </row>
    <row r="258" spans="1:4">
      <c r="A258" s="42" t="s">
        <v>2629</v>
      </c>
      <c r="B258" s="169"/>
      <c r="C258" s="159"/>
      <c r="D258" s="159"/>
    </row>
    <row r="259" spans="1:4">
      <c r="A259" s="9" t="s">
        <v>2503</v>
      </c>
      <c r="B259" s="170" t="s">
        <v>2504</v>
      </c>
      <c r="C259" s="9" t="s">
        <v>2505</v>
      </c>
      <c r="D259" s="9" t="s">
        <v>2506</v>
      </c>
    </row>
    <row r="260" spans="1:4">
      <c r="A260" t="s">
        <v>2513</v>
      </c>
      <c r="B260" s="20" t="s">
        <v>2524</v>
      </c>
      <c r="C260" s="176"/>
      <c r="D260" t="s">
        <v>2473</v>
      </c>
    </row>
    <row r="261" spans="1:4">
      <c r="A261" t="s">
        <v>2508</v>
      </c>
      <c r="B261" s="171" t="s">
        <v>2518</v>
      </c>
      <c r="C261" s="173"/>
      <c r="D261" t="s">
        <v>447</v>
      </c>
    </row>
    <row r="262" spans="1:4">
      <c r="A262" t="s">
        <v>2531</v>
      </c>
      <c r="B262" s="20" t="s">
        <v>2527</v>
      </c>
      <c r="C262" s="182"/>
      <c r="D262" t="s">
        <v>2586</v>
      </c>
    </row>
    <row r="263" spans="1:4">
      <c r="A263" t="s">
        <v>2521</v>
      </c>
      <c r="B263" s="171" t="s">
        <v>2522</v>
      </c>
      <c r="C263" s="175"/>
      <c r="D263" t="s">
        <v>92</v>
      </c>
    </row>
    <row r="264" spans="1:4">
      <c r="A264" t="s">
        <v>2548</v>
      </c>
      <c r="B264" s="20" t="s">
        <v>2545</v>
      </c>
      <c r="C264" s="187"/>
      <c r="D264" t="s">
        <v>2622</v>
      </c>
    </row>
    <row r="265" spans="1:4">
      <c r="A265" t="s">
        <v>2595</v>
      </c>
      <c r="B265" s="171" t="s">
        <v>2597</v>
      </c>
      <c r="C265" s="189"/>
      <c r="D265" t="s">
        <v>2594</v>
      </c>
    </row>
    <row r="266" spans="1:4">
      <c r="A266" t="s">
        <v>2515</v>
      </c>
      <c r="B266" s="171" t="s">
        <v>2516</v>
      </c>
      <c r="C266" s="167"/>
      <c r="D266" t="s">
        <v>2627</v>
      </c>
    </row>
    <row r="267" spans="1:4">
      <c r="A267" t="s">
        <v>2529</v>
      </c>
      <c r="B267" s="20" t="s">
        <v>2525</v>
      </c>
      <c r="C267" s="179"/>
      <c r="D267" t="s">
        <v>2626</v>
      </c>
    </row>
    <row r="268" spans="1:4">
      <c r="A268" t="s">
        <v>2514</v>
      </c>
      <c r="B268" s="171" t="s">
        <v>2519</v>
      </c>
      <c r="C268" s="174"/>
      <c r="D268" t="s">
        <v>87</v>
      </c>
    </row>
    <row r="269" spans="1:4">
      <c r="A269" t="s">
        <v>2528</v>
      </c>
      <c r="B269" s="20" t="s">
        <v>2544</v>
      </c>
      <c r="C269" s="180"/>
      <c r="D269" t="s">
        <v>93</v>
      </c>
    </row>
    <row r="271" spans="1:4">
      <c r="A271" s="42" t="s">
        <v>2603</v>
      </c>
      <c r="B271" s="169"/>
      <c r="C271" s="159"/>
      <c r="D271" s="159"/>
    </row>
    <row r="272" spans="1:4">
      <c r="A272" s="9" t="s">
        <v>2503</v>
      </c>
      <c r="B272" s="170" t="s">
        <v>2504</v>
      </c>
      <c r="C272" s="9" t="s">
        <v>2505</v>
      </c>
      <c r="D272" s="9" t="s">
        <v>2506</v>
      </c>
    </row>
    <row r="273" spans="1:4">
      <c r="A273" t="s">
        <v>2513</v>
      </c>
      <c r="B273" s="20" t="s">
        <v>2524</v>
      </c>
      <c r="C273" s="176"/>
      <c r="D273" t="s">
        <v>437</v>
      </c>
    </row>
    <row r="274" spans="1:4">
      <c r="A274" t="s">
        <v>2552</v>
      </c>
      <c r="B274" s="20" t="s">
        <v>2546</v>
      </c>
      <c r="C274" s="186"/>
      <c r="D274" t="s">
        <v>2472</v>
      </c>
    </row>
    <row r="275" spans="1:4">
      <c r="A275" t="s">
        <v>2521</v>
      </c>
      <c r="B275" s="171" t="s">
        <v>2522</v>
      </c>
      <c r="C275" s="175"/>
      <c r="D275" t="s">
        <v>92</v>
      </c>
    </row>
    <row r="276" spans="1:4">
      <c r="A276" t="s">
        <v>2528</v>
      </c>
      <c r="B276" s="20" t="s">
        <v>2544</v>
      </c>
      <c r="C276" s="180"/>
      <c r="D276" t="s">
        <v>2592</v>
      </c>
    </row>
    <row r="277" spans="1:4">
      <c r="A277" t="s">
        <v>2548</v>
      </c>
      <c r="B277" s="20" t="s">
        <v>2545</v>
      </c>
      <c r="C277" s="187"/>
      <c r="D277" t="s">
        <v>2593</v>
      </c>
    </row>
    <row r="278" spans="1:4">
      <c r="A278" t="s">
        <v>2502</v>
      </c>
      <c r="B278" s="172" t="s">
        <v>2509</v>
      </c>
      <c r="C278" s="168"/>
      <c r="D278" t="s">
        <v>89</v>
      </c>
    </row>
    <row r="279" spans="1:4">
      <c r="A279" t="s">
        <v>2530</v>
      </c>
      <c r="B279" s="20" t="s">
        <v>2526</v>
      </c>
      <c r="C279" s="181"/>
      <c r="D279" t="s">
        <v>88</v>
      </c>
    </row>
    <row r="280" spans="1:4">
      <c r="A280" t="s">
        <v>2514</v>
      </c>
      <c r="B280" s="171" t="s">
        <v>2519</v>
      </c>
      <c r="C280" s="174"/>
      <c r="D280" t="s">
        <v>87</v>
      </c>
    </row>
    <row r="281" spans="1:4">
      <c r="A281" t="s">
        <v>2538</v>
      </c>
      <c r="B281" s="20" t="s">
        <v>2537</v>
      </c>
      <c r="C281" s="183"/>
      <c r="D281" t="s">
        <v>444</v>
      </c>
    </row>
    <row r="282" spans="1:4">
      <c r="A282" t="s">
        <v>2508</v>
      </c>
      <c r="B282" s="171" t="s">
        <v>2518</v>
      </c>
      <c r="C282" s="173"/>
      <c r="D282" t="s">
        <v>447</v>
      </c>
    </row>
    <row r="283" spans="1:4">
      <c r="A283" t="s">
        <v>2596</v>
      </c>
      <c r="B283" s="171">
        <v>740000</v>
      </c>
      <c r="C283" s="190"/>
      <c r="D283" t="s">
        <v>2470</v>
      </c>
    </row>
    <row r="284" spans="1:4">
      <c r="B284" s="171"/>
    </row>
    <row r="285" spans="1:4">
      <c r="A285" s="42" t="s">
        <v>2603</v>
      </c>
      <c r="B285" s="169"/>
      <c r="C285" s="159"/>
      <c r="D285" s="159"/>
    </row>
    <row r="286" spans="1:4">
      <c r="A286" s="9" t="s">
        <v>2503</v>
      </c>
      <c r="B286" s="170" t="s">
        <v>2504</v>
      </c>
      <c r="C286" s="9" t="s">
        <v>2505</v>
      </c>
      <c r="D286" s="9" t="s">
        <v>2506</v>
      </c>
    </row>
    <row r="287" spans="1:4">
      <c r="A287" t="s">
        <v>2513</v>
      </c>
      <c r="B287" s="20" t="s">
        <v>2524</v>
      </c>
      <c r="C287" s="176"/>
      <c r="D287" s="380" t="s">
        <v>2473</v>
      </c>
    </row>
    <row r="288" spans="1:4">
      <c r="A288" t="s">
        <v>2553</v>
      </c>
      <c r="B288" s="20" t="s">
        <v>2547</v>
      </c>
      <c r="C288" s="188"/>
      <c r="D288" t="s">
        <v>2585</v>
      </c>
    </row>
    <row r="289" spans="1:4">
      <c r="A289" t="s">
        <v>2521</v>
      </c>
      <c r="B289" s="171" t="s">
        <v>2522</v>
      </c>
      <c r="C289" s="175"/>
      <c r="D289" t="s">
        <v>92</v>
      </c>
    </row>
    <row r="290" spans="1:4">
      <c r="A290" t="s">
        <v>2515</v>
      </c>
      <c r="B290" s="171" t="s">
        <v>2516</v>
      </c>
      <c r="C290" s="167"/>
      <c r="D290" t="s">
        <v>2640</v>
      </c>
    </row>
    <row r="291" spans="1:4">
      <c r="A291" t="s">
        <v>2514</v>
      </c>
      <c r="B291" s="171" t="s">
        <v>2519</v>
      </c>
      <c r="C291" s="174"/>
      <c r="D291" t="s">
        <v>87</v>
      </c>
    </row>
    <row r="292" spans="1:4">
      <c r="A292" t="s">
        <v>2538</v>
      </c>
      <c r="B292" s="20" t="s">
        <v>2537</v>
      </c>
      <c r="C292" s="183"/>
      <c r="D292" t="s">
        <v>444</v>
      </c>
    </row>
    <row r="293" spans="1:4">
      <c r="A293" t="s">
        <v>2508</v>
      </c>
      <c r="B293" s="171" t="s">
        <v>2518</v>
      </c>
      <c r="C293" s="173"/>
      <c r="D293" t="s">
        <v>447</v>
      </c>
    </row>
    <row r="294" spans="1:4">
      <c r="A294" t="s">
        <v>2596</v>
      </c>
      <c r="B294" s="171">
        <v>740000</v>
      </c>
      <c r="C294" s="190"/>
      <c r="D294" t="s">
        <v>2470</v>
      </c>
    </row>
    <row r="295" spans="1:4">
      <c r="A295" t="s">
        <v>2531</v>
      </c>
      <c r="B295" s="20" t="s">
        <v>2527</v>
      </c>
      <c r="C295" s="182"/>
      <c r="D295" t="s">
        <v>2586</v>
      </c>
    </row>
    <row r="296" spans="1:4">
      <c r="A296" t="s">
        <v>2528</v>
      </c>
      <c r="B296" s="20" t="s">
        <v>2544</v>
      </c>
      <c r="C296" s="180"/>
      <c r="D296" t="s">
        <v>93</v>
      </c>
    </row>
    <row r="297" spans="1:4">
      <c r="B297"/>
    </row>
    <row r="298" spans="1:4">
      <c r="A298" s="42" t="s">
        <v>2754</v>
      </c>
      <c r="B298" s="169"/>
      <c r="C298" s="159"/>
      <c r="D298" s="159"/>
    </row>
    <row r="299" spans="1:4">
      <c r="A299" s="9" t="s">
        <v>2503</v>
      </c>
      <c r="B299" s="170" t="s">
        <v>2504</v>
      </c>
      <c r="C299" s="9" t="s">
        <v>2505</v>
      </c>
      <c r="D299" s="9" t="s">
        <v>2506</v>
      </c>
    </row>
    <row r="300" spans="1:4">
      <c r="A300" t="s">
        <v>2513</v>
      </c>
      <c r="B300" s="20" t="s">
        <v>2524</v>
      </c>
      <c r="C300" s="176"/>
      <c r="D300" t="s">
        <v>2473</v>
      </c>
    </row>
    <row r="301" spans="1:4">
      <c r="A301" t="s">
        <v>2528</v>
      </c>
      <c r="B301" s="20" t="s">
        <v>2544</v>
      </c>
      <c r="C301" s="180"/>
      <c r="D301" t="s">
        <v>93</v>
      </c>
    </row>
    <row r="302" spans="1:4">
      <c r="A302" t="s">
        <v>2531</v>
      </c>
      <c r="B302" s="20" t="s">
        <v>2527</v>
      </c>
      <c r="C302" s="182"/>
      <c r="D302" t="s">
        <v>2586</v>
      </c>
    </row>
    <row r="303" spans="1:4">
      <c r="A303" t="s">
        <v>2552</v>
      </c>
      <c r="B303" s="20" t="s">
        <v>2546</v>
      </c>
      <c r="C303" s="186"/>
      <c r="D303" t="s">
        <v>2472</v>
      </c>
    </row>
    <row r="304" spans="1:4">
      <c r="A304" t="s">
        <v>2553</v>
      </c>
      <c r="B304" s="20" t="s">
        <v>2547</v>
      </c>
      <c r="C304" s="188"/>
      <c r="D304" t="s">
        <v>2585</v>
      </c>
    </row>
    <row r="305" spans="1:4">
      <c r="A305" t="s">
        <v>2521</v>
      </c>
      <c r="B305" s="171" t="s">
        <v>2522</v>
      </c>
      <c r="C305" s="175"/>
      <c r="D305" t="s">
        <v>92</v>
      </c>
    </row>
    <row r="306" spans="1:4">
      <c r="A306" t="s">
        <v>2530</v>
      </c>
      <c r="B306" s="20" t="s">
        <v>2526</v>
      </c>
      <c r="C306" s="181"/>
      <c r="D306" t="s">
        <v>2642</v>
      </c>
    </row>
    <row r="307" spans="1:4">
      <c r="A307" t="s">
        <v>2508</v>
      </c>
      <c r="B307" s="171" t="s">
        <v>2518</v>
      </c>
      <c r="C307" s="173"/>
      <c r="D307" t="s">
        <v>2641</v>
      </c>
    </row>
    <row r="308" spans="1:4">
      <c r="A308" t="s">
        <v>2514</v>
      </c>
      <c r="B308" s="171" t="s">
        <v>2519</v>
      </c>
      <c r="C308" s="174"/>
      <c r="D308" t="s">
        <v>87</v>
      </c>
    </row>
    <row r="309" spans="1:4">
      <c r="A309" t="s">
        <v>2515</v>
      </c>
      <c r="B309" s="171" t="s">
        <v>2516</v>
      </c>
      <c r="C309" s="167"/>
      <c r="D309" t="s">
        <v>2640</v>
      </c>
    </row>
    <row r="310" spans="1:4">
      <c r="A310" t="s">
        <v>2596</v>
      </c>
      <c r="B310" s="171">
        <v>740000</v>
      </c>
      <c r="C310" s="190"/>
      <c r="D310" t="s">
        <v>2470</v>
      </c>
    </row>
  </sheetData>
  <pageMargins left="0.7" right="0.7" top="0.75" bottom="0.75" header="0.3" footer="0.3"/>
  <pageSetup orientation="portrait" r:id="rId1"/>
  <ignoredErrors>
    <ignoredError sqref="B161:B162 B165 B68 B140:B145 B33:B42 B60 B171:B181 B271:B273 B58 B208:B221 B275:B279 B47:B50 B96 B184 B191:B194 B196:B203 B19 B280:B282 B22:B23"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
  <sheetViews>
    <sheetView workbookViewId="0">
      <selection activeCell="B4" sqref="B4"/>
    </sheetView>
  </sheetViews>
  <sheetFormatPr defaultColWidth="8.85546875" defaultRowHeight="15"/>
  <cols>
    <col min="1" max="1" width="31.42578125" customWidth="1"/>
    <col min="2" max="2" width="28.140625" customWidth="1"/>
    <col min="3" max="3" width="85.42578125" customWidth="1"/>
  </cols>
  <sheetData>
    <row r="1" spans="1:3">
      <c r="A1" s="42" t="s">
        <v>72</v>
      </c>
      <c r="B1" s="42" t="s">
        <v>73</v>
      </c>
    </row>
    <row r="2" spans="1:3" ht="165">
      <c r="A2" t="s">
        <v>137</v>
      </c>
      <c r="B2" t="s">
        <v>3432</v>
      </c>
      <c r="C2" s="163" t="s">
        <v>3433</v>
      </c>
    </row>
    <row r="3" spans="1:3">
      <c r="A3" t="s">
        <v>3701</v>
      </c>
      <c r="B3" t="s">
        <v>3702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J21" sqref="J21"/>
    </sheetView>
  </sheetViews>
  <sheetFormatPr defaultColWidth="11.42578125" defaultRowHeight="15"/>
  <cols>
    <col min="1" max="1" width="11.28515625" customWidth="1"/>
    <col min="2" max="2" width="25.140625" customWidth="1"/>
    <col min="3" max="3" width="10.28515625" style="370" customWidth="1"/>
    <col min="4" max="33" width="10.28515625" customWidth="1"/>
  </cols>
  <sheetData>
    <row r="1" spans="1:33">
      <c r="A1" s="365" t="s">
        <v>3576</v>
      </c>
      <c r="B1" s="366" t="s">
        <v>3600</v>
      </c>
      <c r="C1" s="369" t="s">
        <v>2505</v>
      </c>
      <c r="D1" s="366">
        <v>2021</v>
      </c>
      <c r="E1" s="366">
        <v>2022</v>
      </c>
      <c r="F1" s="366">
        <v>2023</v>
      </c>
      <c r="G1" s="366">
        <v>2024</v>
      </c>
      <c r="H1" s="366">
        <v>2025</v>
      </c>
      <c r="I1" s="366">
        <v>2026</v>
      </c>
      <c r="J1" s="366">
        <v>2027</v>
      </c>
      <c r="K1" s="366">
        <v>2028</v>
      </c>
      <c r="L1" s="366">
        <v>2029</v>
      </c>
      <c r="M1" s="366">
        <v>2030</v>
      </c>
      <c r="N1" s="366">
        <v>2031</v>
      </c>
      <c r="O1" s="366">
        <v>2032</v>
      </c>
      <c r="P1" s="366">
        <v>2033</v>
      </c>
      <c r="Q1" s="366">
        <v>2034</v>
      </c>
      <c r="R1" s="366">
        <v>2035</v>
      </c>
      <c r="S1" s="366">
        <v>2036</v>
      </c>
      <c r="T1" s="366">
        <v>2037</v>
      </c>
      <c r="U1" s="366">
        <v>2038</v>
      </c>
      <c r="V1" s="366">
        <v>2039</v>
      </c>
      <c r="W1" s="366">
        <v>2040</v>
      </c>
      <c r="X1" s="366">
        <v>2041</v>
      </c>
      <c r="Y1" s="366">
        <v>2042</v>
      </c>
      <c r="Z1" s="366">
        <v>2043</v>
      </c>
      <c r="AA1" s="366">
        <v>2044</v>
      </c>
      <c r="AB1" s="366">
        <v>2045</v>
      </c>
      <c r="AC1" s="366">
        <v>2046</v>
      </c>
      <c r="AD1" s="366">
        <v>2047</v>
      </c>
      <c r="AE1" s="366">
        <v>2048</v>
      </c>
      <c r="AF1" s="366">
        <v>2049</v>
      </c>
      <c r="AG1" s="366">
        <v>2050</v>
      </c>
    </row>
    <row r="2" spans="1:33">
      <c r="A2" s="1" t="s">
        <v>3582</v>
      </c>
      <c r="B2" t="s">
        <v>3601</v>
      </c>
      <c r="C2" s="370" t="s">
        <v>3602</v>
      </c>
      <c r="D2">
        <v>5544.55</v>
      </c>
      <c r="E2">
        <v>5581.06</v>
      </c>
      <c r="F2">
        <v>5578.51</v>
      </c>
      <c r="G2">
        <v>5451.35</v>
      </c>
      <c r="H2">
        <v>5430.69</v>
      </c>
      <c r="I2">
        <v>5437.43</v>
      </c>
      <c r="J2">
        <v>5425.94</v>
      </c>
      <c r="K2">
        <v>5393.07</v>
      </c>
      <c r="L2">
        <v>5325.87</v>
      </c>
      <c r="M2">
        <v>5253.96</v>
      </c>
      <c r="N2">
        <v>5186.1899999999996</v>
      </c>
      <c r="O2">
        <v>5123.13</v>
      </c>
      <c r="P2">
        <v>5055.09</v>
      </c>
      <c r="Q2">
        <v>4980.3100000000004</v>
      </c>
      <c r="R2">
        <v>4876.9399999999996</v>
      </c>
      <c r="S2">
        <v>4778.6099999999997</v>
      </c>
      <c r="T2">
        <v>4679.7</v>
      </c>
      <c r="U2">
        <v>4621.6499999999996</v>
      </c>
      <c r="V2">
        <v>4594.84</v>
      </c>
      <c r="W2">
        <v>4588.8100000000004</v>
      </c>
      <c r="X2">
        <v>4608.72</v>
      </c>
      <c r="Y2">
        <v>4627.62</v>
      </c>
      <c r="Z2">
        <v>4638.46</v>
      </c>
      <c r="AA2">
        <v>4610.58</v>
      </c>
      <c r="AB2">
        <v>4549</v>
      </c>
      <c r="AC2">
        <v>4511.08</v>
      </c>
      <c r="AD2">
        <v>4503.3100000000004</v>
      </c>
      <c r="AE2">
        <v>4300.9399999999996</v>
      </c>
      <c r="AF2">
        <v>4330.79</v>
      </c>
      <c r="AG2">
        <v>4370.12</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D2" sqref="D2"/>
    </sheetView>
  </sheetViews>
  <sheetFormatPr defaultColWidth="11.42578125" defaultRowHeight="1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c r="A1" s="365" t="s">
        <v>3576</v>
      </c>
      <c r="B1" s="366" t="s">
        <v>3577</v>
      </c>
      <c r="C1" s="366" t="s">
        <v>3578</v>
      </c>
      <c r="D1" s="366" t="s">
        <v>3579</v>
      </c>
      <c r="E1" s="366" t="s">
        <v>3580</v>
      </c>
      <c r="F1" s="367" t="s">
        <v>3581</v>
      </c>
    </row>
    <row r="2" spans="1:6" ht="30">
      <c r="A2" s="1" t="s">
        <v>3582</v>
      </c>
      <c r="B2" s="1" t="s">
        <v>3137</v>
      </c>
      <c r="C2" s="1">
        <v>2030</v>
      </c>
      <c r="D2" s="5">
        <f>0.48*'Target Calculations'!B700</f>
        <v>3201.5130823202244</v>
      </c>
      <c r="E2" s="5">
        <f>0.5*'Target Calculations'!B700</f>
        <v>3334.9094607502338</v>
      </c>
      <c r="F2" t="s">
        <v>3138</v>
      </c>
    </row>
    <row r="3" spans="1:6">
      <c r="A3" s="1"/>
      <c r="B3" s="1"/>
      <c r="C3" s="1"/>
      <c r="D3" s="5"/>
      <c r="E3"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42"/>
  <sheetViews>
    <sheetView topLeftCell="A689" zoomScale="90" zoomScaleNormal="90" workbookViewId="0">
      <selection activeCell="E699" sqref="E699"/>
    </sheetView>
  </sheetViews>
  <sheetFormatPr defaultColWidth="8.85546875" defaultRowHeight="15"/>
  <cols>
    <col min="1" max="1" width="49.42578125" style="1" customWidth="1"/>
    <col min="2" max="2" width="12.7109375" style="1" bestFit="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c r="A1" s="3"/>
      <c r="B1" s="200"/>
      <c r="C1" s="200"/>
      <c r="D1" s="200"/>
      <c r="E1" s="3"/>
    </row>
    <row r="2" spans="1:8" ht="15.75">
      <c r="A2" s="406" t="s">
        <v>477</v>
      </c>
      <c r="B2" s="406"/>
      <c r="C2" s="212"/>
      <c r="D2" s="212"/>
      <c r="E2" s="212"/>
      <c r="F2" s="212"/>
      <c r="G2" s="212"/>
      <c r="H2" s="49" t="s">
        <v>478</v>
      </c>
    </row>
    <row r="3" spans="1:8" ht="15.75">
      <c r="A3" s="212" t="s">
        <v>723</v>
      </c>
      <c r="B3" s="212"/>
      <c r="C3" s="212"/>
      <c r="D3" s="212"/>
      <c r="E3" s="212"/>
      <c r="F3" s="212"/>
      <c r="G3" s="212"/>
      <c r="H3" s="49" t="s">
        <v>3409</v>
      </c>
    </row>
    <row r="4" spans="1:8">
      <c r="A4" s="213"/>
      <c r="B4" s="213"/>
      <c r="C4" s="213"/>
      <c r="D4" s="213"/>
      <c r="E4" s="213"/>
      <c r="F4" s="213"/>
      <c r="G4" s="49"/>
      <c r="H4" s="49" t="s">
        <v>479</v>
      </c>
    </row>
    <row r="5" spans="1:8">
      <c r="A5" s="213"/>
      <c r="B5" s="213"/>
      <c r="C5" s="213"/>
      <c r="D5" s="213"/>
      <c r="E5" s="213"/>
      <c r="F5" s="213"/>
      <c r="G5" s="213"/>
      <c r="H5" s="213"/>
    </row>
    <row r="6" spans="1:8">
      <c r="A6" s="407" t="s">
        <v>480</v>
      </c>
      <c r="B6" s="267" t="s">
        <v>481</v>
      </c>
      <c r="C6" s="267" t="s">
        <v>482</v>
      </c>
      <c r="D6" s="267" t="s">
        <v>483</v>
      </c>
      <c r="E6" s="267" t="s">
        <v>484</v>
      </c>
      <c r="F6" s="267" t="s">
        <v>485</v>
      </c>
      <c r="G6" s="267" t="s">
        <v>486</v>
      </c>
      <c r="H6" s="267" t="s">
        <v>487</v>
      </c>
    </row>
    <row r="7" spans="1:8" ht="15.75" thickBot="1">
      <c r="A7" s="408"/>
      <c r="B7" s="409" t="s">
        <v>488</v>
      </c>
      <c r="C7" s="410"/>
      <c r="D7" s="410"/>
      <c r="E7" s="410"/>
      <c r="F7" s="410"/>
      <c r="G7" s="410"/>
      <c r="H7" s="411"/>
    </row>
    <row r="8" spans="1:8" ht="15.75" thickTop="1">
      <c r="A8" s="268" t="s">
        <v>489</v>
      </c>
      <c r="B8" s="269">
        <v>5935361.2048846316</v>
      </c>
      <c r="C8" s="269">
        <v>12331.35516763239</v>
      </c>
      <c r="D8" s="269">
        <v>255.41813011993699</v>
      </c>
      <c r="E8" s="269">
        <v>16601.736021301014</v>
      </c>
      <c r="F8" s="269">
        <v>64984.511311122282</v>
      </c>
      <c r="G8" s="269">
        <v>7345.4310275876951</v>
      </c>
      <c r="H8" s="269">
        <v>12364.091048770906</v>
      </c>
    </row>
    <row r="9" spans="1:8">
      <c r="A9" s="270" t="s">
        <v>490</v>
      </c>
      <c r="B9" s="269">
        <v>5894246.3300794624</v>
      </c>
      <c r="C9" s="269">
        <v>474.07141405218891</v>
      </c>
      <c r="D9" s="269">
        <v>255.32625983564566</v>
      </c>
      <c r="E9" s="269">
        <v>16392.841699559172</v>
      </c>
      <c r="F9" s="269">
        <v>64879.039506516223</v>
      </c>
      <c r="G9" s="269">
        <v>6989.45692056402</v>
      </c>
      <c r="H9" s="269">
        <v>12298.979757295287</v>
      </c>
    </row>
    <row r="10" spans="1:8">
      <c r="A10" s="271" t="s">
        <v>491</v>
      </c>
      <c r="B10" s="269">
        <v>2540094.5307982946</v>
      </c>
      <c r="C10" s="269">
        <v>37.656050059714502</v>
      </c>
      <c r="D10" s="269">
        <v>101.32241952488565</v>
      </c>
      <c r="E10" s="269">
        <v>3546.3367720364731</v>
      </c>
      <c r="F10" s="269">
        <v>794.66570664443441</v>
      </c>
      <c r="G10" s="269">
        <v>197.74109991391563</v>
      </c>
      <c r="H10" s="269">
        <v>9554.1507363760447</v>
      </c>
    </row>
    <row r="11" spans="1:8">
      <c r="A11" s="272" t="s">
        <v>492</v>
      </c>
      <c r="B11" s="269">
        <v>2400057.4856406469</v>
      </c>
      <c r="C11" s="269">
        <v>34.823479419570468</v>
      </c>
      <c r="D11" s="269">
        <v>100.86538569159121</v>
      </c>
      <c r="E11" s="273">
        <v>3434.4290996747714</v>
      </c>
      <c r="F11" s="273">
        <v>581.83867235005948</v>
      </c>
      <c r="G11" s="273">
        <v>43.701395420034459</v>
      </c>
      <c r="H11" s="273">
        <v>9439.0432746602182</v>
      </c>
    </row>
    <row r="12" spans="1:8">
      <c r="A12" s="272" t="s">
        <v>493</v>
      </c>
      <c r="B12" s="269">
        <v>94253.062008181601</v>
      </c>
      <c r="C12" s="269">
        <v>1.46027512323081</v>
      </c>
      <c r="D12" s="269">
        <v>0.26593010197444999</v>
      </c>
      <c r="E12" s="273">
        <v>111.9076723617019</v>
      </c>
      <c r="F12" s="273">
        <v>212.82703429437495</v>
      </c>
      <c r="G12" s="273">
        <v>154.03970449388117</v>
      </c>
      <c r="H12" s="273">
        <v>115.10746171582606</v>
      </c>
    </row>
    <row r="13" spans="1:8">
      <c r="A13" s="272" t="s">
        <v>495</v>
      </c>
      <c r="B13" s="269">
        <v>45783.983149465937</v>
      </c>
      <c r="C13" s="269">
        <v>1.37229551691322</v>
      </c>
      <c r="D13" s="269">
        <v>0.19110373131999001</v>
      </c>
      <c r="E13" s="273" t="s">
        <v>496</v>
      </c>
      <c r="F13" s="273" t="s">
        <v>496</v>
      </c>
      <c r="G13" s="273" t="s">
        <v>496</v>
      </c>
      <c r="H13" s="273" t="s">
        <v>496</v>
      </c>
    </row>
    <row r="14" spans="1:8">
      <c r="A14" s="274" t="s">
        <v>497</v>
      </c>
      <c r="B14" s="269">
        <v>711227.52746031829</v>
      </c>
      <c r="C14" s="269">
        <v>66.667583289309391</v>
      </c>
      <c r="D14" s="269">
        <v>9.3662220369597406</v>
      </c>
      <c r="E14" s="269">
        <v>1515.3616266750041</v>
      </c>
      <c r="F14" s="269">
        <v>1044.8381666781022</v>
      </c>
      <c r="G14" s="269">
        <v>120.23413844415886</v>
      </c>
      <c r="H14" s="269">
        <v>1574.0871153371656</v>
      </c>
    </row>
    <row r="15" spans="1:8">
      <c r="A15" s="272" t="s">
        <v>498</v>
      </c>
      <c r="B15" s="269">
        <v>14978.572362155866</v>
      </c>
      <c r="C15" s="269">
        <v>0.23835740177008</v>
      </c>
      <c r="D15" s="269">
        <v>5.0815371746130003E-2</v>
      </c>
      <c r="E15" s="273" t="s">
        <v>496</v>
      </c>
      <c r="F15" s="273" t="s">
        <v>496</v>
      </c>
      <c r="G15" s="273" t="s">
        <v>496</v>
      </c>
      <c r="H15" s="273" t="s">
        <v>496</v>
      </c>
    </row>
    <row r="16" spans="1:8">
      <c r="A16" s="272" t="s">
        <v>499</v>
      </c>
      <c r="B16" s="269">
        <v>5057.2748720254449</v>
      </c>
      <c r="C16" s="269">
        <v>0.25516926930848</v>
      </c>
      <c r="D16" s="269">
        <v>3.8004328346280002E-2</v>
      </c>
      <c r="E16" s="273" t="s">
        <v>496</v>
      </c>
      <c r="F16" s="273" t="s">
        <v>496</v>
      </c>
      <c r="G16" s="273" t="s">
        <v>496</v>
      </c>
      <c r="H16" s="273" t="s">
        <v>496</v>
      </c>
    </row>
    <row r="17" spans="1:8">
      <c r="A17" s="272" t="s">
        <v>500</v>
      </c>
      <c r="B17" s="269">
        <v>67269.957813983725</v>
      </c>
      <c r="C17" s="269">
        <v>1.85662734289529</v>
      </c>
      <c r="D17" s="269">
        <v>0.29458061428601001</v>
      </c>
      <c r="E17" s="273" t="s">
        <v>496</v>
      </c>
      <c r="F17" s="273" t="s">
        <v>496</v>
      </c>
      <c r="G17" s="273" t="s">
        <v>496</v>
      </c>
      <c r="H17" s="273" t="s">
        <v>496</v>
      </c>
    </row>
    <row r="18" spans="1:8">
      <c r="A18" s="272" t="s">
        <v>501</v>
      </c>
      <c r="B18" s="269">
        <v>45070.579654334128</v>
      </c>
      <c r="C18" s="269">
        <v>3.0283235843053902</v>
      </c>
      <c r="D18" s="269">
        <v>0.52839203850651995</v>
      </c>
      <c r="E18" s="273" t="s">
        <v>496</v>
      </c>
      <c r="F18" s="273" t="s">
        <v>496</v>
      </c>
      <c r="G18" s="273" t="s">
        <v>496</v>
      </c>
      <c r="H18" s="273" t="s">
        <v>496</v>
      </c>
    </row>
    <row r="19" spans="1:8">
      <c r="A19" s="272" t="s">
        <v>502</v>
      </c>
      <c r="B19" s="269">
        <v>46357.764227420019</v>
      </c>
      <c r="C19" s="269">
        <v>3.41919088614388</v>
      </c>
      <c r="D19" s="269">
        <v>0.52415757023381004</v>
      </c>
      <c r="E19" s="273" t="s">
        <v>496</v>
      </c>
      <c r="F19" s="273" t="s">
        <v>496</v>
      </c>
      <c r="G19" s="273" t="s">
        <v>496</v>
      </c>
      <c r="H19" s="273" t="s">
        <v>496</v>
      </c>
    </row>
    <row r="20" spans="1:8">
      <c r="A20" s="272" t="s">
        <v>503</v>
      </c>
      <c r="B20" s="269">
        <v>36302.033778109631</v>
      </c>
      <c r="C20" s="269">
        <v>2.4295382607283198</v>
      </c>
      <c r="D20" s="269">
        <v>0.36471649490099001</v>
      </c>
      <c r="E20" s="273" t="s">
        <v>496</v>
      </c>
      <c r="F20" s="273" t="s">
        <v>496</v>
      </c>
      <c r="G20" s="273" t="s">
        <v>496</v>
      </c>
      <c r="H20" s="273" t="s">
        <v>496</v>
      </c>
    </row>
    <row r="21" spans="1:8">
      <c r="A21" s="275" t="s">
        <v>3400</v>
      </c>
      <c r="B21" s="269">
        <v>496191.34475228947</v>
      </c>
      <c r="C21" s="269">
        <v>55.440376544157949</v>
      </c>
      <c r="D21" s="269">
        <v>7.5655556189400004</v>
      </c>
      <c r="E21" s="273">
        <v>1515.3616266750041</v>
      </c>
      <c r="F21" s="273">
        <v>1044.8381666781022</v>
      </c>
      <c r="G21" s="273">
        <v>120.23413844415886</v>
      </c>
      <c r="H21" s="273">
        <v>1574.0871153371656</v>
      </c>
    </row>
    <row r="22" spans="1:8">
      <c r="A22" s="274" t="s">
        <v>504</v>
      </c>
      <c r="B22" s="269">
        <v>1830505.6056332772</v>
      </c>
      <c r="C22" s="269">
        <v>160.28001983992968</v>
      </c>
      <c r="D22" s="269">
        <v>137.97722792661688</v>
      </c>
      <c r="E22" s="269">
        <v>10294.630529494003</v>
      </c>
      <c r="F22" s="269">
        <v>58614.797849139453</v>
      </c>
      <c r="G22" s="269">
        <v>5723.5980346497408</v>
      </c>
      <c r="H22" s="269">
        <v>618.63077203361581</v>
      </c>
    </row>
    <row r="23" spans="1:8">
      <c r="A23" s="272" t="s">
        <v>505</v>
      </c>
      <c r="B23" s="269">
        <v>170713.69036083069</v>
      </c>
      <c r="C23" s="269">
        <v>2.0771880881664</v>
      </c>
      <c r="D23" s="269">
        <v>5.2617344805668296</v>
      </c>
      <c r="E23" s="273">
        <v>40.811932568812999</v>
      </c>
      <c r="F23" s="273">
        <v>207.24271059858924</v>
      </c>
      <c r="G23" s="273">
        <v>20.972782413204179</v>
      </c>
      <c r="H23" s="273">
        <v>7.9863698191035404</v>
      </c>
    </row>
    <row r="24" spans="1:8">
      <c r="A24" s="272" t="s">
        <v>506</v>
      </c>
      <c r="B24" s="269">
        <v>1543321.2347240872</v>
      </c>
      <c r="C24" s="269">
        <v>95.722338182973743</v>
      </c>
      <c r="D24" s="269">
        <v>108.02744179292077</v>
      </c>
      <c r="E24" s="273">
        <v>7564.0039070770663</v>
      </c>
      <c r="F24" s="273">
        <v>38851.488066997837</v>
      </c>
      <c r="G24" s="273">
        <v>3123.5335919534832</v>
      </c>
      <c r="H24" s="273">
        <v>155.69594484037685</v>
      </c>
    </row>
    <row r="25" spans="1:8">
      <c r="A25" s="272" t="s">
        <v>507</v>
      </c>
      <c r="B25" s="269">
        <v>46055.912865416671</v>
      </c>
      <c r="C25" s="269">
        <v>3.5201759225</v>
      </c>
      <c r="D25" s="269">
        <v>1.1264562951999999</v>
      </c>
      <c r="E25" s="273">
        <v>504.06504986911966</v>
      </c>
      <c r="F25" s="273">
        <v>79.731529299018959</v>
      </c>
      <c r="G25" s="273">
        <v>38.628071801561717</v>
      </c>
      <c r="H25" s="273">
        <v>59.549191471448658</v>
      </c>
    </row>
    <row r="26" spans="1:8">
      <c r="A26" s="272" t="s">
        <v>508</v>
      </c>
      <c r="B26" s="269">
        <v>38024.136018348065</v>
      </c>
      <c r="C26" s="269">
        <v>16.174692701572852</v>
      </c>
      <c r="D26" s="269">
        <v>0.73291389331867995</v>
      </c>
      <c r="E26" s="273">
        <v>564.78322714808633</v>
      </c>
      <c r="F26" s="273">
        <v>1625.6330147817607</v>
      </c>
      <c r="G26" s="273">
        <v>797.79002364334588</v>
      </c>
      <c r="H26" s="273">
        <v>168.62503652225149</v>
      </c>
    </row>
    <row r="27" spans="1:8" ht="15.75" thickBot="1">
      <c r="A27" s="272" t="s">
        <v>509</v>
      </c>
      <c r="B27" s="269">
        <v>32390.631664594664</v>
      </c>
      <c r="C27" s="269">
        <v>42.78562494471668</v>
      </c>
      <c r="D27" s="269">
        <v>22.8286814646106</v>
      </c>
      <c r="E27" s="273">
        <v>1620.9664128309175</v>
      </c>
      <c r="F27" s="273">
        <v>17850.702527462247</v>
      </c>
      <c r="G27" s="273">
        <v>1742.6735648381459</v>
      </c>
      <c r="H27" s="273">
        <v>226.77422938043526</v>
      </c>
    </row>
    <row r="28" spans="1:8" ht="15.75" thickTop="1">
      <c r="A28" s="276" t="s">
        <v>510</v>
      </c>
      <c r="B28" s="269">
        <v>586285.4434706961</v>
      </c>
      <c r="C28" s="269">
        <v>205.34813377159594</v>
      </c>
      <c r="D28" s="269">
        <v>4.1002059296026401</v>
      </c>
      <c r="E28" s="269">
        <v>908.26373148672474</v>
      </c>
      <c r="F28" s="269">
        <v>3021.6454373622296</v>
      </c>
      <c r="G28" s="269">
        <v>706.60096524296171</v>
      </c>
      <c r="H28" s="269">
        <v>527.57585355553215</v>
      </c>
    </row>
    <row r="29" spans="1:8">
      <c r="A29" s="272" t="s">
        <v>511</v>
      </c>
      <c r="B29" s="269">
        <v>227130.02298152124</v>
      </c>
      <c r="C29" s="269">
        <v>43.127051806573057</v>
      </c>
      <c r="D29" s="269">
        <v>1.1609958550767701</v>
      </c>
      <c r="E29" s="273">
        <v>490.17465541376572</v>
      </c>
      <c r="F29" s="273">
        <v>165.62633435353089</v>
      </c>
      <c r="G29" s="273">
        <v>188.2774974794886</v>
      </c>
      <c r="H29" s="273">
        <v>369.97578072655716</v>
      </c>
    </row>
    <row r="30" spans="1:8">
      <c r="A30" s="272" t="s">
        <v>512</v>
      </c>
      <c r="B30" s="269">
        <v>358897.51072027022</v>
      </c>
      <c r="C30" s="269">
        <v>162.20807697148538</v>
      </c>
      <c r="D30" s="269">
        <v>2.9373316220328798</v>
      </c>
      <c r="E30" s="273">
        <v>418.08907607295907</v>
      </c>
      <c r="F30" s="273">
        <v>2856.0191030086989</v>
      </c>
      <c r="G30" s="273">
        <v>518.3234677634731</v>
      </c>
      <c r="H30" s="273">
        <v>157.60007282897502</v>
      </c>
    </row>
    <row r="31" spans="1:8">
      <c r="A31" s="272" t="s">
        <v>513</v>
      </c>
      <c r="B31" s="269">
        <v>257.90976890459297</v>
      </c>
      <c r="C31" s="269">
        <v>1.300499353749E-2</v>
      </c>
      <c r="D31" s="269">
        <v>1.87845249299E-3</v>
      </c>
      <c r="E31" s="273" t="s">
        <v>496</v>
      </c>
      <c r="F31" s="273" t="s">
        <v>496</v>
      </c>
      <c r="G31" s="273" t="s">
        <v>496</v>
      </c>
      <c r="H31" s="273" t="s">
        <v>496</v>
      </c>
    </row>
    <row r="32" spans="1:8">
      <c r="A32" s="274" t="s">
        <v>3401</v>
      </c>
      <c r="B32" s="269">
        <v>226133.22271687587</v>
      </c>
      <c r="C32" s="269">
        <v>4.1196270916394298</v>
      </c>
      <c r="D32" s="269">
        <v>2.5601844175807398</v>
      </c>
      <c r="E32" s="269">
        <v>128.24903986696705</v>
      </c>
      <c r="F32" s="269">
        <v>1403.092346692003</v>
      </c>
      <c r="G32" s="269">
        <v>241.28268231324299</v>
      </c>
      <c r="H32" s="269">
        <v>24.535279992929539</v>
      </c>
    </row>
    <row r="33" spans="1:8">
      <c r="A33" s="272" t="s">
        <v>514</v>
      </c>
      <c r="B33" s="269">
        <v>198086.65897924625</v>
      </c>
      <c r="C33" s="269">
        <v>3.6313603130694299</v>
      </c>
      <c r="D33" s="269">
        <v>1.7785747835824199</v>
      </c>
      <c r="E33" s="273">
        <v>128.24903986696705</v>
      </c>
      <c r="F33" s="273">
        <v>1403.092346692003</v>
      </c>
      <c r="G33" s="273">
        <v>241.28268231324299</v>
      </c>
      <c r="H33" s="273">
        <v>24.535279992929539</v>
      </c>
    </row>
    <row r="34" spans="1:8">
      <c r="A34" s="272" t="s">
        <v>515</v>
      </c>
      <c r="B34" s="269">
        <v>28046.5637376296</v>
      </c>
      <c r="C34" s="269">
        <v>0.48826677857</v>
      </c>
      <c r="D34" s="269">
        <v>0.78160963399831995</v>
      </c>
      <c r="E34" s="273" t="s">
        <v>494</v>
      </c>
      <c r="F34" s="273" t="s">
        <v>494</v>
      </c>
      <c r="G34" s="273" t="s">
        <v>494</v>
      </c>
      <c r="H34" s="273" t="s">
        <v>494</v>
      </c>
    </row>
    <row r="35" spans="1:8">
      <c r="A35" s="277" t="s">
        <v>516</v>
      </c>
      <c r="B35" s="269">
        <v>41114.874805169908</v>
      </c>
      <c r="C35" s="269">
        <v>11857.283753580201</v>
      </c>
      <c r="D35" s="269">
        <v>9.1870284291349996E-2</v>
      </c>
      <c r="E35" s="269">
        <v>208.89432174184356</v>
      </c>
      <c r="F35" s="269">
        <v>105.47180460606191</v>
      </c>
      <c r="G35" s="269">
        <v>355.97410702367489</v>
      </c>
      <c r="H35" s="269">
        <v>65.111291475618813</v>
      </c>
    </row>
    <row r="36" spans="1:8">
      <c r="A36" s="274" t="s">
        <v>518</v>
      </c>
      <c r="B36" s="269">
        <v>4169.7141237857086</v>
      </c>
      <c r="C36" s="269">
        <v>2828.7193306107342</v>
      </c>
      <c r="D36" s="269" t="s">
        <v>494</v>
      </c>
      <c r="E36" s="269" t="s">
        <v>494</v>
      </c>
      <c r="F36" s="269" t="s">
        <v>494</v>
      </c>
      <c r="G36" s="269" t="s">
        <v>494</v>
      </c>
      <c r="H36" s="269" t="s">
        <v>494</v>
      </c>
    </row>
    <row r="37" spans="1:8">
      <c r="A37" s="272" t="s">
        <v>520</v>
      </c>
      <c r="B37" s="269">
        <v>4169.7141237857086</v>
      </c>
      <c r="C37" s="269">
        <v>2828.7193306107342</v>
      </c>
      <c r="D37" s="273" t="s">
        <v>494</v>
      </c>
      <c r="E37" s="273" t="s">
        <v>494</v>
      </c>
      <c r="F37" s="273" t="s">
        <v>494</v>
      </c>
      <c r="G37" s="273" t="s">
        <v>494</v>
      </c>
      <c r="H37" s="278" t="s">
        <v>189</v>
      </c>
    </row>
    <row r="38" spans="1:8">
      <c r="A38" s="272" t="s">
        <v>522</v>
      </c>
      <c r="B38" s="269" t="s">
        <v>496</v>
      </c>
      <c r="C38" s="269" t="s">
        <v>496</v>
      </c>
      <c r="D38" s="273" t="s">
        <v>494</v>
      </c>
      <c r="E38" s="273" t="s">
        <v>494</v>
      </c>
      <c r="F38" s="273" t="s">
        <v>494</v>
      </c>
      <c r="G38" s="273" t="s">
        <v>494</v>
      </c>
      <c r="H38" s="273" t="s">
        <v>494</v>
      </c>
    </row>
    <row r="39" spans="1:8">
      <c r="A39" s="272" t="s">
        <v>3402</v>
      </c>
      <c r="B39" s="269" t="s">
        <v>523</v>
      </c>
      <c r="C39" s="269" t="s">
        <v>523</v>
      </c>
      <c r="D39" s="273" t="s">
        <v>494</v>
      </c>
      <c r="E39" s="269" t="s">
        <v>494</v>
      </c>
      <c r="F39" s="269" t="s">
        <v>494</v>
      </c>
      <c r="G39" s="269" t="s">
        <v>494</v>
      </c>
      <c r="H39" s="269" t="s">
        <v>494</v>
      </c>
    </row>
    <row r="40" spans="1:8">
      <c r="A40" s="274" t="s">
        <v>524</v>
      </c>
      <c r="B40" s="269">
        <v>36945.160681384201</v>
      </c>
      <c r="C40" s="269">
        <v>9028.5644229694662</v>
      </c>
      <c r="D40" s="269">
        <v>9.1870284291349996E-2</v>
      </c>
      <c r="E40" s="269">
        <v>208.89432174184356</v>
      </c>
      <c r="F40" s="269">
        <v>105.47180460606191</v>
      </c>
      <c r="G40" s="269">
        <v>355.97410702367489</v>
      </c>
      <c r="H40" s="269">
        <v>65.111291475618813</v>
      </c>
    </row>
    <row r="41" spans="1:8">
      <c r="A41" s="272" t="s">
        <v>525</v>
      </c>
      <c r="B41" s="269">
        <v>11998.333379274758</v>
      </c>
      <c r="C41" s="269">
        <v>1877.1194091493796</v>
      </c>
      <c r="D41" s="269">
        <v>3.5424165198090003E-2</v>
      </c>
      <c r="E41" s="273" t="s">
        <v>496</v>
      </c>
      <c r="F41" s="273" t="s">
        <v>496</v>
      </c>
      <c r="G41" s="273" t="s">
        <v>496</v>
      </c>
      <c r="H41" s="273" t="s">
        <v>496</v>
      </c>
    </row>
    <row r="42" spans="1:8">
      <c r="A42" s="272" t="s">
        <v>526</v>
      </c>
      <c r="B42" s="269">
        <v>24946.827302109439</v>
      </c>
      <c r="C42" s="269">
        <v>7151.4450138200864</v>
      </c>
      <c r="D42" s="278" t="s">
        <v>189</v>
      </c>
      <c r="E42" s="278" t="s">
        <v>189</v>
      </c>
      <c r="F42" s="278" t="s">
        <v>189</v>
      </c>
      <c r="G42" s="273" t="s">
        <v>496</v>
      </c>
      <c r="H42" s="273" t="s">
        <v>496</v>
      </c>
    </row>
    <row r="43" spans="1:8">
      <c r="A43" s="272" t="s">
        <v>527</v>
      </c>
      <c r="B43" s="269" t="s">
        <v>496</v>
      </c>
      <c r="C43" s="269" t="s">
        <v>496</v>
      </c>
      <c r="D43" s="269">
        <v>5.644611909326E-2</v>
      </c>
      <c r="E43" s="273" t="s">
        <v>496</v>
      </c>
      <c r="F43" s="273" t="s">
        <v>496</v>
      </c>
      <c r="G43" s="273" t="s">
        <v>496</v>
      </c>
      <c r="H43" s="273" t="s">
        <v>496</v>
      </c>
    </row>
    <row r="44" spans="1:8">
      <c r="A44" s="272" t="s">
        <v>3403</v>
      </c>
      <c r="B44" s="269" t="s">
        <v>523</v>
      </c>
      <c r="C44" s="269" t="s">
        <v>523</v>
      </c>
      <c r="D44" s="269" t="s">
        <v>523</v>
      </c>
      <c r="E44" s="269">
        <v>208.89432174184356</v>
      </c>
      <c r="F44" s="269">
        <v>105.47180460606191</v>
      </c>
      <c r="G44" s="269">
        <v>355.97410702367489</v>
      </c>
      <c r="H44" s="269">
        <v>65.111291475618813</v>
      </c>
    </row>
    <row r="45" spans="1:8">
      <c r="A45" s="279" t="s">
        <v>3404</v>
      </c>
      <c r="B45" s="269" t="s">
        <v>528</v>
      </c>
      <c r="C45" s="278" t="s">
        <v>189</v>
      </c>
      <c r="D45" s="278" t="s">
        <v>189</v>
      </c>
      <c r="E45" s="278" t="s">
        <v>189</v>
      </c>
      <c r="F45" s="278" t="s">
        <v>189</v>
      </c>
      <c r="G45" s="278" t="s">
        <v>189</v>
      </c>
      <c r="H45" s="278" t="s">
        <v>189</v>
      </c>
    </row>
    <row r="46" spans="1:8">
      <c r="A46" s="274" t="s">
        <v>3405</v>
      </c>
      <c r="B46" s="269" t="s">
        <v>496</v>
      </c>
      <c r="C46" s="278" t="s">
        <v>189</v>
      </c>
      <c r="D46" s="278" t="s">
        <v>189</v>
      </c>
      <c r="E46" s="278" t="s">
        <v>189</v>
      </c>
      <c r="F46" s="278" t="s">
        <v>189</v>
      </c>
      <c r="G46" s="278" t="s">
        <v>189</v>
      </c>
      <c r="H46" s="278" t="s">
        <v>189</v>
      </c>
    </row>
    <row r="47" spans="1:8">
      <c r="A47" s="274" t="s">
        <v>529</v>
      </c>
      <c r="B47" s="269" t="s">
        <v>496</v>
      </c>
      <c r="C47" s="278" t="s">
        <v>189</v>
      </c>
      <c r="D47" s="278" t="s">
        <v>189</v>
      </c>
      <c r="E47" s="278" t="s">
        <v>189</v>
      </c>
      <c r="F47" s="278" t="s">
        <v>189</v>
      </c>
      <c r="G47" s="278" t="s">
        <v>189</v>
      </c>
      <c r="H47" s="278" t="s">
        <v>189</v>
      </c>
    </row>
    <row r="48" spans="1:8">
      <c r="A48" s="271" t="s">
        <v>530</v>
      </c>
      <c r="B48" s="269" t="s">
        <v>528</v>
      </c>
      <c r="C48" s="278" t="s">
        <v>189</v>
      </c>
      <c r="D48" s="278" t="s">
        <v>189</v>
      </c>
      <c r="E48" s="278" t="s">
        <v>189</v>
      </c>
      <c r="F48" s="278" t="s">
        <v>189</v>
      </c>
      <c r="G48" s="278" t="s">
        <v>189</v>
      </c>
      <c r="H48" s="278" t="s">
        <v>189</v>
      </c>
    </row>
    <row r="49" spans="1:8">
      <c r="A49" s="279" t="s">
        <v>3406</v>
      </c>
      <c r="B49" s="278" t="s">
        <v>189</v>
      </c>
      <c r="C49" s="278" t="s">
        <v>189</v>
      </c>
      <c r="D49" s="278" t="s">
        <v>189</v>
      </c>
      <c r="E49" s="278" t="s">
        <v>189</v>
      </c>
      <c r="F49" s="278" t="s">
        <v>189</v>
      </c>
      <c r="G49" s="278" t="s">
        <v>189</v>
      </c>
      <c r="H49" s="278" t="s">
        <v>189</v>
      </c>
    </row>
    <row r="50" spans="1:8">
      <c r="A50" s="271" t="s">
        <v>531</v>
      </c>
      <c r="B50" s="269">
        <v>113327.83658654301</v>
      </c>
      <c r="C50" s="269">
        <v>5.2928930187330101</v>
      </c>
      <c r="D50" s="269">
        <v>3.2441550799905401</v>
      </c>
      <c r="E50" s="269">
        <v>1699.3376784668872</v>
      </c>
      <c r="F50" s="269">
        <v>130.7216571044716</v>
      </c>
      <c r="G50" s="269">
        <v>53.656498765611978</v>
      </c>
      <c r="H50" s="269" t="s">
        <v>521</v>
      </c>
    </row>
    <row r="51" spans="1:8">
      <c r="A51" s="280" t="s">
        <v>532</v>
      </c>
      <c r="B51" s="269">
        <v>60220.980376771418</v>
      </c>
      <c r="C51" s="269" t="s">
        <v>556</v>
      </c>
      <c r="D51" s="269">
        <v>1.8999282815821601</v>
      </c>
      <c r="E51" s="273">
        <v>237.49103519777046</v>
      </c>
      <c r="F51" s="273">
        <v>98.796270642272503</v>
      </c>
      <c r="G51" s="273">
        <v>14.819440596340881</v>
      </c>
      <c r="H51" s="273" t="s">
        <v>521</v>
      </c>
    </row>
    <row r="52" spans="1:8">
      <c r="A52" s="280" t="s">
        <v>533</v>
      </c>
      <c r="B52" s="269">
        <v>53106.856209771599</v>
      </c>
      <c r="C52" s="269">
        <v>5.2928930187330101</v>
      </c>
      <c r="D52" s="269">
        <v>1.34422679840838</v>
      </c>
      <c r="E52" s="273">
        <v>1461.8466432691168</v>
      </c>
      <c r="F52" s="273">
        <v>31.9253864621991</v>
      </c>
      <c r="G52" s="273">
        <v>38.837058169271103</v>
      </c>
      <c r="H52" s="273" t="s">
        <v>521</v>
      </c>
    </row>
    <row r="53" spans="1:8">
      <c r="A53" s="271" t="s">
        <v>534</v>
      </c>
      <c r="B53" s="269" t="s">
        <v>496</v>
      </c>
      <c r="C53" s="269" t="s">
        <v>496</v>
      </c>
      <c r="D53" s="269" t="s">
        <v>496</v>
      </c>
      <c r="E53" s="273" t="s">
        <v>496</v>
      </c>
      <c r="F53" s="273" t="s">
        <v>496</v>
      </c>
      <c r="G53" s="273" t="s">
        <v>496</v>
      </c>
      <c r="H53" s="273" t="s">
        <v>521</v>
      </c>
    </row>
    <row r="54" spans="1:8">
      <c r="A54" s="281" t="s">
        <v>3407</v>
      </c>
      <c r="B54" s="269">
        <v>230699.51036740557</v>
      </c>
      <c r="C54" s="278" t="s">
        <v>189</v>
      </c>
      <c r="D54" s="278" t="s">
        <v>189</v>
      </c>
      <c r="E54" s="278" t="s">
        <v>189</v>
      </c>
      <c r="F54" s="278" t="s">
        <v>189</v>
      </c>
      <c r="G54" s="278" t="s">
        <v>189</v>
      </c>
      <c r="H54" s="278" t="s">
        <v>189</v>
      </c>
    </row>
    <row r="55" spans="1:8">
      <c r="A55" s="214" t="s">
        <v>3408</v>
      </c>
      <c r="B55" s="269" t="s">
        <v>556</v>
      </c>
      <c r="C55" s="278" t="s">
        <v>189</v>
      </c>
      <c r="D55" s="278" t="s">
        <v>189</v>
      </c>
      <c r="E55" s="278" t="s">
        <v>189</v>
      </c>
      <c r="F55" s="278" t="s">
        <v>189</v>
      </c>
      <c r="G55" s="278" t="s">
        <v>189</v>
      </c>
      <c r="H55" s="278" t="s">
        <v>189</v>
      </c>
    </row>
    <row r="56" spans="1:8">
      <c r="A56" s="282" t="s">
        <v>535</v>
      </c>
      <c r="B56" s="273" t="s">
        <v>494</v>
      </c>
      <c r="C56" s="278" t="s">
        <v>189</v>
      </c>
      <c r="D56" s="278" t="s">
        <v>189</v>
      </c>
      <c r="E56" s="278" t="s">
        <v>189</v>
      </c>
      <c r="F56" s="278" t="s">
        <v>189</v>
      </c>
      <c r="G56" s="278" t="s">
        <v>189</v>
      </c>
      <c r="H56" s="278" t="s">
        <v>189</v>
      </c>
    </row>
    <row r="57" spans="1:8">
      <c r="A57" s="282" t="s">
        <v>536</v>
      </c>
      <c r="B57" s="273" t="s">
        <v>494</v>
      </c>
      <c r="C57" s="278" t="s">
        <v>189</v>
      </c>
      <c r="D57" s="278" t="s">
        <v>189</v>
      </c>
      <c r="E57" s="278" t="s">
        <v>189</v>
      </c>
      <c r="F57" s="278" t="s">
        <v>189</v>
      </c>
      <c r="G57" s="278" t="s">
        <v>189</v>
      </c>
      <c r="H57" s="278" t="s">
        <v>189</v>
      </c>
    </row>
    <row r="58" spans="1:8">
      <c r="C58" s="5"/>
      <c r="D58" s="5"/>
    </row>
    <row r="59" spans="1:8">
      <c r="A59" s="50" t="s">
        <v>3687</v>
      </c>
      <c r="B59" s="51">
        <f t="shared" ref="B59:H59" si="0">B8</f>
        <v>5935361.2048846316</v>
      </c>
      <c r="C59" s="51">
        <f t="shared" si="0"/>
        <v>12331.35516763239</v>
      </c>
      <c r="D59" s="51">
        <f t="shared" si="0"/>
        <v>255.41813011993699</v>
      </c>
      <c r="E59" s="51">
        <f t="shared" si="0"/>
        <v>16601.736021301014</v>
      </c>
      <c r="F59" s="51">
        <f t="shared" si="0"/>
        <v>64984.511311122282</v>
      </c>
      <c r="G59" s="51">
        <f t="shared" si="0"/>
        <v>7345.4310275876951</v>
      </c>
      <c r="H59" s="51">
        <f t="shared" si="0"/>
        <v>12364.091048770906</v>
      </c>
    </row>
    <row r="60" spans="1:8">
      <c r="A60" s="50" t="s">
        <v>537</v>
      </c>
      <c r="B60" s="51">
        <f>B8+B50</f>
        <v>6048689.0414711749</v>
      </c>
      <c r="C60" s="51">
        <f t="shared" ref="C60:G60" si="1">C8+C50</f>
        <v>12336.648060651123</v>
      </c>
      <c r="D60" s="51">
        <f t="shared" si="1"/>
        <v>258.66228519992751</v>
      </c>
      <c r="E60" s="51">
        <f t="shared" si="1"/>
        <v>18301.073699767901</v>
      </c>
      <c r="F60" s="51">
        <f t="shared" si="1"/>
        <v>65115.232968226752</v>
      </c>
      <c r="G60" s="51">
        <f t="shared" si="1"/>
        <v>7399.0875263533071</v>
      </c>
      <c r="H60" s="51">
        <f>H8</f>
        <v>12364.091048770906</v>
      </c>
    </row>
    <row r="61" spans="1:8">
      <c r="A61" s="50" t="s">
        <v>93</v>
      </c>
      <c r="B61" s="51">
        <f>B11</f>
        <v>2400057.4856406469</v>
      </c>
      <c r="C61" s="51">
        <f t="shared" ref="C61:H61" si="2">C11</f>
        <v>34.823479419570468</v>
      </c>
      <c r="D61" s="51">
        <f t="shared" si="2"/>
        <v>100.86538569159121</v>
      </c>
      <c r="E61" s="51">
        <f t="shared" si="2"/>
        <v>3434.4290996747714</v>
      </c>
      <c r="F61" s="51">
        <f t="shared" si="2"/>
        <v>581.83867235005948</v>
      </c>
      <c r="G61" s="51">
        <f t="shared" si="2"/>
        <v>43.701395420034459</v>
      </c>
      <c r="H61" s="51">
        <f t="shared" si="2"/>
        <v>9439.0432746602182</v>
      </c>
    </row>
    <row r="62" spans="1:8">
      <c r="A62" s="50" t="s">
        <v>4</v>
      </c>
      <c r="B62" s="51">
        <f>SUM(B22,B50)-G294</f>
        <v>1911442.8105552257</v>
      </c>
      <c r="C62" s="51">
        <f t="shared" ref="C62:H62" si="3">SUM(C22,C50)</f>
        <v>165.57291285866268</v>
      </c>
      <c r="D62" s="51">
        <f t="shared" si="3"/>
        <v>141.22138300660743</v>
      </c>
      <c r="E62" s="51">
        <f t="shared" si="3"/>
        <v>11993.96820796089</v>
      </c>
      <c r="F62" s="51">
        <f t="shared" si="3"/>
        <v>58745.519506243923</v>
      </c>
      <c r="G62" s="51">
        <f t="shared" si="3"/>
        <v>5777.2545334153529</v>
      </c>
      <c r="H62" s="51">
        <f t="shared" si="3"/>
        <v>618.63077203361581</v>
      </c>
    </row>
    <row r="63" spans="1:8">
      <c r="A63" s="50" t="s">
        <v>2428</v>
      </c>
      <c r="B63" s="51">
        <f>SUM(B29:B30)</f>
        <v>586027.53370179143</v>
      </c>
      <c r="C63" s="51">
        <f t="shared" ref="C63:H63" si="4">SUM(C29:C30)</f>
        <v>205.33512877805845</v>
      </c>
      <c r="D63" s="51">
        <f t="shared" si="4"/>
        <v>4.0983274771096498</v>
      </c>
      <c r="E63" s="51">
        <f t="shared" si="4"/>
        <v>908.26373148672474</v>
      </c>
      <c r="F63" s="51">
        <f t="shared" si="4"/>
        <v>3021.64543736223</v>
      </c>
      <c r="G63" s="51">
        <f t="shared" si="4"/>
        <v>706.60096524296171</v>
      </c>
      <c r="H63" s="51">
        <f t="shared" si="4"/>
        <v>527.57585355553215</v>
      </c>
    </row>
    <row r="64" spans="1:8">
      <c r="A64" s="50" t="s">
        <v>9</v>
      </c>
      <c r="B64" s="51">
        <f>SUM(B12:B14,B35,B45,B32)+G294-G375</f>
        <v>1137620.3858851495</v>
      </c>
      <c r="C64" s="51">
        <f>SUM(C12:C14,C35,C45,C32)-H375</f>
        <v>11930.898339782843</v>
      </c>
      <c r="D64" s="51">
        <f>SUM(D12:D14,D35,D45,D32)-I375</f>
        <v>11.176634590788881</v>
      </c>
      <c r="E64" s="51">
        <f t="shared" ref="E64:H64" si="5">SUM(E12:E14,E35,E45,E32)</f>
        <v>1964.4126606455166</v>
      </c>
      <c r="F64" s="51">
        <f t="shared" si="5"/>
        <v>2766.2293522705422</v>
      </c>
      <c r="G64" s="51">
        <f t="shared" si="5"/>
        <v>871.53063227495795</v>
      </c>
      <c r="H64" s="51">
        <f t="shared" si="5"/>
        <v>1778.8411485215402</v>
      </c>
    </row>
    <row r="65" spans="1:10">
      <c r="A65" s="50" t="s">
        <v>132</v>
      </c>
      <c r="B65" s="51">
        <f>B31</f>
        <v>257.90976890459297</v>
      </c>
      <c r="C65" s="51">
        <f t="shared" ref="C65:H65" si="6">C31</f>
        <v>1.300499353749E-2</v>
      </c>
      <c r="D65" s="51">
        <f t="shared" si="6"/>
        <v>1.87845249299E-3</v>
      </c>
      <c r="E65" s="51" t="str">
        <f t="shared" si="6"/>
        <v>IE</v>
      </c>
      <c r="F65" s="51" t="str">
        <f t="shared" si="6"/>
        <v>IE</v>
      </c>
      <c r="G65" s="51" t="str">
        <f t="shared" si="6"/>
        <v>IE</v>
      </c>
      <c r="H65" s="51" t="str">
        <f t="shared" si="6"/>
        <v>IE</v>
      </c>
    </row>
    <row r="66" spans="1:10">
      <c r="A66" s="50" t="s">
        <v>3125</v>
      </c>
      <c r="B66" s="51">
        <f>G375</f>
        <v>13282.915919456782</v>
      </c>
      <c r="C66" s="51">
        <f t="shared" ref="C66:D66" si="7">H375</f>
        <v>5.1948184495699996E-3</v>
      </c>
      <c r="D66" s="51">
        <f t="shared" si="7"/>
        <v>1.29867598133739</v>
      </c>
      <c r="E66" s="51"/>
      <c r="F66" s="51"/>
      <c r="G66" s="51"/>
      <c r="H66" s="51"/>
    </row>
    <row r="67" spans="1:10" ht="60">
      <c r="A67" s="1" t="s">
        <v>3126</v>
      </c>
      <c r="B67" s="5"/>
      <c r="C67" s="5"/>
      <c r="D67" s="5"/>
      <c r="E67" s="5"/>
      <c r="F67" s="5"/>
      <c r="G67" s="5"/>
      <c r="H67" s="5"/>
    </row>
    <row r="68" spans="1:10" ht="15.75" thickBot="1">
      <c r="B68" s="81"/>
      <c r="C68" s="81"/>
      <c r="D68" s="81"/>
      <c r="E68" s="81"/>
      <c r="F68" s="81"/>
      <c r="G68" s="81"/>
      <c r="H68" s="81"/>
    </row>
    <row r="69" spans="1:10" ht="15.75">
      <c r="A69" s="412" t="s">
        <v>538</v>
      </c>
      <c r="B69" s="413"/>
      <c r="C69" s="215"/>
      <c r="D69" s="215"/>
      <c r="E69" s="215"/>
      <c r="F69" s="215"/>
      <c r="G69" s="215"/>
      <c r="H69" s="215"/>
      <c r="I69" s="54"/>
      <c r="J69" s="49" t="s">
        <v>478</v>
      </c>
    </row>
    <row r="70" spans="1:10" ht="15.75">
      <c r="A70" s="48" t="s">
        <v>539</v>
      </c>
      <c r="B70" s="52"/>
      <c r="C70" s="53"/>
      <c r="D70" s="53"/>
      <c r="E70" s="53"/>
      <c r="F70" s="53"/>
      <c r="G70" s="53"/>
      <c r="H70" s="53"/>
      <c r="I70" s="54"/>
      <c r="J70" s="49" t="s">
        <v>3409</v>
      </c>
    </row>
    <row r="71" spans="1:10" ht="15.75">
      <c r="A71" s="48"/>
      <c r="B71" s="52"/>
      <c r="C71" s="53"/>
      <c r="D71" s="53"/>
      <c r="E71" s="53"/>
      <c r="F71" s="53"/>
      <c r="G71" s="53"/>
      <c r="H71" s="49"/>
      <c r="I71" s="54"/>
      <c r="J71" s="49" t="s">
        <v>479</v>
      </c>
    </row>
    <row r="72" spans="1:10">
      <c r="A72" s="414" t="s">
        <v>480</v>
      </c>
      <c r="B72" s="417" t="s">
        <v>540</v>
      </c>
      <c r="C72" s="418"/>
      <c r="D72" s="417" t="s">
        <v>541</v>
      </c>
      <c r="E72" s="419"/>
      <c r="F72" s="420"/>
      <c r="G72" s="417" t="s">
        <v>542</v>
      </c>
      <c r="H72" s="421"/>
      <c r="I72" s="421"/>
      <c r="J72" s="418"/>
    </row>
    <row r="73" spans="1:10">
      <c r="A73" s="415"/>
      <c r="B73" s="422" t="s">
        <v>543</v>
      </c>
      <c r="C73" s="423"/>
      <c r="D73" s="426" t="s">
        <v>544</v>
      </c>
      <c r="E73" s="422" t="s">
        <v>482</v>
      </c>
      <c r="F73" s="423" t="s">
        <v>483</v>
      </c>
      <c r="G73" s="426" t="s">
        <v>545</v>
      </c>
      <c r="H73" s="426" t="s">
        <v>482</v>
      </c>
      <c r="I73" s="426" t="s">
        <v>483</v>
      </c>
      <c r="J73" s="263" t="s">
        <v>481</v>
      </c>
    </row>
    <row r="74" spans="1:10">
      <c r="A74" s="415"/>
      <c r="B74" s="424"/>
      <c r="C74" s="425"/>
      <c r="D74" s="427"/>
      <c r="E74" s="424"/>
      <c r="F74" s="425"/>
      <c r="G74" s="428"/>
      <c r="H74" s="427"/>
      <c r="I74" s="427"/>
      <c r="J74" s="263" t="s">
        <v>546</v>
      </c>
    </row>
    <row r="75" spans="1:10" ht="15.75" thickBot="1">
      <c r="A75" s="416"/>
      <c r="B75" s="266" t="s">
        <v>547</v>
      </c>
      <c r="C75" s="55" t="s">
        <v>548</v>
      </c>
      <c r="D75" s="55" t="s">
        <v>549</v>
      </c>
      <c r="E75" s="434" t="s">
        <v>550</v>
      </c>
      <c r="F75" s="435"/>
      <c r="G75" s="434" t="s">
        <v>488</v>
      </c>
      <c r="H75" s="432"/>
      <c r="I75" s="432"/>
      <c r="J75" s="433"/>
    </row>
    <row r="76" spans="1:10" ht="15.75" thickTop="1">
      <c r="A76" s="56" t="s">
        <v>551</v>
      </c>
      <c r="B76" s="327">
        <v>91119552.110468924</v>
      </c>
      <c r="C76" s="327" t="s">
        <v>552</v>
      </c>
      <c r="D76" s="328" t="s">
        <v>189</v>
      </c>
      <c r="E76" s="328" t="s">
        <v>189</v>
      </c>
      <c r="F76" s="328" t="s">
        <v>189</v>
      </c>
      <c r="G76" s="327">
        <v>5894246.3300794624</v>
      </c>
      <c r="H76" s="327">
        <v>474.07141405218891</v>
      </c>
      <c r="I76" s="327">
        <v>255.32625983564566</v>
      </c>
      <c r="J76" s="327" t="s">
        <v>556</v>
      </c>
    </row>
    <row r="77" spans="1:10">
      <c r="A77" s="283" t="s">
        <v>553</v>
      </c>
      <c r="B77" s="327">
        <v>39518350.449221194</v>
      </c>
      <c r="C77" s="327" t="s">
        <v>552</v>
      </c>
      <c r="D77" s="327">
        <v>62.818550609275022</v>
      </c>
      <c r="E77" s="327">
        <v>4.71081601067928</v>
      </c>
      <c r="F77" s="327">
        <v>3.6043774931421502</v>
      </c>
      <c r="G77" s="327">
        <v>2482485.4976894674</v>
      </c>
      <c r="H77" s="327">
        <v>186.16367801182585</v>
      </c>
      <c r="I77" s="327">
        <v>142.439052925277</v>
      </c>
      <c r="J77" s="327" t="s">
        <v>494</v>
      </c>
    </row>
    <row r="78" spans="1:10">
      <c r="A78" s="283" t="s">
        <v>554</v>
      </c>
      <c r="B78" s="327">
        <v>23547856.46013758</v>
      </c>
      <c r="C78" s="327" t="s">
        <v>552</v>
      </c>
      <c r="D78" s="327">
        <v>90.390222007608685</v>
      </c>
      <c r="E78" s="327">
        <v>1.3293847084140999</v>
      </c>
      <c r="F78" s="327">
        <v>4.0838943275543604</v>
      </c>
      <c r="G78" s="327">
        <v>2128495.9732351382</v>
      </c>
      <c r="H78" s="327">
        <v>31.304160294037182</v>
      </c>
      <c r="I78" s="327">
        <v>96.166957423620104</v>
      </c>
      <c r="J78" s="327" t="s">
        <v>494</v>
      </c>
    </row>
    <row r="79" spans="1:10">
      <c r="A79" s="283" t="s">
        <v>555</v>
      </c>
      <c r="B79" s="327">
        <v>25079732.293968797</v>
      </c>
      <c r="C79" s="327" t="s">
        <v>552</v>
      </c>
      <c r="D79" s="327">
        <v>50.61939699547608</v>
      </c>
      <c r="E79" s="327">
        <v>2.9025747542863098</v>
      </c>
      <c r="F79" s="327">
        <v>0.31864834210840998</v>
      </c>
      <c r="G79" s="327">
        <v>1269520.9255286683</v>
      </c>
      <c r="H79" s="327">
        <v>72.795797800732927</v>
      </c>
      <c r="I79" s="327">
        <v>7.9916151159959297</v>
      </c>
      <c r="J79" s="327" t="s">
        <v>494</v>
      </c>
    </row>
    <row r="80" spans="1:10">
      <c r="A80" s="283" t="s">
        <v>3240</v>
      </c>
      <c r="B80" s="327">
        <v>353451.33084586024</v>
      </c>
      <c r="C80" s="327" t="s">
        <v>552</v>
      </c>
      <c r="D80" s="327">
        <v>38.884939528440349</v>
      </c>
      <c r="E80" s="327">
        <v>1.469740809049E-2</v>
      </c>
      <c r="F80" s="327">
        <v>3.6742710183873699</v>
      </c>
      <c r="G80" s="327">
        <v>13743.93362618804</v>
      </c>
      <c r="H80" s="327">
        <v>5.1948184495699996E-3</v>
      </c>
      <c r="I80" s="327">
        <v>1.29867598133739</v>
      </c>
      <c r="J80" s="327" t="s">
        <v>556</v>
      </c>
    </row>
    <row r="81" spans="1:10">
      <c r="A81" s="283" t="s">
        <v>3241</v>
      </c>
      <c r="B81" s="327" t="s">
        <v>523</v>
      </c>
      <c r="C81" s="327" t="s">
        <v>552</v>
      </c>
      <c r="D81" s="327" t="s">
        <v>523</v>
      </c>
      <c r="E81" s="327" t="s">
        <v>523</v>
      </c>
      <c r="F81" s="327" t="s">
        <v>523</v>
      </c>
      <c r="G81" s="327" t="s">
        <v>523</v>
      </c>
      <c r="H81" s="327" t="s">
        <v>523</v>
      </c>
      <c r="I81" s="327" t="s">
        <v>523</v>
      </c>
      <c r="J81" s="327" t="s">
        <v>523</v>
      </c>
    </row>
    <row r="82" spans="1:10">
      <c r="A82" s="283" t="s">
        <v>3242</v>
      </c>
      <c r="B82" s="327">
        <v>2620161.5762954974</v>
      </c>
      <c r="C82" s="327" t="s">
        <v>552</v>
      </c>
      <c r="D82" s="327">
        <v>88.047818292785962</v>
      </c>
      <c r="E82" s="327">
        <v>70.149331548862634</v>
      </c>
      <c r="F82" s="327">
        <v>2.8356871028999802</v>
      </c>
      <c r="G82" s="328" t="s">
        <v>189</v>
      </c>
      <c r="H82" s="327">
        <v>183.80258312714338</v>
      </c>
      <c r="I82" s="327">
        <v>7.4299583894152299</v>
      </c>
      <c r="J82" s="327" t="s">
        <v>494</v>
      </c>
    </row>
    <row r="83" spans="1:10">
      <c r="A83" s="284" t="s">
        <v>557</v>
      </c>
      <c r="B83" s="327">
        <v>32351773.409563068</v>
      </c>
      <c r="C83" s="327" t="s">
        <v>552</v>
      </c>
      <c r="D83" s="328" t="s">
        <v>189</v>
      </c>
      <c r="E83" s="328" t="s">
        <v>189</v>
      </c>
      <c r="F83" s="328" t="s">
        <v>189</v>
      </c>
      <c r="G83" s="327">
        <v>2540094.5307982946</v>
      </c>
      <c r="H83" s="327">
        <v>37.656050059714502</v>
      </c>
      <c r="I83" s="327">
        <v>101.32241952488565</v>
      </c>
      <c r="J83" s="327" t="s">
        <v>556</v>
      </c>
    </row>
    <row r="84" spans="1:10">
      <c r="A84" s="285" t="s">
        <v>553</v>
      </c>
      <c r="B84" s="327">
        <v>1343810.0384583769</v>
      </c>
      <c r="C84" s="327" t="s">
        <v>552</v>
      </c>
      <c r="D84" s="327">
        <v>75.928141051021797</v>
      </c>
      <c r="E84" s="327">
        <v>0.76379847184557004</v>
      </c>
      <c r="F84" s="327">
        <v>0.35425092693756</v>
      </c>
      <c r="G84" s="327">
        <v>102032.99814584665</v>
      </c>
      <c r="H84" s="327">
        <v>1.02640005382524</v>
      </c>
      <c r="I84" s="327">
        <v>0.47604595175188003</v>
      </c>
      <c r="J84" s="327" t="s">
        <v>494</v>
      </c>
    </row>
    <row r="85" spans="1:10">
      <c r="A85" s="285" t="s">
        <v>554</v>
      </c>
      <c r="B85" s="327">
        <v>21964918.19043801</v>
      </c>
      <c r="C85" s="327" t="s">
        <v>552</v>
      </c>
      <c r="D85" s="327">
        <v>90.62078968100333</v>
      </c>
      <c r="E85" s="327">
        <v>0.73257570335638</v>
      </c>
      <c r="F85" s="327">
        <v>4.2890443345528002</v>
      </c>
      <c r="G85" s="327">
        <v>1990478.2316961272</v>
      </c>
      <c r="H85" s="327">
        <v>16.09096539252544</v>
      </c>
      <c r="I85" s="327">
        <v>94.208507923613965</v>
      </c>
      <c r="J85" s="327" t="s">
        <v>494</v>
      </c>
    </row>
    <row r="86" spans="1:10">
      <c r="A86" s="285" t="s">
        <v>555</v>
      </c>
      <c r="B86" s="327">
        <v>8795000.2471165303</v>
      </c>
      <c r="C86" s="327" t="s">
        <v>552</v>
      </c>
      <c r="D86" s="327">
        <v>50.838234302060421</v>
      </c>
      <c r="E86" s="327">
        <v>2.3338941529224702</v>
      </c>
      <c r="F86" s="327">
        <v>0.75335764658167004</v>
      </c>
      <c r="G86" s="327">
        <v>447122.28324958944</v>
      </c>
      <c r="H86" s="327">
        <v>20.526599651696909</v>
      </c>
      <c r="I86" s="327">
        <v>6.6257806878528998</v>
      </c>
      <c r="J86" s="327" t="s">
        <v>494</v>
      </c>
    </row>
    <row r="87" spans="1:10">
      <c r="A87" s="285" t="s">
        <v>3240</v>
      </c>
      <c r="B87" s="327">
        <v>52888.087323471489</v>
      </c>
      <c r="C87" s="327" t="s">
        <v>552</v>
      </c>
      <c r="D87" s="327">
        <v>8.7168534553273496</v>
      </c>
      <c r="E87" s="327" t="s">
        <v>3131</v>
      </c>
      <c r="F87" s="327" t="s">
        <v>3131</v>
      </c>
      <c r="G87" s="327">
        <v>461.01770673125719</v>
      </c>
      <c r="H87" s="327" t="s">
        <v>3131</v>
      </c>
      <c r="I87" s="327" t="s">
        <v>3131</v>
      </c>
      <c r="J87" s="327" t="s">
        <v>556</v>
      </c>
    </row>
    <row r="88" spans="1:10">
      <c r="A88" s="285" t="s">
        <v>3241</v>
      </c>
      <c r="B88" s="327" t="s">
        <v>523</v>
      </c>
      <c r="C88" s="327" t="s">
        <v>552</v>
      </c>
      <c r="D88" s="327" t="s">
        <v>523</v>
      </c>
      <c r="E88" s="327" t="s">
        <v>523</v>
      </c>
      <c r="F88" s="327" t="s">
        <v>523</v>
      </c>
      <c r="G88" s="327" t="s">
        <v>523</v>
      </c>
      <c r="H88" s="327" t="s">
        <v>523</v>
      </c>
      <c r="I88" s="327" t="s">
        <v>523</v>
      </c>
      <c r="J88" s="327" t="s">
        <v>523</v>
      </c>
    </row>
    <row r="89" spans="1:10">
      <c r="A89" s="285" t="s">
        <v>3242</v>
      </c>
      <c r="B89" s="327">
        <v>195156.84622667928</v>
      </c>
      <c r="C89" s="327" t="s">
        <v>552</v>
      </c>
      <c r="D89" s="327">
        <v>97.735736802039924</v>
      </c>
      <c r="E89" s="327">
        <v>6.192435418265E-2</v>
      </c>
      <c r="F89" s="327">
        <v>6.192435418265E-2</v>
      </c>
      <c r="G89" s="327">
        <v>19073.798157926904</v>
      </c>
      <c r="H89" s="327">
        <v>1.2084961666909999E-2</v>
      </c>
      <c r="I89" s="327">
        <v>1.2084961666909999E-2</v>
      </c>
      <c r="J89" s="327" t="s">
        <v>494</v>
      </c>
    </row>
    <row r="90" spans="1:10">
      <c r="A90" s="286" t="s">
        <v>3243</v>
      </c>
      <c r="B90" s="327">
        <v>29762022.261531696</v>
      </c>
      <c r="C90" s="327" t="s">
        <v>552</v>
      </c>
      <c r="D90" s="328" t="s">
        <v>189</v>
      </c>
      <c r="E90" s="328" t="s">
        <v>189</v>
      </c>
      <c r="F90" s="328" t="s">
        <v>189</v>
      </c>
      <c r="G90" s="327">
        <v>2400057.4856406469</v>
      </c>
      <c r="H90" s="327">
        <v>34.823479419570468</v>
      </c>
      <c r="I90" s="327">
        <v>100.86538569159121</v>
      </c>
      <c r="J90" s="327" t="s">
        <v>556</v>
      </c>
    </row>
    <row r="91" spans="1:10">
      <c r="A91" s="285" t="s">
        <v>553</v>
      </c>
      <c r="B91" s="327">
        <v>1289345.7754762077</v>
      </c>
      <c r="C91" s="327" t="s">
        <v>552</v>
      </c>
      <c r="D91" s="327">
        <v>75.981710695644367</v>
      </c>
      <c r="E91" s="327">
        <v>0.66331306705496995</v>
      </c>
      <c r="F91" s="327">
        <v>0.25283307148143003</v>
      </c>
      <c r="G91" s="327">
        <v>97966.697698884454</v>
      </c>
      <c r="H91" s="327">
        <v>0.85523990082548995</v>
      </c>
      <c r="I91" s="327">
        <v>0.32598925261525002</v>
      </c>
      <c r="J91" s="327" t="s">
        <v>494</v>
      </c>
    </row>
    <row r="92" spans="1:10">
      <c r="A92" s="285" t="s">
        <v>554</v>
      </c>
      <c r="B92" s="327">
        <v>21878947.484241422</v>
      </c>
      <c r="C92" s="327" t="s">
        <v>552</v>
      </c>
      <c r="D92" s="327">
        <v>90.624623010701626</v>
      </c>
      <c r="E92" s="327">
        <v>0.69812515865578995</v>
      </c>
      <c r="F92" s="327">
        <v>4.3002982540659396</v>
      </c>
      <c r="G92" s="327">
        <v>1982771.3676303178</v>
      </c>
      <c r="H92" s="327">
        <v>15.27424368365784</v>
      </c>
      <c r="I92" s="327">
        <v>94.085999667283815</v>
      </c>
      <c r="J92" s="327" t="s">
        <v>494</v>
      </c>
    </row>
    <row r="93" spans="1:10">
      <c r="A93" s="285" t="s">
        <v>555</v>
      </c>
      <c r="B93" s="327">
        <v>6345684.0682639154</v>
      </c>
      <c r="C93" s="327" t="s">
        <v>552</v>
      </c>
      <c r="D93" s="327">
        <v>50.248073994006518</v>
      </c>
      <c r="E93" s="327">
        <v>2.9440341927598199</v>
      </c>
      <c r="F93" s="327">
        <v>1.01506972939916</v>
      </c>
      <c r="G93" s="327">
        <v>318858.40260471357</v>
      </c>
      <c r="H93" s="327">
        <v>18.681910873420229</v>
      </c>
      <c r="I93" s="327">
        <v>6.4413118100252298</v>
      </c>
      <c r="J93" s="327" t="s">
        <v>494</v>
      </c>
    </row>
    <row r="94" spans="1:10">
      <c r="A94" s="285" t="s">
        <v>3240</v>
      </c>
      <c r="B94" s="327">
        <v>52888.087323471489</v>
      </c>
      <c r="C94" s="327" t="s">
        <v>552</v>
      </c>
      <c r="D94" s="327">
        <v>8.7168534553273496</v>
      </c>
      <c r="E94" s="327" t="s">
        <v>528</v>
      </c>
      <c r="F94" s="327" t="s">
        <v>528</v>
      </c>
      <c r="G94" s="327">
        <v>461.01770673125719</v>
      </c>
      <c r="H94" s="327" t="s">
        <v>528</v>
      </c>
      <c r="I94" s="327" t="s">
        <v>528</v>
      </c>
      <c r="J94" s="327" t="s">
        <v>494</v>
      </c>
    </row>
    <row r="95" spans="1:10">
      <c r="A95" s="285" t="s">
        <v>3241</v>
      </c>
      <c r="B95" s="327" t="s">
        <v>523</v>
      </c>
      <c r="C95" s="327" t="s">
        <v>552</v>
      </c>
      <c r="D95" s="327" t="s">
        <v>523</v>
      </c>
      <c r="E95" s="327" t="s">
        <v>523</v>
      </c>
      <c r="F95" s="327" t="s">
        <v>523</v>
      </c>
      <c r="G95" s="327" t="s">
        <v>523</v>
      </c>
      <c r="H95" s="327" t="s">
        <v>523</v>
      </c>
      <c r="I95" s="327" t="s">
        <v>523</v>
      </c>
      <c r="J95" s="327" t="s">
        <v>523</v>
      </c>
    </row>
    <row r="96" spans="1:10">
      <c r="A96" s="285" t="s">
        <v>3242</v>
      </c>
      <c r="B96" s="327">
        <v>195156.84622667928</v>
      </c>
      <c r="C96" s="327" t="s">
        <v>552</v>
      </c>
      <c r="D96" s="327">
        <v>97.735736802039924</v>
      </c>
      <c r="E96" s="327">
        <v>6.192435418265E-2</v>
      </c>
      <c r="F96" s="327">
        <v>6.192435418265E-2</v>
      </c>
      <c r="G96" s="327">
        <v>19073.798157926904</v>
      </c>
      <c r="H96" s="327">
        <v>1.2084961666909999E-2</v>
      </c>
      <c r="I96" s="327">
        <v>1.2084961666909999E-2</v>
      </c>
      <c r="J96" s="327" t="s">
        <v>494</v>
      </c>
    </row>
    <row r="97" spans="1:10">
      <c r="A97" s="287" t="s">
        <v>558</v>
      </c>
      <c r="B97" s="327">
        <v>29762022.261531696</v>
      </c>
      <c r="C97" s="327" t="s">
        <v>552</v>
      </c>
      <c r="D97" s="328" t="s">
        <v>189</v>
      </c>
      <c r="E97" s="328" t="s">
        <v>189</v>
      </c>
      <c r="F97" s="328" t="s">
        <v>189</v>
      </c>
      <c r="G97" s="327">
        <v>2400057.4856406469</v>
      </c>
      <c r="H97" s="327">
        <v>34.823479419570468</v>
      </c>
      <c r="I97" s="327">
        <v>100.86538569159121</v>
      </c>
      <c r="J97" s="327" t="s">
        <v>556</v>
      </c>
    </row>
    <row r="98" spans="1:10">
      <c r="A98" s="288" t="s">
        <v>559</v>
      </c>
      <c r="B98" s="329">
        <v>1289345.7754762077</v>
      </c>
      <c r="C98" s="327" t="s">
        <v>552</v>
      </c>
      <c r="D98" s="327">
        <v>75.981710695644367</v>
      </c>
      <c r="E98" s="327">
        <v>0.66331306705496995</v>
      </c>
      <c r="F98" s="327">
        <v>0.25283307148143003</v>
      </c>
      <c r="G98" s="329">
        <v>97966.697698884454</v>
      </c>
      <c r="H98" s="329">
        <v>0.85523990082548995</v>
      </c>
      <c r="I98" s="329">
        <v>0.32598925261525002</v>
      </c>
      <c r="J98" s="329" t="s">
        <v>494</v>
      </c>
    </row>
    <row r="99" spans="1:10">
      <c r="A99" s="288" t="s">
        <v>560</v>
      </c>
      <c r="B99" s="329">
        <v>21878947.484241422</v>
      </c>
      <c r="C99" s="327" t="s">
        <v>552</v>
      </c>
      <c r="D99" s="327">
        <v>90.624623010701626</v>
      </c>
      <c r="E99" s="327">
        <v>0.69812515865578995</v>
      </c>
      <c r="F99" s="327">
        <v>4.3002982540659396</v>
      </c>
      <c r="G99" s="329">
        <v>1982771.3676303178</v>
      </c>
      <c r="H99" s="329">
        <v>15.27424368365784</v>
      </c>
      <c r="I99" s="329">
        <v>94.085999667283815</v>
      </c>
      <c r="J99" s="329" t="s">
        <v>494</v>
      </c>
    </row>
    <row r="100" spans="1:10">
      <c r="A100" s="288" t="s">
        <v>561</v>
      </c>
      <c r="B100" s="329">
        <v>6345684.0682639154</v>
      </c>
      <c r="C100" s="327" t="s">
        <v>552</v>
      </c>
      <c r="D100" s="327">
        <v>50.248073994006518</v>
      </c>
      <c r="E100" s="327">
        <v>2.9440341927598199</v>
      </c>
      <c r="F100" s="327">
        <v>1.01506972939916</v>
      </c>
      <c r="G100" s="329">
        <v>318858.40260471357</v>
      </c>
      <c r="H100" s="329">
        <v>18.681910873420229</v>
      </c>
      <c r="I100" s="329">
        <v>6.4413118100252298</v>
      </c>
      <c r="J100" s="329" t="s">
        <v>494</v>
      </c>
    </row>
    <row r="101" spans="1:10">
      <c r="A101" s="288" t="s">
        <v>562</v>
      </c>
      <c r="B101" s="329">
        <v>52888.087323471489</v>
      </c>
      <c r="C101" s="327" t="s">
        <v>552</v>
      </c>
      <c r="D101" s="327">
        <v>8.7168534553273496</v>
      </c>
      <c r="E101" s="327" t="s">
        <v>494</v>
      </c>
      <c r="F101" s="327" t="s">
        <v>494</v>
      </c>
      <c r="G101" s="329">
        <v>461.01770673125719</v>
      </c>
      <c r="H101" s="329" t="s">
        <v>494</v>
      </c>
      <c r="I101" s="329" t="s">
        <v>494</v>
      </c>
      <c r="J101" s="329" t="s">
        <v>494</v>
      </c>
    </row>
    <row r="102" spans="1:10">
      <c r="A102" s="288" t="s">
        <v>563</v>
      </c>
      <c r="B102" s="329" t="s">
        <v>523</v>
      </c>
      <c r="C102" s="327" t="s">
        <v>552</v>
      </c>
      <c r="D102" s="327" t="s">
        <v>523</v>
      </c>
      <c r="E102" s="327" t="s">
        <v>523</v>
      </c>
      <c r="F102" s="327" t="s">
        <v>523</v>
      </c>
      <c r="G102" s="329" t="s">
        <v>523</v>
      </c>
      <c r="H102" s="329" t="s">
        <v>523</v>
      </c>
      <c r="I102" s="329" t="s">
        <v>523</v>
      </c>
      <c r="J102" s="329" t="s">
        <v>523</v>
      </c>
    </row>
    <row r="103" spans="1:10">
      <c r="A103" s="288" t="s">
        <v>92</v>
      </c>
      <c r="B103" s="329">
        <v>195156.84622667928</v>
      </c>
      <c r="C103" s="327" t="s">
        <v>552</v>
      </c>
      <c r="D103" s="327">
        <v>97.735736802039924</v>
      </c>
      <c r="E103" s="327">
        <v>6.192435418265E-2</v>
      </c>
      <c r="F103" s="327">
        <v>6.192435418265E-2</v>
      </c>
      <c r="G103" s="329">
        <v>19073.798157926904</v>
      </c>
      <c r="H103" s="329">
        <v>1.2084961666909999E-2</v>
      </c>
      <c r="I103" s="329">
        <v>1.2084961666909999E-2</v>
      </c>
      <c r="J103" s="329" t="s">
        <v>494</v>
      </c>
    </row>
    <row r="104" spans="1:10">
      <c r="A104" s="287" t="s">
        <v>564</v>
      </c>
      <c r="B104" s="327" t="s">
        <v>3132</v>
      </c>
      <c r="C104" s="327" t="s">
        <v>552</v>
      </c>
      <c r="D104" s="328" t="s">
        <v>189</v>
      </c>
      <c r="E104" s="328" t="s">
        <v>189</v>
      </c>
      <c r="F104" s="328" t="s">
        <v>189</v>
      </c>
      <c r="G104" s="327" t="s">
        <v>3132</v>
      </c>
      <c r="H104" s="327" t="s">
        <v>568</v>
      </c>
      <c r="I104" s="327" t="s">
        <v>568</v>
      </c>
      <c r="J104" s="327" t="s">
        <v>556</v>
      </c>
    </row>
    <row r="105" spans="1:10">
      <c r="A105" s="288" t="s">
        <v>559</v>
      </c>
      <c r="B105" s="329" t="s">
        <v>496</v>
      </c>
      <c r="C105" s="327" t="s">
        <v>552</v>
      </c>
      <c r="D105" s="327" t="s">
        <v>528</v>
      </c>
      <c r="E105" s="327" t="s">
        <v>496</v>
      </c>
      <c r="F105" s="327" t="s">
        <v>496</v>
      </c>
      <c r="G105" s="329" t="s">
        <v>496</v>
      </c>
      <c r="H105" s="329" t="s">
        <v>496</v>
      </c>
      <c r="I105" s="329" t="s">
        <v>496</v>
      </c>
      <c r="J105" s="329" t="s">
        <v>494</v>
      </c>
    </row>
    <row r="106" spans="1:10">
      <c r="A106" s="288" t="s">
        <v>560</v>
      </c>
      <c r="B106" s="329" t="s">
        <v>496</v>
      </c>
      <c r="C106" s="327" t="s">
        <v>552</v>
      </c>
      <c r="D106" s="327" t="s">
        <v>528</v>
      </c>
      <c r="E106" s="327" t="s">
        <v>496</v>
      </c>
      <c r="F106" s="327" t="s">
        <v>496</v>
      </c>
      <c r="G106" s="329" t="s">
        <v>496</v>
      </c>
      <c r="H106" s="329" t="s">
        <v>496</v>
      </c>
      <c r="I106" s="329" t="s">
        <v>496</v>
      </c>
      <c r="J106" s="329" t="s">
        <v>494</v>
      </c>
    </row>
    <row r="107" spans="1:10">
      <c r="A107" s="288" t="s">
        <v>561</v>
      </c>
      <c r="B107" s="329" t="s">
        <v>496</v>
      </c>
      <c r="C107" s="327" t="s">
        <v>552</v>
      </c>
      <c r="D107" s="327" t="s">
        <v>528</v>
      </c>
      <c r="E107" s="327" t="s">
        <v>496</v>
      </c>
      <c r="F107" s="327" t="s">
        <v>496</v>
      </c>
      <c r="G107" s="329" t="s">
        <v>496</v>
      </c>
      <c r="H107" s="329" t="s">
        <v>496</v>
      </c>
      <c r="I107" s="329" t="s">
        <v>496</v>
      </c>
      <c r="J107" s="329" t="s">
        <v>494</v>
      </c>
    </row>
    <row r="108" spans="1:10">
      <c r="A108" s="288" t="s">
        <v>562</v>
      </c>
      <c r="B108" s="329" t="s">
        <v>496</v>
      </c>
      <c r="C108" s="327" t="s">
        <v>552</v>
      </c>
      <c r="D108" s="327" t="s">
        <v>528</v>
      </c>
      <c r="E108" s="327" t="s">
        <v>496</v>
      </c>
      <c r="F108" s="327" t="s">
        <v>496</v>
      </c>
      <c r="G108" s="329" t="s">
        <v>496</v>
      </c>
      <c r="H108" s="329" t="s">
        <v>496</v>
      </c>
      <c r="I108" s="329" t="s">
        <v>496</v>
      </c>
      <c r="J108" s="329" t="s">
        <v>494</v>
      </c>
    </row>
    <row r="109" spans="1:10">
      <c r="A109" s="288" t="s">
        <v>563</v>
      </c>
      <c r="B109" s="329" t="s">
        <v>523</v>
      </c>
      <c r="C109" s="327" t="s">
        <v>552</v>
      </c>
      <c r="D109" s="327" t="s">
        <v>523</v>
      </c>
      <c r="E109" s="327" t="s">
        <v>523</v>
      </c>
      <c r="F109" s="327" t="s">
        <v>523</v>
      </c>
      <c r="G109" s="329" t="s">
        <v>523</v>
      </c>
      <c r="H109" s="329" t="s">
        <v>523</v>
      </c>
      <c r="I109" s="329" t="s">
        <v>523</v>
      </c>
      <c r="J109" s="329" t="s">
        <v>523</v>
      </c>
    </row>
    <row r="110" spans="1:10">
      <c r="A110" s="288" t="s">
        <v>92</v>
      </c>
      <c r="B110" s="329" t="s">
        <v>496</v>
      </c>
      <c r="C110" s="327" t="s">
        <v>552</v>
      </c>
      <c r="D110" s="327" t="s">
        <v>528</v>
      </c>
      <c r="E110" s="327" t="s">
        <v>496</v>
      </c>
      <c r="F110" s="327" t="s">
        <v>496</v>
      </c>
      <c r="G110" s="329" t="s">
        <v>496</v>
      </c>
      <c r="H110" s="329" t="s">
        <v>496</v>
      </c>
      <c r="I110" s="329" t="s">
        <v>496</v>
      </c>
      <c r="J110" s="329" t="s">
        <v>494</v>
      </c>
    </row>
    <row r="111" spans="1:10">
      <c r="A111" s="287" t="s">
        <v>565</v>
      </c>
      <c r="B111" s="327" t="s">
        <v>3132</v>
      </c>
      <c r="C111" s="327" t="s">
        <v>552</v>
      </c>
      <c r="D111" s="328" t="s">
        <v>189</v>
      </c>
      <c r="E111" s="328" t="s">
        <v>189</v>
      </c>
      <c r="F111" s="328" t="s">
        <v>189</v>
      </c>
      <c r="G111" s="327" t="s">
        <v>568</v>
      </c>
      <c r="H111" s="327" t="s">
        <v>3132</v>
      </c>
      <c r="I111" s="327" t="s">
        <v>568</v>
      </c>
      <c r="J111" s="327" t="s">
        <v>556</v>
      </c>
    </row>
    <row r="112" spans="1:10">
      <c r="A112" s="288" t="s">
        <v>559</v>
      </c>
      <c r="B112" s="329" t="s">
        <v>496</v>
      </c>
      <c r="C112" s="327" t="s">
        <v>552</v>
      </c>
      <c r="D112" s="327" t="s">
        <v>528</v>
      </c>
      <c r="E112" s="327" t="s">
        <v>496</v>
      </c>
      <c r="F112" s="327" t="s">
        <v>496</v>
      </c>
      <c r="G112" s="329" t="s">
        <v>496</v>
      </c>
      <c r="H112" s="329" t="s">
        <v>496</v>
      </c>
      <c r="I112" s="329" t="s">
        <v>496</v>
      </c>
      <c r="J112" s="329" t="s">
        <v>494</v>
      </c>
    </row>
    <row r="113" spans="1:10">
      <c r="A113" s="288" t="s">
        <v>560</v>
      </c>
      <c r="B113" s="329" t="s">
        <v>496</v>
      </c>
      <c r="C113" s="327" t="s">
        <v>552</v>
      </c>
      <c r="D113" s="327" t="s">
        <v>528</v>
      </c>
      <c r="E113" s="327" t="s">
        <v>496</v>
      </c>
      <c r="F113" s="327" t="s">
        <v>496</v>
      </c>
      <c r="G113" s="329" t="s">
        <v>496</v>
      </c>
      <c r="H113" s="329" t="s">
        <v>496</v>
      </c>
      <c r="I113" s="329" t="s">
        <v>496</v>
      </c>
      <c r="J113" s="329" t="s">
        <v>494</v>
      </c>
    </row>
    <row r="114" spans="1:10">
      <c r="A114" s="288" t="s">
        <v>561</v>
      </c>
      <c r="B114" s="329" t="s">
        <v>496</v>
      </c>
      <c r="C114" s="327" t="s">
        <v>552</v>
      </c>
      <c r="D114" s="327" t="s">
        <v>528</v>
      </c>
      <c r="E114" s="327" t="s">
        <v>496</v>
      </c>
      <c r="F114" s="327" t="s">
        <v>496</v>
      </c>
      <c r="G114" s="329" t="s">
        <v>496</v>
      </c>
      <c r="H114" s="329" t="s">
        <v>496</v>
      </c>
      <c r="I114" s="329" t="s">
        <v>496</v>
      </c>
      <c r="J114" s="329" t="s">
        <v>494</v>
      </c>
    </row>
    <row r="115" spans="1:10">
      <c r="A115" s="288" t="s">
        <v>562</v>
      </c>
      <c r="B115" s="329" t="s">
        <v>496</v>
      </c>
      <c r="C115" s="327" t="s">
        <v>552</v>
      </c>
      <c r="D115" s="327" t="s">
        <v>528</v>
      </c>
      <c r="E115" s="327" t="s">
        <v>496</v>
      </c>
      <c r="F115" s="327" t="s">
        <v>496</v>
      </c>
      <c r="G115" s="329" t="s">
        <v>496</v>
      </c>
      <c r="H115" s="329" t="s">
        <v>496</v>
      </c>
      <c r="I115" s="329" t="s">
        <v>496</v>
      </c>
      <c r="J115" s="329" t="s">
        <v>494</v>
      </c>
    </row>
    <row r="116" spans="1:10">
      <c r="A116" s="288" t="s">
        <v>563</v>
      </c>
      <c r="B116" s="329" t="s">
        <v>523</v>
      </c>
      <c r="C116" s="327" t="s">
        <v>552</v>
      </c>
      <c r="D116" s="327" t="s">
        <v>523</v>
      </c>
      <c r="E116" s="327" t="s">
        <v>523</v>
      </c>
      <c r="F116" s="327" t="s">
        <v>523</v>
      </c>
      <c r="G116" s="329" t="s">
        <v>523</v>
      </c>
      <c r="H116" s="329" t="s">
        <v>523</v>
      </c>
      <c r="I116" s="329" t="s">
        <v>523</v>
      </c>
      <c r="J116" s="329" t="s">
        <v>523</v>
      </c>
    </row>
    <row r="117" spans="1:10">
      <c r="A117" s="288" t="s">
        <v>92</v>
      </c>
      <c r="B117" s="329" t="s">
        <v>496</v>
      </c>
      <c r="C117" s="327" t="s">
        <v>552</v>
      </c>
      <c r="D117" s="327" t="s">
        <v>528</v>
      </c>
      <c r="E117" s="327" t="s">
        <v>496</v>
      </c>
      <c r="F117" s="327" t="s">
        <v>496</v>
      </c>
      <c r="G117" s="329" t="s">
        <v>496</v>
      </c>
      <c r="H117" s="329" t="s">
        <v>496</v>
      </c>
      <c r="I117" s="329" t="s">
        <v>496</v>
      </c>
      <c r="J117" s="329" t="s">
        <v>494</v>
      </c>
    </row>
    <row r="118" spans="1:10">
      <c r="A118" s="289" t="s">
        <v>493</v>
      </c>
      <c r="B118" s="327">
        <v>1778687.0543379753</v>
      </c>
      <c r="C118" s="327" t="s">
        <v>552</v>
      </c>
      <c r="D118" s="328" t="s">
        <v>189</v>
      </c>
      <c r="E118" s="328" t="s">
        <v>189</v>
      </c>
      <c r="F118" s="328" t="s">
        <v>189</v>
      </c>
      <c r="G118" s="327">
        <v>94253.062008181601</v>
      </c>
      <c r="H118" s="327">
        <v>1.46027512323081</v>
      </c>
      <c r="I118" s="327">
        <v>0.26593010197444999</v>
      </c>
      <c r="J118" s="327" t="s">
        <v>556</v>
      </c>
    </row>
    <row r="119" spans="1:10">
      <c r="A119" s="285" t="s">
        <v>553</v>
      </c>
      <c r="B119" s="329">
        <v>49045.406851392239</v>
      </c>
      <c r="C119" s="327" t="s">
        <v>552</v>
      </c>
      <c r="D119" s="327">
        <v>74.659973794071973</v>
      </c>
      <c r="E119" s="327">
        <v>3.1426139568948201</v>
      </c>
      <c r="F119" s="327">
        <v>2.75514054391506</v>
      </c>
      <c r="G119" s="329">
        <v>3661.7287902445428</v>
      </c>
      <c r="H119" s="329">
        <v>0.15413078009277001</v>
      </c>
      <c r="I119" s="329">
        <v>0.13512698890908001</v>
      </c>
      <c r="J119" s="329" t="s">
        <v>494</v>
      </c>
    </row>
    <row r="120" spans="1:10">
      <c r="A120" s="285" t="s">
        <v>554</v>
      </c>
      <c r="B120" s="329">
        <v>397.21842434588893</v>
      </c>
      <c r="C120" s="327" t="s">
        <v>552</v>
      </c>
      <c r="D120" s="327">
        <v>89.645233903118736</v>
      </c>
      <c r="E120" s="327">
        <v>9.5000000000102105</v>
      </c>
      <c r="F120" s="327">
        <v>1.4249999999927201</v>
      </c>
      <c r="G120" s="329">
        <v>35.608738561115487</v>
      </c>
      <c r="H120" s="329">
        <v>3.77357503129E-3</v>
      </c>
      <c r="I120" s="329">
        <v>5.6603625469000001E-4</v>
      </c>
      <c r="J120" s="329" t="s">
        <v>494</v>
      </c>
    </row>
    <row r="121" spans="1:10">
      <c r="A121" s="285" t="s">
        <v>555</v>
      </c>
      <c r="B121" s="329">
        <v>1729244.4290622373</v>
      </c>
      <c r="C121" s="327" t="s">
        <v>552</v>
      </c>
      <c r="D121" s="327">
        <v>52.367220594999381</v>
      </c>
      <c r="E121" s="327">
        <v>0.75314440585650999</v>
      </c>
      <c r="F121" s="327">
        <v>7.5314440585649997E-2</v>
      </c>
      <c r="G121" s="329">
        <v>90555.724479375946</v>
      </c>
      <c r="H121" s="329">
        <v>1.30237076810675</v>
      </c>
      <c r="I121" s="329">
        <v>0.13023707681068</v>
      </c>
      <c r="J121" s="329" t="s">
        <v>494</v>
      </c>
    </row>
    <row r="122" spans="1:10">
      <c r="A122" s="285" t="s">
        <v>3240</v>
      </c>
      <c r="B122" s="329" t="s">
        <v>523</v>
      </c>
      <c r="C122" s="327" t="s">
        <v>552</v>
      </c>
      <c r="D122" s="327" t="s">
        <v>523</v>
      </c>
      <c r="E122" s="327" t="s">
        <v>523</v>
      </c>
      <c r="F122" s="327" t="s">
        <v>523</v>
      </c>
      <c r="G122" s="329" t="s">
        <v>523</v>
      </c>
      <c r="H122" s="329" t="s">
        <v>523</v>
      </c>
      <c r="I122" s="329" t="s">
        <v>523</v>
      </c>
      <c r="J122" s="329" t="s">
        <v>523</v>
      </c>
    </row>
    <row r="123" spans="1:10">
      <c r="A123" s="285" t="s">
        <v>3241</v>
      </c>
      <c r="B123" s="329" t="s">
        <v>523</v>
      </c>
      <c r="C123" s="327" t="s">
        <v>552</v>
      </c>
      <c r="D123" s="327" t="s">
        <v>523</v>
      </c>
      <c r="E123" s="327" t="s">
        <v>523</v>
      </c>
      <c r="F123" s="327" t="s">
        <v>523</v>
      </c>
      <c r="G123" s="329" t="s">
        <v>523</v>
      </c>
      <c r="H123" s="329" t="s">
        <v>523</v>
      </c>
      <c r="I123" s="329" t="s">
        <v>523</v>
      </c>
      <c r="J123" s="329" t="s">
        <v>523</v>
      </c>
    </row>
    <row r="124" spans="1:10">
      <c r="A124" s="285" t="s">
        <v>3242</v>
      </c>
      <c r="B124" s="329" t="s">
        <v>496</v>
      </c>
      <c r="C124" s="327" t="s">
        <v>552</v>
      </c>
      <c r="D124" s="327" t="s">
        <v>528</v>
      </c>
      <c r="E124" s="327" t="s">
        <v>496</v>
      </c>
      <c r="F124" s="327" t="s">
        <v>496</v>
      </c>
      <c r="G124" s="329" t="s">
        <v>496</v>
      </c>
      <c r="H124" s="329" t="s">
        <v>496</v>
      </c>
      <c r="I124" s="329" t="s">
        <v>496</v>
      </c>
      <c r="J124" s="329" t="s">
        <v>494</v>
      </c>
    </row>
    <row r="125" spans="1:10">
      <c r="A125" s="290" t="s">
        <v>3244</v>
      </c>
      <c r="B125" s="327">
        <v>811064.09369339747</v>
      </c>
      <c r="C125" s="327" t="s">
        <v>552</v>
      </c>
      <c r="D125" s="328" t="s">
        <v>189</v>
      </c>
      <c r="E125" s="328" t="s">
        <v>189</v>
      </c>
      <c r="F125" s="328" t="s">
        <v>189</v>
      </c>
      <c r="G125" s="327">
        <v>45783.983149465937</v>
      </c>
      <c r="H125" s="327">
        <v>1.37229551691322</v>
      </c>
      <c r="I125" s="327">
        <v>0.19110373131999001</v>
      </c>
      <c r="J125" s="327" t="s">
        <v>556</v>
      </c>
    </row>
    <row r="126" spans="1:10">
      <c r="A126" s="283" t="s">
        <v>553</v>
      </c>
      <c r="B126" s="327">
        <v>5418.8561307769987</v>
      </c>
      <c r="C126" s="327" t="s">
        <v>552</v>
      </c>
      <c r="D126" s="327">
        <v>74.659973794071973</v>
      </c>
      <c r="E126" s="327">
        <v>3.14261395689392</v>
      </c>
      <c r="F126" s="327">
        <v>2.7551405439157199</v>
      </c>
      <c r="G126" s="327">
        <v>404.57165671765699</v>
      </c>
      <c r="H126" s="327">
        <v>1.7029372906979999E-2</v>
      </c>
      <c r="I126" s="327">
        <v>1.492971022755E-2</v>
      </c>
      <c r="J126" s="327" t="s">
        <v>494</v>
      </c>
    </row>
    <row r="127" spans="1:10">
      <c r="A127" s="283" t="s">
        <v>554</v>
      </c>
      <c r="B127" s="327">
        <v>85573.487772242661</v>
      </c>
      <c r="C127" s="327" t="s">
        <v>552</v>
      </c>
      <c r="D127" s="327">
        <v>89.645233903118736</v>
      </c>
      <c r="E127" s="327">
        <v>9.5000000000000604</v>
      </c>
      <c r="F127" s="327">
        <v>1.42500000000005</v>
      </c>
      <c r="G127" s="327">
        <v>7671.2553272483647</v>
      </c>
      <c r="H127" s="327">
        <v>0.81294813383631004</v>
      </c>
      <c r="I127" s="327">
        <v>0.12194222007545</v>
      </c>
      <c r="J127" s="327" t="s">
        <v>494</v>
      </c>
    </row>
    <row r="128" spans="1:10">
      <c r="A128" s="283" t="s">
        <v>555</v>
      </c>
      <c r="B128" s="327">
        <v>720071.7497903778</v>
      </c>
      <c r="C128" s="327" t="s">
        <v>552</v>
      </c>
      <c r="D128" s="327">
        <v>52.367220594999388</v>
      </c>
      <c r="E128" s="327">
        <v>0.75314440585650999</v>
      </c>
      <c r="F128" s="327">
        <v>7.5314440585649997E-2</v>
      </c>
      <c r="G128" s="327">
        <v>37708.156165499917</v>
      </c>
      <c r="H128" s="327">
        <v>0.54231801016992998</v>
      </c>
      <c r="I128" s="327">
        <v>5.4231801016990003E-2</v>
      </c>
      <c r="J128" s="327" t="s">
        <v>494</v>
      </c>
    </row>
    <row r="129" spans="1:10">
      <c r="A129" s="283" t="s">
        <v>3240</v>
      </c>
      <c r="B129" s="327" t="s">
        <v>523</v>
      </c>
      <c r="C129" s="327" t="s">
        <v>552</v>
      </c>
      <c r="D129" s="327" t="s">
        <v>523</v>
      </c>
      <c r="E129" s="327" t="s">
        <v>523</v>
      </c>
      <c r="F129" s="327" t="s">
        <v>523</v>
      </c>
      <c r="G129" s="327" t="s">
        <v>523</v>
      </c>
      <c r="H129" s="327" t="s">
        <v>523</v>
      </c>
      <c r="I129" s="327" t="s">
        <v>523</v>
      </c>
      <c r="J129" s="327" t="s">
        <v>523</v>
      </c>
    </row>
    <row r="130" spans="1:10">
      <c r="A130" s="283" t="s">
        <v>3241</v>
      </c>
      <c r="B130" s="327" t="s">
        <v>523</v>
      </c>
      <c r="C130" s="327" t="s">
        <v>552</v>
      </c>
      <c r="D130" s="327" t="s">
        <v>523</v>
      </c>
      <c r="E130" s="327" t="s">
        <v>523</v>
      </c>
      <c r="F130" s="327" t="s">
        <v>523</v>
      </c>
      <c r="G130" s="327" t="s">
        <v>523</v>
      </c>
      <c r="H130" s="327" t="s">
        <v>523</v>
      </c>
      <c r="I130" s="327" t="s">
        <v>523</v>
      </c>
      <c r="J130" s="327" t="s">
        <v>523</v>
      </c>
    </row>
    <row r="131" spans="1:10">
      <c r="A131" s="283" t="s">
        <v>3242</v>
      </c>
      <c r="B131" s="327" t="s">
        <v>496</v>
      </c>
      <c r="C131" s="327" t="s">
        <v>552</v>
      </c>
      <c r="D131" s="327" t="s">
        <v>528</v>
      </c>
      <c r="E131" s="327" t="s">
        <v>496</v>
      </c>
      <c r="F131" s="327" t="s">
        <v>496</v>
      </c>
      <c r="G131" s="327" t="s">
        <v>496</v>
      </c>
      <c r="H131" s="327" t="s">
        <v>496</v>
      </c>
      <c r="I131" s="327" t="s">
        <v>496</v>
      </c>
      <c r="J131" s="327" t="s">
        <v>494</v>
      </c>
    </row>
    <row r="132" spans="1:10">
      <c r="A132" s="287" t="s">
        <v>566</v>
      </c>
      <c r="B132" s="327">
        <v>811064.09369339747</v>
      </c>
      <c r="C132" s="327" t="s">
        <v>552</v>
      </c>
      <c r="D132" s="328" t="s">
        <v>189</v>
      </c>
      <c r="E132" s="328" t="s">
        <v>189</v>
      </c>
      <c r="F132" s="328" t="s">
        <v>189</v>
      </c>
      <c r="G132" s="327">
        <v>45783.983149465937</v>
      </c>
      <c r="H132" s="327">
        <v>1.37229551691322</v>
      </c>
      <c r="I132" s="327">
        <v>0.19110373131999001</v>
      </c>
      <c r="J132" s="327" t="s">
        <v>556</v>
      </c>
    </row>
    <row r="133" spans="1:10">
      <c r="A133" s="288" t="s">
        <v>559</v>
      </c>
      <c r="B133" s="329">
        <v>5418.8561307769987</v>
      </c>
      <c r="C133" s="327" t="s">
        <v>552</v>
      </c>
      <c r="D133" s="327">
        <v>74.659973794071973</v>
      </c>
      <c r="E133" s="327">
        <v>3.14261395689392</v>
      </c>
      <c r="F133" s="327">
        <v>2.7551405439157199</v>
      </c>
      <c r="G133" s="329">
        <v>404.57165671765699</v>
      </c>
      <c r="H133" s="329">
        <v>1.7029372906979999E-2</v>
      </c>
      <c r="I133" s="329">
        <v>1.492971022755E-2</v>
      </c>
      <c r="J133" s="329" t="s">
        <v>494</v>
      </c>
    </row>
    <row r="134" spans="1:10">
      <c r="A134" s="288" t="s">
        <v>560</v>
      </c>
      <c r="B134" s="329">
        <v>85573.487772242661</v>
      </c>
      <c r="C134" s="327" t="s">
        <v>552</v>
      </c>
      <c r="D134" s="327">
        <v>89.645233903118736</v>
      </c>
      <c r="E134" s="327">
        <v>9.5000000000000604</v>
      </c>
      <c r="F134" s="327">
        <v>1.42500000000005</v>
      </c>
      <c r="G134" s="329">
        <v>7671.2553272483647</v>
      </c>
      <c r="H134" s="329">
        <v>0.81294813383631004</v>
      </c>
      <c r="I134" s="329">
        <v>0.12194222007545</v>
      </c>
      <c r="J134" s="329" t="s">
        <v>494</v>
      </c>
    </row>
    <row r="135" spans="1:10">
      <c r="A135" s="288" t="s">
        <v>561</v>
      </c>
      <c r="B135" s="329">
        <v>720071.7497903778</v>
      </c>
      <c r="C135" s="327" t="s">
        <v>552</v>
      </c>
      <c r="D135" s="327">
        <v>52.367220594999388</v>
      </c>
      <c r="E135" s="327">
        <v>0.75314440585650999</v>
      </c>
      <c r="F135" s="327">
        <v>7.5314440585649997E-2</v>
      </c>
      <c r="G135" s="329">
        <v>37708.156165499917</v>
      </c>
      <c r="H135" s="329">
        <v>0.54231801016992998</v>
      </c>
      <c r="I135" s="329">
        <v>5.4231801016990003E-2</v>
      </c>
      <c r="J135" s="329" t="s">
        <v>494</v>
      </c>
    </row>
    <row r="136" spans="1:10">
      <c r="A136" s="288" t="s">
        <v>562</v>
      </c>
      <c r="B136" s="329" t="s">
        <v>523</v>
      </c>
      <c r="C136" s="327" t="s">
        <v>552</v>
      </c>
      <c r="D136" s="327" t="s">
        <v>523</v>
      </c>
      <c r="E136" s="327" t="s">
        <v>523</v>
      </c>
      <c r="F136" s="327" t="s">
        <v>523</v>
      </c>
      <c r="G136" s="329" t="s">
        <v>523</v>
      </c>
      <c r="H136" s="329" t="s">
        <v>523</v>
      </c>
      <c r="I136" s="329" t="s">
        <v>523</v>
      </c>
      <c r="J136" s="329" t="s">
        <v>523</v>
      </c>
    </row>
    <row r="137" spans="1:10">
      <c r="A137" s="288" t="s">
        <v>563</v>
      </c>
      <c r="B137" s="329" t="s">
        <v>523</v>
      </c>
      <c r="C137" s="327" t="s">
        <v>552</v>
      </c>
      <c r="D137" s="327" t="s">
        <v>523</v>
      </c>
      <c r="E137" s="327" t="s">
        <v>523</v>
      </c>
      <c r="F137" s="327" t="s">
        <v>523</v>
      </c>
      <c r="G137" s="329" t="s">
        <v>523</v>
      </c>
      <c r="H137" s="329" t="s">
        <v>523</v>
      </c>
      <c r="I137" s="329" t="s">
        <v>523</v>
      </c>
      <c r="J137" s="329" t="s">
        <v>523</v>
      </c>
    </row>
    <row r="138" spans="1:10">
      <c r="A138" s="288" t="s">
        <v>92</v>
      </c>
      <c r="B138" s="329" t="s">
        <v>496</v>
      </c>
      <c r="C138" s="327" t="s">
        <v>552</v>
      </c>
      <c r="D138" s="327" t="s">
        <v>528</v>
      </c>
      <c r="E138" s="327" t="s">
        <v>496</v>
      </c>
      <c r="F138" s="327" t="s">
        <v>496</v>
      </c>
      <c r="G138" s="329" t="s">
        <v>496</v>
      </c>
      <c r="H138" s="329" t="s">
        <v>496</v>
      </c>
      <c r="I138" s="329" t="s">
        <v>496</v>
      </c>
      <c r="J138" s="329" t="s">
        <v>494</v>
      </c>
    </row>
    <row r="139" spans="1:10">
      <c r="A139" s="287" t="s">
        <v>567</v>
      </c>
      <c r="B139" s="327" t="s">
        <v>568</v>
      </c>
      <c r="C139" s="327" t="s">
        <v>552</v>
      </c>
      <c r="D139" s="328" t="s">
        <v>189</v>
      </c>
      <c r="E139" s="328" t="s">
        <v>189</v>
      </c>
      <c r="F139" s="328" t="s">
        <v>189</v>
      </c>
      <c r="G139" s="327" t="s">
        <v>568</v>
      </c>
      <c r="H139" s="327" t="s">
        <v>568</v>
      </c>
      <c r="I139" s="327" t="s">
        <v>568</v>
      </c>
      <c r="J139" s="327" t="s">
        <v>556</v>
      </c>
    </row>
    <row r="140" spans="1:10">
      <c r="A140" s="288" t="s">
        <v>559</v>
      </c>
      <c r="B140" s="329" t="s">
        <v>496</v>
      </c>
      <c r="C140" s="327" t="s">
        <v>552</v>
      </c>
      <c r="D140" s="327" t="s">
        <v>528</v>
      </c>
      <c r="E140" s="327" t="s">
        <v>496</v>
      </c>
      <c r="F140" s="327" t="s">
        <v>496</v>
      </c>
      <c r="G140" s="329" t="s">
        <v>496</v>
      </c>
      <c r="H140" s="329" t="s">
        <v>496</v>
      </c>
      <c r="I140" s="329" t="s">
        <v>496</v>
      </c>
      <c r="J140" s="329" t="s">
        <v>494</v>
      </c>
    </row>
    <row r="141" spans="1:10">
      <c r="A141" s="288" t="s">
        <v>560</v>
      </c>
      <c r="B141" s="329" t="s">
        <v>496</v>
      </c>
      <c r="C141" s="327" t="s">
        <v>552</v>
      </c>
      <c r="D141" s="327" t="s">
        <v>528</v>
      </c>
      <c r="E141" s="327" t="s">
        <v>496</v>
      </c>
      <c r="F141" s="327" t="s">
        <v>496</v>
      </c>
      <c r="G141" s="329" t="s">
        <v>496</v>
      </c>
      <c r="H141" s="329" t="s">
        <v>496</v>
      </c>
      <c r="I141" s="329" t="s">
        <v>496</v>
      </c>
      <c r="J141" s="329" t="s">
        <v>494</v>
      </c>
    </row>
    <row r="142" spans="1:10">
      <c r="A142" s="288" t="s">
        <v>561</v>
      </c>
      <c r="B142" s="329" t="s">
        <v>496</v>
      </c>
      <c r="C142" s="327" t="s">
        <v>552</v>
      </c>
      <c r="D142" s="327" t="s">
        <v>528</v>
      </c>
      <c r="E142" s="327" t="s">
        <v>496</v>
      </c>
      <c r="F142" s="327" t="s">
        <v>496</v>
      </c>
      <c r="G142" s="329" t="s">
        <v>496</v>
      </c>
      <c r="H142" s="329" t="s">
        <v>496</v>
      </c>
      <c r="I142" s="329" t="s">
        <v>496</v>
      </c>
      <c r="J142" s="329" t="s">
        <v>494</v>
      </c>
    </row>
    <row r="143" spans="1:10">
      <c r="A143" s="288" t="s">
        <v>562</v>
      </c>
      <c r="B143" s="329" t="s">
        <v>523</v>
      </c>
      <c r="C143" s="327" t="s">
        <v>552</v>
      </c>
      <c r="D143" s="327" t="s">
        <v>523</v>
      </c>
      <c r="E143" s="327" t="s">
        <v>523</v>
      </c>
      <c r="F143" s="327" t="s">
        <v>523</v>
      </c>
      <c r="G143" s="329" t="s">
        <v>523</v>
      </c>
      <c r="H143" s="329" t="s">
        <v>523</v>
      </c>
      <c r="I143" s="329" t="s">
        <v>523</v>
      </c>
      <c r="J143" s="329" t="s">
        <v>523</v>
      </c>
    </row>
    <row r="144" spans="1:10">
      <c r="A144" s="288" t="s">
        <v>563</v>
      </c>
      <c r="B144" s="329" t="s">
        <v>523</v>
      </c>
      <c r="C144" s="327" t="s">
        <v>552</v>
      </c>
      <c r="D144" s="327" t="s">
        <v>523</v>
      </c>
      <c r="E144" s="327" t="s">
        <v>523</v>
      </c>
      <c r="F144" s="327" t="s">
        <v>523</v>
      </c>
      <c r="G144" s="329" t="s">
        <v>523</v>
      </c>
      <c r="H144" s="329" t="s">
        <v>523</v>
      </c>
      <c r="I144" s="329" t="s">
        <v>523</v>
      </c>
      <c r="J144" s="329" t="s">
        <v>523</v>
      </c>
    </row>
    <row r="145" spans="1:10">
      <c r="A145" s="288" t="s">
        <v>92</v>
      </c>
      <c r="B145" s="329" t="s">
        <v>496</v>
      </c>
      <c r="C145" s="327" t="s">
        <v>552</v>
      </c>
      <c r="D145" s="327" t="s">
        <v>528</v>
      </c>
      <c r="E145" s="327" t="s">
        <v>496</v>
      </c>
      <c r="F145" s="327" t="s">
        <v>496</v>
      </c>
      <c r="G145" s="329" t="s">
        <v>496</v>
      </c>
      <c r="H145" s="329" t="s">
        <v>496</v>
      </c>
      <c r="I145" s="329" t="s">
        <v>496</v>
      </c>
      <c r="J145" s="329" t="s">
        <v>494</v>
      </c>
    </row>
    <row r="146" spans="1:10">
      <c r="A146" s="287" t="s">
        <v>569</v>
      </c>
      <c r="B146" s="327" t="s">
        <v>568</v>
      </c>
      <c r="C146" s="327" t="s">
        <v>552</v>
      </c>
      <c r="D146" s="328" t="s">
        <v>189</v>
      </c>
      <c r="E146" s="328" t="s">
        <v>189</v>
      </c>
      <c r="F146" s="328" t="s">
        <v>189</v>
      </c>
      <c r="G146" s="327" t="s">
        <v>568</v>
      </c>
      <c r="H146" s="327" t="s">
        <v>568</v>
      </c>
      <c r="I146" s="327" t="s">
        <v>568</v>
      </c>
      <c r="J146" s="327" t="s">
        <v>556</v>
      </c>
    </row>
    <row r="147" spans="1:10">
      <c r="A147" s="288" t="s">
        <v>559</v>
      </c>
      <c r="B147" s="329" t="s">
        <v>496</v>
      </c>
      <c r="C147" s="327" t="s">
        <v>552</v>
      </c>
      <c r="D147" s="327" t="s">
        <v>528</v>
      </c>
      <c r="E147" s="327" t="s">
        <v>496</v>
      </c>
      <c r="F147" s="327" t="s">
        <v>496</v>
      </c>
      <c r="G147" s="329" t="s">
        <v>496</v>
      </c>
      <c r="H147" s="329" t="s">
        <v>496</v>
      </c>
      <c r="I147" s="329" t="s">
        <v>496</v>
      </c>
      <c r="J147" s="329" t="s">
        <v>494</v>
      </c>
    </row>
    <row r="148" spans="1:10">
      <c r="A148" s="288" t="s">
        <v>560</v>
      </c>
      <c r="B148" s="329" t="s">
        <v>496</v>
      </c>
      <c r="C148" s="327" t="s">
        <v>552</v>
      </c>
      <c r="D148" s="327" t="s">
        <v>528</v>
      </c>
      <c r="E148" s="327" t="s">
        <v>496</v>
      </c>
      <c r="F148" s="327" t="s">
        <v>496</v>
      </c>
      <c r="G148" s="329" t="s">
        <v>496</v>
      </c>
      <c r="H148" s="329" t="s">
        <v>496</v>
      </c>
      <c r="I148" s="329" t="s">
        <v>496</v>
      </c>
      <c r="J148" s="329" t="s">
        <v>494</v>
      </c>
    </row>
    <row r="149" spans="1:10">
      <c r="A149" s="288" t="s">
        <v>561</v>
      </c>
      <c r="B149" s="329" t="s">
        <v>496</v>
      </c>
      <c r="C149" s="327" t="s">
        <v>552</v>
      </c>
      <c r="D149" s="327" t="s">
        <v>528</v>
      </c>
      <c r="E149" s="327" t="s">
        <v>496</v>
      </c>
      <c r="F149" s="327" t="s">
        <v>496</v>
      </c>
      <c r="G149" s="329" t="s">
        <v>496</v>
      </c>
      <c r="H149" s="329" t="s">
        <v>496</v>
      </c>
      <c r="I149" s="329" t="s">
        <v>496</v>
      </c>
      <c r="J149" s="329" t="s">
        <v>494</v>
      </c>
    </row>
    <row r="150" spans="1:10">
      <c r="A150" s="288" t="s">
        <v>562</v>
      </c>
      <c r="B150" s="329" t="s">
        <v>523</v>
      </c>
      <c r="C150" s="327" t="s">
        <v>552</v>
      </c>
      <c r="D150" s="327" t="s">
        <v>523</v>
      </c>
      <c r="E150" s="327" t="s">
        <v>523</v>
      </c>
      <c r="F150" s="327" t="s">
        <v>523</v>
      </c>
      <c r="G150" s="329" t="s">
        <v>523</v>
      </c>
      <c r="H150" s="329" t="s">
        <v>523</v>
      </c>
      <c r="I150" s="329" t="s">
        <v>523</v>
      </c>
      <c r="J150" s="329" t="s">
        <v>523</v>
      </c>
    </row>
    <row r="151" spans="1:10">
      <c r="A151" s="288" t="s">
        <v>563</v>
      </c>
      <c r="B151" s="329" t="s">
        <v>523</v>
      </c>
      <c r="C151" s="327" t="s">
        <v>552</v>
      </c>
      <c r="D151" s="327" t="s">
        <v>523</v>
      </c>
      <c r="E151" s="327" t="s">
        <v>523</v>
      </c>
      <c r="F151" s="327" t="s">
        <v>523</v>
      </c>
      <c r="G151" s="329" t="s">
        <v>523</v>
      </c>
      <c r="H151" s="329" t="s">
        <v>523</v>
      </c>
      <c r="I151" s="329" t="s">
        <v>523</v>
      </c>
      <c r="J151" s="329" t="s">
        <v>523</v>
      </c>
    </row>
    <row r="152" spans="1:10">
      <c r="A152" s="288" t="s">
        <v>92</v>
      </c>
      <c r="B152" s="329" t="s">
        <v>496</v>
      </c>
      <c r="C152" s="327" t="s">
        <v>552</v>
      </c>
      <c r="D152" s="327" t="s">
        <v>528</v>
      </c>
      <c r="E152" s="327" t="s">
        <v>496</v>
      </c>
      <c r="F152" s="327" t="s">
        <v>496</v>
      </c>
      <c r="G152" s="329" t="s">
        <v>496</v>
      </c>
      <c r="H152" s="329" t="s">
        <v>496</v>
      </c>
      <c r="I152" s="329" t="s">
        <v>496</v>
      </c>
      <c r="J152" s="329" t="s">
        <v>494</v>
      </c>
    </row>
    <row r="153" spans="1:10">
      <c r="A153" s="216" t="s">
        <v>570</v>
      </c>
      <c r="B153" s="327">
        <v>12857095.578220105</v>
      </c>
      <c r="C153" s="327" t="s">
        <v>552</v>
      </c>
      <c r="D153" s="328" t="s">
        <v>189</v>
      </c>
      <c r="E153" s="328" t="s">
        <v>189</v>
      </c>
      <c r="F153" s="328" t="s">
        <v>189</v>
      </c>
      <c r="G153" s="327">
        <v>711227.52746031829</v>
      </c>
      <c r="H153" s="327">
        <v>66.667583289309391</v>
      </c>
      <c r="I153" s="327">
        <v>9.3662220369597406</v>
      </c>
      <c r="J153" s="327" t="s">
        <v>556</v>
      </c>
    </row>
    <row r="154" spans="1:10">
      <c r="A154" s="291" t="s">
        <v>553</v>
      </c>
      <c r="B154" s="327">
        <v>3289687.0402968642</v>
      </c>
      <c r="C154" s="327" t="s">
        <v>552</v>
      </c>
      <c r="D154" s="327">
        <v>74.659973794071988</v>
      </c>
      <c r="E154" s="327">
        <v>2.5953153081467302</v>
      </c>
      <c r="F154" s="327">
        <v>0.48384345490726</v>
      </c>
      <c r="G154" s="327">
        <v>245607.94821926212</v>
      </c>
      <c r="H154" s="327">
        <v>8.5377751346943498</v>
      </c>
      <c r="I154" s="327">
        <v>1.5916935431408601</v>
      </c>
      <c r="J154" s="327" t="s">
        <v>494</v>
      </c>
    </row>
    <row r="155" spans="1:10">
      <c r="A155" s="291" t="s">
        <v>554</v>
      </c>
      <c r="B155" s="327">
        <v>1227490.5647916261</v>
      </c>
      <c r="C155" s="327" t="s">
        <v>552</v>
      </c>
      <c r="D155" s="327">
        <v>89.645233903118751</v>
      </c>
      <c r="E155" s="327">
        <v>9.5</v>
      </c>
      <c r="F155" s="327">
        <v>1.4249999999999901</v>
      </c>
      <c r="G155" s="327">
        <v>110038.67879461666</v>
      </c>
      <c r="H155" s="327">
        <v>11.66116036552045</v>
      </c>
      <c r="I155" s="327">
        <v>1.7491740548280601</v>
      </c>
      <c r="J155" s="327" t="s">
        <v>494</v>
      </c>
    </row>
    <row r="156" spans="1:10">
      <c r="A156" s="291" t="s">
        <v>555</v>
      </c>
      <c r="B156" s="327">
        <v>6790142.6962574841</v>
      </c>
      <c r="C156" s="327" t="s">
        <v>552</v>
      </c>
      <c r="D156" s="327">
        <v>52.367220594999381</v>
      </c>
      <c r="E156" s="327">
        <v>0.75314440585650999</v>
      </c>
      <c r="F156" s="327">
        <v>7.5314440585649997E-2</v>
      </c>
      <c r="G156" s="327">
        <v>355580.90044643951</v>
      </c>
      <c r="H156" s="327">
        <v>5.1139579866537304</v>
      </c>
      <c r="I156" s="327">
        <v>0.51139579866536999</v>
      </c>
      <c r="J156" s="327" t="s">
        <v>494</v>
      </c>
    </row>
    <row r="157" spans="1:10">
      <c r="A157" s="291" t="s">
        <v>3245</v>
      </c>
      <c r="B157" s="327" t="s">
        <v>523</v>
      </c>
      <c r="C157" s="327" t="s">
        <v>552</v>
      </c>
      <c r="D157" s="327" t="s">
        <v>523</v>
      </c>
      <c r="E157" s="327" t="s">
        <v>523</v>
      </c>
      <c r="F157" s="327" t="s">
        <v>523</v>
      </c>
      <c r="G157" s="327" t="s">
        <v>523</v>
      </c>
      <c r="H157" s="327" t="s">
        <v>523</v>
      </c>
      <c r="I157" s="327" t="s">
        <v>523</v>
      </c>
      <c r="J157" s="327" t="s">
        <v>523</v>
      </c>
    </row>
    <row r="158" spans="1:10">
      <c r="A158" s="291" t="s">
        <v>3246</v>
      </c>
      <c r="B158" s="327" t="s">
        <v>523</v>
      </c>
      <c r="C158" s="327" t="s">
        <v>552</v>
      </c>
      <c r="D158" s="327" t="s">
        <v>523</v>
      </c>
      <c r="E158" s="327" t="s">
        <v>523</v>
      </c>
      <c r="F158" s="327" t="s">
        <v>523</v>
      </c>
      <c r="G158" s="327" t="s">
        <v>523</v>
      </c>
      <c r="H158" s="327" t="s">
        <v>523</v>
      </c>
      <c r="I158" s="327" t="s">
        <v>523</v>
      </c>
      <c r="J158" s="327" t="s">
        <v>523</v>
      </c>
    </row>
    <row r="159" spans="1:10">
      <c r="A159" s="291" t="s">
        <v>3247</v>
      </c>
      <c r="B159" s="327">
        <v>1549775.2768741304</v>
      </c>
      <c r="C159" s="327" t="s">
        <v>552</v>
      </c>
      <c r="D159" s="327">
        <v>88.686898265961545</v>
      </c>
      <c r="E159" s="327">
        <v>26.684313796676729</v>
      </c>
      <c r="F159" s="327">
        <v>3.55790850622357</v>
      </c>
      <c r="G159" s="327">
        <v>137444.76231523839</v>
      </c>
      <c r="H159" s="327">
        <v>41.354689802440859</v>
      </c>
      <c r="I159" s="327">
        <v>5.5139586403254501</v>
      </c>
      <c r="J159" s="327" t="s">
        <v>494</v>
      </c>
    </row>
    <row r="160" spans="1:10">
      <c r="A160" s="292" t="s">
        <v>498</v>
      </c>
      <c r="B160" s="327">
        <v>281318.6741082315</v>
      </c>
      <c r="C160" s="327" t="s">
        <v>552</v>
      </c>
      <c r="D160" s="328" t="s">
        <v>189</v>
      </c>
      <c r="E160" s="328" t="s">
        <v>189</v>
      </c>
      <c r="F160" s="328" t="s">
        <v>189</v>
      </c>
      <c r="G160" s="327">
        <v>14978.572362155866</v>
      </c>
      <c r="H160" s="327">
        <v>0.23835740177008</v>
      </c>
      <c r="I160" s="327">
        <v>5.0815371746130003E-2</v>
      </c>
      <c r="J160" s="327" t="s">
        <v>556</v>
      </c>
    </row>
    <row r="161" spans="1:10">
      <c r="A161" s="291" t="s">
        <v>553</v>
      </c>
      <c r="B161" s="329">
        <v>11051.541643286968</v>
      </c>
      <c r="C161" s="327" t="s">
        <v>552</v>
      </c>
      <c r="D161" s="327">
        <v>74.659973794071973</v>
      </c>
      <c r="E161" s="327">
        <v>3.1426139568950102</v>
      </c>
      <c r="F161" s="327">
        <v>2.7551405439145502</v>
      </c>
      <c r="G161" s="329">
        <v>825.10780947190017</v>
      </c>
      <c r="H161" s="329">
        <v>3.4730729013399998E-2</v>
      </c>
      <c r="I161" s="329">
        <v>3.044855045418E-2</v>
      </c>
      <c r="J161" s="329" t="s">
        <v>494</v>
      </c>
    </row>
    <row r="162" spans="1:10">
      <c r="A162" s="291" t="s">
        <v>554</v>
      </c>
      <c r="B162" s="329">
        <v>8.7452974385318907</v>
      </c>
      <c r="C162" s="327" t="s">
        <v>552</v>
      </c>
      <c r="D162" s="327">
        <v>89.645233903119134</v>
      </c>
      <c r="E162" s="327">
        <v>9.5000000004513296</v>
      </c>
      <c r="F162" s="327">
        <v>1.4250000000105301</v>
      </c>
      <c r="G162" s="329">
        <v>0.78397423442953995</v>
      </c>
      <c r="H162" s="329">
        <v>8.3080325669999998E-5</v>
      </c>
      <c r="I162" s="329">
        <v>1.246204885E-5</v>
      </c>
      <c r="J162" s="329" t="s">
        <v>494</v>
      </c>
    </row>
    <row r="163" spans="1:10">
      <c r="A163" s="291" t="s">
        <v>555</v>
      </c>
      <c r="B163" s="329">
        <v>270258.38716750598</v>
      </c>
      <c r="C163" s="327" t="s">
        <v>552</v>
      </c>
      <c r="D163" s="327">
        <v>52.367220594999388</v>
      </c>
      <c r="E163" s="327">
        <v>0.75314440585650999</v>
      </c>
      <c r="F163" s="327">
        <v>7.5314440585649997E-2</v>
      </c>
      <c r="G163" s="329">
        <v>14152.680578449537</v>
      </c>
      <c r="H163" s="329">
        <v>0.20354359243101</v>
      </c>
      <c r="I163" s="329">
        <v>2.0354359243100001E-2</v>
      </c>
      <c r="J163" s="329" t="s">
        <v>494</v>
      </c>
    </row>
    <row r="164" spans="1:10">
      <c r="A164" s="291" t="s">
        <v>3245</v>
      </c>
      <c r="B164" s="329" t="s">
        <v>523</v>
      </c>
      <c r="C164" s="327" t="s">
        <v>552</v>
      </c>
      <c r="D164" s="327" t="s">
        <v>523</v>
      </c>
      <c r="E164" s="327" t="s">
        <v>523</v>
      </c>
      <c r="F164" s="327" t="s">
        <v>523</v>
      </c>
      <c r="G164" s="329" t="s">
        <v>523</v>
      </c>
      <c r="H164" s="329" t="s">
        <v>523</v>
      </c>
      <c r="I164" s="329" t="s">
        <v>523</v>
      </c>
      <c r="J164" s="329" t="s">
        <v>523</v>
      </c>
    </row>
    <row r="165" spans="1:10">
      <c r="A165" s="291" t="s">
        <v>3246</v>
      </c>
      <c r="B165" s="329" t="s">
        <v>523</v>
      </c>
      <c r="C165" s="327" t="s">
        <v>552</v>
      </c>
      <c r="D165" s="327" t="s">
        <v>523</v>
      </c>
      <c r="E165" s="327" t="s">
        <v>523</v>
      </c>
      <c r="F165" s="327" t="s">
        <v>523</v>
      </c>
      <c r="G165" s="329" t="s">
        <v>523</v>
      </c>
      <c r="H165" s="329" t="s">
        <v>523</v>
      </c>
      <c r="I165" s="329" t="s">
        <v>523</v>
      </c>
      <c r="J165" s="329" t="s">
        <v>523</v>
      </c>
    </row>
    <row r="166" spans="1:10">
      <c r="A166" s="291" t="s">
        <v>3247</v>
      </c>
      <c r="B166" s="329" t="s">
        <v>496</v>
      </c>
      <c r="C166" s="327" t="s">
        <v>552</v>
      </c>
      <c r="D166" s="327" t="s">
        <v>528</v>
      </c>
      <c r="E166" s="327" t="s">
        <v>496</v>
      </c>
      <c r="F166" s="327" t="s">
        <v>496</v>
      </c>
      <c r="G166" s="329" t="s">
        <v>496</v>
      </c>
      <c r="H166" s="329" t="s">
        <v>496</v>
      </c>
      <c r="I166" s="329" t="s">
        <v>496</v>
      </c>
      <c r="J166" s="329" t="s">
        <v>494</v>
      </c>
    </row>
    <row r="167" spans="1:10">
      <c r="A167" s="292" t="s">
        <v>499</v>
      </c>
      <c r="B167" s="327">
        <v>80551.220863386668</v>
      </c>
      <c r="C167" s="327" t="s">
        <v>552</v>
      </c>
      <c r="D167" s="328" t="s">
        <v>189</v>
      </c>
      <c r="E167" s="328" t="s">
        <v>189</v>
      </c>
      <c r="F167" s="328" t="s">
        <v>189</v>
      </c>
      <c r="G167" s="327">
        <v>5057.2748720254449</v>
      </c>
      <c r="H167" s="327">
        <v>0.25516926930848</v>
      </c>
      <c r="I167" s="327">
        <v>3.8004328346280002E-2</v>
      </c>
      <c r="J167" s="327" t="s">
        <v>556</v>
      </c>
    </row>
    <row r="168" spans="1:10">
      <c r="A168" s="291" t="s">
        <v>553</v>
      </c>
      <c r="B168" s="329">
        <v>832.8845414672511</v>
      </c>
      <c r="C168" s="327" t="s">
        <v>552</v>
      </c>
      <c r="D168" s="327">
        <v>74.659973794071973</v>
      </c>
      <c r="E168" s="327">
        <v>3.1426139568985101</v>
      </c>
      <c r="F168" s="327">
        <v>2.75514054391923</v>
      </c>
      <c r="G168" s="329">
        <v>62.18313803943262</v>
      </c>
      <c r="H168" s="329">
        <v>2.6174345845000001E-3</v>
      </c>
      <c r="I168" s="329">
        <v>2.2947139686E-3</v>
      </c>
      <c r="J168" s="329" t="s">
        <v>494</v>
      </c>
    </row>
    <row r="169" spans="1:10">
      <c r="A169" s="291" t="s">
        <v>554</v>
      </c>
      <c r="B169" s="329">
        <v>22009.328221657259</v>
      </c>
      <c r="C169" s="327" t="s">
        <v>552</v>
      </c>
      <c r="D169" s="327">
        <v>89.645233903118736</v>
      </c>
      <c r="E169" s="327">
        <v>9.4999999999998206</v>
      </c>
      <c r="F169" s="327">
        <v>1.4249999999999301</v>
      </c>
      <c r="G169" s="329">
        <v>1973.0313764809773</v>
      </c>
      <c r="H169" s="329">
        <v>0.20908861810574</v>
      </c>
      <c r="I169" s="329">
        <v>3.1363292715859997E-2</v>
      </c>
      <c r="J169" s="329" t="s">
        <v>494</v>
      </c>
    </row>
    <row r="170" spans="1:10">
      <c r="A170" s="291" t="s">
        <v>555</v>
      </c>
      <c r="B170" s="329">
        <v>57709.008100262159</v>
      </c>
      <c r="C170" s="327" t="s">
        <v>552</v>
      </c>
      <c r="D170" s="327">
        <v>52.367220594999388</v>
      </c>
      <c r="E170" s="327">
        <v>0.7531444058565</v>
      </c>
      <c r="F170" s="327">
        <v>7.5314440585579998E-2</v>
      </c>
      <c r="G170" s="329">
        <v>3022.060357505035</v>
      </c>
      <c r="H170" s="329">
        <v>4.346321661824E-2</v>
      </c>
      <c r="I170" s="329">
        <v>4.3463216618200001E-3</v>
      </c>
      <c r="J170" s="329" t="s">
        <v>494</v>
      </c>
    </row>
    <row r="171" spans="1:10">
      <c r="A171" s="291" t="s">
        <v>3245</v>
      </c>
      <c r="B171" s="329" t="s">
        <v>523</v>
      </c>
      <c r="C171" s="327" t="s">
        <v>552</v>
      </c>
      <c r="D171" s="327" t="s">
        <v>523</v>
      </c>
      <c r="E171" s="327" t="s">
        <v>523</v>
      </c>
      <c r="F171" s="327" t="s">
        <v>523</v>
      </c>
      <c r="G171" s="329" t="s">
        <v>523</v>
      </c>
      <c r="H171" s="329" t="s">
        <v>523</v>
      </c>
      <c r="I171" s="329" t="s">
        <v>523</v>
      </c>
      <c r="J171" s="329" t="s">
        <v>523</v>
      </c>
    </row>
    <row r="172" spans="1:10">
      <c r="A172" s="291" t="s">
        <v>3246</v>
      </c>
      <c r="B172" s="329" t="s">
        <v>523</v>
      </c>
      <c r="C172" s="327" t="s">
        <v>552</v>
      </c>
      <c r="D172" s="327" t="s">
        <v>523</v>
      </c>
      <c r="E172" s="327" t="s">
        <v>523</v>
      </c>
      <c r="F172" s="327" t="s">
        <v>523</v>
      </c>
      <c r="G172" s="329" t="s">
        <v>523</v>
      </c>
      <c r="H172" s="329" t="s">
        <v>523</v>
      </c>
      <c r="I172" s="329" t="s">
        <v>523</v>
      </c>
      <c r="J172" s="329" t="s">
        <v>523</v>
      </c>
    </row>
    <row r="173" spans="1:10">
      <c r="A173" s="291" t="s">
        <v>3247</v>
      </c>
      <c r="B173" s="329" t="s">
        <v>496</v>
      </c>
      <c r="C173" s="327" t="s">
        <v>552</v>
      </c>
      <c r="D173" s="327" t="s">
        <v>528</v>
      </c>
      <c r="E173" s="327" t="s">
        <v>496</v>
      </c>
      <c r="F173" s="327" t="s">
        <v>496</v>
      </c>
      <c r="G173" s="329" t="s">
        <v>496</v>
      </c>
      <c r="H173" s="329" t="s">
        <v>496</v>
      </c>
      <c r="I173" s="329" t="s">
        <v>496</v>
      </c>
      <c r="J173" s="329" t="s">
        <v>494</v>
      </c>
    </row>
    <row r="174" spans="1:10">
      <c r="A174" s="292" t="s">
        <v>500</v>
      </c>
      <c r="B174" s="327">
        <v>1201393.2916326267</v>
      </c>
      <c r="C174" s="327" t="s">
        <v>552</v>
      </c>
      <c r="D174" s="328" t="s">
        <v>189</v>
      </c>
      <c r="E174" s="328" t="s">
        <v>189</v>
      </c>
      <c r="F174" s="328" t="s">
        <v>189</v>
      </c>
      <c r="G174" s="327">
        <v>67269.957813983725</v>
      </c>
      <c r="H174" s="327">
        <v>1.85662734289529</v>
      </c>
      <c r="I174" s="327">
        <v>0.29458061428601001</v>
      </c>
      <c r="J174" s="327" t="s">
        <v>556</v>
      </c>
    </row>
    <row r="175" spans="1:10">
      <c r="A175" s="291" t="s">
        <v>553</v>
      </c>
      <c r="B175" s="329">
        <v>24762.86184900811</v>
      </c>
      <c r="C175" s="327" t="s">
        <v>552</v>
      </c>
      <c r="D175" s="327">
        <v>74.659973794071973</v>
      </c>
      <c r="E175" s="327">
        <v>3.14261395689477</v>
      </c>
      <c r="F175" s="327">
        <v>2.7551405439150698</v>
      </c>
      <c r="G175" s="329">
        <v>1848.7946167131702</v>
      </c>
      <c r="H175" s="329">
        <v>7.7820115259349995E-2</v>
      </c>
      <c r="I175" s="329">
        <v>6.8225164663569995E-2</v>
      </c>
      <c r="J175" s="329" t="s">
        <v>494</v>
      </c>
    </row>
    <row r="176" spans="1:10">
      <c r="A176" s="291" t="s">
        <v>554</v>
      </c>
      <c r="B176" s="329">
        <v>102052.05654493057</v>
      </c>
      <c r="C176" s="327" t="s">
        <v>552</v>
      </c>
      <c r="D176" s="327">
        <v>89.645233903118736</v>
      </c>
      <c r="E176" s="327">
        <v>9.5</v>
      </c>
      <c r="F176" s="327">
        <v>1.42500000000004</v>
      </c>
      <c r="G176" s="329">
        <v>9148.4804792646009</v>
      </c>
      <c r="H176" s="329">
        <v>0.96949453717683998</v>
      </c>
      <c r="I176" s="329">
        <v>0.14542418057653</v>
      </c>
      <c r="J176" s="329" t="s">
        <v>494</v>
      </c>
    </row>
    <row r="177" spans="1:10">
      <c r="A177" s="291" t="s">
        <v>555</v>
      </c>
      <c r="B177" s="329">
        <v>1074578.3732386879</v>
      </c>
      <c r="C177" s="327" t="s">
        <v>552</v>
      </c>
      <c r="D177" s="327">
        <v>52.367220594999388</v>
      </c>
      <c r="E177" s="327">
        <v>0.7531444058565</v>
      </c>
      <c r="F177" s="327">
        <v>7.5314440585649997E-2</v>
      </c>
      <c r="G177" s="329">
        <v>56272.682718005955</v>
      </c>
      <c r="H177" s="329">
        <v>0.80931269045910004</v>
      </c>
      <c r="I177" s="329">
        <v>8.0931269045909998E-2</v>
      </c>
      <c r="J177" s="329" t="s">
        <v>494</v>
      </c>
    </row>
    <row r="178" spans="1:10">
      <c r="A178" s="291" t="s">
        <v>3245</v>
      </c>
      <c r="B178" s="329" t="s">
        <v>523</v>
      </c>
      <c r="C178" s="327" t="s">
        <v>552</v>
      </c>
      <c r="D178" s="327" t="s">
        <v>523</v>
      </c>
      <c r="E178" s="327" t="s">
        <v>523</v>
      </c>
      <c r="F178" s="327" t="s">
        <v>523</v>
      </c>
      <c r="G178" s="329" t="s">
        <v>523</v>
      </c>
      <c r="H178" s="329" t="s">
        <v>523</v>
      </c>
      <c r="I178" s="329" t="s">
        <v>523</v>
      </c>
      <c r="J178" s="329" t="s">
        <v>523</v>
      </c>
    </row>
    <row r="179" spans="1:10">
      <c r="A179" s="291" t="s">
        <v>3246</v>
      </c>
      <c r="B179" s="329" t="s">
        <v>523</v>
      </c>
      <c r="C179" s="327" t="s">
        <v>552</v>
      </c>
      <c r="D179" s="327" t="s">
        <v>523</v>
      </c>
      <c r="E179" s="327" t="s">
        <v>523</v>
      </c>
      <c r="F179" s="327" t="s">
        <v>523</v>
      </c>
      <c r="G179" s="329" t="s">
        <v>523</v>
      </c>
      <c r="H179" s="329" t="s">
        <v>523</v>
      </c>
      <c r="I179" s="329" t="s">
        <v>523</v>
      </c>
      <c r="J179" s="329" t="s">
        <v>523</v>
      </c>
    </row>
    <row r="180" spans="1:10">
      <c r="A180" s="291" t="s">
        <v>3247</v>
      </c>
      <c r="B180" s="329" t="s">
        <v>496</v>
      </c>
      <c r="C180" s="327" t="s">
        <v>552</v>
      </c>
      <c r="D180" s="327" t="s">
        <v>528</v>
      </c>
      <c r="E180" s="327" t="s">
        <v>496</v>
      </c>
      <c r="F180" s="327" t="s">
        <v>496</v>
      </c>
      <c r="G180" s="329" t="s">
        <v>496</v>
      </c>
      <c r="H180" s="329" t="s">
        <v>496</v>
      </c>
      <c r="I180" s="329" t="s">
        <v>496</v>
      </c>
      <c r="J180" s="329" t="s">
        <v>494</v>
      </c>
    </row>
    <row r="181" spans="1:10">
      <c r="A181" s="292" t="s">
        <v>501</v>
      </c>
      <c r="B181" s="327">
        <v>644986.316561252</v>
      </c>
      <c r="C181" s="327" t="s">
        <v>552</v>
      </c>
      <c r="D181" s="328" t="s">
        <v>189</v>
      </c>
      <c r="E181" s="328" t="s">
        <v>189</v>
      </c>
      <c r="F181" s="328" t="s">
        <v>189</v>
      </c>
      <c r="G181" s="327">
        <v>45070.579654334128</v>
      </c>
      <c r="H181" s="327">
        <v>3.0283235843053902</v>
      </c>
      <c r="I181" s="327">
        <v>0.52839203850651995</v>
      </c>
      <c r="J181" s="327" t="s">
        <v>556</v>
      </c>
    </row>
    <row r="182" spans="1:10">
      <c r="A182" s="291" t="s">
        <v>553</v>
      </c>
      <c r="B182" s="329">
        <v>37854.22878650669</v>
      </c>
      <c r="C182" s="327" t="s">
        <v>552</v>
      </c>
      <c r="D182" s="327">
        <v>74.659973794071973</v>
      </c>
      <c r="E182" s="327">
        <v>3.1426139568949401</v>
      </c>
      <c r="F182" s="327">
        <v>2.7551405439150298</v>
      </c>
      <c r="G182" s="329">
        <v>2826.1957291953945</v>
      </c>
      <c r="H182" s="329">
        <v>0.11896122771197</v>
      </c>
      <c r="I182" s="329">
        <v>0.10429372048834</v>
      </c>
      <c r="J182" s="329" t="s">
        <v>494</v>
      </c>
    </row>
    <row r="183" spans="1:10">
      <c r="A183" s="291" t="s">
        <v>554</v>
      </c>
      <c r="B183" s="329">
        <v>280341.22601860663</v>
      </c>
      <c r="C183" s="327" t="s">
        <v>552</v>
      </c>
      <c r="D183" s="327">
        <v>89.645233903118736</v>
      </c>
      <c r="E183" s="327">
        <v>9.4999999999999893</v>
      </c>
      <c r="F183" s="327">
        <v>1.4249999999999801</v>
      </c>
      <c r="G183" s="329">
        <v>25131.254779125069</v>
      </c>
      <c r="H183" s="329">
        <v>2.6632416471767599</v>
      </c>
      <c r="I183" s="329">
        <v>0.39948624707650998</v>
      </c>
      <c r="J183" s="329" t="s">
        <v>494</v>
      </c>
    </row>
    <row r="184" spans="1:10">
      <c r="A184" s="291" t="s">
        <v>555</v>
      </c>
      <c r="B184" s="329">
        <v>326790.86175613868</v>
      </c>
      <c r="C184" s="327" t="s">
        <v>552</v>
      </c>
      <c r="D184" s="327">
        <v>52.367220594999388</v>
      </c>
      <c r="E184" s="327">
        <v>0.7531444058565</v>
      </c>
      <c r="F184" s="327">
        <v>7.5314440585660003E-2</v>
      </c>
      <c r="G184" s="329">
        <v>17113.129146013664</v>
      </c>
      <c r="H184" s="329">
        <v>0.24612070941666001</v>
      </c>
      <c r="I184" s="329">
        <v>2.4612070941669999E-2</v>
      </c>
      <c r="J184" s="329" t="s">
        <v>494</v>
      </c>
    </row>
    <row r="185" spans="1:10">
      <c r="A185" s="291" t="s">
        <v>3245</v>
      </c>
      <c r="B185" s="329" t="s">
        <v>523</v>
      </c>
      <c r="C185" s="327" t="s">
        <v>552</v>
      </c>
      <c r="D185" s="327" t="s">
        <v>523</v>
      </c>
      <c r="E185" s="327" t="s">
        <v>523</v>
      </c>
      <c r="F185" s="327" t="s">
        <v>523</v>
      </c>
      <c r="G185" s="329" t="s">
        <v>523</v>
      </c>
      <c r="H185" s="329" t="s">
        <v>523</v>
      </c>
      <c r="I185" s="329" t="s">
        <v>523</v>
      </c>
      <c r="J185" s="329" t="s">
        <v>523</v>
      </c>
    </row>
    <row r="186" spans="1:10">
      <c r="A186" s="291" t="s">
        <v>3246</v>
      </c>
      <c r="B186" s="329" t="s">
        <v>523</v>
      </c>
      <c r="C186" s="327" t="s">
        <v>552</v>
      </c>
      <c r="D186" s="327" t="s">
        <v>523</v>
      </c>
      <c r="E186" s="327" t="s">
        <v>523</v>
      </c>
      <c r="F186" s="327" t="s">
        <v>523</v>
      </c>
      <c r="G186" s="329" t="s">
        <v>523</v>
      </c>
      <c r="H186" s="329" t="s">
        <v>523</v>
      </c>
      <c r="I186" s="329" t="s">
        <v>523</v>
      </c>
      <c r="J186" s="329" t="s">
        <v>523</v>
      </c>
    </row>
    <row r="187" spans="1:10">
      <c r="A187" s="291" t="s">
        <v>3247</v>
      </c>
      <c r="B187" s="329" t="s">
        <v>496</v>
      </c>
      <c r="C187" s="327" t="s">
        <v>552</v>
      </c>
      <c r="D187" s="327" t="s">
        <v>528</v>
      </c>
      <c r="E187" s="327" t="s">
        <v>496</v>
      </c>
      <c r="F187" s="327" t="s">
        <v>496</v>
      </c>
      <c r="G187" s="329" t="s">
        <v>496</v>
      </c>
      <c r="H187" s="329" t="s">
        <v>496</v>
      </c>
      <c r="I187" s="329" t="s">
        <v>496</v>
      </c>
      <c r="J187" s="329" t="s">
        <v>494</v>
      </c>
    </row>
    <row r="188" spans="1:10">
      <c r="A188" s="292" t="s">
        <v>502</v>
      </c>
      <c r="B188" s="327">
        <v>644167.08432937111</v>
      </c>
      <c r="C188" s="327" t="s">
        <v>552</v>
      </c>
      <c r="D188" s="328" t="s">
        <v>189</v>
      </c>
      <c r="E188" s="328" t="s">
        <v>189</v>
      </c>
      <c r="F188" s="328" t="s">
        <v>189</v>
      </c>
      <c r="G188" s="327">
        <v>46357.764227420019</v>
      </c>
      <c r="H188" s="327">
        <v>3.41919088614388</v>
      </c>
      <c r="I188" s="327">
        <v>0.52415757023381004</v>
      </c>
      <c r="J188" s="327" t="s">
        <v>556</v>
      </c>
    </row>
    <row r="189" spans="1:10">
      <c r="A189" s="291" t="s">
        <v>553</v>
      </c>
      <c r="B189" s="329">
        <v>9910.6834716533631</v>
      </c>
      <c r="C189" s="327" t="s">
        <v>552</v>
      </c>
      <c r="D189" s="327">
        <v>74.659973794071973</v>
      </c>
      <c r="E189" s="327">
        <v>3.1426139568943499</v>
      </c>
      <c r="F189" s="327">
        <v>2.7551405439149499</v>
      </c>
      <c r="G189" s="329">
        <v>739.93136827498245</v>
      </c>
      <c r="H189" s="329">
        <v>3.1145452200380001E-2</v>
      </c>
      <c r="I189" s="329">
        <v>2.7305325850659999E-2</v>
      </c>
      <c r="J189" s="329" t="s">
        <v>494</v>
      </c>
    </row>
    <row r="190" spans="1:10">
      <c r="A190" s="291" t="s">
        <v>554</v>
      </c>
      <c r="B190" s="329">
        <v>332732.0020816935</v>
      </c>
      <c r="C190" s="327" t="s">
        <v>552</v>
      </c>
      <c r="D190" s="327">
        <v>89.645233903118736</v>
      </c>
      <c r="E190" s="327">
        <v>9.5000000000000107</v>
      </c>
      <c r="F190" s="327">
        <v>1.4249999999999901</v>
      </c>
      <c r="G190" s="329">
        <v>29827.838153666406</v>
      </c>
      <c r="H190" s="329">
        <v>3.1609540197760899</v>
      </c>
      <c r="I190" s="329">
        <v>0.47414310296640999</v>
      </c>
      <c r="J190" s="329" t="s">
        <v>494</v>
      </c>
    </row>
    <row r="191" spans="1:10">
      <c r="A191" s="291" t="s">
        <v>555</v>
      </c>
      <c r="B191" s="329">
        <v>301524.39877602429</v>
      </c>
      <c r="C191" s="327" t="s">
        <v>552</v>
      </c>
      <c r="D191" s="327">
        <v>52.367220594999388</v>
      </c>
      <c r="E191" s="327">
        <v>0.75314440585650999</v>
      </c>
      <c r="F191" s="327">
        <v>7.5314440585649997E-2</v>
      </c>
      <c r="G191" s="329">
        <v>15789.994705478628</v>
      </c>
      <c r="H191" s="329">
        <v>0.22709141416740999</v>
      </c>
      <c r="I191" s="329">
        <v>2.2709141416739999E-2</v>
      </c>
      <c r="J191" s="329" t="s">
        <v>494</v>
      </c>
    </row>
    <row r="192" spans="1:10">
      <c r="A192" s="291" t="s">
        <v>3245</v>
      </c>
      <c r="B192" s="329" t="s">
        <v>523</v>
      </c>
      <c r="C192" s="327" t="s">
        <v>552</v>
      </c>
      <c r="D192" s="327" t="s">
        <v>523</v>
      </c>
      <c r="E192" s="327" t="s">
        <v>523</v>
      </c>
      <c r="F192" s="327" t="s">
        <v>523</v>
      </c>
      <c r="G192" s="329" t="s">
        <v>523</v>
      </c>
      <c r="H192" s="329" t="s">
        <v>523</v>
      </c>
      <c r="I192" s="329" t="s">
        <v>523</v>
      </c>
      <c r="J192" s="329" t="s">
        <v>523</v>
      </c>
    </row>
    <row r="193" spans="1:10">
      <c r="A193" s="291" t="s">
        <v>3246</v>
      </c>
      <c r="B193" s="329" t="s">
        <v>523</v>
      </c>
      <c r="C193" s="327" t="s">
        <v>552</v>
      </c>
      <c r="D193" s="327" t="s">
        <v>523</v>
      </c>
      <c r="E193" s="327" t="s">
        <v>523</v>
      </c>
      <c r="F193" s="327" t="s">
        <v>523</v>
      </c>
      <c r="G193" s="329" t="s">
        <v>523</v>
      </c>
      <c r="H193" s="329" t="s">
        <v>523</v>
      </c>
      <c r="I193" s="329" t="s">
        <v>523</v>
      </c>
      <c r="J193" s="329" t="s">
        <v>523</v>
      </c>
    </row>
    <row r="194" spans="1:10">
      <c r="A194" s="291" t="s">
        <v>3247</v>
      </c>
      <c r="B194" s="329" t="s">
        <v>496</v>
      </c>
      <c r="C194" s="327" t="s">
        <v>552</v>
      </c>
      <c r="D194" s="327" t="s">
        <v>528</v>
      </c>
      <c r="E194" s="327" t="s">
        <v>496</v>
      </c>
      <c r="F194" s="327" t="s">
        <v>496</v>
      </c>
      <c r="G194" s="329" t="s">
        <v>496</v>
      </c>
      <c r="H194" s="329" t="s">
        <v>496</v>
      </c>
      <c r="I194" s="329" t="s">
        <v>496</v>
      </c>
      <c r="J194" s="329" t="s">
        <v>494</v>
      </c>
    </row>
    <row r="195" spans="1:10">
      <c r="A195" s="292" t="s">
        <v>503</v>
      </c>
      <c r="B195" s="327">
        <v>526636.63815383136</v>
      </c>
      <c r="C195" s="327" t="s">
        <v>552</v>
      </c>
      <c r="D195" s="328" t="s">
        <v>189</v>
      </c>
      <c r="E195" s="328" t="s">
        <v>189</v>
      </c>
      <c r="F195" s="328" t="s">
        <v>189</v>
      </c>
      <c r="G195" s="327">
        <v>36302.033778109631</v>
      </c>
      <c r="H195" s="327">
        <v>2.4295382607283198</v>
      </c>
      <c r="I195" s="327">
        <v>0.36471649490099001</v>
      </c>
      <c r="J195" s="327" t="s">
        <v>556</v>
      </c>
    </row>
    <row r="196" spans="1:10">
      <c r="A196" s="291" t="s">
        <v>553</v>
      </c>
      <c r="B196" s="329">
        <v>4917.664842663351</v>
      </c>
      <c r="C196" s="327" t="s">
        <v>552</v>
      </c>
      <c r="D196" s="327">
        <v>74.659973794071973</v>
      </c>
      <c r="E196" s="327">
        <v>3.14261395689384</v>
      </c>
      <c r="F196" s="327">
        <v>2.7551405439155698</v>
      </c>
      <c r="G196" s="329">
        <v>367.1527282812749</v>
      </c>
      <c r="H196" s="329">
        <v>1.545432216988E-2</v>
      </c>
      <c r="I196" s="329">
        <v>1.354885778941E-2</v>
      </c>
      <c r="J196" s="329" t="s">
        <v>494</v>
      </c>
    </row>
    <row r="197" spans="1:10">
      <c r="A197" s="291" t="s">
        <v>554</v>
      </c>
      <c r="B197" s="329">
        <v>231072.091064726</v>
      </c>
      <c r="C197" s="327" t="s">
        <v>552</v>
      </c>
      <c r="D197" s="327">
        <v>89.645233903118736</v>
      </c>
      <c r="E197" s="327">
        <v>9.5000000000000107</v>
      </c>
      <c r="F197" s="327">
        <v>1.4249999999999801</v>
      </c>
      <c r="G197" s="329">
        <v>20714.511651980116</v>
      </c>
      <c r="H197" s="329">
        <v>2.1951848651149</v>
      </c>
      <c r="I197" s="329">
        <v>0.32927772976723002</v>
      </c>
      <c r="J197" s="329" t="s">
        <v>494</v>
      </c>
    </row>
    <row r="198" spans="1:10">
      <c r="A198" s="291" t="s">
        <v>555</v>
      </c>
      <c r="B198" s="329">
        <v>290646.88224644202</v>
      </c>
      <c r="C198" s="327" t="s">
        <v>552</v>
      </c>
      <c r="D198" s="327">
        <v>52.367220594999388</v>
      </c>
      <c r="E198" s="327">
        <v>0.7531444058565</v>
      </c>
      <c r="F198" s="327">
        <v>7.5314440585640005E-2</v>
      </c>
      <c r="G198" s="329">
        <v>15220.369397848241</v>
      </c>
      <c r="H198" s="329">
        <v>0.21889907344354001</v>
      </c>
      <c r="I198" s="329">
        <v>2.188990734435E-2</v>
      </c>
      <c r="J198" s="329" t="s">
        <v>494</v>
      </c>
    </row>
    <row r="199" spans="1:10">
      <c r="A199" s="291" t="s">
        <v>3245</v>
      </c>
      <c r="B199" s="329" t="s">
        <v>523</v>
      </c>
      <c r="C199" s="327" t="s">
        <v>552</v>
      </c>
      <c r="D199" s="327" t="s">
        <v>523</v>
      </c>
      <c r="E199" s="327" t="s">
        <v>523</v>
      </c>
      <c r="F199" s="327" t="s">
        <v>523</v>
      </c>
      <c r="G199" s="329" t="s">
        <v>523</v>
      </c>
      <c r="H199" s="329" t="s">
        <v>523</v>
      </c>
      <c r="I199" s="329" t="s">
        <v>523</v>
      </c>
      <c r="J199" s="329" t="s">
        <v>523</v>
      </c>
    </row>
    <row r="200" spans="1:10">
      <c r="A200" s="293" t="s">
        <v>3246</v>
      </c>
      <c r="B200" s="329" t="s">
        <v>523</v>
      </c>
      <c r="C200" s="327" t="s">
        <v>552</v>
      </c>
      <c r="D200" s="327" t="s">
        <v>523</v>
      </c>
      <c r="E200" s="327" t="s">
        <v>523</v>
      </c>
      <c r="F200" s="327" t="s">
        <v>523</v>
      </c>
      <c r="G200" s="329" t="s">
        <v>523</v>
      </c>
      <c r="H200" s="329" t="s">
        <v>523</v>
      </c>
      <c r="I200" s="329" t="s">
        <v>523</v>
      </c>
      <c r="J200" s="329" t="s">
        <v>523</v>
      </c>
    </row>
    <row r="201" spans="1:10">
      <c r="A201" s="291" t="s">
        <v>3247</v>
      </c>
      <c r="B201" s="329" t="s">
        <v>496</v>
      </c>
      <c r="C201" s="327" t="s">
        <v>552</v>
      </c>
      <c r="D201" s="327" t="s">
        <v>528</v>
      </c>
      <c r="E201" s="327" t="s">
        <v>496</v>
      </c>
      <c r="F201" s="327" t="s">
        <v>496</v>
      </c>
      <c r="G201" s="329" t="s">
        <v>496</v>
      </c>
      <c r="H201" s="329" t="s">
        <v>496</v>
      </c>
      <c r="I201" s="329" t="s">
        <v>496</v>
      </c>
      <c r="J201" s="329" t="s">
        <v>494</v>
      </c>
    </row>
    <row r="202" spans="1:10">
      <c r="A202" s="292" t="s">
        <v>3248</v>
      </c>
      <c r="B202" s="327">
        <v>9478042.3525714055</v>
      </c>
      <c r="C202" s="327" t="s">
        <v>552</v>
      </c>
      <c r="D202" s="328" t="s">
        <v>189</v>
      </c>
      <c r="E202" s="328" t="s">
        <v>189</v>
      </c>
      <c r="F202" s="328" t="s">
        <v>189</v>
      </c>
      <c r="G202" s="327">
        <v>496191.34475228947</v>
      </c>
      <c r="H202" s="327">
        <v>55.440376544157949</v>
      </c>
      <c r="I202" s="327">
        <v>7.5655556189400004</v>
      </c>
      <c r="J202" s="327" t="s">
        <v>556</v>
      </c>
    </row>
    <row r="203" spans="1:10">
      <c r="A203" s="287" t="s">
        <v>571</v>
      </c>
      <c r="B203" s="327">
        <v>9478042.3525714055</v>
      </c>
      <c r="C203" s="327" t="s">
        <v>552</v>
      </c>
      <c r="D203" s="328" t="s">
        <v>189</v>
      </c>
      <c r="E203" s="328" t="s">
        <v>189</v>
      </c>
      <c r="F203" s="328" t="s">
        <v>189</v>
      </c>
      <c r="G203" s="327">
        <v>496191.34475228947</v>
      </c>
      <c r="H203" s="327">
        <v>55.440376544157949</v>
      </c>
      <c r="I203" s="327">
        <v>7.5655556189400004</v>
      </c>
      <c r="J203" s="327" t="s">
        <v>556</v>
      </c>
    </row>
    <row r="204" spans="1:10">
      <c r="A204" s="288" t="s">
        <v>572</v>
      </c>
      <c r="B204" s="327">
        <v>9478042.3525714055</v>
      </c>
      <c r="C204" s="327" t="s">
        <v>552</v>
      </c>
      <c r="D204" s="328" t="s">
        <v>189</v>
      </c>
      <c r="E204" s="328" t="s">
        <v>189</v>
      </c>
      <c r="F204" s="328" t="s">
        <v>189</v>
      </c>
      <c r="G204" s="327">
        <v>496191.34475228947</v>
      </c>
      <c r="H204" s="327">
        <v>55.440376544157949</v>
      </c>
      <c r="I204" s="327">
        <v>7.5655556189400004</v>
      </c>
      <c r="J204" s="327" t="s">
        <v>556</v>
      </c>
    </row>
    <row r="205" spans="1:10">
      <c r="A205" s="294" t="s">
        <v>559</v>
      </c>
      <c r="B205" s="329">
        <v>3200357.1751622786</v>
      </c>
      <c r="C205" s="327" t="s">
        <v>552</v>
      </c>
      <c r="D205" s="327">
        <v>74.659973794071988</v>
      </c>
      <c r="E205" s="327">
        <v>2.5800388524872</v>
      </c>
      <c r="F205" s="327">
        <v>0.42044594908624999</v>
      </c>
      <c r="G205" s="329">
        <v>238938.58282928597</v>
      </c>
      <c r="H205" s="329">
        <v>8.2570458537548692</v>
      </c>
      <c r="I205" s="329">
        <v>1.3455772099261001</v>
      </c>
      <c r="J205" s="329" t="s">
        <v>494</v>
      </c>
    </row>
    <row r="206" spans="1:10">
      <c r="A206" s="294" t="s">
        <v>560</v>
      </c>
      <c r="B206" s="329">
        <v>259275.11556257354</v>
      </c>
      <c r="C206" s="327" t="s">
        <v>552</v>
      </c>
      <c r="D206" s="327">
        <v>89.645233903118793</v>
      </c>
      <c r="E206" s="327">
        <v>9.5000000000000107</v>
      </c>
      <c r="F206" s="327">
        <v>1.42500000000001</v>
      </c>
      <c r="G206" s="329">
        <v>23242.778379865063</v>
      </c>
      <c r="H206" s="329">
        <v>2.4631135978444498</v>
      </c>
      <c r="I206" s="329">
        <v>0.36946703967666999</v>
      </c>
      <c r="J206" s="329" t="s">
        <v>494</v>
      </c>
    </row>
    <row r="207" spans="1:10">
      <c r="A207" s="294" t="s">
        <v>561</v>
      </c>
      <c r="B207" s="329">
        <v>4468634.7849724228</v>
      </c>
      <c r="C207" s="327" t="s">
        <v>552</v>
      </c>
      <c r="D207" s="327">
        <v>52.367220594999367</v>
      </c>
      <c r="E207" s="327">
        <v>0.75314440585650999</v>
      </c>
      <c r="F207" s="327">
        <v>7.5314440585649997E-2</v>
      </c>
      <c r="G207" s="329">
        <v>234009.98354313846</v>
      </c>
      <c r="H207" s="329">
        <v>3.36552729011777</v>
      </c>
      <c r="I207" s="329">
        <v>0.33655272901178002</v>
      </c>
      <c r="J207" s="329" t="s">
        <v>494</v>
      </c>
    </row>
    <row r="208" spans="1:10">
      <c r="A208" s="294" t="s">
        <v>562</v>
      </c>
      <c r="B208" s="329" t="s">
        <v>523</v>
      </c>
      <c r="C208" s="327" t="s">
        <v>552</v>
      </c>
      <c r="D208" s="327" t="s">
        <v>523</v>
      </c>
      <c r="E208" s="327" t="s">
        <v>523</v>
      </c>
      <c r="F208" s="327" t="s">
        <v>523</v>
      </c>
      <c r="G208" s="329" t="s">
        <v>523</v>
      </c>
      <c r="H208" s="329" t="s">
        <v>523</v>
      </c>
      <c r="I208" s="329" t="s">
        <v>523</v>
      </c>
      <c r="J208" s="329" t="s">
        <v>523</v>
      </c>
    </row>
    <row r="209" spans="1:10">
      <c r="A209" s="294" t="s">
        <v>563</v>
      </c>
      <c r="B209" s="329" t="s">
        <v>523</v>
      </c>
      <c r="C209" s="327" t="s">
        <v>552</v>
      </c>
      <c r="D209" s="327" t="s">
        <v>523</v>
      </c>
      <c r="E209" s="327" t="s">
        <v>523</v>
      </c>
      <c r="F209" s="327" t="s">
        <v>523</v>
      </c>
      <c r="G209" s="329" t="s">
        <v>523</v>
      </c>
      <c r="H209" s="329" t="s">
        <v>523</v>
      </c>
      <c r="I209" s="329" t="s">
        <v>523</v>
      </c>
      <c r="J209" s="329" t="s">
        <v>523</v>
      </c>
    </row>
    <row r="210" spans="1:10">
      <c r="A210" s="294" t="s">
        <v>92</v>
      </c>
      <c r="B210" s="329">
        <v>1549775.2768741304</v>
      </c>
      <c r="C210" s="327" t="s">
        <v>552</v>
      </c>
      <c r="D210" s="327">
        <v>88.686898265961545</v>
      </c>
      <c r="E210" s="327">
        <v>26.684313796676729</v>
      </c>
      <c r="F210" s="327">
        <v>3.55790850622357</v>
      </c>
      <c r="G210" s="329">
        <v>137444.76231523839</v>
      </c>
      <c r="H210" s="329">
        <v>41.354689802440859</v>
      </c>
      <c r="I210" s="329">
        <v>5.5139586403254501</v>
      </c>
      <c r="J210" s="329" t="s">
        <v>494</v>
      </c>
    </row>
    <row r="211" spans="1:10">
      <c r="A211" s="295" t="s">
        <v>573</v>
      </c>
      <c r="B211" s="327">
        <v>27381911.119104017</v>
      </c>
      <c r="C211" s="327" t="s">
        <v>552</v>
      </c>
      <c r="D211" s="328" t="s">
        <v>189</v>
      </c>
      <c r="E211" s="328" t="s">
        <v>189</v>
      </c>
      <c r="F211" s="328" t="s">
        <v>189</v>
      </c>
      <c r="G211" s="327">
        <v>1830505.6056332772</v>
      </c>
      <c r="H211" s="327">
        <v>160.28001983992968</v>
      </c>
      <c r="I211" s="327">
        <v>137.97722792661688</v>
      </c>
    </row>
    <row r="212" spans="1:10">
      <c r="A212" s="283" t="s">
        <v>553</v>
      </c>
      <c r="B212" s="327">
        <v>26378279.690856297</v>
      </c>
      <c r="C212" s="327" t="s">
        <v>552</v>
      </c>
      <c r="D212" s="327">
        <v>68.140519616442361</v>
      </c>
      <c r="E212" s="327">
        <v>5.7327599121391097</v>
      </c>
      <c r="F212" s="327">
        <v>5.2271031113979696</v>
      </c>
      <c r="G212" s="327">
        <v>1797429.6847227968</v>
      </c>
      <c r="H212" s="327">
        <v>151.2203443629343</v>
      </c>
      <c r="I212" s="327">
        <v>137.88198784540089</v>
      </c>
    </row>
    <row r="213" spans="1:10">
      <c r="A213" s="283" t="s">
        <v>554</v>
      </c>
      <c r="B213" s="327" t="s">
        <v>523</v>
      </c>
      <c r="C213" s="327" t="s">
        <v>552</v>
      </c>
      <c r="D213" s="327" t="s">
        <v>523</v>
      </c>
      <c r="E213" s="327" t="s">
        <v>523</v>
      </c>
      <c r="F213" s="327" t="s">
        <v>523</v>
      </c>
      <c r="G213" s="327" t="s">
        <v>523</v>
      </c>
      <c r="H213" s="327" t="s">
        <v>523</v>
      </c>
      <c r="I213" s="327" t="s">
        <v>523</v>
      </c>
    </row>
    <row r="214" spans="1:10">
      <c r="A214" s="283" t="s">
        <v>555</v>
      </c>
      <c r="B214" s="327">
        <v>658252.51161717589</v>
      </c>
      <c r="C214" s="327" t="s">
        <v>552</v>
      </c>
      <c r="D214" s="327">
        <v>50.248073994006511</v>
      </c>
      <c r="E214" s="327">
        <v>13.756093189850089</v>
      </c>
      <c r="F214" s="327">
        <v>0.13734370307478</v>
      </c>
      <c r="G214" s="327">
        <v>33075.920910480483</v>
      </c>
      <c r="H214" s="327">
        <v>9.0549828922587494</v>
      </c>
      <c r="I214" s="327">
        <v>9.0406837503779994E-2</v>
      </c>
    </row>
    <row r="215" spans="1:10">
      <c r="A215" s="283" t="s">
        <v>3240</v>
      </c>
      <c r="B215" s="327" t="s">
        <v>568</v>
      </c>
      <c r="C215" s="327" t="s">
        <v>552</v>
      </c>
      <c r="D215" s="327" t="s">
        <v>568</v>
      </c>
      <c r="E215" s="327" t="s">
        <v>3131</v>
      </c>
      <c r="F215" s="327" t="s">
        <v>3131</v>
      </c>
      <c r="G215" s="327" t="s">
        <v>568</v>
      </c>
      <c r="H215" s="327" t="s">
        <v>3131</v>
      </c>
      <c r="I215" s="327" t="s">
        <v>3131</v>
      </c>
    </row>
    <row r="216" spans="1:10">
      <c r="A216" s="283" t="s">
        <v>3242</v>
      </c>
      <c r="B216" s="327">
        <v>345378.91663054173</v>
      </c>
      <c r="C216" s="327" t="s">
        <v>552</v>
      </c>
      <c r="D216" s="327">
        <v>65.065035461819363</v>
      </c>
      <c r="E216" s="327">
        <v>1.358677241335E-2</v>
      </c>
      <c r="F216" s="327">
        <v>1.399403229176E-2</v>
      </c>
      <c r="G216" s="327">
        <v>22472.091458330953</v>
      </c>
      <c r="H216" s="327">
        <v>4.6925847366299997E-3</v>
      </c>
      <c r="I216" s="327">
        <v>4.8332437122200001E-3</v>
      </c>
    </row>
    <row r="217" spans="1:10">
      <c r="A217" s="59" t="s">
        <v>3249</v>
      </c>
      <c r="B217" s="327">
        <v>2513561.9207105725</v>
      </c>
      <c r="C217" s="327" t="s">
        <v>552</v>
      </c>
      <c r="D217" s="328" t="s">
        <v>189</v>
      </c>
      <c r="E217" s="328" t="s">
        <v>189</v>
      </c>
      <c r="F217" s="328" t="s">
        <v>189</v>
      </c>
      <c r="G217" s="327">
        <v>170713.69036083069</v>
      </c>
      <c r="H217" s="327">
        <v>2.0771880881664</v>
      </c>
      <c r="I217" s="327">
        <v>5.2617344805668296</v>
      </c>
    </row>
    <row r="218" spans="1:10">
      <c r="A218" s="283" t="s">
        <v>574</v>
      </c>
      <c r="B218" s="329">
        <v>37296.193325856322</v>
      </c>
      <c r="C218" s="327" t="s">
        <v>552</v>
      </c>
      <c r="D218" s="327">
        <v>65.528560814054615</v>
      </c>
      <c r="E218" s="327">
        <v>55.694372613795643</v>
      </c>
      <c r="F218" s="327">
        <v>0.84385413051206004</v>
      </c>
      <c r="G218" s="329">
        <v>2443.9658724861142</v>
      </c>
      <c r="H218" s="329">
        <v>2.0771880881664</v>
      </c>
      <c r="I218" s="329">
        <v>3.1472546790399999E-2</v>
      </c>
    </row>
    <row r="219" spans="1:10">
      <c r="A219" s="283" t="s">
        <v>575</v>
      </c>
      <c r="B219" s="329">
        <v>2476265.7273847163</v>
      </c>
      <c r="C219" s="327" t="s">
        <v>552</v>
      </c>
      <c r="D219" s="327">
        <v>67.953015957645619</v>
      </c>
      <c r="E219" s="327" t="s">
        <v>523</v>
      </c>
      <c r="F219" s="327">
        <v>2.1121569773129001</v>
      </c>
      <c r="G219" s="329">
        <v>168269.72448834457</v>
      </c>
      <c r="H219" s="329" t="s">
        <v>523</v>
      </c>
      <c r="I219" s="329">
        <v>5.23026193377643</v>
      </c>
    </row>
    <row r="220" spans="1:10">
      <c r="A220" s="283" t="s">
        <v>92</v>
      </c>
      <c r="B220" s="329" t="s">
        <v>523</v>
      </c>
      <c r="C220" s="327" t="s">
        <v>552</v>
      </c>
      <c r="D220" s="327" t="s">
        <v>523</v>
      </c>
      <c r="E220" s="327" t="s">
        <v>523</v>
      </c>
      <c r="F220" s="327" t="s">
        <v>523</v>
      </c>
      <c r="G220" s="329" t="s">
        <v>523</v>
      </c>
      <c r="H220" s="329" t="s">
        <v>523</v>
      </c>
      <c r="I220" s="329" t="s">
        <v>523</v>
      </c>
    </row>
    <row r="221" spans="1:10">
      <c r="A221" s="296" t="s">
        <v>3250</v>
      </c>
      <c r="B221" s="327">
        <v>23026953.414224558</v>
      </c>
      <c r="C221" s="327" t="s">
        <v>552</v>
      </c>
      <c r="D221" s="328" t="s">
        <v>189</v>
      </c>
      <c r="E221" s="328" t="s">
        <v>189</v>
      </c>
      <c r="F221" s="328" t="s">
        <v>189</v>
      </c>
      <c r="G221" s="327">
        <v>1543321.2347240872</v>
      </c>
      <c r="H221" s="327">
        <v>95.722338182973743</v>
      </c>
      <c r="I221" s="327">
        <v>108.02744179292077</v>
      </c>
    </row>
    <row r="222" spans="1:10">
      <c r="A222" s="283" t="s">
        <v>576</v>
      </c>
      <c r="B222" s="327">
        <v>16921811.276726622</v>
      </c>
      <c r="C222" s="327" t="s">
        <v>552</v>
      </c>
      <c r="D222" s="327">
        <v>67.143364802995379</v>
      </c>
      <c r="E222" s="327">
        <v>5.1050721535713901</v>
      </c>
      <c r="F222" s="327">
        <v>6.3193548667016204</v>
      </c>
      <c r="G222" s="327">
        <v>1136187.3476806968</v>
      </c>
      <c r="H222" s="327">
        <v>86.387067536807479</v>
      </c>
      <c r="I222" s="327">
        <v>106.93493044498868</v>
      </c>
    </row>
    <row r="223" spans="1:10">
      <c r="A223" s="283" t="s">
        <v>577</v>
      </c>
      <c r="B223" s="327">
        <v>5716335.5992072541</v>
      </c>
      <c r="C223" s="327" t="s">
        <v>552</v>
      </c>
      <c r="D223" s="327">
        <v>70.79246071620166</v>
      </c>
      <c r="E223" s="327">
        <v>0.18688644136495999</v>
      </c>
      <c r="F223" s="327">
        <v>0.18566201675339999</v>
      </c>
      <c r="G223" s="327">
        <v>404673.46334750456</v>
      </c>
      <c r="H223" s="327">
        <v>1.0683056177837</v>
      </c>
      <c r="I223" s="327">
        <v>1.0613063957880999</v>
      </c>
    </row>
    <row r="224" spans="1:10">
      <c r="A224" s="283" t="s">
        <v>578</v>
      </c>
      <c r="B224" s="327">
        <v>29789.5019987257</v>
      </c>
      <c r="C224" s="327" t="s">
        <v>552</v>
      </c>
      <c r="D224" s="327">
        <v>59.589262354098238</v>
      </c>
      <c r="E224" s="327">
        <v>0.32721071521896999</v>
      </c>
      <c r="F224" s="327">
        <v>0.67984698987101</v>
      </c>
      <c r="G224" s="327">
        <v>1775.1344499999996</v>
      </c>
      <c r="H224" s="327">
        <v>9.7474442550200009E-3</v>
      </c>
      <c r="I224" s="327">
        <v>2.025230326359E-2</v>
      </c>
    </row>
    <row r="225" spans="1:9">
      <c r="A225" s="283" t="s">
        <v>3251</v>
      </c>
      <c r="B225" s="327" t="s">
        <v>568</v>
      </c>
      <c r="C225" s="327" t="s">
        <v>552</v>
      </c>
      <c r="D225" s="328" t="s">
        <v>189</v>
      </c>
      <c r="E225" s="328" t="s">
        <v>189</v>
      </c>
      <c r="F225" s="328" t="s">
        <v>189</v>
      </c>
      <c r="G225" s="327" t="s">
        <v>568</v>
      </c>
      <c r="H225" s="327">
        <v>1.05278679567487</v>
      </c>
      <c r="I225" s="327">
        <v>1.4965547714000001E-4</v>
      </c>
    </row>
    <row r="226" spans="1:9">
      <c r="A226" s="283" t="s">
        <v>555</v>
      </c>
      <c r="B226" s="327">
        <v>13638.11966141349</v>
      </c>
      <c r="C226" s="327" t="s">
        <v>552</v>
      </c>
      <c r="D226" s="327">
        <v>50.248073994006518</v>
      </c>
      <c r="E226" s="327">
        <v>527.9128195425908</v>
      </c>
      <c r="F226" s="327">
        <v>0.43772527586264998</v>
      </c>
      <c r="G226" s="327">
        <v>685.28924588582026</v>
      </c>
      <c r="H226" s="327">
        <v>7.1997382037160396</v>
      </c>
      <c r="I226" s="327">
        <v>5.9697496910400003E-3</v>
      </c>
    </row>
    <row r="227" spans="1:9">
      <c r="A227" s="283" t="s">
        <v>3242</v>
      </c>
      <c r="B227" s="327">
        <v>345378.91663054173</v>
      </c>
      <c r="C227" s="327" t="s">
        <v>552</v>
      </c>
      <c r="D227" s="327">
        <v>65.065035461819363</v>
      </c>
      <c r="E227" s="327">
        <v>1.358677241335E-2</v>
      </c>
      <c r="F227" s="327">
        <v>1.399403229176E-2</v>
      </c>
      <c r="G227" s="327">
        <v>22472.091458330953</v>
      </c>
      <c r="H227" s="327">
        <v>4.6925847366299997E-3</v>
      </c>
      <c r="I227" s="327">
        <v>4.8332437122200001E-3</v>
      </c>
    </row>
    <row r="228" spans="1:9">
      <c r="A228" s="283" t="s">
        <v>3252</v>
      </c>
      <c r="B228" s="327" t="s">
        <v>568</v>
      </c>
      <c r="C228" s="327" t="s">
        <v>552</v>
      </c>
      <c r="D228" s="328" t="s">
        <v>189</v>
      </c>
      <c r="E228" s="328" t="s">
        <v>189</v>
      </c>
      <c r="F228" s="328" t="s">
        <v>189</v>
      </c>
      <c r="G228" s="327" t="s">
        <v>568</v>
      </c>
      <c r="H228" s="327" t="s">
        <v>3131</v>
      </c>
      <c r="I228" s="327" t="s">
        <v>3131</v>
      </c>
    </row>
    <row r="229" spans="1:9">
      <c r="A229" s="297" t="s">
        <v>579</v>
      </c>
      <c r="B229" s="327">
        <v>9895321.6493915115</v>
      </c>
      <c r="C229" s="327" t="s">
        <v>552</v>
      </c>
      <c r="D229" s="328" t="s">
        <v>189</v>
      </c>
      <c r="E229" s="328" t="s">
        <v>189</v>
      </c>
      <c r="F229" s="328" t="s">
        <v>189</v>
      </c>
      <c r="G229" s="327">
        <v>641430.12035975454</v>
      </c>
      <c r="H229" s="327">
        <v>50.343513986278801</v>
      </c>
      <c r="I229" s="327">
        <v>58.026007452344672</v>
      </c>
    </row>
    <row r="230" spans="1:9">
      <c r="A230" s="283" t="s">
        <v>576</v>
      </c>
      <c r="B230" s="329">
        <v>9488919.2231781483</v>
      </c>
      <c r="C230" s="327" t="s">
        <v>552</v>
      </c>
      <c r="D230" s="327">
        <v>67.143364802995379</v>
      </c>
      <c r="E230" s="327">
        <v>5.3042882930240696</v>
      </c>
      <c r="F230" s="327">
        <v>6.1142265296351903</v>
      </c>
      <c r="G230" s="329">
        <v>637117.96498800593</v>
      </c>
      <c r="H230" s="329">
        <v>50.331963148954898</v>
      </c>
      <c r="I230" s="329">
        <v>58.017401651921162</v>
      </c>
    </row>
    <row r="231" spans="1:9">
      <c r="A231" s="283" t="s">
        <v>577</v>
      </c>
      <c r="B231" s="329">
        <v>60577.355202458224</v>
      </c>
      <c r="C231" s="327" t="s">
        <v>552</v>
      </c>
      <c r="D231" s="327">
        <v>70.792460716201674</v>
      </c>
      <c r="E231" s="327">
        <v>5.0531921540309999E-2</v>
      </c>
      <c r="F231" s="327">
        <v>0.11107027591734001</v>
      </c>
      <c r="G231" s="329">
        <v>4288.4200384614187</v>
      </c>
      <c r="H231" s="329">
        <v>3.06109016021E-3</v>
      </c>
      <c r="I231" s="329">
        <v>6.7283435566800002E-3</v>
      </c>
    </row>
    <row r="232" spans="1:9">
      <c r="A232" s="283" t="s">
        <v>578</v>
      </c>
      <c r="B232" s="329">
        <v>140.98152388821543</v>
      </c>
      <c r="C232" s="327" t="s">
        <v>552</v>
      </c>
      <c r="D232" s="327">
        <v>59.58926235409826</v>
      </c>
      <c r="E232" s="327">
        <v>0.33296282083898998</v>
      </c>
      <c r="F232" s="327">
        <v>0.40322366046400998</v>
      </c>
      <c r="G232" s="329">
        <v>8.4009850140554398</v>
      </c>
      <c r="H232" s="329">
        <v>4.6941605880000003E-5</v>
      </c>
      <c r="I232" s="329">
        <v>5.684708612E-5</v>
      </c>
    </row>
    <row r="233" spans="1:9">
      <c r="A233" s="283" t="s">
        <v>3251</v>
      </c>
      <c r="B233" s="327" t="s">
        <v>496</v>
      </c>
      <c r="C233" s="327" t="s">
        <v>552</v>
      </c>
      <c r="D233" s="328" t="s">
        <v>189</v>
      </c>
      <c r="E233" s="328" t="s">
        <v>189</v>
      </c>
      <c r="F233" s="328" t="s">
        <v>189</v>
      </c>
      <c r="G233" s="327" t="s">
        <v>496</v>
      </c>
      <c r="H233" s="327" t="s">
        <v>523</v>
      </c>
      <c r="I233" s="327" t="s">
        <v>523</v>
      </c>
    </row>
    <row r="234" spans="1:9">
      <c r="A234" s="294" t="s">
        <v>580</v>
      </c>
      <c r="B234" s="329" t="s">
        <v>496</v>
      </c>
      <c r="C234" s="327" t="s">
        <v>552</v>
      </c>
      <c r="D234" s="327" t="s">
        <v>496</v>
      </c>
      <c r="E234" s="327" t="s">
        <v>523</v>
      </c>
      <c r="F234" s="327" t="s">
        <v>523</v>
      </c>
      <c r="G234" s="329" t="s">
        <v>496</v>
      </c>
      <c r="H234" s="329" t="s">
        <v>523</v>
      </c>
      <c r="I234" s="329" t="s">
        <v>523</v>
      </c>
    </row>
    <row r="235" spans="1:9">
      <c r="A235" s="283" t="s">
        <v>555</v>
      </c>
      <c r="B235" s="329">
        <v>305.17285647552848</v>
      </c>
      <c r="C235" s="327" t="s">
        <v>552</v>
      </c>
      <c r="D235" s="327">
        <v>50.248073994006504</v>
      </c>
      <c r="E235" s="327">
        <v>25.74784814192703</v>
      </c>
      <c r="F235" s="327">
        <v>3.1181083671388201</v>
      </c>
      <c r="G235" s="329">
        <v>15.334348273144681</v>
      </c>
      <c r="H235" s="329">
        <v>7.8575443655700006E-3</v>
      </c>
      <c r="I235" s="329">
        <v>9.5156203720000001E-4</v>
      </c>
    </row>
    <row r="236" spans="1:9">
      <c r="A236" s="283" t="s">
        <v>3242</v>
      </c>
      <c r="B236" s="329">
        <v>345378.91663054173</v>
      </c>
      <c r="C236" s="327" t="s">
        <v>552</v>
      </c>
      <c r="D236" s="327">
        <v>65.065035461819363</v>
      </c>
      <c r="E236" s="327">
        <v>1.6945481152999999E-3</v>
      </c>
      <c r="F236" s="327">
        <v>2.5162153845099998E-3</v>
      </c>
      <c r="G236" s="329">
        <v>22472.091458330953</v>
      </c>
      <c r="H236" s="329">
        <v>5.8526119223999997E-4</v>
      </c>
      <c r="I236" s="329">
        <v>8.6904774350999995E-4</v>
      </c>
    </row>
    <row r="237" spans="1:9">
      <c r="A237" s="283" t="s">
        <v>3252</v>
      </c>
      <c r="B237" s="327" t="s">
        <v>496</v>
      </c>
      <c r="C237" s="327" t="s">
        <v>552</v>
      </c>
      <c r="D237" s="328" t="s">
        <v>189</v>
      </c>
      <c r="E237" s="328" t="s">
        <v>189</v>
      </c>
      <c r="F237" s="328" t="s">
        <v>189</v>
      </c>
      <c r="G237" s="327" t="s">
        <v>496</v>
      </c>
      <c r="H237" s="327" t="s">
        <v>496</v>
      </c>
      <c r="I237" s="327" t="s">
        <v>496</v>
      </c>
    </row>
    <row r="238" spans="1:9">
      <c r="A238" s="294" t="s">
        <v>87</v>
      </c>
      <c r="B238" s="329" t="s">
        <v>496</v>
      </c>
      <c r="C238" s="327" t="s">
        <v>552</v>
      </c>
      <c r="D238" s="327" t="s">
        <v>496</v>
      </c>
      <c r="E238" s="327" t="s">
        <v>496</v>
      </c>
      <c r="F238" s="327" t="s">
        <v>496</v>
      </c>
      <c r="G238" s="329" t="s">
        <v>496</v>
      </c>
      <c r="H238" s="329" t="s">
        <v>496</v>
      </c>
      <c r="I238" s="329" t="s">
        <v>496</v>
      </c>
    </row>
    <row r="239" spans="1:9">
      <c r="A239" s="297" t="s">
        <v>581</v>
      </c>
      <c r="B239" s="327">
        <v>7275346.9410186997</v>
      </c>
      <c r="C239" s="327" t="s">
        <v>552</v>
      </c>
      <c r="D239" s="328" t="s">
        <v>189</v>
      </c>
      <c r="E239" s="328" t="s">
        <v>189</v>
      </c>
      <c r="F239" s="328" t="s">
        <v>189</v>
      </c>
      <c r="G239" s="327">
        <v>489781.06499535905</v>
      </c>
      <c r="H239" s="327">
        <v>32.089244234644681</v>
      </c>
      <c r="I239" s="327">
        <v>45.787711245390042</v>
      </c>
    </row>
    <row r="240" spans="1:9">
      <c r="A240" s="283" t="s">
        <v>576</v>
      </c>
      <c r="B240" s="329">
        <v>6900391.8026401587</v>
      </c>
      <c r="C240" s="327" t="s">
        <v>552</v>
      </c>
      <c r="D240" s="327">
        <v>67.143364802995393</v>
      </c>
      <c r="E240" s="327">
        <v>4.6393852673657197</v>
      </c>
      <c r="F240" s="327">
        <v>6.6251876256970998</v>
      </c>
      <c r="G240" s="329">
        <v>463315.52408826712</v>
      </c>
      <c r="H240" s="329">
        <v>32.013576068219912</v>
      </c>
      <c r="I240" s="329">
        <v>45.716390383313303</v>
      </c>
    </row>
    <row r="241" spans="1:9">
      <c r="A241" s="283" t="s">
        <v>577</v>
      </c>
      <c r="B241" s="329">
        <v>368504.73200550408</v>
      </c>
      <c r="C241" s="327" t="s">
        <v>552</v>
      </c>
      <c r="D241" s="327">
        <v>70.79246071620166</v>
      </c>
      <c r="E241" s="327">
        <v>0.10430192094477</v>
      </c>
      <c r="F241" s="327">
        <v>0.16232031354685</v>
      </c>
      <c r="G241" s="329">
        <v>26087.356764234068</v>
      </c>
      <c r="H241" s="329">
        <v>3.8435751425410003E-2</v>
      </c>
      <c r="I241" s="329">
        <v>5.9815803642629999E-2</v>
      </c>
    </row>
    <row r="242" spans="1:9">
      <c r="A242" s="283" t="s">
        <v>578</v>
      </c>
      <c r="B242" s="329">
        <v>5787.6625596214753</v>
      </c>
      <c r="C242" s="327" t="s">
        <v>552</v>
      </c>
      <c r="D242" s="327">
        <v>59.589262354098253</v>
      </c>
      <c r="E242" s="327">
        <v>0.62659220241706004</v>
      </c>
      <c r="F242" s="327">
        <v>0.80766557619863999</v>
      </c>
      <c r="G242" s="329">
        <v>344.88254268227587</v>
      </c>
      <c r="H242" s="329">
        <v>3.6265042300800002E-3</v>
      </c>
      <c r="I242" s="329">
        <v>4.6744958160599998E-3</v>
      </c>
    </row>
    <row r="243" spans="1:9">
      <c r="A243" s="283" t="s">
        <v>3251</v>
      </c>
      <c r="B243" s="327" t="s">
        <v>496</v>
      </c>
      <c r="C243" s="327" t="s">
        <v>552</v>
      </c>
      <c r="D243" s="328" t="s">
        <v>189</v>
      </c>
      <c r="E243" s="328" t="s">
        <v>189</v>
      </c>
      <c r="F243" s="328" t="s">
        <v>189</v>
      </c>
      <c r="G243" s="327" t="s">
        <v>496</v>
      </c>
      <c r="H243" s="327">
        <v>9.7455516189999999E-5</v>
      </c>
      <c r="I243" s="327">
        <v>1.256183293E-5</v>
      </c>
    </row>
    <row r="244" spans="1:9">
      <c r="A244" s="294" t="s">
        <v>580</v>
      </c>
      <c r="B244" s="329" t="s">
        <v>496</v>
      </c>
      <c r="C244" s="327" t="s">
        <v>552</v>
      </c>
      <c r="D244" s="327" t="s">
        <v>496</v>
      </c>
      <c r="E244" s="327" t="s">
        <v>496</v>
      </c>
      <c r="F244" s="327" t="s">
        <v>496</v>
      </c>
      <c r="G244" s="329" t="s">
        <v>496</v>
      </c>
      <c r="H244" s="329">
        <v>9.7455516189999999E-5</v>
      </c>
      <c r="I244" s="329">
        <v>1.256183293E-5</v>
      </c>
    </row>
    <row r="245" spans="1:9">
      <c r="A245" s="283" t="s">
        <v>555</v>
      </c>
      <c r="B245" s="329">
        <v>662.74381341579385</v>
      </c>
      <c r="C245" s="327" t="s">
        <v>552</v>
      </c>
      <c r="D245" s="327">
        <v>50.248073994006518</v>
      </c>
      <c r="E245" s="327">
        <v>47.605136115704603</v>
      </c>
      <c r="F245" s="327">
        <v>6.1362126024835497</v>
      </c>
      <c r="G245" s="329">
        <v>33.301600175586863</v>
      </c>
      <c r="H245" s="329">
        <v>3.1550009447499999E-2</v>
      </c>
      <c r="I245" s="329">
        <v>4.0667369401000001E-3</v>
      </c>
    </row>
    <row r="246" spans="1:9">
      <c r="A246" s="283" t="s">
        <v>3242</v>
      </c>
      <c r="B246" s="329" t="s">
        <v>496</v>
      </c>
      <c r="C246" s="327" t="s">
        <v>552</v>
      </c>
      <c r="D246" s="327" t="s">
        <v>496</v>
      </c>
      <c r="E246" s="327" t="s">
        <v>496</v>
      </c>
      <c r="F246" s="327" t="s">
        <v>496</v>
      </c>
      <c r="G246" s="329" t="s">
        <v>496</v>
      </c>
      <c r="H246" s="329">
        <v>1.9584458055900002E-3</v>
      </c>
      <c r="I246" s="329">
        <v>2.75126384502E-3</v>
      </c>
    </row>
    <row r="247" spans="1:9">
      <c r="A247" s="283" t="s">
        <v>3252</v>
      </c>
      <c r="B247" s="327" t="s">
        <v>523</v>
      </c>
      <c r="C247" s="327" t="s">
        <v>552</v>
      </c>
      <c r="D247" s="328" t="s">
        <v>189</v>
      </c>
      <c r="E247" s="328" t="s">
        <v>189</v>
      </c>
      <c r="F247" s="328" t="s">
        <v>189</v>
      </c>
      <c r="G247" s="327" t="s">
        <v>523</v>
      </c>
      <c r="H247" s="327" t="s">
        <v>523</v>
      </c>
      <c r="I247" s="327" t="s">
        <v>523</v>
      </c>
    </row>
    <row r="248" spans="1:9">
      <c r="A248" s="297" t="s">
        <v>582</v>
      </c>
      <c r="B248" s="327">
        <v>5832942.3483651699</v>
      </c>
      <c r="C248" s="327" t="s">
        <v>552</v>
      </c>
      <c r="D248" s="328" t="s">
        <v>189</v>
      </c>
      <c r="E248" s="328" t="s">
        <v>189</v>
      </c>
      <c r="F248" s="328" t="s">
        <v>189</v>
      </c>
      <c r="G248" s="327">
        <v>410542.75702448451</v>
      </c>
      <c r="H248" s="327">
        <v>12.55614437939165</v>
      </c>
      <c r="I248" s="327">
        <v>4.1395436288617402</v>
      </c>
    </row>
    <row r="249" spans="1:9">
      <c r="A249" s="283" t="s">
        <v>576</v>
      </c>
      <c r="B249" s="329">
        <v>509157.7754591406</v>
      </c>
      <c r="C249" s="327" t="s">
        <v>552</v>
      </c>
      <c r="D249" s="327">
        <v>67.143364802995393</v>
      </c>
      <c r="E249" s="327">
        <v>6.4971859341457296</v>
      </c>
      <c r="F249" s="327">
        <v>6.1414341372084902</v>
      </c>
      <c r="G249" s="329">
        <v>34186.566259934691</v>
      </c>
      <c r="H249" s="329">
        <v>3.3080927369740598</v>
      </c>
      <c r="I249" s="329">
        <v>3.1269589434299001</v>
      </c>
    </row>
    <row r="250" spans="1:9">
      <c r="A250" s="283" t="s">
        <v>577</v>
      </c>
      <c r="B250" s="329">
        <v>5287253.5119992914</v>
      </c>
      <c r="C250" s="327" t="s">
        <v>552</v>
      </c>
      <c r="D250" s="327">
        <v>70.79246071620166</v>
      </c>
      <c r="E250" s="327">
        <v>0.19420456648574999</v>
      </c>
      <c r="F250" s="327">
        <v>0.18814347493101999</v>
      </c>
      <c r="G250" s="329">
        <v>374297.68654480908</v>
      </c>
      <c r="H250" s="329">
        <v>1.02680877619808</v>
      </c>
      <c r="I250" s="329">
        <v>0.99476224858879003</v>
      </c>
    </row>
    <row r="251" spans="1:9">
      <c r="A251" s="283" t="s">
        <v>578</v>
      </c>
      <c r="B251" s="329">
        <v>23860.857915216009</v>
      </c>
      <c r="C251" s="327" t="s">
        <v>552</v>
      </c>
      <c r="D251" s="327">
        <v>59.589262354098238</v>
      </c>
      <c r="E251" s="327">
        <v>0.25455909593203002</v>
      </c>
      <c r="F251" s="327">
        <v>0.65047788376092996</v>
      </c>
      <c r="G251" s="329">
        <v>1421.8509223036683</v>
      </c>
      <c r="H251" s="329">
        <v>6.07399841906E-3</v>
      </c>
      <c r="I251" s="329">
        <v>1.5520960361409999E-2</v>
      </c>
    </row>
    <row r="252" spans="1:9">
      <c r="A252" s="283" t="s">
        <v>3253</v>
      </c>
      <c r="B252" s="327" t="s">
        <v>496</v>
      </c>
      <c r="C252" s="327" t="s">
        <v>552</v>
      </c>
      <c r="D252" s="328" t="s">
        <v>189</v>
      </c>
      <c r="E252" s="328" t="s">
        <v>189</v>
      </c>
      <c r="F252" s="328" t="s">
        <v>189</v>
      </c>
      <c r="G252" s="327" t="s">
        <v>496</v>
      </c>
      <c r="H252" s="327">
        <v>1.0526893401586801</v>
      </c>
      <c r="I252" s="327">
        <v>1.3709364421000001E-4</v>
      </c>
    </row>
    <row r="253" spans="1:9">
      <c r="A253" s="294" t="s">
        <v>580</v>
      </c>
      <c r="B253" s="329" t="s">
        <v>496</v>
      </c>
      <c r="C253" s="327" t="s">
        <v>552</v>
      </c>
      <c r="D253" s="327" t="s">
        <v>496</v>
      </c>
      <c r="E253" s="327" t="s">
        <v>496</v>
      </c>
      <c r="F253" s="327" t="s">
        <v>496</v>
      </c>
      <c r="G253" s="329" t="s">
        <v>496</v>
      </c>
      <c r="H253" s="329">
        <v>1.0526893401586801</v>
      </c>
      <c r="I253" s="329">
        <v>1.3709364421000001E-4</v>
      </c>
    </row>
    <row r="254" spans="1:9">
      <c r="A254" s="283" t="s">
        <v>555</v>
      </c>
      <c r="B254" s="329">
        <v>12670.202991522168</v>
      </c>
      <c r="C254" s="327" t="s">
        <v>552</v>
      </c>
      <c r="D254" s="327">
        <v>50.248073994006518</v>
      </c>
      <c r="E254" s="327">
        <v>565.1314864248078</v>
      </c>
      <c r="F254" s="327">
        <v>7.5093565144669999E-2</v>
      </c>
      <c r="G254" s="329">
        <v>636.65329743708867</v>
      </c>
      <c r="H254" s="329">
        <v>7.1603306499029697</v>
      </c>
      <c r="I254" s="329">
        <v>9.5145071374E-4</v>
      </c>
    </row>
    <row r="255" spans="1:9">
      <c r="A255" s="283" t="s">
        <v>3242</v>
      </c>
      <c r="B255" s="329" t="s">
        <v>496</v>
      </c>
      <c r="C255" s="327" t="s">
        <v>552</v>
      </c>
      <c r="D255" s="327" t="s">
        <v>496</v>
      </c>
      <c r="E255" s="327" t="s">
        <v>496</v>
      </c>
      <c r="F255" s="327" t="s">
        <v>496</v>
      </c>
      <c r="G255" s="329" t="s">
        <v>496</v>
      </c>
      <c r="H255" s="329">
        <v>2.1488777387999999E-3</v>
      </c>
      <c r="I255" s="329">
        <v>1.21293212369E-3</v>
      </c>
    </row>
    <row r="256" spans="1:9">
      <c r="A256" s="283" t="s">
        <v>3252</v>
      </c>
      <c r="B256" s="327" t="s">
        <v>523</v>
      </c>
      <c r="C256" s="327" t="s">
        <v>552</v>
      </c>
      <c r="D256" s="328" t="s">
        <v>189</v>
      </c>
      <c r="E256" s="328" t="s">
        <v>189</v>
      </c>
      <c r="F256" s="328" t="s">
        <v>189</v>
      </c>
      <c r="G256" s="327" t="s">
        <v>523</v>
      </c>
      <c r="H256" s="327" t="s">
        <v>523</v>
      </c>
      <c r="I256" s="327" t="s">
        <v>523</v>
      </c>
    </row>
    <row r="257" spans="1:9">
      <c r="A257" s="297" t="s">
        <v>583</v>
      </c>
      <c r="B257" s="327">
        <v>23342.475449176363</v>
      </c>
      <c r="C257" s="327" t="s">
        <v>552</v>
      </c>
      <c r="D257" s="328" t="s">
        <v>189</v>
      </c>
      <c r="E257" s="328" t="s">
        <v>189</v>
      </c>
      <c r="F257" s="328" t="s">
        <v>189</v>
      </c>
      <c r="G257" s="327">
        <v>1567.2923444890123</v>
      </c>
      <c r="H257" s="327">
        <v>0.73343558265860997</v>
      </c>
      <c r="I257" s="327">
        <v>7.4179466324320001E-2</v>
      </c>
    </row>
    <row r="258" spans="1:9">
      <c r="A258" s="283" t="s">
        <v>576</v>
      </c>
      <c r="B258" s="329">
        <v>23342.475449176363</v>
      </c>
      <c r="C258" s="327" t="s">
        <v>552</v>
      </c>
      <c r="D258" s="327">
        <v>67.143364802995393</v>
      </c>
      <c r="E258" s="327">
        <v>31.42064277867707</v>
      </c>
      <c r="F258" s="327">
        <v>3.17787487817353</v>
      </c>
      <c r="G258" s="329">
        <v>1567.2923444890123</v>
      </c>
      <c r="H258" s="329">
        <v>0.73343558265860997</v>
      </c>
      <c r="I258" s="329">
        <v>7.4179466324320001E-2</v>
      </c>
    </row>
    <row r="259" spans="1:9">
      <c r="A259" s="283" t="s">
        <v>577</v>
      </c>
      <c r="B259" s="329" t="s">
        <v>523</v>
      </c>
      <c r="C259" s="327" t="s">
        <v>552</v>
      </c>
      <c r="D259" s="327" t="s">
        <v>523</v>
      </c>
      <c r="E259" s="327" t="s">
        <v>523</v>
      </c>
      <c r="F259" s="327" t="s">
        <v>523</v>
      </c>
      <c r="G259" s="329" t="s">
        <v>523</v>
      </c>
      <c r="H259" s="329" t="s">
        <v>523</v>
      </c>
      <c r="I259" s="329" t="s">
        <v>523</v>
      </c>
    </row>
    <row r="260" spans="1:9">
      <c r="A260" s="283" t="s">
        <v>578</v>
      </c>
      <c r="B260" s="329" t="s">
        <v>523</v>
      </c>
      <c r="C260" s="327" t="s">
        <v>552</v>
      </c>
      <c r="D260" s="327" t="s">
        <v>523</v>
      </c>
      <c r="E260" s="327" t="s">
        <v>523</v>
      </c>
      <c r="F260" s="327" t="s">
        <v>523</v>
      </c>
      <c r="G260" s="329" t="s">
        <v>523</v>
      </c>
      <c r="H260" s="329" t="s">
        <v>523</v>
      </c>
      <c r="I260" s="329" t="s">
        <v>523</v>
      </c>
    </row>
    <row r="261" spans="1:9">
      <c r="A261" s="283" t="s">
        <v>3251</v>
      </c>
      <c r="B261" s="327" t="s">
        <v>523</v>
      </c>
      <c r="C261" s="327" t="s">
        <v>552</v>
      </c>
      <c r="D261" s="328" t="s">
        <v>189</v>
      </c>
      <c r="E261" s="328" t="s">
        <v>189</v>
      </c>
      <c r="F261" s="328" t="s">
        <v>189</v>
      </c>
      <c r="G261" s="327" t="s">
        <v>523</v>
      </c>
      <c r="H261" s="327" t="s">
        <v>523</v>
      </c>
      <c r="I261" s="327" t="s">
        <v>523</v>
      </c>
    </row>
    <row r="262" spans="1:9">
      <c r="A262" s="283" t="s">
        <v>555</v>
      </c>
      <c r="B262" s="329" t="s">
        <v>523</v>
      </c>
      <c r="C262" s="327" t="s">
        <v>552</v>
      </c>
      <c r="D262" s="327" t="s">
        <v>523</v>
      </c>
      <c r="E262" s="327" t="s">
        <v>523</v>
      </c>
      <c r="F262" s="327" t="s">
        <v>523</v>
      </c>
      <c r="G262" s="329" t="s">
        <v>523</v>
      </c>
      <c r="H262" s="329" t="s">
        <v>523</v>
      </c>
      <c r="I262" s="329" t="s">
        <v>523</v>
      </c>
    </row>
    <row r="263" spans="1:9">
      <c r="A263" s="283" t="s">
        <v>3242</v>
      </c>
      <c r="B263" s="329" t="s">
        <v>496</v>
      </c>
      <c r="C263" s="327" t="s">
        <v>552</v>
      </c>
      <c r="D263" s="327" t="s">
        <v>496</v>
      </c>
      <c r="E263" s="327" t="s">
        <v>521</v>
      </c>
      <c r="F263" s="327" t="s">
        <v>521</v>
      </c>
      <c r="G263" s="329" t="s">
        <v>496</v>
      </c>
      <c r="H263" s="329" t="s">
        <v>521</v>
      </c>
      <c r="I263" s="329" t="s">
        <v>521</v>
      </c>
    </row>
    <row r="264" spans="1:9">
      <c r="A264" s="283" t="s">
        <v>3252</v>
      </c>
      <c r="B264" s="327" t="s">
        <v>523</v>
      </c>
      <c r="C264" s="327" t="s">
        <v>552</v>
      </c>
      <c r="D264" s="328" t="s">
        <v>189</v>
      </c>
      <c r="E264" s="328" t="s">
        <v>189</v>
      </c>
      <c r="F264" s="328" t="s">
        <v>189</v>
      </c>
      <c r="G264" s="327" t="s">
        <v>523</v>
      </c>
      <c r="H264" s="327" t="s">
        <v>523</v>
      </c>
      <c r="I264" s="327" t="s">
        <v>523</v>
      </c>
    </row>
    <row r="265" spans="1:9">
      <c r="A265" s="297" t="s">
        <v>584</v>
      </c>
      <c r="B265" s="327" t="s">
        <v>523</v>
      </c>
      <c r="C265" s="327" t="s">
        <v>552</v>
      </c>
      <c r="D265" s="328" t="s">
        <v>189</v>
      </c>
      <c r="E265" s="328" t="s">
        <v>189</v>
      </c>
      <c r="F265" s="328" t="s">
        <v>189</v>
      </c>
      <c r="G265" s="327" t="s">
        <v>523</v>
      </c>
      <c r="H265" s="327" t="s">
        <v>528</v>
      </c>
      <c r="I265" s="327" t="s">
        <v>528</v>
      </c>
    </row>
    <row r="266" spans="1:9">
      <c r="A266" s="288" t="s">
        <v>585</v>
      </c>
      <c r="B266" s="327" t="s">
        <v>523</v>
      </c>
      <c r="C266" s="327" t="s">
        <v>552</v>
      </c>
      <c r="D266" s="328" t="s">
        <v>189</v>
      </c>
      <c r="E266" s="328" t="s">
        <v>189</v>
      </c>
      <c r="F266" s="328" t="s">
        <v>189</v>
      </c>
      <c r="G266" s="327" t="s">
        <v>523</v>
      </c>
      <c r="H266" s="327" t="s">
        <v>528</v>
      </c>
      <c r="I266" s="327" t="s">
        <v>528</v>
      </c>
    </row>
    <row r="267" spans="1:9">
      <c r="A267" s="294" t="s">
        <v>576</v>
      </c>
      <c r="B267" s="329" t="s">
        <v>523</v>
      </c>
      <c r="C267" s="327" t="s">
        <v>552</v>
      </c>
      <c r="D267" s="327" t="s">
        <v>523</v>
      </c>
      <c r="E267" s="327" t="s">
        <v>496</v>
      </c>
      <c r="F267" s="327" t="s">
        <v>496</v>
      </c>
      <c r="G267" s="329" t="s">
        <v>523</v>
      </c>
      <c r="H267" s="329" t="s">
        <v>496</v>
      </c>
      <c r="I267" s="329" t="s">
        <v>496</v>
      </c>
    </row>
    <row r="268" spans="1:9">
      <c r="A268" s="294" t="s">
        <v>586</v>
      </c>
      <c r="B268" s="329" t="s">
        <v>523</v>
      </c>
      <c r="C268" s="327" t="s">
        <v>552</v>
      </c>
      <c r="D268" s="327" t="s">
        <v>523</v>
      </c>
      <c r="E268" s="327" t="s">
        <v>496</v>
      </c>
      <c r="F268" s="327" t="s">
        <v>496</v>
      </c>
      <c r="G268" s="329" t="s">
        <v>523</v>
      </c>
      <c r="H268" s="329" t="s">
        <v>496</v>
      </c>
      <c r="I268" s="329" t="s">
        <v>496</v>
      </c>
    </row>
    <row r="269" spans="1:9">
      <c r="A269" s="294" t="s">
        <v>587</v>
      </c>
      <c r="B269" s="329" t="s">
        <v>523</v>
      </c>
      <c r="C269" s="327" t="s">
        <v>552</v>
      </c>
      <c r="D269" s="327" t="s">
        <v>523</v>
      </c>
      <c r="E269" s="327" t="s">
        <v>496</v>
      </c>
      <c r="F269" s="327" t="s">
        <v>496</v>
      </c>
      <c r="G269" s="329" t="s">
        <v>523</v>
      </c>
      <c r="H269" s="329" t="s">
        <v>496</v>
      </c>
      <c r="I269" s="329" t="s">
        <v>496</v>
      </c>
    </row>
    <row r="270" spans="1:9">
      <c r="A270" s="294" t="s">
        <v>588</v>
      </c>
      <c r="B270" s="327" t="s">
        <v>523</v>
      </c>
      <c r="C270" s="327" t="s">
        <v>552</v>
      </c>
      <c r="D270" s="328" t="s">
        <v>189</v>
      </c>
      <c r="E270" s="328" t="s">
        <v>189</v>
      </c>
      <c r="F270" s="328" t="s">
        <v>189</v>
      </c>
      <c r="G270" s="327" t="s">
        <v>523</v>
      </c>
      <c r="H270" s="327" t="s">
        <v>496</v>
      </c>
      <c r="I270" s="327" t="s">
        <v>496</v>
      </c>
    </row>
    <row r="271" spans="1:9">
      <c r="A271" s="294" t="s">
        <v>561</v>
      </c>
      <c r="B271" s="329" t="s">
        <v>523</v>
      </c>
      <c r="C271" s="327" t="s">
        <v>552</v>
      </c>
      <c r="D271" s="327" t="s">
        <v>523</v>
      </c>
      <c r="E271" s="327" t="s">
        <v>496</v>
      </c>
      <c r="F271" s="327" t="s">
        <v>496</v>
      </c>
      <c r="G271" s="329" t="s">
        <v>523</v>
      </c>
      <c r="H271" s="329" t="s">
        <v>496</v>
      </c>
      <c r="I271" s="329" t="s">
        <v>496</v>
      </c>
    </row>
    <row r="272" spans="1:9">
      <c r="A272" s="294" t="s">
        <v>92</v>
      </c>
      <c r="B272" s="329" t="s">
        <v>523</v>
      </c>
      <c r="C272" s="327" t="s">
        <v>552</v>
      </c>
      <c r="D272" s="327" t="s">
        <v>523</v>
      </c>
      <c r="E272" s="327" t="s">
        <v>496</v>
      </c>
      <c r="F272" s="327" t="s">
        <v>496</v>
      </c>
      <c r="G272" s="329" t="s">
        <v>523</v>
      </c>
      <c r="H272" s="329" t="s">
        <v>496</v>
      </c>
      <c r="I272" s="329" t="s">
        <v>496</v>
      </c>
    </row>
    <row r="273" spans="1:10">
      <c r="A273" s="294" t="s">
        <v>589</v>
      </c>
      <c r="B273" s="327" t="s">
        <v>523</v>
      </c>
      <c r="C273" s="327" t="s">
        <v>552</v>
      </c>
      <c r="D273" s="328" t="s">
        <v>189</v>
      </c>
      <c r="E273" s="328" t="s">
        <v>189</v>
      </c>
      <c r="F273" s="328" t="s">
        <v>189</v>
      </c>
      <c r="G273" s="327" t="s">
        <v>523</v>
      </c>
      <c r="H273" s="327" t="s">
        <v>494</v>
      </c>
      <c r="I273" s="327" t="s">
        <v>494</v>
      </c>
    </row>
    <row r="274" spans="1:10">
      <c r="A274" s="59" t="s">
        <v>507</v>
      </c>
      <c r="B274" s="327">
        <v>650576.52184247714</v>
      </c>
      <c r="C274" s="327" t="s">
        <v>552</v>
      </c>
      <c r="D274" s="328" t="s">
        <v>189</v>
      </c>
      <c r="E274" s="328" t="s">
        <v>189</v>
      </c>
      <c r="F274" s="328" t="s">
        <v>189</v>
      </c>
      <c r="G274" s="327">
        <v>46055.912865416671</v>
      </c>
      <c r="H274" s="327">
        <v>3.5201759225</v>
      </c>
      <c r="I274" s="327">
        <v>1.1264562951999999</v>
      </c>
    </row>
    <row r="275" spans="1:10">
      <c r="A275" s="283" t="s">
        <v>553</v>
      </c>
      <c r="B275" s="329">
        <v>650576.52184247714</v>
      </c>
      <c r="C275" s="327" t="s">
        <v>552</v>
      </c>
      <c r="D275" s="327">
        <v>70.79246071620166</v>
      </c>
      <c r="E275" s="327">
        <v>5.4108560704444404</v>
      </c>
      <c r="F275" s="327">
        <v>1.7314739425422201</v>
      </c>
      <c r="G275" s="329">
        <v>46055.912865416671</v>
      </c>
      <c r="H275" s="329">
        <v>3.5201759225</v>
      </c>
      <c r="I275" s="329">
        <v>1.1264562951999999</v>
      </c>
    </row>
    <row r="276" spans="1:10">
      <c r="A276" s="283" t="s">
        <v>554</v>
      </c>
      <c r="B276" s="329" t="s">
        <v>523</v>
      </c>
      <c r="C276" s="327" t="s">
        <v>552</v>
      </c>
      <c r="D276" s="327" t="s">
        <v>523</v>
      </c>
      <c r="E276" s="327" t="s">
        <v>523</v>
      </c>
      <c r="F276" s="327" t="s">
        <v>523</v>
      </c>
      <c r="G276" s="329" t="s">
        <v>523</v>
      </c>
      <c r="H276" s="329" t="s">
        <v>523</v>
      </c>
      <c r="I276" s="329" t="s">
        <v>523</v>
      </c>
    </row>
    <row r="277" spans="1:10">
      <c r="A277" s="283" t="s">
        <v>555</v>
      </c>
      <c r="B277" s="329" t="s">
        <v>496</v>
      </c>
      <c r="C277" s="327" t="s">
        <v>552</v>
      </c>
      <c r="D277" s="327" t="s">
        <v>496</v>
      </c>
      <c r="E277" s="327" t="s">
        <v>496</v>
      </c>
      <c r="F277" s="327" t="s">
        <v>496</v>
      </c>
      <c r="G277" s="329" t="s">
        <v>496</v>
      </c>
      <c r="H277" s="329" t="s">
        <v>496</v>
      </c>
      <c r="I277" s="329" t="s">
        <v>496</v>
      </c>
    </row>
    <row r="278" spans="1:10">
      <c r="A278" s="283" t="s">
        <v>3242</v>
      </c>
      <c r="B278" s="329" t="s">
        <v>496</v>
      </c>
      <c r="C278" s="327" t="s">
        <v>552</v>
      </c>
      <c r="D278" s="327" t="s">
        <v>496</v>
      </c>
      <c r="E278" s="327" t="s">
        <v>521</v>
      </c>
      <c r="F278" s="327" t="s">
        <v>521</v>
      </c>
      <c r="G278" s="329" t="s">
        <v>496</v>
      </c>
      <c r="H278" s="329" t="s">
        <v>521</v>
      </c>
      <c r="I278" s="329" t="s">
        <v>521</v>
      </c>
    </row>
    <row r="279" spans="1:10">
      <c r="A279" s="283" t="s">
        <v>3254</v>
      </c>
      <c r="B279" s="327" t="s">
        <v>496</v>
      </c>
      <c r="C279" s="327" t="s">
        <v>552</v>
      </c>
      <c r="D279" s="328" t="s">
        <v>189</v>
      </c>
      <c r="E279" s="328" t="s">
        <v>189</v>
      </c>
      <c r="F279" s="328" t="s">
        <v>189</v>
      </c>
      <c r="G279" s="327" t="s">
        <v>496</v>
      </c>
      <c r="H279" s="327" t="s">
        <v>494</v>
      </c>
      <c r="I279" s="327" t="s">
        <v>494</v>
      </c>
    </row>
    <row r="280" spans="1:10">
      <c r="A280" s="59" t="s">
        <v>3255</v>
      </c>
      <c r="B280" s="327">
        <v>546204.87037064438</v>
      </c>
      <c r="C280" s="327" t="s">
        <v>552</v>
      </c>
      <c r="D280" s="328" t="s">
        <v>189</v>
      </c>
      <c r="E280" s="328" t="s">
        <v>189</v>
      </c>
      <c r="F280" s="328" t="s">
        <v>189</v>
      </c>
      <c r="G280" s="327">
        <v>38024.136018348065</v>
      </c>
      <c r="H280" s="327">
        <v>16.174692701572852</v>
      </c>
      <c r="I280" s="327">
        <v>0.73291389331867995</v>
      </c>
    </row>
    <row r="281" spans="1:10">
      <c r="A281" s="283" t="s">
        <v>590</v>
      </c>
      <c r="B281" s="329">
        <v>270555.52902466076</v>
      </c>
      <c r="C281" s="327" t="s">
        <v>552</v>
      </c>
      <c r="D281" s="327">
        <v>71.174746954728036</v>
      </c>
      <c r="E281" s="327">
        <v>7.2747437896637797</v>
      </c>
      <c r="F281" s="327">
        <v>2.07984266172793</v>
      </c>
      <c r="G281" s="329">
        <v>19256.721315532806</v>
      </c>
      <c r="H281" s="329">
        <v>1.9682221545313501</v>
      </c>
      <c r="I281" s="329">
        <v>0.56271293163185998</v>
      </c>
    </row>
    <row r="282" spans="1:10">
      <c r="A282" s="283" t="s">
        <v>591</v>
      </c>
      <c r="B282" s="329">
        <v>275649.34134598356</v>
      </c>
      <c r="C282" s="327" t="s">
        <v>552</v>
      </c>
      <c r="D282" s="327">
        <v>68.084380725071952</v>
      </c>
      <c r="E282" s="327">
        <v>51.538198777011146</v>
      </c>
      <c r="F282" s="327">
        <v>0.61745462860799005</v>
      </c>
      <c r="G282" s="329">
        <v>18767.414702815262</v>
      </c>
      <c r="H282" s="329">
        <v>14.2064705470415</v>
      </c>
      <c r="I282" s="329">
        <v>0.17020096168682</v>
      </c>
    </row>
    <row r="283" spans="1:10">
      <c r="A283" s="283" t="s">
        <v>576</v>
      </c>
      <c r="B283" s="329" t="s">
        <v>496</v>
      </c>
      <c r="C283" s="327" t="s">
        <v>552</v>
      </c>
      <c r="D283" s="327" t="s">
        <v>496</v>
      </c>
      <c r="E283" s="327" t="s">
        <v>496</v>
      </c>
      <c r="F283" s="327" t="s">
        <v>496</v>
      </c>
      <c r="G283" s="329" t="s">
        <v>496</v>
      </c>
      <c r="H283" s="329" t="s">
        <v>496</v>
      </c>
      <c r="I283" s="329" t="s">
        <v>496</v>
      </c>
    </row>
    <row r="284" spans="1:10">
      <c r="A284" s="283" t="s">
        <v>3256</v>
      </c>
      <c r="B284" s="327" t="s">
        <v>523</v>
      </c>
      <c r="C284" s="327" t="s">
        <v>552</v>
      </c>
      <c r="D284" s="328" t="s">
        <v>189</v>
      </c>
      <c r="E284" s="328" t="s">
        <v>189</v>
      </c>
      <c r="F284" s="328" t="s">
        <v>189</v>
      </c>
      <c r="G284" s="327" t="s">
        <v>523</v>
      </c>
      <c r="H284" s="327" t="s">
        <v>494</v>
      </c>
      <c r="I284" s="327" t="s">
        <v>494</v>
      </c>
    </row>
    <row r="285" spans="1:10">
      <c r="A285" s="283" t="s">
        <v>555</v>
      </c>
      <c r="B285" s="329" t="s">
        <v>521</v>
      </c>
      <c r="C285" s="327" t="s">
        <v>552</v>
      </c>
      <c r="D285" s="327" t="s">
        <v>521</v>
      </c>
      <c r="E285" s="327" t="s">
        <v>496</v>
      </c>
      <c r="F285" s="327" t="s">
        <v>496</v>
      </c>
      <c r="G285" s="329" t="s">
        <v>521</v>
      </c>
      <c r="H285" s="329" t="s">
        <v>496</v>
      </c>
      <c r="I285" s="329" t="s">
        <v>496</v>
      </c>
      <c r="J285" s="57" t="s">
        <v>494</v>
      </c>
    </row>
    <row r="286" spans="1:10">
      <c r="A286" s="283" t="s">
        <v>3242</v>
      </c>
      <c r="B286" s="329" t="s">
        <v>496</v>
      </c>
      <c r="C286" s="327" t="s">
        <v>552</v>
      </c>
      <c r="D286" s="327" t="s">
        <v>496</v>
      </c>
      <c r="E286" s="327" t="s">
        <v>521</v>
      </c>
      <c r="F286" s="327" t="s">
        <v>521</v>
      </c>
      <c r="G286" s="329" t="s">
        <v>496</v>
      </c>
      <c r="H286" s="329" t="s">
        <v>521</v>
      </c>
      <c r="I286" s="329" t="s">
        <v>521</v>
      </c>
      <c r="J286" s="57" t="s">
        <v>494</v>
      </c>
    </row>
    <row r="287" spans="1:10">
      <c r="A287" s="283" t="s">
        <v>3257</v>
      </c>
      <c r="B287" s="327" t="s">
        <v>523</v>
      </c>
      <c r="C287" s="327" t="s">
        <v>552</v>
      </c>
      <c r="D287" s="328" t="s">
        <v>189</v>
      </c>
      <c r="E287" s="328" t="s">
        <v>189</v>
      </c>
      <c r="F287" s="328" t="s">
        <v>189</v>
      </c>
      <c r="G287" s="327" t="s">
        <v>523</v>
      </c>
      <c r="H287" s="327" t="s">
        <v>494</v>
      </c>
      <c r="I287" s="327" t="s">
        <v>494</v>
      </c>
      <c r="J287" s="57" t="s">
        <v>494</v>
      </c>
    </row>
    <row r="288" spans="1:10">
      <c r="A288" s="59" t="s">
        <v>3258</v>
      </c>
      <c r="B288" s="327">
        <v>644614.3919557624</v>
      </c>
      <c r="C288" s="327" t="s">
        <v>552</v>
      </c>
      <c r="D288" s="328" t="s">
        <v>189</v>
      </c>
      <c r="E288" s="328" t="s">
        <v>189</v>
      </c>
      <c r="F288" s="328" t="s">
        <v>189</v>
      </c>
      <c r="G288" s="327">
        <v>32390.631664594664</v>
      </c>
      <c r="H288" s="327">
        <v>42.78562494471668</v>
      </c>
      <c r="I288" s="327">
        <v>22.8286814646106</v>
      </c>
      <c r="J288" s="57" t="s">
        <v>494</v>
      </c>
    </row>
    <row r="289" spans="1:10">
      <c r="A289" s="291" t="s">
        <v>553</v>
      </c>
      <c r="B289" s="327" t="s">
        <v>592</v>
      </c>
      <c r="C289" s="327" t="s">
        <v>552</v>
      </c>
      <c r="D289" s="327" t="s">
        <v>592</v>
      </c>
      <c r="E289" s="327" t="s">
        <v>592</v>
      </c>
      <c r="F289" s="327" t="s">
        <v>592</v>
      </c>
      <c r="G289" s="327" t="s">
        <v>592</v>
      </c>
      <c r="H289" s="327">
        <v>40.930380256173969</v>
      </c>
      <c r="I289" s="327">
        <v>22.744244376797859</v>
      </c>
      <c r="J289" s="57" t="s">
        <v>494</v>
      </c>
    </row>
    <row r="290" spans="1:10">
      <c r="A290" s="291" t="s">
        <v>554</v>
      </c>
      <c r="B290" s="327" t="s">
        <v>523</v>
      </c>
      <c r="C290" s="327" t="s">
        <v>552</v>
      </c>
      <c r="D290" s="327" t="s">
        <v>523</v>
      </c>
      <c r="E290" s="327" t="s">
        <v>523</v>
      </c>
      <c r="F290" s="327" t="s">
        <v>523</v>
      </c>
      <c r="G290" s="327" t="s">
        <v>523</v>
      </c>
      <c r="H290" s="327" t="s">
        <v>523</v>
      </c>
      <c r="I290" s="327" t="s">
        <v>523</v>
      </c>
      <c r="J290" s="57" t="s">
        <v>494</v>
      </c>
    </row>
    <row r="291" spans="1:10">
      <c r="A291" s="291" t="s">
        <v>555</v>
      </c>
      <c r="B291" s="327">
        <v>644614.3919557624</v>
      </c>
      <c r="C291" s="327" t="s">
        <v>552</v>
      </c>
      <c r="D291" s="327">
        <v>50.248073994006511</v>
      </c>
      <c r="E291" s="327">
        <v>2.8780689846434999</v>
      </c>
      <c r="F291" s="327">
        <v>0.13098852409508999</v>
      </c>
      <c r="G291" s="327">
        <v>32390.631664594664</v>
      </c>
      <c r="H291" s="327">
        <v>1.8552446885427101</v>
      </c>
      <c r="I291" s="327">
        <v>8.4437087812739994E-2</v>
      </c>
      <c r="J291" s="57" t="s">
        <v>494</v>
      </c>
    </row>
    <row r="292" spans="1:10">
      <c r="A292" s="291" t="s">
        <v>3245</v>
      </c>
      <c r="B292" s="327" t="s">
        <v>568</v>
      </c>
      <c r="C292" s="327" t="s">
        <v>552</v>
      </c>
      <c r="D292" s="327" t="s">
        <v>568</v>
      </c>
      <c r="E292" s="327" t="s">
        <v>523</v>
      </c>
      <c r="F292" s="327" t="s">
        <v>523</v>
      </c>
      <c r="G292" s="327" t="s">
        <v>568</v>
      </c>
      <c r="H292" s="327" t="s">
        <v>523</v>
      </c>
      <c r="I292" s="327" t="s">
        <v>523</v>
      </c>
      <c r="J292" s="57" t="s">
        <v>494</v>
      </c>
    </row>
    <row r="293" spans="1:10">
      <c r="A293" s="291" t="s">
        <v>3247</v>
      </c>
      <c r="B293" s="327" t="s">
        <v>496</v>
      </c>
      <c r="C293" s="327" t="s">
        <v>552</v>
      </c>
      <c r="D293" s="327" t="s">
        <v>496</v>
      </c>
      <c r="E293" s="327" t="s">
        <v>593</v>
      </c>
      <c r="F293" s="327" t="s">
        <v>593</v>
      </c>
      <c r="G293" s="327" t="s">
        <v>496</v>
      </c>
      <c r="H293" s="327" t="s">
        <v>593</v>
      </c>
      <c r="I293" s="327" t="s">
        <v>593</v>
      </c>
      <c r="J293" s="57" t="s">
        <v>494</v>
      </c>
    </row>
    <row r="294" spans="1:10">
      <c r="A294" s="298" t="s">
        <v>594</v>
      </c>
      <c r="B294" s="327">
        <v>644614.3919557624</v>
      </c>
      <c r="C294" s="327" t="s">
        <v>552</v>
      </c>
      <c r="D294" s="328" t="s">
        <v>189</v>
      </c>
      <c r="E294" s="328" t="s">
        <v>189</v>
      </c>
      <c r="F294" s="328" t="s">
        <v>189</v>
      </c>
      <c r="G294" s="327">
        <v>32390.631664594664</v>
      </c>
      <c r="H294" s="327" t="s">
        <v>593</v>
      </c>
      <c r="I294" s="327" t="s">
        <v>593</v>
      </c>
      <c r="J294" s="57" t="s">
        <v>494</v>
      </c>
    </row>
    <row r="295" spans="1:10">
      <c r="A295" s="291" t="s">
        <v>553</v>
      </c>
      <c r="B295" s="329" t="s">
        <v>521</v>
      </c>
      <c r="C295" s="327" t="s">
        <v>552</v>
      </c>
      <c r="D295" s="327" t="s">
        <v>521</v>
      </c>
      <c r="E295" s="327" t="s">
        <v>521</v>
      </c>
      <c r="F295" s="327" t="s">
        <v>521</v>
      </c>
      <c r="G295" s="329" t="s">
        <v>521</v>
      </c>
      <c r="H295" s="329" t="s">
        <v>521</v>
      </c>
      <c r="I295" s="329" t="s">
        <v>521</v>
      </c>
      <c r="J295" s="57" t="s">
        <v>494</v>
      </c>
    </row>
    <row r="296" spans="1:10">
      <c r="A296" s="291" t="s">
        <v>554</v>
      </c>
      <c r="B296" s="329" t="s">
        <v>523</v>
      </c>
      <c r="C296" s="327" t="s">
        <v>552</v>
      </c>
      <c r="D296" s="327" t="s">
        <v>523</v>
      </c>
      <c r="E296" s="327" t="s">
        <v>523</v>
      </c>
      <c r="F296" s="327" t="s">
        <v>523</v>
      </c>
      <c r="G296" s="329" t="s">
        <v>523</v>
      </c>
      <c r="H296" s="329" t="s">
        <v>523</v>
      </c>
      <c r="I296" s="329" t="s">
        <v>523</v>
      </c>
      <c r="J296" s="57" t="s">
        <v>494</v>
      </c>
    </row>
    <row r="297" spans="1:10">
      <c r="A297" s="291" t="s">
        <v>555</v>
      </c>
      <c r="B297" s="329">
        <v>644614.3919557624</v>
      </c>
      <c r="C297" s="327" t="s">
        <v>552</v>
      </c>
      <c r="D297" s="327">
        <v>50.248073994006511</v>
      </c>
      <c r="E297" s="327" t="s">
        <v>521</v>
      </c>
      <c r="F297" s="327" t="s">
        <v>521</v>
      </c>
      <c r="G297" s="329">
        <v>32390.631664594664</v>
      </c>
      <c r="H297" s="329" t="s">
        <v>521</v>
      </c>
      <c r="I297" s="329" t="s">
        <v>521</v>
      </c>
      <c r="J297" s="57" t="s">
        <v>494</v>
      </c>
    </row>
    <row r="298" spans="1:10">
      <c r="A298" s="291" t="s">
        <v>3245</v>
      </c>
      <c r="B298" s="329" t="s">
        <v>496</v>
      </c>
      <c r="C298" s="327" t="s">
        <v>552</v>
      </c>
      <c r="D298" s="327" t="s">
        <v>496</v>
      </c>
      <c r="E298" s="327" t="s">
        <v>523</v>
      </c>
      <c r="F298" s="327" t="s">
        <v>523</v>
      </c>
      <c r="G298" s="329" t="s">
        <v>496</v>
      </c>
      <c r="H298" s="329" t="s">
        <v>523</v>
      </c>
      <c r="I298" s="329" t="s">
        <v>523</v>
      </c>
      <c r="J298" s="57" t="s">
        <v>494</v>
      </c>
    </row>
    <row r="299" spans="1:10">
      <c r="A299" s="291" t="s">
        <v>3247</v>
      </c>
      <c r="B299" s="329" t="s">
        <v>496</v>
      </c>
      <c r="C299" s="327" t="s">
        <v>552</v>
      </c>
      <c r="D299" s="327" t="s">
        <v>496</v>
      </c>
      <c r="E299" s="327" t="s">
        <v>523</v>
      </c>
      <c r="F299" s="327" t="s">
        <v>523</v>
      </c>
      <c r="G299" s="329" t="s">
        <v>496</v>
      </c>
      <c r="H299" s="329" t="s">
        <v>523</v>
      </c>
      <c r="I299" s="329" t="s">
        <v>523</v>
      </c>
      <c r="J299" s="57" t="s">
        <v>494</v>
      </c>
    </row>
    <row r="300" spans="1:10">
      <c r="A300" s="298" t="s">
        <v>3259</v>
      </c>
      <c r="B300" s="327" t="s">
        <v>568</v>
      </c>
      <c r="C300" s="327" t="s">
        <v>552</v>
      </c>
      <c r="D300" s="328" t="s">
        <v>189</v>
      </c>
      <c r="E300" s="328" t="s">
        <v>189</v>
      </c>
      <c r="F300" s="328" t="s">
        <v>189</v>
      </c>
      <c r="G300" s="327" t="s">
        <v>568</v>
      </c>
      <c r="H300" s="327">
        <v>42.78562494471668</v>
      </c>
      <c r="I300" s="327">
        <v>22.8286814646106</v>
      </c>
      <c r="J300" s="57" t="s">
        <v>494</v>
      </c>
    </row>
    <row r="301" spans="1:10">
      <c r="A301" s="287" t="s">
        <v>595</v>
      </c>
      <c r="B301" s="327" t="s">
        <v>568</v>
      </c>
      <c r="C301" s="327" t="s">
        <v>552</v>
      </c>
      <c r="D301" s="328" t="s">
        <v>189</v>
      </c>
      <c r="E301" s="328" t="s">
        <v>189</v>
      </c>
      <c r="F301" s="328" t="s">
        <v>189</v>
      </c>
      <c r="G301" s="327" t="s">
        <v>568</v>
      </c>
      <c r="H301" s="327">
        <v>42.78562494471668</v>
      </c>
      <c r="I301" s="327">
        <v>22.8286814646106</v>
      </c>
      <c r="J301" s="57" t="s">
        <v>494</v>
      </c>
    </row>
    <row r="302" spans="1:10">
      <c r="A302" s="288" t="s">
        <v>559</v>
      </c>
      <c r="B302" s="329" t="s">
        <v>496</v>
      </c>
      <c r="C302" s="327" t="s">
        <v>552</v>
      </c>
      <c r="D302" s="327" t="s">
        <v>496</v>
      </c>
      <c r="E302" s="327" t="s">
        <v>496</v>
      </c>
      <c r="F302" s="327" t="s">
        <v>496</v>
      </c>
      <c r="G302" s="329" t="s">
        <v>496</v>
      </c>
      <c r="H302" s="329">
        <v>40.930380256173969</v>
      </c>
      <c r="I302" s="329">
        <v>22.744244376797859</v>
      </c>
      <c r="J302" s="57" t="s">
        <v>494</v>
      </c>
    </row>
    <row r="303" spans="1:10">
      <c r="A303" s="288" t="s">
        <v>560</v>
      </c>
      <c r="B303" s="329" t="s">
        <v>523</v>
      </c>
      <c r="C303" s="327" t="s">
        <v>552</v>
      </c>
      <c r="D303" s="327" t="s">
        <v>523</v>
      </c>
      <c r="E303" s="327" t="s">
        <v>523</v>
      </c>
      <c r="F303" s="327" t="s">
        <v>523</v>
      </c>
      <c r="G303" s="329" t="s">
        <v>523</v>
      </c>
      <c r="H303" s="329" t="s">
        <v>523</v>
      </c>
      <c r="I303" s="329" t="s">
        <v>523</v>
      </c>
      <c r="J303" s="57" t="s">
        <v>494</v>
      </c>
    </row>
    <row r="304" spans="1:10">
      <c r="A304" s="288" t="s">
        <v>561</v>
      </c>
      <c r="B304" s="329" t="s">
        <v>496</v>
      </c>
      <c r="C304" s="327" t="s">
        <v>552</v>
      </c>
      <c r="D304" s="327" t="s">
        <v>496</v>
      </c>
      <c r="E304" s="327" t="s">
        <v>496</v>
      </c>
      <c r="F304" s="327" t="s">
        <v>496</v>
      </c>
      <c r="G304" s="329" t="s">
        <v>496</v>
      </c>
      <c r="H304" s="329">
        <v>1.8552446885427101</v>
      </c>
      <c r="I304" s="329">
        <v>8.4437087812739994E-2</v>
      </c>
      <c r="J304" s="57" t="s">
        <v>494</v>
      </c>
    </row>
    <row r="305" spans="1:10">
      <c r="A305" s="288" t="s">
        <v>562</v>
      </c>
      <c r="B305" s="329" t="s">
        <v>523</v>
      </c>
      <c r="C305" s="327" t="s">
        <v>552</v>
      </c>
      <c r="D305" s="327" t="s">
        <v>523</v>
      </c>
      <c r="E305" s="327" t="s">
        <v>523</v>
      </c>
      <c r="F305" s="327" t="s">
        <v>523</v>
      </c>
      <c r="G305" s="329" t="s">
        <v>523</v>
      </c>
      <c r="H305" s="329" t="s">
        <v>523</v>
      </c>
      <c r="I305" s="329" t="s">
        <v>523</v>
      </c>
      <c r="J305" s="57" t="s">
        <v>494</v>
      </c>
    </row>
    <row r="306" spans="1:10">
      <c r="A306" s="288" t="s">
        <v>92</v>
      </c>
      <c r="B306" s="329" t="s">
        <v>496</v>
      </c>
      <c r="C306" s="327" t="s">
        <v>552</v>
      </c>
      <c r="D306" s="327" t="s">
        <v>496</v>
      </c>
      <c r="E306" s="327" t="s">
        <v>521</v>
      </c>
      <c r="F306" s="327" t="s">
        <v>521</v>
      </c>
      <c r="G306" s="329" t="s">
        <v>496</v>
      </c>
      <c r="H306" s="329" t="s">
        <v>521</v>
      </c>
      <c r="I306" s="329" t="s">
        <v>521</v>
      </c>
      <c r="J306" s="57" t="s">
        <v>494</v>
      </c>
    </row>
    <row r="307" spans="1:10">
      <c r="A307" s="284" t="s">
        <v>596</v>
      </c>
      <c r="B307" s="327">
        <v>11350565.440672889</v>
      </c>
      <c r="C307" s="327" t="s">
        <v>552</v>
      </c>
      <c r="D307" s="328" t="s">
        <v>189</v>
      </c>
      <c r="E307" s="328" t="s">
        <v>189</v>
      </c>
      <c r="F307" s="328" t="s">
        <v>189</v>
      </c>
      <c r="G307" s="327">
        <v>586285.4434706961</v>
      </c>
      <c r="H307" s="327">
        <v>205.34813377159594</v>
      </c>
      <c r="I307" s="327">
        <v>4.1002059296026401</v>
      </c>
      <c r="J307" s="327" t="s">
        <v>556</v>
      </c>
    </row>
    <row r="308" spans="1:10">
      <c r="A308" s="283" t="s">
        <v>553</v>
      </c>
      <c r="B308" s="327">
        <v>2244284.3614724921</v>
      </c>
      <c r="C308" s="327" t="s">
        <v>552</v>
      </c>
      <c r="D308" s="327">
        <v>67.197268126614205</v>
      </c>
      <c r="E308" s="327">
        <v>9.4999509612768396</v>
      </c>
      <c r="F308" s="327">
        <v>0.57001685543420999</v>
      </c>
      <c r="G308" s="327">
        <v>150809.77799023423</v>
      </c>
      <c r="H308" s="327">
        <v>21.320591377149189</v>
      </c>
      <c r="I308" s="327">
        <v>1.2792799144267299</v>
      </c>
      <c r="J308" s="327" t="s">
        <v>494</v>
      </c>
    </row>
    <row r="309" spans="1:10">
      <c r="A309" s="283" t="s">
        <v>554</v>
      </c>
      <c r="B309" s="327">
        <v>112366.54296457814</v>
      </c>
      <c r="C309" s="327" t="s">
        <v>552</v>
      </c>
      <c r="D309" s="327">
        <v>90.475845936581024</v>
      </c>
      <c r="E309" s="327">
        <v>31.31951642816826</v>
      </c>
      <c r="F309" s="327">
        <v>1.4249999999999701</v>
      </c>
      <c r="G309" s="327">
        <v>10166.458029689384</v>
      </c>
      <c r="H309" s="327">
        <v>3.5192657883555798</v>
      </c>
      <c r="I309" s="327">
        <v>0.16012232372452001</v>
      </c>
      <c r="J309" s="327" t="s">
        <v>494</v>
      </c>
    </row>
    <row r="310" spans="1:10">
      <c r="A310" s="283" t="s">
        <v>555</v>
      </c>
      <c r="B310" s="327">
        <v>8464063.9996716734</v>
      </c>
      <c r="C310" s="327" t="s">
        <v>552</v>
      </c>
      <c r="D310" s="327">
        <v>50.248817526340829</v>
      </c>
      <c r="E310" s="327">
        <v>4.4986853631150696</v>
      </c>
      <c r="F310" s="327">
        <v>8.9994847365319999E-2</v>
      </c>
      <c r="G310" s="327">
        <v>425309.20745077246</v>
      </c>
      <c r="H310" s="327">
        <v>38.07716082779217</v>
      </c>
      <c r="I310" s="327">
        <v>0.76172214774073999</v>
      </c>
      <c r="J310" s="327" t="s">
        <v>494</v>
      </c>
    </row>
    <row r="311" spans="1:10">
      <c r="A311" s="283" t="s">
        <v>3240</v>
      </c>
      <c r="B311" s="327" t="s">
        <v>523</v>
      </c>
      <c r="C311" s="327" t="s">
        <v>552</v>
      </c>
      <c r="D311" s="327" t="s">
        <v>523</v>
      </c>
      <c r="E311" s="327" t="s">
        <v>523</v>
      </c>
      <c r="F311" s="327" t="s">
        <v>523</v>
      </c>
      <c r="G311" s="327" t="s">
        <v>523</v>
      </c>
      <c r="H311" s="327" t="s">
        <v>523</v>
      </c>
      <c r="I311" s="327" t="s">
        <v>523</v>
      </c>
      <c r="J311" s="327" t="s">
        <v>523</v>
      </c>
    </row>
    <row r="312" spans="1:10">
      <c r="A312" s="283" t="s">
        <v>3241</v>
      </c>
      <c r="B312" s="327" t="s">
        <v>523</v>
      </c>
      <c r="C312" s="327" t="s">
        <v>552</v>
      </c>
      <c r="D312" s="327" t="s">
        <v>523</v>
      </c>
      <c r="E312" s="327" t="s">
        <v>523</v>
      </c>
      <c r="F312" s="327" t="s">
        <v>523</v>
      </c>
      <c r="G312" s="327" t="s">
        <v>523</v>
      </c>
      <c r="H312" s="327" t="s">
        <v>523</v>
      </c>
      <c r="I312" s="327" t="s">
        <v>523</v>
      </c>
      <c r="J312" s="327" t="s">
        <v>523</v>
      </c>
    </row>
    <row r="313" spans="1:10">
      <c r="A313" s="283" t="s">
        <v>3242</v>
      </c>
      <c r="B313" s="327">
        <v>529850.53656414582</v>
      </c>
      <c r="C313" s="327" t="s">
        <v>552</v>
      </c>
      <c r="D313" s="327">
        <v>97.591405250278996</v>
      </c>
      <c r="E313" s="327">
        <v>268.8137615220773</v>
      </c>
      <c r="F313" s="327">
        <v>3.5841834869610198</v>
      </c>
      <c r="G313" s="327">
        <v>51708.858435909322</v>
      </c>
      <c r="H313" s="327">
        <v>142.43111577829899</v>
      </c>
      <c r="I313" s="327">
        <v>1.8990815437106501</v>
      </c>
      <c r="J313" s="327" t="s">
        <v>494</v>
      </c>
    </row>
    <row r="314" spans="1:10">
      <c r="A314" s="296" t="s">
        <v>3260</v>
      </c>
      <c r="B314" s="327">
        <v>4223544.2202831479</v>
      </c>
      <c r="C314" s="327" t="s">
        <v>552</v>
      </c>
      <c r="D314" s="328" t="s">
        <v>189</v>
      </c>
      <c r="E314" s="328" t="s">
        <v>189</v>
      </c>
      <c r="F314" s="328" t="s">
        <v>189</v>
      </c>
      <c r="G314" s="327">
        <v>227130.02298152124</v>
      </c>
      <c r="H314" s="327">
        <v>43.127051806573057</v>
      </c>
      <c r="I314" s="327">
        <v>1.1609958550767701</v>
      </c>
      <c r="J314" s="327" t="s">
        <v>556</v>
      </c>
    </row>
    <row r="315" spans="1:10">
      <c r="A315" s="283" t="s">
        <v>553</v>
      </c>
      <c r="B315" s="327">
        <v>802613.81053188839</v>
      </c>
      <c r="C315" s="327" t="s">
        <v>552</v>
      </c>
      <c r="D315" s="327">
        <v>68.457376341550798</v>
      </c>
      <c r="E315" s="327">
        <v>9.5</v>
      </c>
      <c r="F315" s="327">
        <v>0.56999999999999995</v>
      </c>
      <c r="G315" s="327">
        <v>54944.835684507634</v>
      </c>
      <c r="H315" s="327">
        <v>7.6248312000529399</v>
      </c>
      <c r="I315" s="327">
        <v>0.45748987200317998</v>
      </c>
      <c r="J315" s="327" t="s">
        <v>494</v>
      </c>
    </row>
    <row r="316" spans="1:10">
      <c r="A316" s="283" t="s">
        <v>554</v>
      </c>
      <c r="B316" s="327">
        <v>102339.36264828738</v>
      </c>
      <c r="C316" s="327" t="s">
        <v>552</v>
      </c>
      <c r="D316" s="327">
        <v>90.484267022339296</v>
      </c>
      <c r="E316" s="327">
        <v>9.5</v>
      </c>
      <c r="F316" s="327">
        <v>1.425</v>
      </c>
      <c r="G316" s="327">
        <v>9260.1022167636511</v>
      </c>
      <c r="H316" s="327">
        <v>0.97222394515873001</v>
      </c>
      <c r="I316" s="327">
        <v>0.14583359177381</v>
      </c>
      <c r="J316" s="327" t="s">
        <v>494</v>
      </c>
    </row>
    <row r="317" spans="1:10">
      <c r="A317" s="283" t="s">
        <v>555</v>
      </c>
      <c r="B317" s="327">
        <v>3242414.5271654259</v>
      </c>
      <c r="C317" s="327" t="s">
        <v>552</v>
      </c>
      <c r="D317" s="327">
        <v>50.248073994006511</v>
      </c>
      <c r="E317" s="327">
        <v>4.5</v>
      </c>
      <c r="F317" s="327">
        <v>0.09</v>
      </c>
      <c r="G317" s="327">
        <v>162925.08508024996</v>
      </c>
      <c r="H317" s="327">
        <v>14.590865372244419</v>
      </c>
      <c r="I317" s="327">
        <v>0.29181730744488998</v>
      </c>
      <c r="J317" s="327" t="s">
        <v>494</v>
      </c>
    </row>
    <row r="318" spans="1:10">
      <c r="A318" s="283" t="s">
        <v>3240</v>
      </c>
      <c r="B318" s="327" t="s">
        <v>523</v>
      </c>
      <c r="C318" s="327" t="s">
        <v>552</v>
      </c>
      <c r="D318" s="327" t="s">
        <v>523</v>
      </c>
      <c r="E318" s="327" t="s">
        <v>523</v>
      </c>
      <c r="F318" s="327" t="s">
        <v>523</v>
      </c>
      <c r="G318" s="327" t="s">
        <v>523</v>
      </c>
      <c r="H318" s="327" t="s">
        <v>523</v>
      </c>
      <c r="I318" s="327" t="s">
        <v>523</v>
      </c>
      <c r="J318" s="327" t="s">
        <v>523</v>
      </c>
    </row>
    <row r="319" spans="1:10">
      <c r="A319" s="283" t="s">
        <v>3241</v>
      </c>
      <c r="B319" s="327" t="s">
        <v>523</v>
      </c>
      <c r="C319" s="327" t="s">
        <v>552</v>
      </c>
      <c r="D319" s="327" t="s">
        <v>523</v>
      </c>
      <c r="E319" s="327" t="s">
        <v>523</v>
      </c>
      <c r="F319" s="327" t="s">
        <v>523</v>
      </c>
      <c r="G319" s="327" t="s">
        <v>523</v>
      </c>
      <c r="H319" s="327" t="s">
        <v>523</v>
      </c>
      <c r="I319" s="327" t="s">
        <v>523</v>
      </c>
      <c r="J319" s="327" t="s">
        <v>523</v>
      </c>
    </row>
    <row r="320" spans="1:10">
      <c r="A320" s="283" t="s">
        <v>3242</v>
      </c>
      <c r="B320" s="327">
        <v>76176.519937545774</v>
      </c>
      <c r="C320" s="327" t="s">
        <v>552</v>
      </c>
      <c r="D320" s="327">
        <v>96.731829689896188</v>
      </c>
      <c r="E320" s="327">
        <v>261.74904426540229</v>
      </c>
      <c r="F320" s="327">
        <v>3.4899872568719901</v>
      </c>
      <c r="G320" s="327">
        <v>7368.6941529676596</v>
      </c>
      <c r="H320" s="327">
        <v>19.939131289116968</v>
      </c>
      <c r="I320" s="327">
        <v>0.26585508385488998</v>
      </c>
      <c r="J320" s="327" t="s">
        <v>494</v>
      </c>
    </row>
    <row r="321" spans="1:10">
      <c r="A321" s="288" t="s">
        <v>597</v>
      </c>
      <c r="B321" s="327">
        <v>4223544.2202831479</v>
      </c>
      <c r="C321" s="327" t="s">
        <v>552</v>
      </c>
      <c r="D321" s="328" t="s">
        <v>189</v>
      </c>
      <c r="E321" s="328" t="s">
        <v>189</v>
      </c>
      <c r="F321" s="328" t="s">
        <v>189</v>
      </c>
      <c r="G321" s="327">
        <v>227130.02298152124</v>
      </c>
      <c r="H321" s="327">
        <v>43.127051806573057</v>
      </c>
      <c r="I321" s="327">
        <v>1.1609958550767701</v>
      </c>
      <c r="J321" s="327" t="s">
        <v>556</v>
      </c>
    </row>
    <row r="322" spans="1:10">
      <c r="A322" s="294" t="s">
        <v>559</v>
      </c>
      <c r="B322" s="329">
        <v>802613.81053188839</v>
      </c>
      <c r="C322" s="327" t="s">
        <v>552</v>
      </c>
      <c r="D322" s="327">
        <v>68.457376341550798</v>
      </c>
      <c r="E322" s="327">
        <v>9.5</v>
      </c>
      <c r="F322" s="327">
        <v>0.56999999999999995</v>
      </c>
      <c r="G322" s="329">
        <v>54944.835684507634</v>
      </c>
      <c r="H322" s="329">
        <v>7.6248312000529399</v>
      </c>
      <c r="I322" s="329">
        <v>0.45748987200317998</v>
      </c>
      <c r="J322" s="329" t="s">
        <v>494</v>
      </c>
    </row>
    <row r="323" spans="1:10">
      <c r="A323" s="294" t="s">
        <v>560</v>
      </c>
      <c r="B323" s="329">
        <v>102339.36264828738</v>
      </c>
      <c r="C323" s="327" t="s">
        <v>552</v>
      </c>
      <c r="D323" s="327">
        <v>90.484267022339296</v>
      </c>
      <c r="E323" s="327">
        <v>9.5</v>
      </c>
      <c r="F323" s="327">
        <v>1.425</v>
      </c>
      <c r="G323" s="329">
        <v>9260.1022167636511</v>
      </c>
      <c r="H323" s="329">
        <v>0.97222394515873001</v>
      </c>
      <c r="I323" s="329">
        <v>0.14583359177381</v>
      </c>
      <c r="J323" s="329" t="s">
        <v>494</v>
      </c>
    </row>
    <row r="324" spans="1:10">
      <c r="A324" s="294" t="s">
        <v>561</v>
      </c>
      <c r="B324" s="329">
        <v>3242414.5271654259</v>
      </c>
      <c r="C324" s="327" t="s">
        <v>552</v>
      </c>
      <c r="D324" s="327">
        <v>50.248073994006511</v>
      </c>
      <c r="E324" s="327">
        <v>4.5</v>
      </c>
      <c r="F324" s="327">
        <v>0.09</v>
      </c>
      <c r="G324" s="329">
        <v>162925.08508024996</v>
      </c>
      <c r="H324" s="329">
        <v>14.590865372244419</v>
      </c>
      <c r="I324" s="329">
        <v>0.29181730744488998</v>
      </c>
      <c r="J324" s="329" t="s">
        <v>494</v>
      </c>
    </row>
    <row r="325" spans="1:10">
      <c r="A325" s="294" t="s">
        <v>562</v>
      </c>
      <c r="B325" s="329" t="s">
        <v>523</v>
      </c>
      <c r="C325" s="327" t="s">
        <v>552</v>
      </c>
      <c r="D325" s="327" t="s">
        <v>523</v>
      </c>
      <c r="E325" s="327" t="s">
        <v>523</v>
      </c>
      <c r="F325" s="327" t="s">
        <v>523</v>
      </c>
      <c r="G325" s="329" t="s">
        <v>523</v>
      </c>
      <c r="H325" s="329" t="s">
        <v>523</v>
      </c>
      <c r="I325" s="329" t="s">
        <v>523</v>
      </c>
      <c r="J325" s="329" t="s">
        <v>523</v>
      </c>
    </row>
    <row r="326" spans="1:10">
      <c r="A326" s="294" t="s">
        <v>563</v>
      </c>
      <c r="B326" s="329" t="s">
        <v>523</v>
      </c>
      <c r="C326" s="327" t="s">
        <v>552</v>
      </c>
      <c r="D326" s="327" t="s">
        <v>523</v>
      </c>
      <c r="E326" s="327" t="s">
        <v>523</v>
      </c>
      <c r="F326" s="327" t="s">
        <v>523</v>
      </c>
      <c r="G326" s="329" t="s">
        <v>523</v>
      </c>
      <c r="H326" s="329" t="s">
        <v>523</v>
      </c>
      <c r="I326" s="329" t="s">
        <v>523</v>
      </c>
      <c r="J326" s="329" t="s">
        <v>523</v>
      </c>
    </row>
    <row r="327" spans="1:10">
      <c r="A327" s="294" t="s">
        <v>92</v>
      </c>
      <c r="B327" s="329">
        <v>76176.519937545774</v>
      </c>
      <c r="C327" s="327" t="s">
        <v>552</v>
      </c>
      <c r="D327" s="327">
        <v>96.731829689896188</v>
      </c>
      <c r="E327" s="327">
        <v>261.74904426540229</v>
      </c>
      <c r="F327" s="327">
        <v>3.4899872568719901</v>
      </c>
      <c r="G327" s="329">
        <v>7368.6941529676596</v>
      </c>
      <c r="H327" s="329">
        <v>19.939131289116968</v>
      </c>
      <c r="I327" s="329">
        <v>0.26585508385488998</v>
      </c>
      <c r="J327" s="329" t="s">
        <v>494</v>
      </c>
    </row>
    <row r="328" spans="1:10">
      <c r="A328" s="296" t="s">
        <v>3261</v>
      </c>
      <c r="B328" s="327">
        <v>7122906.3888648106</v>
      </c>
      <c r="C328" s="327" t="s">
        <v>552</v>
      </c>
      <c r="D328" s="328" t="s">
        <v>189</v>
      </c>
      <c r="E328" s="328" t="s">
        <v>189</v>
      </c>
      <c r="F328" s="328" t="s">
        <v>189</v>
      </c>
      <c r="G328" s="327">
        <v>358897.51072027022</v>
      </c>
      <c r="H328" s="327">
        <v>162.20807697148538</v>
      </c>
      <c r="I328" s="327">
        <v>2.9373316220328798</v>
      </c>
      <c r="J328" s="327" t="s">
        <v>556</v>
      </c>
    </row>
    <row r="329" spans="1:10">
      <c r="A329" s="283" t="s">
        <v>553</v>
      </c>
      <c r="B329" s="327">
        <v>1441653.2392910132</v>
      </c>
      <c r="C329" s="327" t="s">
        <v>552</v>
      </c>
      <c r="D329" s="327">
        <v>66.495636541257568</v>
      </c>
      <c r="E329" s="327">
        <v>9.5</v>
      </c>
      <c r="F329" s="327">
        <v>0.56999999999999995</v>
      </c>
      <c r="G329" s="327">
        <v>95863.649818421836</v>
      </c>
      <c r="H329" s="327">
        <v>13.695705773264629</v>
      </c>
      <c r="I329" s="327">
        <v>0.82174234639587995</v>
      </c>
      <c r="J329" s="327" t="s">
        <v>494</v>
      </c>
    </row>
    <row r="330" spans="1:10">
      <c r="A330" s="283" t="s">
        <v>554</v>
      </c>
      <c r="B330" s="327">
        <v>8899.3961168497008</v>
      </c>
      <c r="C330" s="327" t="s">
        <v>552</v>
      </c>
      <c r="D330" s="327">
        <v>90.484267022339282</v>
      </c>
      <c r="E330" s="327">
        <v>284.99999999999949</v>
      </c>
      <c r="F330" s="327">
        <v>1.4249999999999099</v>
      </c>
      <c r="G330" s="327">
        <v>805.25533457459767</v>
      </c>
      <c r="H330" s="327">
        <v>2.5363278933021598</v>
      </c>
      <c r="I330" s="327">
        <v>1.2681639466510001E-2</v>
      </c>
      <c r="J330" s="327" t="s">
        <v>494</v>
      </c>
    </row>
    <row r="331" spans="1:10">
      <c r="A331" s="283" t="s">
        <v>555</v>
      </c>
      <c r="B331" s="327">
        <v>5218679.7368303481</v>
      </c>
      <c r="C331" s="327" t="s">
        <v>552</v>
      </c>
      <c r="D331" s="327">
        <v>50.248073994006518</v>
      </c>
      <c r="E331" s="327">
        <v>4.5</v>
      </c>
      <c r="F331" s="327">
        <v>0.09</v>
      </c>
      <c r="G331" s="327">
        <v>262228.6055672738</v>
      </c>
      <c r="H331" s="327">
        <v>23.484058815736571</v>
      </c>
      <c r="I331" s="327">
        <v>0.46968117631473</v>
      </c>
      <c r="J331" s="327" t="s">
        <v>494</v>
      </c>
    </row>
    <row r="332" spans="1:10">
      <c r="A332" s="283" t="s">
        <v>3240</v>
      </c>
      <c r="B332" s="327" t="s">
        <v>523</v>
      </c>
      <c r="C332" s="327" t="s">
        <v>552</v>
      </c>
      <c r="D332" s="327" t="s">
        <v>523</v>
      </c>
      <c r="E332" s="327" t="s">
        <v>523</v>
      </c>
      <c r="F332" s="327" t="s">
        <v>523</v>
      </c>
      <c r="G332" s="327" t="s">
        <v>523</v>
      </c>
      <c r="H332" s="327" t="s">
        <v>523</v>
      </c>
      <c r="I332" s="327" t="s">
        <v>523</v>
      </c>
      <c r="J332" s="327" t="s">
        <v>523</v>
      </c>
    </row>
    <row r="333" spans="1:10">
      <c r="A333" s="283" t="s">
        <v>3241</v>
      </c>
      <c r="B333" s="327" t="s">
        <v>523</v>
      </c>
      <c r="C333" s="327" t="s">
        <v>552</v>
      </c>
      <c r="D333" s="327" t="s">
        <v>523</v>
      </c>
      <c r="E333" s="327" t="s">
        <v>523</v>
      </c>
      <c r="F333" s="327" t="s">
        <v>523</v>
      </c>
      <c r="G333" s="327" t="s">
        <v>523</v>
      </c>
      <c r="H333" s="327" t="s">
        <v>523</v>
      </c>
      <c r="I333" s="327" t="s">
        <v>523</v>
      </c>
      <c r="J333" s="327" t="s">
        <v>523</v>
      </c>
    </row>
    <row r="334" spans="1:10">
      <c r="A334" s="283" t="s">
        <v>3242</v>
      </c>
      <c r="B334" s="327">
        <v>453674.0166266</v>
      </c>
      <c r="C334" s="327" t="s">
        <v>552</v>
      </c>
      <c r="D334" s="327">
        <v>97.735736802039924</v>
      </c>
      <c r="E334" s="327">
        <v>270.00000000000006</v>
      </c>
      <c r="F334" s="327">
        <v>3.6</v>
      </c>
      <c r="G334" s="327">
        <v>44340.16428294166</v>
      </c>
      <c r="H334" s="327">
        <v>122.49198448918202</v>
      </c>
      <c r="I334" s="327">
        <v>1.63322645985576</v>
      </c>
      <c r="J334" s="327" t="s">
        <v>494</v>
      </c>
    </row>
    <row r="335" spans="1:10">
      <c r="A335" s="287" t="s">
        <v>598</v>
      </c>
      <c r="B335" s="327">
        <v>7122906.3888648106</v>
      </c>
      <c r="C335" s="327" t="s">
        <v>552</v>
      </c>
      <c r="D335" s="328" t="s">
        <v>189</v>
      </c>
      <c r="E335" s="328" t="s">
        <v>189</v>
      </c>
      <c r="F335" s="328" t="s">
        <v>189</v>
      </c>
      <c r="G335" s="327">
        <v>358897.51072027022</v>
      </c>
      <c r="H335" s="327">
        <v>162.20807697148538</v>
      </c>
      <c r="I335" s="327">
        <v>2.9373316220328798</v>
      </c>
      <c r="J335" s="327" t="s">
        <v>556</v>
      </c>
    </row>
    <row r="336" spans="1:10">
      <c r="A336" s="288" t="s">
        <v>599</v>
      </c>
      <c r="B336" s="327">
        <v>7122906.3888648106</v>
      </c>
      <c r="C336" s="327" t="s">
        <v>552</v>
      </c>
      <c r="D336" s="328" t="s">
        <v>189</v>
      </c>
      <c r="E336" s="328" t="s">
        <v>189</v>
      </c>
      <c r="F336" s="328" t="s">
        <v>189</v>
      </c>
      <c r="G336" s="327">
        <v>358897.51072027022</v>
      </c>
      <c r="H336" s="327">
        <v>162.20807697148538</v>
      </c>
      <c r="I336" s="327">
        <v>2.9373316220328798</v>
      </c>
      <c r="J336" s="327" t="s">
        <v>556</v>
      </c>
    </row>
    <row r="337" spans="1:10">
      <c r="A337" s="294" t="s">
        <v>559</v>
      </c>
      <c r="B337" s="329">
        <v>1441653.2392910132</v>
      </c>
      <c r="C337" s="327" t="s">
        <v>552</v>
      </c>
      <c r="D337" s="327">
        <v>66.495636541257568</v>
      </c>
      <c r="E337" s="327">
        <v>9.5</v>
      </c>
      <c r="F337" s="327">
        <v>0.56999999999999995</v>
      </c>
      <c r="G337" s="329">
        <v>95863.649818421836</v>
      </c>
      <c r="H337" s="329">
        <v>13.695705773264629</v>
      </c>
      <c r="I337" s="329">
        <v>0.82174234639587995</v>
      </c>
      <c r="J337" s="329" t="s">
        <v>494</v>
      </c>
    </row>
    <row r="338" spans="1:10">
      <c r="A338" s="294" t="s">
        <v>560</v>
      </c>
      <c r="B338" s="329">
        <v>8899.3961168497008</v>
      </c>
      <c r="C338" s="327" t="s">
        <v>552</v>
      </c>
      <c r="D338" s="327">
        <v>90.484267022339282</v>
      </c>
      <c r="E338" s="327">
        <v>284.99999999999949</v>
      </c>
      <c r="F338" s="327">
        <v>1.4249999999999099</v>
      </c>
      <c r="G338" s="329">
        <v>805.25533457459767</v>
      </c>
      <c r="H338" s="329">
        <v>2.5363278933021598</v>
      </c>
      <c r="I338" s="329">
        <v>1.2681639466510001E-2</v>
      </c>
      <c r="J338" s="329" t="s">
        <v>494</v>
      </c>
    </row>
    <row r="339" spans="1:10">
      <c r="A339" s="294" t="s">
        <v>561</v>
      </c>
      <c r="B339" s="329">
        <v>5218679.7368303481</v>
      </c>
      <c r="C339" s="327" t="s">
        <v>552</v>
      </c>
      <c r="D339" s="327">
        <v>50.248073994006518</v>
      </c>
      <c r="E339" s="327">
        <v>4.5</v>
      </c>
      <c r="F339" s="327">
        <v>0.09</v>
      </c>
      <c r="G339" s="329">
        <v>262228.6055672738</v>
      </c>
      <c r="H339" s="329">
        <v>23.484058815736571</v>
      </c>
      <c r="I339" s="329">
        <v>0.46968117631473</v>
      </c>
      <c r="J339" s="329" t="s">
        <v>494</v>
      </c>
    </row>
    <row r="340" spans="1:10">
      <c r="A340" s="294" t="s">
        <v>562</v>
      </c>
      <c r="B340" s="329" t="s">
        <v>523</v>
      </c>
      <c r="C340" s="327" t="s">
        <v>552</v>
      </c>
      <c r="D340" s="327" t="s">
        <v>523</v>
      </c>
      <c r="E340" s="327" t="s">
        <v>523</v>
      </c>
      <c r="F340" s="327" t="s">
        <v>523</v>
      </c>
      <c r="G340" s="329" t="s">
        <v>523</v>
      </c>
      <c r="H340" s="329" t="s">
        <v>523</v>
      </c>
      <c r="I340" s="329" t="s">
        <v>523</v>
      </c>
      <c r="J340" s="329" t="s">
        <v>523</v>
      </c>
    </row>
    <row r="341" spans="1:10">
      <c r="A341" s="294" t="s">
        <v>563</v>
      </c>
      <c r="B341" s="329" t="s">
        <v>523</v>
      </c>
      <c r="C341" s="327" t="s">
        <v>552</v>
      </c>
      <c r="D341" s="327" t="s">
        <v>523</v>
      </c>
      <c r="E341" s="327" t="s">
        <v>523</v>
      </c>
      <c r="F341" s="327" t="s">
        <v>523</v>
      </c>
      <c r="G341" s="329" t="s">
        <v>523</v>
      </c>
      <c r="H341" s="329" t="s">
        <v>523</v>
      </c>
      <c r="I341" s="329" t="s">
        <v>523</v>
      </c>
      <c r="J341" s="329" t="s">
        <v>523</v>
      </c>
    </row>
    <row r="342" spans="1:10">
      <c r="A342" s="294" t="s">
        <v>92</v>
      </c>
      <c r="B342" s="329">
        <v>453674.0166266</v>
      </c>
      <c r="C342" s="327" t="s">
        <v>552</v>
      </c>
      <c r="D342" s="327">
        <v>97.735736802039924</v>
      </c>
      <c r="E342" s="327">
        <v>270.00000000000006</v>
      </c>
      <c r="F342" s="327">
        <v>3.6</v>
      </c>
      <c r="G342" s="329">
        <v>44340.16428294166</v>
      </c>
      <c r="H342" s="329">
        <v>122.49198448918202</v>
      </c>
      <c r="I342" s="329">
        <v>1.63322645985576</v>
      </c>
      <c r="J342" s="329" t="s">
        <v>494</v>
      </c>
    </row>
    <row r="343" spans="1:10">
      <c r="A343" s="296" t="s">
        <v>513</v>
      </c>
      <c r="B343" s="327">
        <v>4114.8315249317002</v>
      </c>
      <c r="C343" s="327" t="s">
        <v>552</v>
      </c>
      <c r="D343" s="328" t="s">
        <v>189</v>
      </c>
      <c r="E343" s="328" t="s">
        <v>189</v>
      </c>
      <c r="F343" s="328" t="s">
        <v>189</v>
      </c>
      <c r="G343" s="327">
        <v>257.90976890459297</v>
      </c>
      <c r="H343" s="327">
        <v>1.300499353749E-2</v>
      </c>
      <c r="I343" s="327">
        <v>1.87845249299E-3</v>
      </c>
      <c r="J343" s="327" t="s">
        <v>556</v>
      </c>
    </row>
    <row r="344" spans="1:10">
      <c r="A344" s="283" t="s">
        <v>553</v>
      </c>
      <c r="B344" s="327">
        <v>17.3116495903528</v>
      </c>
      <c r="C344" s="327" t="s">
        <v>552</v>
      </c>
      <c r="D344" s="327">
        <v>74.659973794072144</v>
      </c>
      <c r="E344" s="327">
        <v>3.14261395692282</v>
      </c>
      <c r="F344" s="327">
        <v>2.75514054400566</v>
      </c>
      <c r="G344" s="327">
        <v>1.2924873047479</v>
      </c>
      <c r="H344" s="327">
        <v>5.4403831620000003E-5</v>
      </c>
      <c r="I344" s="327">
        <v>4.7696027669999998E-5</v>
      </c>
      <c r="J344" s="327" t="s">
        <v>494</v>
      </c>
    </row>
    <row r="345" spans="1:10">
      <c r="A345" s="283" t="s">
        <v>554</v>
      </c>
      <c r="B345" s="327">
        <v>1127.7841994410535</v>
      </c>
      <c r="C345" s="327" t="s">
        <v>552</v>
      </c>
      <c r="D345" s="327">
        <v>89.645233903118736</v>
      </c>
      <c r="E345" s="327">
        <v>9.4999999999999893</v>
      </c>
      <c r="F345" s="327">
        <v>1.4249999999969001</v>
      </c>
      <c r="G345" s="327">
        <v>101.10047835113475</v>
      </c>
      <c r="H345" s="327">
        <v>1.071394989469E-2</v>
      </c>
      <c r="I345" s="327">
        <v>1.6070924842E-3</v>
      </c>
      <c r="J345" s="327" t="s">
        <v>494</v>
      </c>
    </row>
    <row r="346" spans="1:10">
      <c r="A346" s="283" t="s">
        <v>555</v>
      </c>
      <c r="B346" s="327">
        <v>2969.7356759002942</v>
      </c>
      <c r="C346" s="327" t="s">
        <v>552</v>
      </c>
      <c r="D346" s="327">
        <v>52.367220594999388</v>
      </c>
      <c r="E346" s="327">
        <v>0.75314440585758002</v>
      </c>
      <c r="F346" s="327">
        <v>7.5314440586429998E-2</v>
      </c>
      <c r="G346" s="327">
        <v>155.51680324871032</v>
      </c>
      <c r="H346" s="327">
        <v>2.2366398111799998E-3</v>
      </c>
      <c r="I346" s="327">
        <v>2.2366398112E-4</v>
      </c>
      <c r="J346" s="327" t="s">
        <v>494</v>
      </c>
    </row>
    <row r="347" spans="1:10">
      <c r="A347" s="283" t="s">
        <v>3240</v>
      </c>
      <c r="B347" s="327" t="s">
        <v>523</v>
      </c>
      <c r="C347" s="327" t="s">
        <v>552</v>
      </c>
      <c r="D347" s="327" t="s">
        <v>523</v>
      </c>
      <c r="E347" s="327" t="s">
        <v>523</v>
      </c>
      <c r="F347" s="327" t="s">
        <v>523</v>
      </c>
      <c r="G347" s="327" t="s">
        <v>523</v>
      </c>
      <c r="H347" s="327" t="s">
        <v>523</v>
      </c>
      <c r="I347" s="327" t="s">
        <v>523</v>
      </c>
      <c r="J347" s="327" t="s">
        <v>523</v>
      </c>
    </row>
    <row r="348" spans="1:10">
      <c r="A348" s="283" t="s">
        <v>3241</v>
      </c>
      <c r="B348" s="327" t="s">
        <v>523</v>
      </c>
      <c r="C348" s="327" t="s">
        <v>552</v>
      </c>
      <c r="D348" s="327" t="s">
        <v>523</v>
      </c>
      <c r="E348" s="327" t="s">
        <v>523</v>
      </c>
      <c r="F348" s="327" t="s">
        <v>523</v>
      </c>
      <c r="G348" s="327" t="s">
        <v>523</v>
      </c>
      <c r="H348" s="327" t="s">
        <v>523</v>
      </c>
      <c r="I348" s="327" t="s">
        <v>523</v>
      </c>
      <c r="J348" s="327" t="s">
        <v>523</v>
      </c>
    </row>
    <row r="349" spans="1:10">
      <c r="A349" s="283" t="s">
        <v>3242</v>
      </c>
      <c r="B349" s="327" t="s">
        <v>496</v>
      </c>
      <c r="C349" s="327" t="s">
        <v>552</v>
      </c>
      <c r="D349" s="327" t="s">
        <v>528</v>
      </c>
      <c r="E349" s="327" t="s">
        <v>494</v>
      </c>
      <c r="F349" s="327" t="s">
        <v>494</v>
      </c>
      <c r="G349" s="327" t="s">
        <v>496</v>
      </c>
      <c r="H349" s="327" t="s">
        <v>494</v>
      </c>
      <c r="I349" s="327" t="s">
        <v>494</v>
      </c>
      <c r="J349" s="327" t="s">
        <v>494</v>
      </c>
    </row>
    <row r="350" spans="1:10">
      <c r="A350" s="290" t="s">
        <v>600</v>
      </c>
      <c r="B350" s="327">
        <v>4114.8315249317002</v>
      </c>
      <c r="C350" s="327" t="s">
        <v>552</v>
      </c>
      <c r="D350" s="328" t="s">
        <v>189</v>
      </c>
      <c r="E350" s="328" t="s">
        <v>189</v>
      </c>
      <c r="F350" s="328" t="s">
        <v>189</v>
      </c>
      <c r="G350" s="327">
        <v>257.90976890459297</v>
      </c>
      <c r="H350" s="327">
        <v>1.300499353749E-2</v>
      </c>
      <c r="I350" s="327">
        <v>1.87845249299E-3</v>
      </c>
      <c r="J350" s="327" t="s">
        <v>556</v>
      </c>
    </row>
    <row r="351" spans="1:10">
      <c r="A351" s="283" t="s">
        <v>553</v>
      </c>
      <c r="B351" s="329">
        <v>17.3116495903528</v>
      </c>
      <c r="C351" s="327" t="s">
        <v>552</v>
      </c>
      <c r="D351" s="327">
        <v>74.659973794072144</v>
      </c>
      <c r="E351" s="327">
        <v>3.14261395692282</v>
      </c>
      <c r="F351" s="327">
        <v>2.75514054400566</v>
      </c>
      <c r="G351" s="329">
        <v>1.2924873047479</v>
      </c>
      <c r="H351" s="329">
        <v>5.4403831620000003E-5</v>
      </c>
      <c r="I351" s="329">
        <v>4.7696027669999998E-5</v>
      </c>
      <c r="J351" s="329" t="s">
        <v>494</v>
      </c>
    </row>
    <row r="352" spans="1:10">
      <c r="A352" s="283" t="s">
        <v>554</v>
      </c>
      <c r="B352" s="329">
        <v>1127.7841994410535</v>
      </c>
      <c r="C352" s="327" t="s">
        <v>552</v>
      </c>
      <c r="D352" s="327">
        <v>89.645233903118736</v>
      </c>
      <c r="E352" s="327">
        <v>9.4999999999999893</v>
      </c>
      <c r="F352" s="327">
        <v>1.4249999999969001</v>
      </c>
      <c r="G352" s="329">
        <v>101.10047835113475</v>
      </c>
      <c r="H352" s="329">
        <v>1.071394989469E-2</v>
      </c>
      <c r="I352" s="329">
        <v>1.6070924842E-3</v>
      </c>
      <c r="J352" s="329" t="s">
        <v>494</v>
      </c>
    </row>
    <row r="353" spans="1:10">
      <c r="A353" s="283" t="s">
        <v>555</v>
      </c>
      <c r="B353" s="329">
        <v>2969.7356759002942</v>
      </c>
      <c r="C353" s="327" t="s">
        <v>552</v>
      </c>
      <c r="D353" s="327">
        <v>52.367220594999388</v>
      </c>
      <c r="E353" s="327">
        <v>0.75314440585758002</v>
      </c>
      <c r="F353" s="327">
        <v>7.5314440586429998E-2</v>
      </c>
      <c r="G353" s="329">
        <v>155.51680324871032</v>
      </c>
      <c r="H353" s="329">
        <v>2.2366398111799998E-3</v>
      </c>
      <c r="I353" s="329">
        <v>2.2366398112E-4</v>
      </c>
      <c r="J353" s="329" t="s">
        <v>494</v>
      </c>
    </row>
    <row r="354" spans="1:10">
      <c r="A354" s="283" t="s">
        <v>3240</v>
      </c>
      <c r="B354" s="329" t="s">
        <v>523</v>
      </c>
      <c r="C354" s="327" t="s">
        <v>552</v>
      </c>
      <c r="D354" s="327" t="s">
        <v>523</v>
      </c>
      <c r="E354" s="327" t="s">
        <v>523</v>
      </c>
      <c r="F354" s="327" t="s">
        <v>523</v>
      </c>
      <c r="G354" s="329" t="s">
        <v>523</v>
      </c>
      <c r="H354" s="329" t="s">
        <v>523</v>
      </c>
      <c r="I354" s="329" t="s">
        <v>523</v>
      </c>
      <c r="J354" s="329" t="s">
        <v>523</v>
      </c>
    </row>
    <row r="355" spans="1:10">
      <c r="A355" s="283" t="s">
        <v>3241</v>
      </c>
      <c r="B355" s="329" t="s">
        <v>523</v>
      </c>
      <c r="C355" s="327" t="s">
        <v>552</v>
      </c>
      <c r="D355" s="327" t="s">
        <v>523</v>
      </c>
      <c r="E355" s="327" t="s">
        <v>523</v>
      </c>
      <c r="F355" s="327" t="s">
        <v>523</v>
      </c>
      <c r="G355" s="329" t="s">
        <v>523</v>
      </c>
      <c r="H355" s="329" t="s">
        <v>523</v>
      </c>
      <c r="I355" s="329" t="s">
        <v>523</v>
      </c>
      <c r="J355" s="329" t="s">
        <v>523</v>
      </c>
    </row>
    <row r="356" spans="1:10">
      <c r="A356" s="283" t="s">
        <v>3242</v>
      </c>
      <c r="B356" s="329" t="s">
        <v>496</v>
      </c>
      <c r="C356" s="327" t="s">
        <v>552</v>
      </c>
      <c r="D356" s="327" t="s">
        <v>528</v>
      </c>
      <c r="E356" s="327" t="s">
        <v>494</v>
      </c>
      <c r="F356" s="327" t="s">
        <v>494</v>
      </c>
      <c r="G356" s="329" t="s">
        <v>496</v>
      </c>
      <c r="H356" s="329" t="s">
        <v>494</v>
      </c>
      <c r="I356" s="329" t="s">
        <v>494</v>
      </c>
      <c r="J356" s="329" t="s">
        <v>494</v>
      </c>
    </row>
    <row r="357" spans="1:10">
      <c r="A357" s="290" t="s">
        <v>601</v>
      </c>
      <c r="B357" s="327" t="s">
        <v>568</v>
      </c>
      <c r="C357" s="327" t="s">
        <v>552</v>
      </c>
      <c r="D357" s="328" t="s">
        <v>189</v>
      </c>
      <c r="E357" s="328" t="s">
        <v>189</v>
      </c>
      <c r="F357" s="328" t="s">
        <v>189</v>
      </c>
      <c r="G357" s="327" t="s">
        <v>568</v>
      </c>
      <c r="H357" s="327" t="s">
        <v>3131</v>
      </c>
      <c r="I357" s="327" t="s">
        <v>3131</v>
      </c>
      <c r="J357" s="328" t="s">
        <v>189</v>
      </c>
    </row>
    <row r="358" spans="1:10">
      <c r="A358" s="283" t="s">
        <v>576</v>
      </c>
      <c r="B358" s="329" t="s">
        <v>496</v>
      </c>
      <c r="C358" s="327" t="s">
        <v>552</v>
      </c>
      <c r="D358" s="327" t="s">
        <v>496</v>
      </c>
      <c r="E358" s="327" t="s">
        <v>496</v>
      </c>
      <c r="F358" s="327" t="s">
        <v>496</v>
      </c>
      <c r="G358" s="329" t="s">
        <v>496</v>
      </c>
      <c r="H358" s="329" t="s">
        <v>496</v>
      </c>
      <c r="I358" s="329" t="s">
        <v>496</v>
      </c>
      <c r="J358" s="328" t="s">
        <v>189</v>
      </c>
    </row>
    <row r="359" spans="1:10">
      <c r="A359" s="283" t="s">
        <v>577</v>
      </c>
      <c r="B359" s="329" t="s">
        <v>496</v>
      </c>
      <c r="C359" s="327" t="s">
        <v>552</v>
      </c>
      <c r="D359" s="327" t="s">
        <v>496</v>
      </c>
      <c r="E359" s="327" t="s">
        <v>496</v>
      </c>
      <c r="F359" s="327" t="s">
        <v>496</v>
      </c>
      <c r="G359" s="329" t="s">
        <v>496</v>
      </c>
      <c r="H359" s="329" t="s">
        <v>496</v>
      </c>
      <c r="I359" s="329" t="s">
        <v>496</v>
      </c>
      <c r="J359" s="328" t="s">
        <v>189</v>
      </c>
    </row>
    <row r="360" spans="1:10">
      <c r="A360" s="283" t="s">
        <v>578</v>
      </c>
      <c r="B360" s="329" t="s">
        <v>496</v>
      </c>
      <c r="C360" s="327" t="s">
        <v>552</v>
      </c>
      <c r="D360" s="327" t="s">
        <v>496</v>
      </c>
      <c r="E360" s="327" t="s">
        <v>496</v>
      </c>
      <c r="F360" s="327" t="s">
        <v>496</v>
      </c>
      <c r="G360" s="329" t="s">
        <v>496</v>
      </c>
      <c r="H360" s="329" t="s">
        <v>496</v>
      </c>
      <c r="I360" s="329" t="s">
        <v>496</v>
      </c>
      <c r="J360" s="328" t="s">
        <v>189</v>
      </c>
    </row>
    <row r="361" spans="1:10">
      <c r="A361" s="283" t="s">
        <v>3251</v>
      </c>
      <c r="B361" s="327" t="s">
        <v>496</v>
      </c>
      <c r="C361" s="327" t="s">
        <v>552</v>
      </c>
      <c r="D361" s="328" t="s">
        <v>189</v>
      </c>
      <c r="E361" s="328" t="s">
        <v>189</v>
      </c>
      <c r="F361" s="328" t="s">
        <v>189</v>
      </c>
      <c r="G361" s="327" t="s">
        <v>496</v>
      </c>
      <c r="H361" s="327" t="s">
        <v>523</v>
      </c>
      <c r="I361" s="327" t="s">
        <v>523</v>
      </c>
      <c r="J361" s="328" t="s">
        <v>189</v>
      </c>
    </row>
    <row r="362" spans="1:10">
      <c r="A362" s="283" t="s">
        <v>555</v>
      </c>
      <c r="B362" s="329" t="s">
        <v>496</v>
      </c>
      <c r="C362" s="327" t="s">
        <v>552</v>
      </c>
      <c r="D362" s="327" t="s">
        <v>496</v>
      </c>
      <c r="E362" s="327" t="s">
        <v>496</v>
      </c>
      <c r="F362" s="327" t="s">
        <v>496</v>
      </c>
      <c r="G362" s="329" t="s">
        <v>496</v>
      </c>
      <c r="H362" s="329" t="s">
        <v>496</v>
      </c>
      <c r="I362" s="329" t="s">
        <v>496</v>
      </c>
      <c r="J362" s="328" t="s">
        <v>189</v>
      </c>
    </row>
    <row r="363" spans="1:10">
      <c r="A363" s="283" t="s">
        <v>3242</v>
      </c>
      <c r="B363" s="329" t="s">
        <v>496</v>
      </c>
      <c r="C363" s="327" t="s">
        <v>552</v>
      </c>
      <c r="D363" s="327" t="s">
        <v>496</v>
      </c>
      <c r="E363" s="327" t="s">
        <v>494</v>
      </c>
      <c r="F363" s="327" t="s">
        <v>494</v>
      </c>
      <c r="G363" s="329" t="s">
        <v>496</v>
      </c>
      <c r="H363" s="329" t="s">
        <v>494</v>
      </c>
      <c r="I363" s="329" t="s">
        <v>494</v>
      </c>
      <c r="J363" s="328" t="s">
        <v>189</v>
      </c>
    </row>
    <row r="364" spans="1:10">
      <c r="A364" s="283" t="s">
        <v>3252</v>
      </c>
      <c r="B364" s="327" t="s">
        <v>523</v>
      </c>
      <c r="C364" s="327" t="s">
        <v>552</v>
      </c>
      <c r="D364" s="328" t="s">
        <v>189</v>
      </c>
      <c r="E364" s="328" t="s">
        <v>189</v>
      </c>
      <c r="F364" s="328" t="s">
        <v>189</v>
      </c>
      <c r="G364" s="327" t="s">
        <v>523</v>
      </c>
      <c r="H364" s="327" t="s">
        <v>523</v>
      </c>
      <c r="I364" s="327" t="s">
        <v>523</v>
      </c>
      <c r="J364" s="328" t="s">
        <v>189</v>
      </c>
    </row>
    <row r="365" spans="1:10">
      <c r="A365" s="290" t="s">
        <v>602</v>
      </c>
      <c r="B365" s="327" t="s">
        <v>568</v>
      </c>
      <c r="C365" s="327" t="s">
        <v>552</v>
      </c>
      <c r="D365" s="328" t="s">
        <v>189</v>
      </c>
      <c r="E365" s="328" t="s">
        <v>189</v>
      </c>
      <c r="F365" s="328" t="s">
        <v>189</v>
      </c>
      <c r="G365" s="327" t="s">
        <v>568</v>
      </c>
      <c r="H365" s="327" t="s">
        <v>3131</v>
      </c>
      <c r="I365" s="327" t="s">
        <v>3131</v>
      </c>
      <c r="J365" s="328" t="s">
        <v>189</v>
      </c>
    </row>
    <row r="366" spans="1:10">
      <c r="A366" s="283" t="s">
        <v>590</v>
      </c>
      <c r="B366" s="329" t="s">
        <v>496</v>
      </c>
      <c r="C366" s="327" t="s">
        <v>552</v>
      </c>
      <c r="D366" s="327" t="s">
        <v>496</v>
      </c>
      <c r="E366" s="327" t="s">
        <v>496</v>
      </c>
      <c r="F366" s="327" t="s">
        <v>496</v>
      </c>
      <c r="G366" s="329" t="s">
        <v>496</v>
      </c>
      <c r="H366" s="329" t="s">
        <v>496</v>
      </c>
      <c r="I366" s="329" t="s">
        <v>496</v>
      </c>
      <c r="J366" s="328" t="s">
        <v>189</v>
      </c>
    </row>
    <row r="367" spans="1:10">
      <c r="A367" s="283" t="s">
        <v>591</v>
      </c>
      <c r="B367" s="329" t="s">
        <v>496</v>
      </c>
      <c r="C367" s="327" t="s">
        <v>552</v>
      </c>
      <c r="D367" s="327" t="s">
        <v>496</v>
      </c>
      <c r="E367" s="327" t="s">
        <v>496</v>
      </c>
      <c r="F367" s="327" t="s">
        <v>496</v>
      </c>
      <c r="G367" s="329" t="s">
        <v>496</v>
      </c>
      <c r="H367" s="329" t="s">
        <v>496</v>
      </c>
      <c r="I367" s="329" t="s">
        <v>496</v>
      </c>
      <c r="J367" s="328" t="s">
        <v>189</v>
      </c>
    </row>
    <row r="368" spans="1:10">
      <c r="A368" s="283" t="s">
        <v>576</v>
      </c>
      <c r="B368" s="329" t="s">
        <v>496</v>
      </c>
      <c r="C368" s="327" t="s">
        <v>552</v>
      </c>
      <c r="D368" s="327" t="s">
        <v>496</v>
      </c>
      <c r="E368" s="327" t="s">
        <v>496</v>
      </c>
      <c r="F368" s="327" t="s">
        <v>496</v>
      </c>
      <c r="G368" s="329" t="s">
        <v>496</v>
      </c>
      <c r="H368" s="329" t="s">
        <v>496</v>
      </c>
      <c r="I368" s="329" t="s">
        <v>496</v>
      </c>
      <c r="J368" s="328" t="s">
        <v>189</v>
      </c>
    </row>
    <row r="369" spans="1:10">
      <c r="A369" s="283" t="s">
        <v>3256</v>
      </c>
      <c r="B369" s="327" t="s">
        <v>496</v>
      </c>
      <c r="C369" s="327" t="s">
        <v>552</v>
      </c>
      <c r="D369" s="328" t="s">
        <v>189</v>
      </c>
      <c r="E369" s="328" t="s">
        <v>189</v>
      </c>
      <c r="F369" s="328" t="s">
        <v>189</v>
      </c>
      <c r="G369" s="327" t="s">
        <v>496</v>
      </c>
      <c r="H369" s="327" t="s">
        <v>496</v>
      </c>
      <c r="I369" s="327" t="s">
        <v>496</v>
      </c>
      <c r="J369" s="328" t="s">
        <v>189</v>
      </c>
    </row>
    <row r="370" spans="1:10">
      <c r="A370" s="283" t="s">
        <v>555</v>
      </c>
      <c r="B370" s="329" t="s">
        <v>496</v>
      </c>
      <c r="C370" s="327" t="s">
        <v>552</v>
      </c>
      <c r="D370" s="327" t="s">
        <v>496</v>
      </c>
      <c r="E370" s="327" t="s">
        <v>496</v>
      </c>
      <c r="F370" s="327" t="s">
        <v>496</v>
      </c>
      <c r="G370" s="329" t="s">
        <v>496</v>
      </c>
      <c r="H370" s="329" t="s">
        <v>496</v>
      </c>
      <c r="I370" s="329" t="s">
        <v>496</v>
      </c>
      <c r="J370" s="328" t="s">
        <v>189</v>
      </c>
    </row>
    <row r="371" spans="1:10">
      <c r="A371" s="283" t="s">
        <v>3242</v>
      </c>
      <c r="B371" s="329" t="s">
        <v>496</v>
      </c>
      <c r="C371" s="327" t="s">
        <v>552</v>
      </c>
      <c r="D371" s="327" t="s">
        <v>496</v>
      </c>
      <c r="E371" s="327" t="s">
        <v>494</v>
      </c>
      <c r="F371" s="327" t="s">
        <v>494</v>
      </c>
      <c r="G371" s="329" t="s">
        <v>496</v>
      </c>
      <c r="H371" s="329" t="s">
        <v>494</v>
      </c>
      <c r="I371" s="329" t="s">
        <v>494</v>
      </c>
      <c r="J371" s="328" t="s">
        <v>189</v>
      </c>
    </row>
    <row r="372" spans="1:10">
      <c r="A372" s="283" t="s">
        <v>3257</v>
      </c>
      <c r="B372" s="327" t="s">
        <v>523</v>
      </c>
      <c r="C372" s="327" t="s">
        <v>552</v>
      </c>
      <c r="D372" s="328" t="s">
        <v>189</v>
      </c>
      <c r="E372" s="328" t="s">
        <v>189</v>
      </c>
      <c r="F372" s="328" t="s">
        <v>189</v>
      </c>
      <c r="G372" s="327" t="s">
        <v>523</v>
      </c>
      <c r="H372" s="327" t="s">
        <v>523</v>
      </c>
      <c r="I372" s="327" t="s">
        <v>523</v>
      </c>
      <c r="J372" s="328" t="s">
        <v>189</v>
      </c>
    </row>
    <row r="373" spans="1:10">
      <c r="A373" s="58" t="s">
        <v>603</v>
      </c>
      <c r="B373" s="327">
        <v>7178206.5629088432</v>
      </c>
      <c r="C373" s="327" t="s">
        <v>552</v>
      </c>
      <c r="D373" s="328" t="s">
        <v>189</v>
      </c>
      <c r="E373" s="328" t="s">
        <v>189</v>
      </c>
      <c r="F373" s="328" t="s">
        <v>189</v>
      </c>
      <c r="G373" s="327">
        <v>226133.22271687587</v>
      </c>
      <c r="H373" s="327">
        <v>4.1196270916394298</v>
      </c>
      <c r="I373" s="327">
        <v>2.5601844175807398</v>
      </c>
      <c r="J373" s="327" t="s">
        <v>556</v>
      </c>
    </row>
    <row r="374" spans="1:10">
      <c r="A374" s="59" t="s">
        <v>604</v>
      </c>
      <c r="B374" s="327">
        <v>6789839.4054550147</v>
      </c>
      <c r="C374" s="327" t="s">
        <v>552</v>
      </c>
      <c r="D374" s="328" t="s">
        <v>189</v>
      </c>
      <c r="E374" s="328" t="s">
        <v>189</v>
      </c>
      <c r="F374" s="328" t="s">
        <v>189</v>
      </c>
      <c r="G374" s="327">
        <v>198086.65897924625</v>
      </c>
      <c r="H374" s="327">
        <v>3.6313603130694299</v>
      </c>
      <c r="I374" s="327">
        <v>1.7785747835824199</v>
      </c>
      <c r="J374" s="327" t="s">
        <v>556</v>
      </c>
    </row>
    <row r="375" spans="1:10">
      <c r="A375" s="287" t="s">
        <v>605</v>
      </c>
      <c r="B375" s="327">
        <v>300563.24352238874</v>
      </c>
      <c r="C375" s="327" t="s">
        <v>552</v>
      </c>
      <c r="D375" s="328" t="s">
        <v>189</v>
      </c>
      <c r="E375" s="328" t="s">
        <v>189</v>
      </c>
      <c r="F375" s="328" t="s">
        <v>189</v>
      </c>
      <c r="G375" s="327">
        <v>13282.915919456782</v>
      </c>
      <c r="H375" s="327">
        <v>5.1948184495699996E-3</v>
      </c>
      <c r="I375" s="327">
        <v>1.29867598133739</v>
      </c>
      <c r="J375" s="327" t="s">
        <v>556</v>
      </c>
    </row>
    <row r="376" spans="1:10">
      <c r="A376" s="288" t="s">
        <v>559</v>
      </c>
      <c r="B376" s="329" t="s">
        <v>494</v>
      </c>
      <c r="C376" s="327" t="s">
        <v>552</v>
      </c>
      <c r="D376" s="327" t="s">
        <v>494</v>
      </c>
      <c r="E376" s="327" t="s">
        <v>494</v>
      </c>
      <c r="F376" s="327" t="s">
        <v>494</v>
      </c>
      <c r="G376" s="329" t="s">
        <v>494</v>
      </c>
      <c r="H376" s="329" t="s">
        <v>494</v>
      </c>
      <c r="I376" s="329" t="s">
        <v>494</v>
      </c>
      <c r="J376" s="329" t="s">
        <v>494</v>
      </c>
    </row>
    <row r="377" spans="1:10">
      <c r="A377" s="288" t="s">
        <v>560</v>
      </c>
      <c r="B377" s="329" t="s">
        <v>494</v>
      </c>
      <c r="C377" s="327" t="s">
        <v>552</v>
      </c>
      <c r="D377" s="327" t="s">
        <v>494</v>
      </c>
      <c r="E377" s="327" t="s">
        <v>494</v>
      </c>
      <c r="F377" s="327" t="s">
        <v>494</v>
      </c>
      <c r="G377" s="329" t="s">
        <v>494</v>
      </c>
      <c r="H377" s="329" t="s">
        <v>494</v>
      </c>
      <c r="I377" s="329" t="s">
        <v>494</v>
      </c>
      <c r="J377" s="329" t="s">
        <v>494</v>
      </c>
    </row>
    <row r="378" spans="1:10">
      <c r="A378" s="288" t="s">
        <v>561</v>
      </c>
      <c r="B378" s="329" t="s">
        <v>494</v>
      </c>
      <c r="C378" s="327" t="s">
        <v>552</v>
      </c>
      <c r="D378" s="327" t="s">
        <v>494</v>
      </c>
      <c r="E378" s="327" t="s">
        <v>494</v>
      </c>
      <c r="F378" s="327" t="s">
        <v>494</v>
      </c>
      <c r="G378" s="329" t="s">
        <v>494</v>
      </c>
      <c r="H378" s="329" t="s">
        <v>494</v>
      </c>
      <c r="I378" s="329" t="s">
        <v>494</v>
      </c>
      <c r="J378" s="329" t="s">
        <v>494</v>
      </c>
    </row>
    <row r="379" spans="1:10">
      <c r="A379" s="288" t="s">
        <v>562</v>
      </c>
      <c r="B379" s="329">
        <v>300563.24352238874</v>
      </c>
      <c r="C379" s="327" t="s">
        <v>552</v>
      </c>
      <c r="D379" s="327">
        <v>44.193414217222298</v>
      </c>
      <c r="E379" s="327">
        <v>1.7283611890430001E-2</v>
      </c>
      <c r="F379" s="327">
        <v>4.3208077146021804</v>
      </c>
      <c r="G379" s="329">
        <v>13282.915919456782</v>
      </c>
      <c r="H379" s="329">
        <v>5.1948184495699996E-3</v>
      </c>
      <c r="I379" s="329">
        <v>1.29867598133739</v>
      </c>
      <c r="J379" s="329" t="s">
        <v>494</v>
      </c>
    </row>
    <row r="380" spans="1:10">
      <c r="A380" s="288" t="s">
        <v>563</v>
      </c>
      <c r="B380" s="329" t="s">
        <v>523</v>
      </c>
      <c r="C380" s="327" t="s">
        <v>552</v>
      </c>
      <c r="D380" s="327" t="s">
        <v>523</v>
      </c>
      <c r="E380" s="327" t="s">
        <v>523</v>
      </c>
      <c r="F380" s="327" t="s">
        <v>523</v>
      </c>
      <c r="G380" s="329" t="s">
        <v>523</v>
      </c>
      <c r="H380" s="329" t="s">
        <v>523</v>
      </c>
      <c r="I380" s="329" t="s">
        <v>523</v>
      </c>
      <c r="J380" s="329" t="s">
        <v>523</v>
      </c>
    </row>
    <row r="381" spans="1:10">
      <c r="A381" s="288" t="s">
        <v>92</v>
      </c>
      <c r="B381" s="329" t="s">
        <v>494</v>
      </c>
      <c r="C381" s="327" t="s">
        <v>552</v>
      </c>
      <c r="D381" s="327" t="s">
        <v>494</v>
      </c>
      <c r="E381" s="327" t="s">
        <v>494</v>
      </c>
      <c r="F381" s="327" t="s">
        <v>494</v>
      </c>
      <c r="G381" s="329" t="s">
        <v>494</v>
      </c>
      <c r="H381" s="329" t="s">
        <v>494</v>
      </c>
      <c r="I381" s="329" t="s">
        <v>494</v>
      </c>
      <c r="J381" s="329" t="s">
        <v>494</v>
      </c>
    </row>
    <row r="382" spans="1:10">
      <c r="A382" s="287" t="s">
        <v>606</v>
      </c>
      <c r="B382" s="327">
        <v>811798.30166600703</v>
      </c>
      <c r="C382" s="327" t="s">
        <v>552</v>
      </c>
      <c r="D382" s="328" t="s">
        <v>189</v>
      </c>
      <c r="E382" s="328" t="s">
        <v>189</v>
      </c>
      <c r="F382" s="328" t="s">
        <v>189</v>
      </c>
      <c r="G382" s="327">
        <v>63474.462414260372</v>
      </c>
      <c r="H382" s="327">
        <v>3.62616549461986</v>
      </c>
      <c r="I382" s="327">
        <v>0.47989880224503001</v>
      </c>
      <c r="J382" s="327" t="s">
        <v>556</v>
      </c>
    </row>
    <row r="383" spans="1:10">
      <c r="A383" s="288" t="s">
        <v>559</v>
      </c>
      <c r="B383" s="329">
        <v>751642.169400585</v>
      </c>
      <c r="C383" s="327" t="s">
        <v>552</v>
      </c>
      <c r="D383" s="327">
        <v>78.722669403891274</v>
      </c>
      <c r="E383" s="327">
        <v>4.75</v>
      </c>
      <c r="F383" s="327">
        <v>0.56999999999999995</v>
      </c>
      <c r="G383" s="329">
        <v>59171.278011745897</v>
      </c>
      <c r="H383" s="329">
        <v>3.5703003046527799</v>
      </c>
      <c r="I383" s="329">
        <v>0.42843603655833001</v>
      </c>
      <c r="J383" s="329" t="s">
        <v>494</v>
      </c>
    </row>
    <row r="384" spans="1:10">
      <c r="A384" s="288" t="s">
        <v>560</v>
      </c>
      <c r="B384" s="329">
        <v>34493.418563901811</v>
      </c>
      <c r="C384" s="327" t="s">
        <v>552</v>
      </c>
      <c r="D384" s="327">
        <v>87.369782150481583</v>
      </c>
      <c r="E384" s="327">
        <v>0.95000000000009999</v>
      </c>
      <c r="F384" s="327">
        <v>1.425</v>
      </c>
      <c r="G384" s="329">
        <v>3013.6824655534788</v>
      </c>
      <c r="H384" s="329">
        <v>3.2768747635709999E-2</v>
      </c>
      <c r="I384" s="329">
        <v>4.9153121453560003E-2</v>
      </c>
      <c r="J384" s="329" t="s">
        <v>494</v>
      </c>
    </row>
    <row r="385" spans="1:10">
      <c r="A385" s="288" t="s">
        <v>561</v>
      </c>
      <c r="B385" s="329">
        <v>25662.713701520213</v>
      </c>
      <c r="C385" s="327" t="s">
        <v>552</v>
      </c>
      <c r="D385" s="327">
        <v>50.248073994006532</v>
      </c>
      <c r="E385" s="327">
        <v>0.90000000000006997</v>
      </c>
      <c r="F385" s="327">
        <v>9.0000000000119998E-2</v>
      </c>
      <c r="G385" s="329">
        <v>1289.5019369609929</v>
      </c>
      <c r="H385" s="329">
        <v>2.3096442331369999E-2</v>
      </c>
      <c r="I385" s="329">
        <v>2.3096442331399999E-3</v>
      </c>
      <c r="J385" s="329" t="s">
        <v>494</v>
      </c>
    </row>
    <row r="386" spans="1:10">
      <c r="A386" s="288" t="s">
        <v>562</v>
      </c>
      <c r="B386" s="329" t="s">
        <v>523</v>
      </c>
      <c r="C386" s="327" t="s">
        <v>552</v>
      </c>
      <c r="D386" s="327" t="s">
        <v>523</v>
      </c>
      <c r="E386" s="327" t="s">
        <v>523</v>
      </c>
      <c r="F386" s="327" t="s">
        <v>523</v>
      </c>
      <c r="G386" s="329" t="s">
        <v>523</v>
      </c>
      <c r="H386" s="329" t="s">
        <v>523</v>
      </c>
      <c r="I386" s="329" t="s">
        <v>523</v>
      </c>
      <c r="J386" s="329" t="s">
        <v>523</v>
      </c>
    </row>
    <row r="387" spans="1:10">
      <c r="A387" s="288" t="s">
        <v>563</v>
      </c>
      <c r="B387" s="329" t="s">
        <v>523</v>
      </c>
      <c r="C387" s="327" t="s">
        <v>552</v>
      </c>
      <c r="D387" s="327" t="s">
        <v>523</v>
      </c>
      <c r="E387" s="327" t="s">
        <v>523</v>
      </c>
      <c r="F387" s="327" t="s">
        <v>523</v>
      </c>
      <c r="G387" s="329" t="s">
        <v>523</v>
      </c>
      <c r="H387" s="329" t="s">
        <v>523</v>
      </c>
      <c r="I387" s="329" t="s">
        <v>523</v>
      </c>
      <c r="J387" s="329" t="s">
        <v>523</v>
      </c>
    </row>
    <row r="388" spans="1:10">
      <c r="A388" s="288" t="s">
        <v>92</v>
      </c>
      <c r="B388" s="329" t="s">
        <v>521</v>
      </c>
      <c r="C388" s="327" t="s">
        <v>552</v>
      </c>
      <c r="D388" s="327" t="s">
        <v>517</v>
      </c>
      <c r="E388" s="327" t="s">
        <v>521</v>
      </c>
      <c r="F388" s="327" t="s">
        <v>521</v>
      </c>
      <c r="G388" s="329" t="s">
        <v>521</v>
      </c>
      <c r="H388" s="329" t="s">
        <v>521</v>
      </c>
      <c r="I388" s="329" t="s">
        <v>521</v>
      </c>
      <c r="J388" s="329" t="s">
        <v>494</v>
      </c>
    </row>
    <row r="389" spans="1:10">
      <c r="A389" s="287" t="s">
        <v>607</v>
      </c>
      <c r="B389" s="327">
        <v>5677477.8602666184</v>
      </c>
      <c r="C389" s="327" t="s">
        <v>552</v>
      </c>
      <c r="D389" s="328" t="s">
        <v>189</v>
      </c>
      <c r="E389" s="328" t="s">
        <v>189</v>
      </c>
      <c r="F389" s="328" t="s">
        <v>189</v>
      </c>
      <c r="G389" s="327">
        <v>121329.28064552911</v>
      </c>
      <c r="H389" s="327" t="s">
        <v>556</v>
      </c>
      <c r="I389" s="327" t="s">
        <v>556</v>
      </c>
      <c r="J389" s="327" t="s">
        <v>556</v>
      </c>
    </row>
    <row r="390" spans="1:10">
      <c r="A390" s="288" t="s">
        <v>559</v>
      </c>
      <c r="B390" s="329">
        <v>5122279.9912827471</v>
      </c>
      <c r="C390" s="327" t="s">
        <v>552</v>
      </c>
      <c r="D390" s="327">
        <v>19.402931317907768</v>
      </c>
      <c r="E390" s="327" t="s">
        <v>494</v>
      </c>
      <c r="F390" s="327" t="s">
        <v>494</v>
      </c>
      <c r="G390" s="329">
        <v>99387.246861952342</v>
      </c>
      <c r="H390" s="329" t="s">
        <v>494</v>
      </c>
      <c r="I390" s="329" t="s">
        <v>494</v>
      </c>
      <c r="J390" s="329" t="s">
        <v>494</v>
      </c>
    </row>
    <row r="391" spans="1:10">
      <c r="A391" s="288" t="s">
        <v>560</v>
      </c>
      <c r="B391" s="329">
        <v>208587.74337946158</v>
      </c>
      <c r="C391" s="327" t="s">
        <v>552</v>
      </c>
      <c r="D391" s="327">
        <v>70.948187124442754</v>
      </c>
      <c r="E391" s="327" t="s">
        <v>494</v>
      </c>
      <c r="F391" s="327" t="s">
        <v>494</v>
      </c>
      <c r="G391" s="329">
        <v>14798.922249151285</v>
      </c>
      <c r="H391" s="329" t="s">
        <v>494</v>
      </c>
      <c r="I391" s="329" t="s">
        <v>494</v>
      </c>
      <c r="J391" s="329" t="s">
        <v>494</v>
      </c>
    </row>
    <row r="392" spans="1:10">
      <c r="A392" s="288" t="s">
        <v>561</v>
      </c>
      <c r="B392" s="329">
        <v>346610.12560441019</v>
      </c>
      <c r="C392" s="327" t="s">
        <v>552</v>
      </c>
      <c r="D392" s="327">
        <v>20.608490654938318</v>
      </c>
      <c r="E392" s="327" t="s">
        <v>494</v>
      </c>
      <c r="F392" s="327" t="s">
        <v>494</v>
      </c>
      <c r="G392" s="329">
        <v>7143.1115344254831</v>
      </c>
      <c r="H392" s="329" t="s">
        <v>494</v>
      </c>
      <c r="I392" s="329" t="s">
        <v>494</v>
      </c>
      <c r="J392" s="329" t="s">
        <v>494</v>
      </c>
    </row>
    <row r="393" spans="1:10">
      <c r="A393" s="288" t="s">
        <v>562</v>
      </c>
      <c r="B393" s="329" t="s">
        <v>523</v>
      </c>
      <c r="C393" s="327" t="s">
        <v>552</v>
      </c>
      <c r="D393" s="327" t="s">
        <v>523</v>
      </c>
      <c r="E393" s="327" t="s">
        <v>523</v>
      </c>
      <c r="F393" s="327" t="s">
        <v>523</v>
      </c>
      <c r="G393" s="329" t="s">
        <v>523</v>
      </c>
      <c r="H393" s="329" t="s">
        <v>523</v>
      </c>
      <c r="I393" s="329" t="s">
        <v>523</v>
      </c>
      <c r="J393" s="329" t="s">
        <v>523</v>
      </c>
    </row>
    <row r="394" spans="1:10">
      <c r="A394" s="288" t="s">
        <v>563</v>
      </c>
      <c r="B394" s="329" t="s">
        <v>523</v>
      </c>
      <c r="C394" s="327" t="s">
        <v>552</v>
      </c>
      <c r="D394" s="327" t="s">
        <v>523</v>
      </c>
      <c r="E394" s="327" t="s">
        <v>523</v>
      </c>
      <c r="F394" s="327" t="s">
        <v>523</v>
      </c>
      <c r="G394" s="329" t="s">
        <v>523</v>
      </c>
      <c r="H394" s="329" t="s">
        <v>523</v>
      </c>
      <c r="I394" s="329" t="s">
        <v>523</v>
      </c>
      <c r="J394" s="329" t="s">
        <v>523</v>
      </c>
    </row>
    <row r="395" spans="1:10">
      <c r="A395" s="288" t="s">
        <v>92</v>
      </c>
      <c r="B395" s="329" t="s">
        <v>494</v>
      </c>
      <c r="C395" s="327" t="s">
        <v>552</v>
      </c>
      <c r="D395" s="327" t="s">
        <v>494</v>
      </c>
      <c r="E395" s="327" t="s">
        <v>494</v>
      </c>
      <c r="F395" s="327" t="s">
        <v>494</v>
      </c>
      <c r="G395" s="329" t="s">
        <v>494</v>
      </c>
      <c r="H395" s="329" t="s">
        <v>494</v>
      </c>
      <c r="I395" s="329" t="s">
        <v>494</v>
      </c>
      <c r="J395" s="329" t="s">
        <v>494</v>
      </c>
    </row>
    <row r="396" spans="1:10">
      <c r="A396" s="59" t="s">
        <v>608</v>
      </c>
      <c r="B396" s="327">
        <v>388367.15745382814</v>
      </c>
      <c r="C396" s="327" t="s">
        <v>552</v>
      </c>
      <c r="D396" s="328" t="s">
        <v>189</v>
      </c>
      <c r="E396" s="328" t="s">
        <v>189</v>
      </c>
      <c r="F396" s="328" t="s">
        <v>189</v>
      </c>
      <c r="G396" s="327">
        <v>28046.5637376296</v>
      </c>
      <c r="H396" s="327">
        <v>0.48826677857</v>
      </c>
      <c r="I396" s="327">
        <v>0.78160963399831995</v>
      </c>
      <c r="J396" s="328" t="s">
        <v>189</v>
      </c>
    </row>
    <row r="397" spans="1:10">
      <c r="A397" s="287" t="s">
        <v>609</v>
      </c>
      <c r="B397" s="327">
        <v>388367.15745382814</v>
      </c>
      <c r="C397" s="327" t="s">
        <v>552</v>
      </c>
      <c r="D397" s="328" t="s">
        <v>189</v>
      </c>
      <c r="E397" s="328" t="s">
        <v>189</v>
      </c>
      <c r="F397" s="328" t="s">
        <v>189</v>
      </c>
      <c r="G397" s="327">
        <v>28046.5637376296</v>
      </c>
      <c r="H397" s="327">
        <v>0.48826677857</v>
      </c>
      <c r="I397" s="327">
        <v>0.78160963399831995</v>
      </c>
      <c r="J397" s="328" t="s">
        <v>189</v>
      </c>
    </row>
    <row r="398" spans="1:10">
      <c r="A398" s="288" t="s">
        <v>559</v>
      </c>
      <c r="B398" s="329">
        <v>388367.15745382814</v>
      </c>
      <c r="C398" s="327" t="s">
        <v>552</v>
      </c>
      <c r="D398" s="327">
        <v>72.216620791277833</v>
      </c>
      <c r="E398" s="327">
        <v>1.2572298383084799</v>
      </c>
      <c r="F398" s="327">
        <v>2.0125533763529999</v>
      </c>
      <c r="G398" s="329">
        <v>28046.5637376296</v>
      </c>
      <c r="H398" s="329">
        <v>0.48826677857</v>
      </c>
      <c r="I398" s="329">
        <v>0.78160963399831995</v>
      </c>
      <c r="J398" s="328" t="s">
        <v>189</v>
      </c>
    </row>
    <row r="399" spans="1:10">
      <c r="A399" s="288" t="s">
        <v>560</v>
      </c>
      <c r="B399" s="329" t="s">
        <v>523</v>
      </c>
      <c r="C399" s="327" t="s">
        <v>552</v>
      </c>
      <c r="D399" s="327" t="s">
        <v>523</v>
      </c>
      <c r="E399" s="327" t="s">
        <v>523</v>
      </c>
      <c r="F399" s="327" t="s">
        <v>523</v>
      </c>
      <c r="G399" s="329" t="s">
        <v>523</v>
      </c>
      <c r="H399" s="329" t="s">
        <v>523</v>
      </c>
      <c r="I399" s="329" t="s">
        <v>523</v>
      </c>
      <c r="J399" s="328" t="s">
        <v>189</v>
      </c>
    </row>
    <row r="400" spans="1:10">
      <c r="A400" s="288" t="s">
        <v>561</v>
      </c>
      <c r="B400" s="329" t="s">
        <v>523</v>
      </c>
      <c r="C400" s="327" t="s">
        <v>552</v>
      </c>
      <c r="D400" s="327" t="s">
        <v>523</v>
      </c>
      <c r="E400" s="327" t="s">
        <v>523</v>
      </c>
      <c r="F400" s="327" t="s">
        <v>523</v>
      </c>
      <c r="G400" s="329" t="s">
        <v>523</v>
      </c>
      <c r="H400" s="329" t="s">
        <v>523</v>
      </c>
      <c r="I400" s="329" t="s">
        <v>523</v>
      </c>
      <c r="J400" s="328" t="s">
        <v>189</v>
      </c>
    </row>
    <row r="401" spans="1:13">
      <c r="A401" s="288" t="s">
        <v>562</v>
      </c>
      <c r="B401" s="329" t="s">
        <v>523</v>
      </c>
      <c r="C401" s="327" t="s">
        <v>552</v>
      </c>
      <c r="D401" s="327" t="s">
        <v>523</v>
      </c>
      <c r="E401" s="327" t="s">
        <v>523</v>
      </c>
      <c r="F401" s="327" t="s">
        <v>523</v>
      </c>
      <c r="G401" s="329" t="s">
        <v>523</v>
      </c>
      <c r="H401" s="329" t="s">
        <v>523</v>
      </c>
      <c r="I401" s="329" t="s">
        <v>523</v>
      </c>
      <c r="J401" s="328" t="s">
        <v>189</v>
      </c>
    </row>
    <row r="402" spans="1:13">
      <c r="A402" s="288" t="s">
        <v>92</v>
      </c>
      <c r="B402" s="329" t="s">
        <v>523</v>
      </c>
      <c r="C402" s="327" t="s">
        <v>552</v>
      </c>
      <c r="D402" s="327" t="s">
        <v>523</v>
      </c>
      <c r="E402" s="327" t="s">
        <v>523</v>
      </c>
      <c r="F402" s="327" t="s">
        <v>523</v>
      </c>
      <c r="G402" s="329" t="s">
        <v>523</v>
      </c>
      <c r="H402" s="329" t="s">
        <v>523</v>
      </c>
      <c r="I402" s="329" t="s">
        <v>523</v>
      </c>
      <c r="J402" s="328" t="s">
        <v>189</v>
      </c>
    </row>
    <row r="403" spans="1:13">
      <c r="A403" s="60" t="s">
        <v>610</v>
      </c>
      <c r="B403" s="330"/>
      <c r="C403" s="330"/>
      <c r="D403" s="330"/>
      <c r="E403" s="330"/>
      <c r="F403" s="330"/>
      <c r="G403" s="330"/>
      <c r="H403" s="330"/>
      <c r="I403" s="330"/>
      <c r="J403" s="330"/>
    </row>
    <row r="404" spans="1:13">
      <c r="A404" s="61" t="s">
        <v>611</v>
      </c>
      <c r="B404" s="328" t="s">
        <v>189</v>
      </c>
      <c r="C404" s="328" t="s">
        <v>189</v>
      </c>
      <c r="D404" s="328" t="s">
        <v>189</v>
      </c>
      <c r="E404" s="328" t="s">
        <v>189</v>
      </c>
      <c r="F404" s="328" t="s">
        <v>189</v>
      </c>
      <c r="G404" s="328" t="s">
        <v>189</v>
      </c>
      <c r="H404" s="328" t="s">
        <v>189</v>
      </c>
      <c r="I404" s="328" t="s">
        <v>189</v>
      </c>
      <c r="J404" s="328" t="s">
        <v>189</v>
      </c>
    </row>
    <row r="405" spans="1:13">
      <c r="A405" s="290" t="s">
        <v>3242</v>
      </c>
      <c r="B405" s="329" t="s">
        <v>494</v>
      </c>
      <c r="C405" s="327" t="s">
        <v>552</v>
      </c>
      <c r="D405" s="327" t="s">
        <v>494</v>
      </c>
      <c r="E405" s="327" t="s">
        <v>494</v>
      </c>
      <c r="F405" s="327" t="s">
        <v>494</v>
      </c>
      <c r="G405" s="329" t="s">
        <v>494</v>
      </c>
      <c r="H405" s="329" t="s">
        <v>494</v>
      </c>
      <c r="I405" s="329" t="s">
        <v>494</v>
      </c>
      <c r="J405" s="329" t="s">
        <v>494</v>
      </c>
    </row>
    <row r="406" spans="1:13">
      <c r="A406" s="290" t="s">
        <v>3262</v>
      </c>
      <c r="B406" s="329" t="s">
        <v>494</v>
      </c>
      <c r="C406" s="327" t="s">
        <v>552</v>
      </c>
      <c r="D406" s="327" t="s">
        <v>494</v>
      </c>
      <c r="E406" s="327" t="s">
        <v>494</v>
      </c>
      <c r="F406" s="327" t="s">
        <v>494</v>
      </c>
      <c r="G406" s="329" t="s">
        <v>494</v>
      </c>
      <c r="H406" s="329" t="s">
        <v>494</v>
      </c>
      <c r="I406" s="329" t="s">
        <v>494</v>
      </c>
      <c r="J406" s="329" t="s">
        <v>494</v>
      </c>
    </row>
    <row r="408" spans="1:13">
      <c r="A408" s="50" t="s">
        <v>612</v>
      </c>
      <c r="B408" s="62">
        <f>SUM(B216,B402)</f>
        <v>345378.91663054173</v>
      </c>
      <c r="C408" s="62">
        <f t="shared" ref="C408:J408" si="8">SUM(C216,C402)</f>
        <v>0</v>
      </c>
      <c r="D408" s="62">
        <f t="shared" si="8"/>
        <v>65.065035461819363</v>
      </c>
      <c r="E408" s="62">
        <f t="shared" si="8"/>
        <v>1.358677241335E-2</v>
      </c>
      <c r="F408" s="62">
        <f t="shared" si="8"/>
        <v>1.399403229176E-2</v>
      </c>
      <c r="G408" s="62">
        <f t="shared" si="8"/>
        <v>22472.091458330953</v>
      </c>
      <c r="H408" s="62">
        <f t="shared" si="8"/>
        <v>4.6925847366299997E-3</v>
      </c>
      <c r="I408" s="62">
        <f t="shared" si="8"/>
        <v>4.8332437122200001E-3</v>
      </c>
      <c r="J408" s="62">
        <f t="shared" si="8"/>
        <v>0</v>
      </c>
    </row>
    <row r="410" spans="1:13" ht="15.75">
      <c r="A410" s="406" t="s">
        <v>613</v>
      </c>
      <c r="B410" s="406"/>
      <c r="C410" s="406"/>
      <c r="D410" s="406"/>
      <c r="E410" s="406"/>
      <c r="F410" s="406"/>
      <c r="G410" s="406"/>
      <c r="H410" s="217"/>
      <c r="I410" s="217"/>
      <c r="J410" s="217"/>
      <c r="K410" s="217"/>
      <c r="L410" s="217"/>
      <c r="M410" s="49" t="s">
        <v>478</v>
      </c>
    </row>
    <row r="411" spans="1:13" ht="15.75">
      <c r="A411" s="212" t="s">
        <v>723</v>
      </c>
      <c r="B411" s="52"/>
      <c r="C411" s="52"/>
      <c r="D411" s="52"/>
      <c r="E411" s="52"/>
      <c r="F411" s="52"/>
      <c r="G411" s="52"/>
      <c r="H411" s="217"/>
      <c r="I411" s="217"/>
      <c r="J411" s="217"/>
      <c r="K411" s="217"/>
      <c r="L411" s="217"/>
      <c r="M411" s="49" t="s">
        <v>3409</v>
      </c>
    </row>
    <row r="412" spans="1:13">
      <c r="A412" s="219"/>
      <c r="B412" s="217"/>
      <c r="C412" s="217"/>
      <c r="D412" s="217"/>
      <c r="E412" s="217"/>
      <c r="F412" s="217"/>
      <c r="G412" s="217"/>
      <c r="H412" s="217"/>
      <c r="I412" s="217"/>
      <c r="J412" s="217"/>
      <c r="K412" s="217"/>
      <c r="L412" s="218"/>
      <c r="M412" s="49" t="s">
        <v>479</v>
      </c>
    </row>
    <row r="413" spans="1:13">
      <c r="A413" s="217"/>
      <c r="B413" s="217"/>
      <c r="C413" s="217"/>
      <c r="D413" s="217"/>
      <c r="E413" s="217"/>
      <c r="F413" s="217"/>
      <c r="G413" s="217"/>
      <c r="H413" s="217"/>
      <c r="I413" s="217"/>
      <c r="J413" s="217"/>
      <c r="K413" s="217"/>
      <c r="L413" s="217"/>
      <c r="M413" s="220"/>
    </row>
    <row r="414" spans="1:13" ht="38.25">
      <c r="A414" s="221" t="s">
        <v>480</v>
      </c>
      <c r="B414" s="222" t="s">
        <v>481</v>
      </c>
      <c r="C414" s="223" t="s">
        <v>482</v>
      </c>
      <c r="D414" s="223" t="s">
        <v>483</v>
      </c>
      <c r="E414" s="224" t="s">
        <v>614</v>
      </c>
      <c r="F414" s="224" t="s">
        <v>615</v>
      </c>
      <c r="G414" s="225" t="s">
        <v>616</v>
      </c>
      <c r="H414" s="223" t="s">
        <v>617</v>
      </c>
      <c r="I414" s="63" t="s">
        <v>618</v>
      </c>
      <c r="J414" s="223" t="s">
        <v>619</v>
      </c>
      <c r="K414" s="224" t="s">
        <v>485</v>
      </c>
      <c r="L414" s="224" t="s">
        <v>486</v>
      </c>
      <c r="M414" s="226" t="s">
        <v>620</v>
      </c>
    </row>
    <row r="415" spans="1:13" ht="15.75" thickBot="1">
      <c r="A415" s="227"/>
      <c r="B415" s="429" t="s">
        <v>488</v>
      </c>
      <c r="C415" s="429"/>
      <c r="D415" s="430"/>
      <c r="E415" s="431" t="s">
        <v>621</v>
      </c>
      <c r="F415" s="429"/>
      <c r="G415" s="430"/>
      <c r="H415" s="431" t="s">
        <v>488</v>
      </c>
      <c r="I415" s="432"/>
      <c r="J415" s="432"/>
      <c r="K415" s="432"/>
      <c r="L415" s="432"/>
      <c r="M415" s="433"/>
    </row>
    <row r="416" spans="1:13" ht="15.75" thickTop="1">
      <c r="A416" s="228" t="s">
        <v>622</v>
      </c>
      <c r="B416" s="331">
        <v>194388.53120401071</v>
      </c>
      <c r="C416" s="331">
        <v>4.4228396639999996</v>
      </c>
      <c r="D416" s="331">
        <v>83.655309749766346</v>
      </c>
      <c r="E416" s="331">
        <v>120191.11711244726</v>
      </c>
      <c r="F416" s="331">
        <v>6716.3061943704279</v>
      </c>
      <c r="G416" s="331">
        <v>7230.4559117999988</v>
      </c>
      <c r="H416" s="331">
        <v>0.51771056610323996</v>
      </c>
      <c r="I416" s="331">
        <v>2.8530150025699998E-2</v>
      </c>
      <c r="J416" s="331">
        <v>572.16514495327442</v>
      </c>
      <c r="K416" s="331">
        <v>1557.1939910195872</v>
      </c>
      <c r="L416" s="331">
        <v>5849.2197121443369</v>
      </c>
      <c r="M416" s="331">
        <v>830.75987228203655</v>
      </c>
    </row>
    <row r="417" spans="1:13">
      <c r="A417" s="229" t="s">
        <v>623</v>
      </c>
      <c r="B417" s="331">
        <v>70637.721174907623</v>
      </c>
      <c r="C417" s="328" t="s">
        <v>189</v>
      </c>
      <c r="D417" s="328" t="s">
        <v>189</v>
      </c>
      <c r="E417" s="328" t="s">
        <v>189</v>
      </c>
      <c r="F417" s="328" t="s">
        <v>189</v>
      </c>
      <c r="G417" s="328" t="s">
        <v>189</v>
      </c>
      <c r="H417" s="328" t="s">
        <v>189</v>
      </c>
      <c r="I417" s="328" t="s">
        <v>189</v>
      </c>
      <c r="J417" s="331" t="s">
        <v>494</v>
      </c>
      <c r="K417" s="331" t="s">
        <v>494</v>
      </c>
      <c r="L417" s="331" t="s">
        <v>494</v>
      </c>
      <c r="M417" s="331">
        <v>134.03649648504052</v>
      </c>
    </row>
    <row r="418" spans="1:13">
      <c r="A418" s="299" t="s">
        <v>624</v>
      </c>
      <c r="B418" s="331">
        <v>46194.121028708993</v>
      </c>
      <c r="C418" s="328" t="s">
        <v>189</v>
      </c>
      <c r="D418" s="328" t="s">
        <v>189</v>
      </c>
      <c r="E418" s="328" t="s">
        <v>189</v>
      </c>
      <c r="F418" s="328" t="s">
        <v>189</v>
      </c>
      <c r="G418" s="328" t="s">
        <v>189</v>
      </c>
      <c r="H418" s="328" t="s">
        <v>189</v>
      </c>
      <c r="I418" s="328" t="s">
        <v>189</v>
      </c>
      <c r="J418" s="328" t="s">
        <v>189</v>
      </c>
      <c r="K418" s="328" t="s">
        <v>189</v>
      </c>
      <c r="L418" s="328" t="s">
        <v>189</v>
      </c>
      <c r="M418" s="329">
        <v>134.03649648504052</v>
      </c>
    </row>
    <row r="419" spans="1:13">
      <c r="A419" s="299" t="s">
        <v>625</v>
      </c>
      <c r="B419" s="331">
        <v>14551.955897401811</v>
      </c>
      <c r="C419" s="328" t="s">
        <v>189</v>
      </c>
      <c r="D419" s="328" t="s">
        <v>189</v>
      </c>
      <c r="E419" s="328" t="s">
        <v>189</v>
      </c>
      <c r="F419" s="328" t="s">
        <v>189</v>
      </c>
      <c r="G419" s="328" t="s">
        <v>189</v>
      </c>
      <c r="H419" s="328" t="s">
        <v>189</v>
      </c>
      <c r="I419" s="328" t="s">
        <v>189</v>
      </c>
      <c r="J419" s="328" t="s">
        <v>189</v>
      </c>
      <c r="K419" s="328" t="s">
        <v>189</v>
      </c>
      <c r="L419" s="328" t="s">
        <v>189</v>
      </c>
      <c r="M419" s="328" t="s">
        <v>189</v>
      </c>
    </row>
    <row r="420" spans="1:13">
      <c r="A420" s="299" t="s">
        <v>626</v>
      </c>
      <c r="B420" s="331">
        <v>2432.4049712060923</v>
      </c>
      <c r="C420" s="328" t="s">
        <v>189</v>
      </c>
      <c r="D420" s="328" t="s">
        <v>189</v>
      </c>
      <c r="E420" s="328" t="s">
        <v>189</v>
      </c>
      <c r="F420" s="328" t="s">
        <v>189</v>
      </c>
      <c r="G420" s="328" t="s">
        <v>189</v>
      </c>
      <c r="H420" s="328" t="s">
        <v>189</v>
      </c>
      <c r="I420" s="328" t="s">
        <v>189</v>
      </c>
      <c r="J420" s="328" t="s">
        <v>189</v>
      </c>
      <c r="K420" s="328" t="s">
        <v>189</v>
      </c>
      <c r="L420" s="328" t="s">
        <v>189</v>
      </c>
      <c r="M420" s="328" t="s">
        <v>189</v>
      </c>
    </row>
    <row r="421" spans="1:13">
      <c r="A421" s="299" t="s">
        <v>627</v>
      </c>
      <c r="B421" s="331">
        <v>7459.2392775907283</v>
      </c>
      <c r="C421" s="328" t="s">
        <v>189</v>
      </c>
      <c r="D421" s="328" t="s">
        <v>189</v>
      </c>
      <c r="E421" s="328" t="s">
        <v>189</v>
      </c>
      <c r="F421" s="328" t="s">
        <v>189</v>
      </c>
      <c r="G421" s="328" t="s">
        <v>189</v>
      </c>
      <c r="H421" s="328" t="s">
        <v>189</v>
      </c>
      <c r="I421" s="328" t="s">
        <v>189</v>
      </c>
      <c r="J421" s="331" t="s">
        <v>494</v>
      </c>
      <c r="K421" s="331" t="s">
        <v>494</v>
      </c>
      <c r="L421" s="331" t="s">
        <v>494</v>
      </c>
      <c r="M421" s="331" t="s">
        <v>494</v>
      </c>
    </row>
    <row r="422" spans="1:13">
      <c r="A422" s="230" t="s">
        <v>628</v>
      </c>
      <c r="B422" s="331">
        <v>46553.765996456706</v>
      </c>
      <c r="C422" s="331">
        <v>3.4620000000000002</v>
      </c>
      <c r="D422" s="331">
        <v>69.090317678675007</v>
      </c>
      <c r="E422" s="331">
        <v>20040.325102040817</v>
      </c>
      <c r="F422" s="331" t="s">
        <v>494</v>
      </c>
      <c r="G422" s="331" t="s">
        <v>494</v>
      </c>
      <c r="H422" s="331" t="s">
        <v>494</v>
      </c>
      <c r="I422" s="331" t="s">
        <v>494</v>
      </c>
      <c r="J422" s="331">
        <v>55.249069497127223</v>
      </c>
      <c r="K422" s="331">
        <v>188.72091220254887</v>
      </c>
      <c r="L422" s="331">
        <v>213.37603828081271</v>
      </c>
      <c r="M422" s="331">
        <v>228.15769905799976</v>
      </c>
    </row>
    <row r="423" spans="1:13">
      <c r="A423" s="300" t="s">
        <v>629</v>
      </c>
      <c r="B423" s="331">
        <v>9177.0984327999995</v>
      </c>
      <c r="C423" s="331" t="s">
        <v>494</v>
      </c>
      <c r="D423" s="331" t="s">
        <v>494</v>
      </c>
      <c r="E423" s="328" t="s">
        <v>189</v>
      </c>
      <c r="F423" s="328" t="s">
        <v>189</v>
      </c>
      <c r="G423" s="328" t="s">
        <v>189</v>
      </c>
      <c r="H423" s="328" t="s">
        <v>189</v>
      </c>
      <c r="I423" s="328" t="s">
        <v>189</v>
      </c>
      <c r="J423" s="329" t="s">
        <v>496</v>
      </c>
      <c r="K423" s="329" t="s">
        <v>496</v>
      </c>
      <c r="L423" s="329" t="s">
        <v>496</v>
      </c>
      <c r="M423" s="329" t="s">
        <v>496</v>
      </c>
    </row>
    <row r="424" spans="1:13">
      <c r="A424" s="299" t="s">
        <v>630</v>
      </c>
      <c r="B424" s="328" t="s">
        <v>189</v>
      </c>
      <c r="C424" s="328" t="s">
        <v>189</v>
      </c>
      <c r="D424" s="331">
        <v>37.974850892036372</v>
      </c>
      <c r="E424" s="328" t="s">
        <v>189</v>
      </c>
      <c r="F424" s="328" t="s">
        <v>189</v>
      </c>
      <c r="G424" s="328" t="s">
        <v>189</v>
      </c>
      <c r="H424" s="328" t="s">
        <v>189</v>
      </c>
      <c r="I424" s="328" t="s">
        <v>189</v>
      </c>
      <c r="J424" s="329" t="s">
        <v>496</v>
      </c>
      <c r="K424" s="328" t="s">
        <v>189</v>
      </c>
      <c r="L424" s="328" t="s">
        <v>189</v>
      </c>
      <c r="M424" s="328" t="s">
        <v>189</v>
      </c>
    </row>
    <row r="425" spans="1:13">
      <c r="A425" s="299" t="s">
        <v>631</v>
      </c>
      <c r="B425" s="331" t="s">
        <v>494</v>
      </c>
      <c r="C425" s="328" t="s">
        <v>189</v>
      </c>
      <c r="D425" s="331">
        <v>23.960466786638641</v>
      </c>
      <c r="E425" s="328" t="s">
        <v>189</v>
      </c>
      <c r="F425" s="328" t="s">
        <v>189</v>
      </c>
      <c r="G425" s="328" t="s">
        <v>189</v>
      </c>
      <c r="H425" s="328" t="s">
        <v>189</v>
      </c>
      <c r="I425" s="328" t="s">
        <v>189</v>
      </c>
      <c r="J425" s="329" t="s">
        <v>496</v>
      </c>
      <c r="K425" s="329" t="s">
        <v>496</v>
      </c>
      <c r="L425" s="329" t="s">
        <v>496</v>
      </c>
      <c r="M425" s="328" t="s">
        <v>189</v>
      </c>
    </row>
    <row r="426" spans="1:13">
      <c r="A426" s="299" t="s">
        <v>632</v>
      </c>
      <c r="B426" s="331" t="s">
        <v>517</v>
      </c>
      <c r="C426" s="328" t="s">
        <v>189</v>
      </c>
      <c r="D426" s="331">
        <v>7.1550000000000002</v>
      </c>
      <c r="E426" s="328" t="s">
        <v>189</v>
      </c>
      <c r="F426" s="328" t="s">
        <v>189</v>
      </c>
      <c r="G426" s="328" t="s">
        <v>189</v>
      </c>
      <c r="H426" s="328" t="s">
        <v>189</v>
      </c>
      <c r="I426" s="328" t="s">
        <v>189</v>
      </c>
      <c r="J426" s="328" t="s">
        <v>189</v>
      </c>
      <c r="K426" s="328" t="s">
        <v>189</v>
      </c>
      <c r="L426" s="329" t="s">
        <v>496</v>
      </c>
      <c r="M426" s="329" t="s">
        <v>496</v>
      </c>
    </row>
    <row r="427" spans="1:13">
      <c r="A427" s="299" t="s">
        <v>633</v>
      </c>
      <c r="B427" s="331">
        <v>91.7</v>
      </c>
      <c r="C427" s="331">
        <v>0.40600000000000003</v>
      </c>
      <c r="D427" s="328" t="s">
        <v>189</v>
      </c>
      <c r="E427" s="328" t="s">
        <v>189</v>
      </c>
      <c r="F427" s="328" t="s">
        <v>189</v>
      </c>
      <c r="G427" s="328" t="s">
        <v>189</v>
      </c>
      <c r="H427" s="328" t="s">
        <v>189</v>
      </c>
      <c r="I427" s="328" t="s">
        <v>189</v>
      </c>
      <c r="J427" s="329" t="s">
        <v>496</v>
      </c>
      <c r="K427" s="329" t="s">
        <v>496</v>
      </c>
      <c r="L427" s="329" t="s">
        <v>496</v>
      </c>
      <c r="M427" s="329" t="s">
        <v>496</v>
      </c>
    </row>
    <row r="428" spans="1:13">
      <c r="A428" s="299" t="s">
        <v>634</v>
      </c>
      <c r="B428" s="331">
        <v>1755.3999999999999</v>
      </c>
      <c r="C428" s="328" t="s">
        <v>189</v>
      </c>
      <c r="D428" s="328" t="s">
        <v>189</v>
      </c>
      <c r="E428" s="328" t="s">
        <v>189</v>
      </c>
      <c r="F428" s="328" t="s">
        <v>189</v>
      </c>
      <c r="G428" s="328" t="s">
        <v>189</v>
      </c>
      <c r="H428" s="328" t="s">
        <v>189</v>
      </c>
      <c r="I428" s="328" t="s">
        <v>189</v>
      </c>
      <c r="J428" s="328" t="s">
        <v>189</v>
      </c>
      <c r="K428" s="328" t="s">
        <v>189</v>
      </c>
      <c r="L428" s="328" t="s">
        <v>189</v>
      </c>
      <c r="M428" s="328" t="s">
        <v>189</v>
      </c>
    </row>
    <row r="429" spans="1:13">
      <c r="A429" s="299" t="s">
        <v>635</v>
      </c>
      <c r="B429" s="331">
        <v>1655.306718597858</v>
      </c>
      <c r="C429" s="328" t="s">
        <v>189</v>
      </c>
      <c r="D429" s="328" t="s">
        <v>189</v>
      </c>
      <c r="E429" s="328" t="s">
        <v>189</v>
      </c>
      <c r="F429" s="328" t="s">
        <v>189</v>
      </c>
      <c r="G429" s="328" t="s">
        <v>189</v>
      </c>
      <c r="H429" s="328" t="s">
        <v>189</v>
      </c>
      <c r="I429" s="328" t="s">
        <v>189</v>
      </c>
      <c r="J429" s="328" t="s">
        <v>189</v>
      </c>
      <c r="K429" s="328" t="s">
        <v>189</v>
      </c>
      <c r="L429" s="328" t="s">
        <v>189</v>
      </c>
      <c r="M429" s="328" t="s">
        <v>189</v>
      </c>
    </row>
    <row r="430" spans="1:13">
      <c r="A430" s="299" t="s">
        <v>636</v>
      </c>
      <c r="B430" s="331">
        <v>27383.218865213978</v>
      </c>
      <c r="C430" s="331">
        <v>3.056</v>
      </c>
      <c r="D430" s="328" t="s">
        <v>189</v>
      </c>
      <c r="E430" s="328" t="s">
        <v>189</v>
      </c>
      <c r="F430" s="328" t="s">
        <v>189</v>
      </c>
      <c r="G430" s="328" t="s">
        <v>189</v>
      </c>
      <c r="H430" s="328" t="s">
        <v>189</v>
      </c>
      <c r="I430" s="328" t="s">
        <v>189</v>
      </c>
      <c r="J430" s="329" t="s">
        <v>496</v>
      </c>
      <c r="K430" s="329" t="s">
        <v>496</v>
      </c>
      <c r="L430" s="329" t="s">
        <v>496</v>
      </c>
      <c r="M430" s="329" t="s">
        <v>496</v>
      </c>
    </row>
    <row r="431" spans="1:13">
      <c r="A431" s="299" t="s">
        <v>637</v>
      </c>
      <c r="B431" s="328" t="s">
        <v>189</v>
      </c>
      <c r="C431" s="328" t="s">
        <v>189</v>
      </c>
      <c r="D431" s="328" t="s">
        <v>189</v>
      </c>
      <c r="E431" s="331">
        <v>20040.325102040817</v>
      </c>
      <c r="F431" s="331" t="s">
        <v>494</v>
      </c>
      <c r="G431" s="331" t="s">
        <v>494</v>
      </c>
      <c r="H431" s="331" t="s">
        <v>494</v>
      </c>
      <c r="I431" s="331" t="s">
        <v>494</v>
      </c>
      <c r="J431" s="328" t="s">
        <v>189</v>
      </c>
      <c r="K431" s="328" t="s">
        <v>189</v>
      </c>
      <c r="L431" s="328" t="s">
        <v>189</v>
      </c>
      <c r="M431" s="328" t="s">
        <v>189</v>
      </c>
    </row>
    <row r="432" spans="1:13">
      <c r="A432" s="301" t="s">
        <v>3263</v>
      </c>
      <c r="B432" s="331">
        <v>6491.041979844872</v>
      </c>
      <c r="C432" s="331" t="s">
        <v>556</v>
      </c>
      <c r="D432" s="331" t="s">
        <v>494</v>
      </c>
      <c r="E432" s="331" t="s">
        <v>494</v>
      </c>
      <c r="F432" s="331" t="s">
        <v>494</v>
      </c>
      <c r="G432" s="331" t="s">
        <v>494</v>
      </c>
      <c r="H432" s="331" t="s">
        <v>494</v>
      </c>
      <c r="I432" s="331" t="s">
        <v>494</v>
      </c>
      <c r="J432" s="331">
        <v>55.249069497127223</v>
      </c>
      <c r="K432" s="331">
        <v>188.72091220254887</v>
      </c>
      <c r="L432" s="331">
        <v>213.37603828081271</v>
      </c>
      <c r="M432" s="331">
        <v>228.15769905799976</v>
      </c>
    </row>
    <row r="433" spans="1:13">
      <c r="A433" s="229" t="s">
        <v>638</v>
      </c>
      <c r="B433" s="331">
        <v>77197.044032646372</v>
      </c>
      <c r="C433" s="331">
        <v>0.96083966399999998</v>
      </c>
      <c r="D433" s="331" t="s">
        <v>494</v>
      </c>
      <c r="E433" s="331" t="s">
        <v>556</v>
      </c>
      <c r="F433" s="331">
        <v>3439.7541856200496</v>
      </c>
      <c r="G433" s="331" t="s">
        <v>494</v>
      </c>
      <c r="H433" s="331">
        <v>0.12041830440901</v>
      </c>
      <c r="I433" s="331" t="s">
        <v>494</v>
      </c>
      <c r="J433" s="331">
        <v>60.032090854165958</v>
      </c>
      <c r="K433" s="331">
        <v>752.39490757758881</v>
      </c>
      <c r="L433" s="331">
        <v>44.874287061635293</v>
      </c>
      <c r="M433" s="331">
        <v>158.39225986800554</v>
      </c>
    </row>
    <row r="434" spans="1:13">
      <c r="A434" s="299" t="s">
        <v>639</v>
      </c>
      <c r="B434" s="331">
        <v>70076.465574306625</v>
      </c>
      <c r="C434" s="331">
        <v>0.57413966400000005</v>
      </c>
      <c r="D434" s="328" t="s">
        <v>189</v>
      </c>
      <c r="E434" s="328" t="s">
        <v>189</v>
      </c>
      <c r="F434" s="328" t="s">
        <v>189</v>
      </c>
      <c r="G434" s="328" t="s">
        <v>189</v>
      </c>
      <c r="H434" s="328" t="s">
        <v>189</v>
      </c>
      <c r="I434" s="328" t="s">
        <v>189</v>
      </c>
      <c r="J434" s="329" t="s">
        <v>496</v>
      </c>
      <c r="K434" s="329" t="s">
        <v>496</v>
      </c>
      <c r="L434" s="329" t="s">
        <v>496</v>
      </c>
      <c r="M434" s="329" t="s">
        <v>496</v>
      </c>
    </row>
    <row r="435" spans="1:13">
      <c r="A435" s="299" t="s">
        <v>640</v>
      </c>
      <c r="B435" s="331">
        <v>1391.9</v>
      </c>
      <c r="C435" s="331">
        <v>0.38669999999999999</v>
      </c>
      <c r="D435" s="328" t="s">
        <v>189</v>
      </c>
      <c r="E435" s="328" t="s">
        <v>189</v>
      </c>
      <c r="F435" s="328" t="s">
        <v>189</v>
      </c>
      <c r="G435" s="328" t="s">
        <v>189</v>
      </c>
      <c r="H435" s="328" t="s">
        <v>189</v>
      </c>
      <c r="I435" s="328" t="s">
        <v>189</v>
      </c>
      <c r="J435" s="329" t="s">
        <v>496</v>
      </c>
      <c r="K435" s="329" t="s">
        <v>496</v>
      </c>
      <c r="L435" s="329" t="s">
        <v>496</v>
      </c>
      <c r="M435" s="329" t="s">
        <v>496</v>
      </c>
    </row>
    <row r="436" spans="1:13">
      <c r="A436" s="299" t="s">
        <v>641</v>
      </c>
      <c r="B436" s="331">
        <v>4142.0497045616085</v>
      </c>
      <c r="C436" s="328" t="s">
        <v>189</v>
      </c>
      <c r="D436" s="328" t="s">
        <v>189</v>
      </c>
      <c r="E436" s="328" t="s">
        <v>189</v>
      </c>
      <c r="F436" s="331">
        <v>3439.7541856200496</v>
      </c>
      <c r="G436" s="328" t="s">
        <v>189</v>
      </c>
      <c r="H436" s="331" t="s">
        <v>494</v>
      </c>
      <c r="I436" s="328" t="s">
        <v>189</v>
      </c>
      <c r="J436" s="329" t="s">
        <v>496</v>
      </c>
      <c r="K436" s="329" t="s">
        <v>496</v>
      </c>
      <c r="L436" s="329" t="s">
        <v>496</v>
      </c>
      <c r="M436" s="329" t="s">
        <v>496</v>
      </c>
    </row>
    <row r="437" spans="1:13">
      <c r="A437" s="301" t="s">
        <v>642</v>
      </c>
      <c r="B437" s="331">
        <v>3.2962224463777599</v>
      </c>
      <c r="C437" s="328" t="s">
        <v>189</v>
      </c>
      <c r="D437" s="328" t="s">
        <v>189</v>
      </c>
      <c r="E437" s="331" t="s">
        <v>556</v>
      </c>
      <c r="F437" s="331" t="s">
        <v>494</v>
      </c>
      <c r="G437" s="331" t="s">
        <v>494</v>
      </c>
      <c r="H437" s="331">
        <v>0.12041830440901</v>
      </c>
      <c r="I437" s="328" t="s">
        <v>189</v>
      </c>
      <c r="J437" s="329" t="s">
        <v>496</v>
      </c>
      <c r="K437" s="329" t="s">
        <v>496</v>
      </c>
      <c r="L437" s="329" t="s">
        <v>496</v>
      </c>
      <c r="M437" s="329" t="s">
        <v>496</v>
      </c>
    </row>
    <row r="438" spans="1:13">
      <c r="A438" s="302" t="s">
        <v>643</v>
      </c>
      <c r="B438" s="331">
        <v>553.25</v>
      </c>
      <c r="C438" s="328" t="s">
        <v>189</v>
      </c>
      <c r="D438" s="328" t="s">
        <v>189</v>
      </c>
      <c r="E438" s="328" t="s">
        <v>189</v>
      </c>
      <c r="F438" s="328" t="s">
        <v>189</v>
      </c>
      <c r="G438" s="328" t="s">
        <v>189</v>
      </c>
      <c r="H438" s="328" t="s">
        <v>189</v>
      </c>
      <c r="I438" s="328" t="s">
        <v>189</v>
      </c>
      <c r="J438" s="329" t="s">
        <v>496</v>
      </c>
      <c r="K438" s="329" t="s">
        <v>496</v>
      </c>
      <c r="L438" s="329" t="s">
        <v>496</v>
      </c>
      <c r="M438" s="329" t="s">
        <v>496</v>
      </c>
    </row>
    <row r="439" spans="1:13">
      <c r="A439" s="302" t="s">
        <v>644</v>
      </c>
      <c r="B439" s="331">
        <v>1030.0825313317564</v>
      </c>
      <c r="C439" s="328" t="s">
        <v>189</v>
      </c>
      <c r="D439" s="328" t="s">
        <v>189</v>
      </c>
      <c r="E439" s="328" t="s">
        <v>189</v>
      </c>
      <c r="F439" s="328" t="s">
        <v>189</v>
      </c>
      <c r="G439" s="328" t="s">
        <v>189</v>
      </c>
      <c r="H439" s="328" t="s">
        <v>189</v>
      </c>
      <c r="I439" s="328" t="s">
        <v>189</v>
      </c>
      <c r="J439" s="329" t="s">
        <v>496</v>
      </c>
      <c r="K439" s="329" t="s">
        <v>496</v>
      </c>
      <c r="L439" s="329" t="s">
        <v>496</v>
      </c>
      <c r="M439" s="329" t="s">
        <v>496</v>
      </c>
    </row>
    <row r="440" spans="1:13">
      <c r="A440" s="299" t="s">
        <v>3264</v>
      </c>
      <c r="B440" s="331" t="s">
        <v>494</v>
      </c>
      <c r="C440" s="331" t="s">
        <v>494</v>
      </c>
      <c r="D440" s="331" t="s">
        <v>494</v>
      </c>
      <c r="E440" s="331" t="s">
        <v>494</v>
      </c>
      <c r="F440" s="331" t="s">
        <v>494</v>
      </c>
      <c r="G440" s="331" t="s">
        <v>494</v>
      </c>
      <c r="H440" s="331" t="s">
        <v>494</v>
      </c>
      <c r="I440" s="331" t="s">
        <v>494</v>
      </c>
      <c r="J440" s="331">
        <v>60.032090854165958</v>
      </c>
      <c r="K440" s="331">
        <v>752.39490757758881</v>
      </c>
      <c r="L440" s="331">
        <v>44.874287061635293</v>
      </c>
      <c r="M440" s="331">
        <v>158.39225986800554</v>
      </c>
    </row>
    <row r="441" spans="1:13">
      <c r="A441" s="303" t="s">
        <v>645</v>
      </c>
      <c r="B441" s="331" t="s">
        <v>496</v>
      </c>
      <c r="C441" s="331" t="s">
        <v>494</v>
      </c>
      <c r="D441" s="331" t="s">
        <v>494</v>
      </c>
      <c r="E441" s="328" t="s">
        <v>189</v>
      </c>
      <c r="F441" s="328" t="s">
        <v>189</v>
      </c>
      <c r="G441" s="328" t="s">
        <v>189</v>
      </c>
      <c r="H441" s="328" t="s">
        <v>189</v>
      </c>
      <c r="I441" s="328" t="s">
        <v>189</v>
      </c>
      <c r="J441" s="331" t="s">
        <v>494</v>
      </c>
      <c r="K441" s="331" t="s">
        <v>494</v>
      </c>
      <c r="L441" s="331" t="s">
        <v>494</v>
      </c>
      <c r="M441" s="331" t="s">
        <v>494</v>
      </c>
    </row>
    <row r="442" spans="1:13">
      <c r="A442" s="304" t="s">
        <v>646</v>
      </c>
      <c r="B442" s="331" t="s">
        <v>496</v>
      </c>
      <c r="C442" s="331" t="s">
        <v>494</v>
      </c>
      <c r="D442" s="331" t="s">
        <v>494</v>
      </c>
      <c r="E442" s="328" t="s">
        <v>189</v>
      </c>
      <c r="F442" s="328" t="s">
        <v>189</v>
      </c>
      <c r="G442" s="328" t="s">
        <v>189</v>
      </c>
      <c r="H442" s="328" t="s">
        <v>189</v>
      </c>
      <c r="I442" s="328" t="s">
        <v>189</v>
      </c>
      <c r="J442" s="329" t="s">
        <v>494</v>
      </c>
      <c r="K442" s="329" t="s">
        <v>494</v>
      </c>
      <c r="L442" s="329" t="s">
        <v>494</v>
      </c>
      <c r="M442" s="329" t="s">
        <v>494</v>
      </c>
    </row>
    <row r="443" spans="1:13">
      <c r="A443" s="304" t="s">
        <v>647</v>
      </c>
      <c r="B443" s="331" t="s">
        <v>496</v>
      </c>
      <c r="C443" s="331" t="s">
        <v>494</v>
      </c>
      <c r="D443" s="331" t="s">
        <v>494</v>
      </c>
      <c r="E443" s="328" t="s">
        <v>189</v>
      </c>
      <c r="F443" s="328" t="s">
        <v>189</v>
      </c>
      <c r="G443" s="328" t="s">
        <v>189</v>
      </c>
      <c r="H443" s="328" t="s">
        <v>189</v>
      </c>
      <c r="I443" s="328" t="s">
        <v>189</v>
      </c>
      <c r="J443" s="329" t="s">
        <v>494</v>
      </c>
      <c r="K443" s="329" t="s">
        <v>494</v>
      </c>
      <c r="L443" s="329" t="s">
        <v>494</v>
      </c>
      <c r="M443" s="329" t="s">
        <v>494</v>
      </c>
    </row>
    <row r="444" spans="1:13">
      <c r="A444" s="305" t="s">
        <v>648</v>
      </c>
      <c r="B444" s="331" t="s">
        <v>496</v>
      </c>
      <c r="C444" s="331" t="s">
        <v>494</v>
      </c>
      <c r="D444" s="331" t="s">
        <v>494</v>
      </c>
      <c r="E444" s="328" t="s">
        <v>189</v>
      </c>
      <c r="F444" s="328" t="s">
        <v>189</v>
      </c>
      <c r="G444" s="328" t="s">
        <v>189</v>
      </c>
      <c r="H444" s="328" t="s">
        <v>189</v>
      </c>
      <c r="I444" s="328" t="s">
        <v>189</v>
      </c>
      <c r="J444" s="331" t="s">
        <v>494</v>
      </c>
      <c r="K444" s="331" t="s">
        <v>494</v>
      </c>
      <c r="L444" s="331" t="s">
        <v>494</v>
      </c>
      <c r="M444" s="331" t="s">
        <v>494</v>
      </c>
    </row>
    <row r="445" spans="1:13">
      <c r="A445" s="306" t="s">
        <v>649</v>
      </c>
      <c r="B445" s="328" t="s">
        <v>189</v>
      </c>
      <c r="C445" s="328" t="s">
        <v>189</v>
      </c>
      <c r="D445" s="328" t="s">
        <v>189</v>
      </c>
      <c r="E445" s="331">
        <v>205.03642790644966</v>
      </c>
      <c r="F445" s="331">
        <v>3258.5392489035653</v>
      </c>
      <c r="G445" s="331" t="s">
        <v>593</v>
      </c>
      <c r="H445" s="331">
        <v>3.1103247907929999E-2</v>
      </c>
      <c r="I445" s="331">
        <v>2.8530150025699998E-2</v>
      </c>
      <c r="J445" s="328" t="s">
        <v>189</v>
      </c>
      <c r="K445" s="328" t="s">
        <v>189</v>
      </c>
      <c r="L445" s="328" t="s">
        <v>189</v>
      </c>
      <c r="M445" s="328" t="s">
        <v>189</v>
      </c>
    </row>
    <row r="446" spans="1:13">
      <c r="A446" s="304" t="s">
        <v>650</v>
      </c>
      <c r="B446" s="328" t="s">
        <v>189</v>
      </c>
      <c r="C446" s="328" t="s">
        <v>189</v>
      </c>
      <c r="D446" s="328" t="s">
        <v>189</v>
      </c>
      <c r="E446" s="331">
        <v>203.14150729415826</v>
      </c>
      <c r="F446" s="331">
        <v>3249.4595465139037</v>
      </c>
      <c r="G446" s="331" t="s">
        <v>521</v>
      </c>
      <c r="H446" s="331">
        <v>3.0668042743200001E-2</v>
      </c>
      <c r="I446" s="331">
        <v>2.8530150025699998E-2</v>
      </c>
      <c r="J446" s="328" t="s">
        <v>189</v>
      </c>
      <c r="K446" s="328" t="s">
        <v>189</v>
      </c>
      <c r="L446" s="328" t="s">
        <v>189</v>
      </c>
      <c r="M446" s="328" t="s">
        <v>189</v>
      </c>
    </row>
    <row r="447" spans="1:13">
      <c r="A447" s="304" t="s">
        <v>651</v>
      </c>
      <c r="B447" s="328" t="s">
        <v>189</v>
      </c>
      <c r="C447" s="328" t="s">
        <v>189</v>
      </c>
      <c r="D447" s="328" t="s">
        <v>189</v>
      </c>
      <c r="E447" s="331" t="s">
        <v>521</v>
      </c>
      <c r="F447" s="331" t="s">
        <v>521</v>
      </c>
      <c r="G447" s="331" t="s">
        <v>521</v>
      </c>
      <c r="H447" s="331" t="s">
        <v>521</v>
      </c>
      <c r="I447" s="331" t="s">
        <v>521</v>
      </c>
      <c r="J447" s="328" t="s">
        <v>189</v>
      </c>
      <c r="K447" s="328" t="s">
        <v>189</v>
      </c>
      <c r="L447" s="328" t="s">
        <v>189</v>
      </c>
      <c r="M447" s="328" t="s">
        <v>189</v>
      </c>
    </row>
    <row r="448" spans="1:13">
      <c r="A448" s="304" t="s">
        <v>652</v>
      </c>
      <c r="B448" s="328" t="s">
        <v>189</v>
      </c>
      <c r="C448" s="328" t="s">
        <v>189</v>
      </c>
      <c r="D448" s="328" t="s">
        <v>189</v>
      </c>
      <c r="E448" s="331">
        <v>0.10311480095790999</v>
      </c>
      <c r="F448" s="331">
        <v>3.6569522277920501</v>
      </c>
      <c r="G448" s="331" t="s">
        <v>521</v>
      </c>
      <c r="H448" s="331" t="s">
        <v>523</v>
      </c>
      <c r="I448" s="331" t="s">
        <v>523</v>
      </c>
      <c r="J448" s="328" t="s">
        <v>189</v>
      </c>
      <c r="K448" s="328" t="s">
        <v>189</v>
      </c>
      <c r="L448" s="328" t="s">
        <v>189</v>
      </c>
      <c r="M448" s="328" t="s">
        <v>189</v>
      </c>
    </row>
    <row r="449" spans="1:13">
      <c r="A449" s="304" t="s">
        <v>653</v>
      </c>
      <c r="B449" s="328" t="s">
        <v>189</v>
      </c>
      <c r="C449" s="328" t="s">
        <v>189</v>
      </c>
      <c r="D449" s="328" t="s">
        <v>189</v>
      </c>
      <c r="E449" s="331">
        <v>1.6984600970478201</v>
      </c>
      <c r="F449" s="331">
        <v>3.5883231618697602</v>
      </c>
      <c r="G449" s="331" t="s">
        <v>523</v>
      </c>
      <c r="H449" s="331">
        <v>3.4476945044E-4</v>
      </c>
      <c r="I449" s="331" t="s">
        <v>523</v>
      </c>
      <c r="J449" s="328" t="s">
        <v>189</v>
      </c>
      <c r="K449" s="328" t="s">
        <v>189</v>
      </c>
      <c r="L449" s="328" t="s">
        <v>189</v>
      </c>
      <c r="M449" s="328" t="s">
        <v>189</v>
      </c>
    </row>
    <row r="450" spans="1:13">
      <c r="A450" s="304" t="s">
        <v>3265</v>
      </c>
      <c r="B450" s="328" t="s">
        <v>189</v>
      </c>
      <c r="C450" s="328" t="s">
        <v>189</v>
      </c>
      <c r="D450" s="328" t="s">
        <v>189</v>
      </c>
      <c r="E450" s="331">
        <v>9.3345714285669998E-2</v>
      </c>
      <c r="F450" s="331">
        <v>1.83442699999999</v>
      </c>
      <c r="G450" s="331" t="s">
        <v>521</v>
      </c>
      <c r="H450" s="331">
        <v>9.0435714290000002E-5</v>
      </c>
      <c r="I450" s="331" t="s">
        <v>523</v>
      </c>
      <c r="J450" s="328" t="s">
        <v>189</v>
      </c>
      <c r="K450" s="328" t="s">
        <v>189</v>
      </c>
      <c r="L450" s="328" t="s">
        <v>189</v>
      </c>
      <c r="M450" s="328" t="s">
        <v>189</v>
      </c>
    </row>
    <row r="451" spans="1:13">
      <c r="A451" s="307" t="s">
        <v>654</v>
      </c>
      <c r="B451" s="328" t="s">
        <v>189</v>
      </c>
      <c r="C451" s="328" t="s">
        <v>189</v>
      </c>
      <c r="D451" s="328" t="s">
        <v>189</v>
      </c>
      <c r="E451" s="331">
        <v>99945.755582500002</v>
      </c>
      <c r="F451" s="331">
        <v>15.660888</v>
      </c>
      <c r="G451" s="331">
        <v>7230.4559117999988</v>
      </c>
      <c r="H451" s="331" t="s">
        <v>494</v>
      </c>
      <c r="I451" s="331" t="s">
        <v>494</v>
      </c>
      <c r="J451" s="328" t="s">
        <v>189</v>
      </c>
      <c r="K451" s="328" t="s">
        <v>189</v>
      </c>
      <c r="L451" s="328" t="s">
        <v>189</v>
      </c>
      <c r="M451" s="328" t="s">
        <v>189</v>
      </c>
    </row>
    <row r="452" spans="1:13">
      <c r="A452" s="304" t="s">
        <v>655</v>
      </c>
      <c r="B452" s="328" t="s">
        <v>189</v>
      </c>
      <c r="C452" s="328" t="s">
        <v>189</v>
      </c>
      <c r="D452" s="328" t="s">
        <v>189</v>
      </c>
      <c r="E452" s="331">
        <v>89653.230582500008</v>
      </c>
      <c r="F452" s="331" t="s">
        <v>494</v>
      </c>
      <c r="G452" s="331" t="s">
        <v>3131</v>
      </c>
      <c r="H452" s="331" t="s">
        <v>494</v>
      </c>
      <c r="I452" s="331" t="s">
        <v>494</v>
      </c>
      <c r="J452" s="328" t="s">
        <v>189</v>
      </c>
      <c r="K452" s="328" t="s">
        <v>189</v>
      </c>
      <c r="L452" s="328" t="s">
        <v>189</v>
      </c>
      <c r="M452" s="328" t="s">
        <v>189</v>
      </c>
    </row>
    <row r="453" spans="1:13">
      <c r="A453" s="304" t="s">
        <v>656</v>
      </c>
      <c r="B453" s="328" t="s">
        <v>189</v>
      </c>
      <c r="C453" s="328" t="s">
        <v>189</v>
      </c>
      <c r="D453" s="328" t="s">
        <v>189</v>
      </c>
      <c r="E453" s="331">
        <v>1457.742</v>
      </c>
      <c r="F453" s="331" t="s">
        <v>494</v>
      </c>
      <c r="G453" s="331" t="s">
        <v>496</v>
      </c>
      <c r="H453" s="331" t="s">
        <v>494</v>
      </c>
      <c r="I453" s="331" t="s">
        <v>494</v>
      </c>
      <c r="J453" s="328" t="s">
        <v>189</v>
      </c>
      <c r="K453" s="328" t="s">
        <v>189</v>
      </c>
      <c r="L453" s="328" t="s">
        <v>189</v>
      </c>
      <c r="M453" s="328" t="s">
        <v>189</v>
      </c>
    </row>
    <row r="454" spans="1:13">
      <c r="A454" s="304" t="s">
        <v>657</v>
      </c>
      <c r="B454" s="328" t="s">
        <v>189</v>
      </c>
      <c r="C454" s="328" t="s">
        <v>189</v>
      </c>
      <c r="D454" s="328" t="s">
        <v>189</v>
      </c>
      <c r="E454" s="331">
        <v>301.25799999999998</v>
      </c>
      <c r="F454" s="331">
        <v>15.660888</v>
      </c>
      <c r="G454" s="331" t="s">
        <v>496</v>
      </c>
      <c r="H454" s="331" t="s">
        <v>494</v>
      </c>
      <c r="I454" s="331" t="s">
        <v>494</v>
      </c>
      <c r="J454" s="328" t="s">
        <v>189</v>
      </c>
      <c r="K454" s="328" t="s">
        <v>189</v>
      </c>
      <c r="L454" s="328" t="s">
        <v>189</v>
      </c>
      <c r="M454" s="328" t="s">
        <v>189</v>
      </c>
    </row>
    <row r="455" spans="1:13">
      <c r="A455" s="304" t="s">
        <v>658</v>
      </c>
      <c r="B455" s="328" t="s">
        <v>189</v>
      </c>
      <c r="C455" s="328" t="s">
        <v>189</v>
      </c>
      <c r="D455" s="328" t="s">
        <v>189</v>
      </c>
      <c r="E455" s="331">
        <v>8533.5249999999996</v>
      </c>
      <c r="F455" s="331" t="s">
        <v>494</v>
      </c>
      <c r="G455" s="331" t="s">
        <v>568</v>
      </c>
      <c r="H455" s="331" t="s">
        <v>494</v>
      </c>
      <c r="I455" s="331" t="s">
        <v>494</v>
      </c>
      <c r="J455" s="328" t="s">
        <v>189</v>
      </c>
      <c r="K455" s="328" t="s">
        <v>189</v>
      </c>
      <c r="L455" s="328" t="s">
        <v>189</v>
      </c>
      <c r="M455" s="328" t="s">
        <v>189</v>
      </c>
    </row>
    <row r="456" spans="1:13">
      <c r="A456" s="304" t="s">
        <v>659</v>
      </c>
      <c r="B456" s="328" t="s">
        <v>189</v>
      </c>
      <c r="C456" s="328" t="s">
        <v>189</v>
      </c>
      <c r="D456" s="328" t="s">
        <v>189</v>
      </c>
      <c r="E456" s="331" t="s">
        <v>494</v>
      </c>
      <c r="F456" s="331" t="s">
        <v>494</v>
      </c>
      <c r="G456" s="331" t="s">
        <v>496</v>
      </c>
      <c r="H456" s="331" t="s">
        <v>494</v>
      </c>
      <c r="I456" s="331" t="s">
        <v>494</v>
      </c>
      <c r="J456" s="328" t="s">
        <v>189</v>
      </c>
      <c r="K456" s="328" t="s">
        <v>189</v>
      </c>
      <c r="L456" s="328" t="s">
        <v>189</v>
      </c>
      <c r="M456" s="328" t="s">
        <v>189</v>
      </c>
    </row>
    <row r="457" spans="1:13">
      <c r="A457" s="305" t="s">
        <v>660</v>
      </c>
      <c r="B457" s="328" t="s">
        <v>189</v>
      </c>
      <c r="C457" s="328" t="s">
        <v>189</v>
      </c>
      <c r="D457" s="328" t="s">
        <v>189</v>
      </c>
      <c r="E457" s="331" t="s">
        <v>494</v>
      </c>
      <c r="F457" s="331" t="s">
        <v>494</v>
      </c>
      <c r="G457" s="331">
        <v>7230.4559117999988</v>
      </c>
      <c r="H457" s="331" t="s">
        <v>494</v>
      </c>
      <c r="I457" s="331" t="s">
        <v>494</v>
      </c>
      <c r="J457" s="328" t="s">
        <v>189</v>
      </c>
      <c r="K457" s="328" t="s">
        <v>189</v>
      </c>
      <c r="L457" s="328" t="s">
        <v>189</v>
      </c>
      <c r="M457" s="328" t="s">
        <v>189</v>
      </c>
    </row>
    <row r="458" spans="1:13">
      <c r="A458" s="306" t="s">
        <v>661</v>
      </c>
      <c r="B458" s="331" t="s">
        <v>517</v>
      </c>
      <c r="C458" s="331" t="s">
        <v>517</v>
      </c>
      <c r="D458" s="331">
        <v>14.15208194400004</v>
      </c>
      <c r="E458" s="331" t="s">
        <v>494</v>
      </c>
      <c r="F458" s="331">
        <v>2.3518718468133701</v>
      </c>
      <c r="G458" s="331" t="s">
        <v>494</v>
      </c>
      <c r="H458" s="331">
        <v>0.36618901378629998</v>
      </c>
      <c r="I458" s="331" t="s">
        <v>494</v>
      </c>
      <c r="J458" s="331">
        <v>3.0595650574289701</v>
      </c>
      <c r="K458" s="331">
        <v>2.2218459027463999</v>
      </c>
      <c r="L458" s="331">
        <v>3851.2231308671667</v>
      </c>
      <c r="M458" s="331">
        <v>0.17191986356898001</v>
      </c>
    </row>
    <row r="459" spans="1:13">
      <c r="A459" s="304" t="s">
        <v>662</v>
      </c>
      <c r="B459" s="328" t="s">
        <v>189</v>
      </c>
      <c r="C459" s="328" t="s">
        <v>189</v>
      </c>
      <c r="D459" s="328" t="s">
        <v>189</v>
      </c>
      <c r="E459" s="331" t="s">
        <v>494</v>
      </c>
      <c r="F459" s="331">
        <v>2.3518718468133701</v>
      </c>
      <c r="G459" s="331" t="s">
        <v>494</v>
      </c>
      <c r="H459" s="331">
        <v>0.36618901378629998</v>
      </c>
      <c r="I459" s="331" t="s">
        <v>494</v>
      </c>
      <c r="J459" s="328" t="s">
        <v>189</v>
      </c>
      <c r="K459" s="328" t="s">
        <v>189</v>
      </c>
      <c r="L459" s="328" t="s">
        <v>189</v>
      </c>
      <c r="M459" s="328" t="s">
        <v>189</v>
      </c>
    </row>
    <row r="460" spans="1:13">
      <c r="A460" s="304" t="s">
        <v>3266</v>
      </c>
      <c r="B460" s="328" t="s">
        <v>189</v>
      </c>
      <c r="C460" s="328" t="s">
        <v>189</v>
      </c>
      <c r="D460" s="328" t="s">
        <v>189</v>
      </c>
      <c r="E460" s="328" t="s">
        <v>189</v>
      </c>
      <c r="F460" s="331" t="s">
        <v>494</v>
      </c>
      <c r="G460" s="331" t="s">
        <v>189</v>
      </c>
      <c r="H460" s="331" t="s">
        <v>521</v>
      </c>
      <c r="I460" s="328" t="s">
        <v>189</v>
      </c>
      <c r="J460" s="328" t="s">
        <v>189</v>
      </c>
      <c r="K460" s="328" t="s">
        <v>189</v>
      </c>
      <c r="L460" s="328" t="s">
        <v>189</v>
      </c>
      <c r="M460" s="328" t="s">
        <v>189</v>
      </c>
    </row>
    <row r="461" spans="1:13">
      <c r="A461" s="304" t="s">
        <v>3267</v>
      </c>
      <c r="B461" s="328" t="s">
        <v>189</v>
      </c>
      <c r="C461" s="328" t="s">
        <v>189</v>
      </c>
      <c r="D461" s="331">
        <v>14.15208194400004</v>
      </c>
      <c r="E461" s="328" t="s">
        <v>189</v>
      </c>
      <c r="F461" s="328" t="s">
        <v>189</v>
      </c>
      <c r="G461" s="328" t="s">
        <v>189</v>
      </c>
      <c r="H461" s="328" t="s">
        <v>189</v>
      </c>
      <c r="I461" s="328" t="s">
        <v>189</v>
      </c>
      <c r="J461" s="328" t="s">
        <v>189</v>
      </c>
      <c r="K461" s="328" t="s">
        <v>189</v>
      </c>
      <c r="L461" s="328" t="s">
        <v>189</v>
      </c>
      <c r="M461" s="328" t="s">
        <v>189</v>
      </c>
    </row>
    <row r="462" spans="1:13">
      <c r="A462" s="304" t="s">
        <v>663</v>
      </c>
      <c r="B462" s="331" t="s">
        <v>517</v>
      </c>
      <c r="C462" s="331" t="s">
        <v>517</v>
      </c>
      <c r="D462" s="331" t="s">
        <v>517</v>
      </c>
      <c r="E462" s="331" t="s">
        <v>494</v>
      </c>
      <c r="F462" s="331" t="s">
        <v>494</v>
      </c>
      <c r="G462" s="331" t="s">
        <v>494</v>
      </c>
      <c r="H462" s="331" t="s">
        <v>494</v>
      </c>
      <c r="I462" s="331" t="s">
        <v>494</v>
      </c>
      <c r="J462" s="331">
        <v>3.0595650574289701</v>
      </c>
      <c r="K462" s="331">
        <v>2.2218459027463999</v>
      </c>
      <c r="L462" s="331">
        <v>3851.2231308671667</v>
      </c>
      <c r="M462" s="331">
        <v>0.17191986356898001</v>
      </c>
    </row>
    <row r="463" spans="1:13">
      <c r="A463" s="303" t="s">
        <v>664</v>
      </c>
      <c r="B463" s="331" t="s">
        <v>556</v>
      </c>
      <c r="C463" s="331" t="s">
        <v>494</v>
      </c>
      <c r="D463" s="331">
        <v>0.41291012709129998</v>
      </c>
      <c r="E463" s="331" t="s">
        <v>528</v>
      </c>
      <c r="F463" s="331" t="s">
        <v>528</v>
      </c>
      <c r="G463" s="331" t="s">
        <v>494</v>
      </c>
      <c r="H463" s="331" t="s">
        <v>528</v>
      </c>
      <c r="I463" s="331" t="s">
        <v>528</v>
      </c>
      <c r="J463" s="331">
        <v>453.82441954455231</v>
      </c>
      <c r="K463" s="331">
        <v>613.85632533670321</v>
      </c>
      <c r="L463" s="331">
        <v>1739.7462559347221</v>
      </c>
      <c r="M463" s="331">
        <v>310.00149700742173</v>
      </c>
    </row>
    <row r="465" spans="1:36">
      <c r="A465" s="50" t="s">
        <v>665</v>
      </c>
      <c r="B465" s="62">
        <f>B416</f>
        <v>194388.53120401071</v>
      </c>
      <c r="C465" s="62">
        <f t="shared" ref="C465:M465" si="9">C416</f>
        <v>4.4228396639999996</v>
      </c>
      <c r="D465" s="62">
        <f t="shared" si="9"/>
        <v>83.655309749766346</v>
      </c>
      <c r="E465" s="62">
        <f t="shared" si="9"/>
        <v>120191.11711244726</v>
      </c>
      <c r="F465" s="62">
        <f t="shared" si="9"/>
        <v>6716.3061943704279</v>
      </c>
      <c r="G465" s="62">
        <f t="shared" si="9"/>
        <v>7230.4559117999988</v>
      </c>
      <c r="H465" s="62">
        <f t="shared" si="9"/>
        <v>0.51771056610323996</v>
      </c>
      <c r="I465" s="62">
        <f t="shared" si="9"/>
        <v>2.8530150025699998E-2</v>
      </c>
      <c r="J465" s="62">
        <f t="shared" si="9"/>
        <v>572.16514495327442</v>
      </c>
      <c r="K465" s="62">
        <f t="shared" si="9"/>
        <v>1557.1939910195872</v>
      </c>
      <c r="L465" s="62">
        <f t="shared" si="9"/>
        <v>5849.2197121443369</v>
      </c>
      <c r="M465" s="62">
        <f t="shared" si="9"/>
        <v>830.75987228203655</v>
      </c>
    </row>
    <row r="467" spans="1:36" ht="17.25">
      <c r="A467" s="436" t="s">
        <v>666</v>
      </c>
      <c r="B467" s="436"/>
      <c r="C467" s="436"/>
      <c r="D467" s="436"/>
      <c r="E467" s="436"/>
      <c r="F467" s="436"/>
      <c r="G467" s="436"/>
      <c r="H467" s="436"/>
      <c r="I467" s="436"/>
      <c r="J467" s="436"/>
      <c r="K467" s="436"/>
      <c r="L467" s="436"/>
      <c r="M467" s="436"/>
      <c r="N467" s="436"/>
      <c r="O467" s="436"/>
      <c r="P467" s="436"/>
      <c r="Q467" s="436"/>
      <c r="R467" s="220"/>
      <c r="S467" s="220"/>
      <c r="T467" s="220"/>
      <c r="U467" s="220"/>
      <c r="V467" s="220"/>
      <c r="W467" s="220"/>
      <c r="X467" s="220"/>
      <c r="Y467" s="220"/>
      <c r="Z467" s="220"/>
      <c r="AA467" s="220"/>
      <c r="AB467" s="220"/>
      <c r="AC467" s="220"/>
      <c r="AD467" s="220"/>
      <c r="AE467" s="220"/>
      <c r="AF467" s="231"/>
      <c r="AG467" s="220"/>
      <c r="AH467" s="220"/>
      <c r="AI467" s="49" t="s">
        <v>478</v>
      </c>
      <c r="AJ467" s="218"/>
    </row>
    <row r="468" spans="1:36" ht="15.75">
      <c r="A468" s="232" t="s">
        <v>667</v>
      </c>
      <c r="B468" s="64"/>
      <c r="C468" s="64"/>
      <c r="D468" s="64"/>
      <c r="E468" s="64"/>
      <c r="F468" s="64"/>
      <c r="G468" s="64"/>
      <c r="H468" s="64"/>
      <c r="I468" s="64"/>
      <c r="J468" s="64"/>
      <c r="K468" s="64"/>
      <c r="L468" s="64"/>
      <c r="M468" s="64"/>
      <c r="N468" s="64"/>
      <c r="O468" s="64"/>
      <c r="P468" s="64"/>
      <c r="Q468" s="64"/>
      <c r="R468" s="220"/>
      <c r="S468" s="220"/>
      <c r="T468" s="220"/>
      <c r="U468" s="220"/>
      <c r="V468" s="220"/>
      <c r="W468" s="220"/>
      <c r="X468" s="220"/>
      <c r="Y468" s="220"/>
      <c r="Z468" s="220"/>
      <c r="AA468" s="220"/>
      <c r="AB468" s="220"/>
      <c r="AC468" s="220"/>
      <c r="AD468" s="220"/>
      <c r="AE468" s="220"/>
      <c r="AF468" s="231"/>
      <c r="AG468" s="218"/>
      <c r="AH468" s="218"/>
      <c r="AI468" s="49" t="s">
        <v>3409</v>
      </c>
      <c r="AJ468" s="218"/>
    </row>
    <row r="469" spans="1:36">
      <c r="A469" s="65"/>
      <c r="B469" s="220"/>
      <c r="C469" s="220"/>
      <c r="D469" s="220"/>
      <c r="E469" s="220"/>
      <c r="F469" s="220"/>
      <c r="G469" s="220"/>
      <c r="H469" s="220"/>
      <c r="I469" s="220"/>
      <c r="J469" s="220"/>
      <c r="K469" s="220"/>
      <c r="L469" s="220"/>
      <c r="M469" s="220"/>
      <c r="N469" s="220"/>
      <c r="O469" s="220"/>
      <c r="P469" s="220"/>
      <c r="Q469" s="220"/>
      <c r="R469" s="220"/>
      <c r="S469" s="220"/>
      <c r="T469" s="220"/>
      <c r="U469" s="220"/>
      <c r="V469" s="220"/>
      <c r="W469" s="220"/>
      <c r="X469" s="220"/>
      <c r="Y469" s="220"/>
      <c r="Z469" s="220"/>
      <c r="AA469" s="220"/>
      <c r="AB469" s="220"/>
      <c r="AC469" s="220"/>
      <c r="AD469" s="220"/>
      <c r="AE469" s="220"/>
      <c r="AF469" s="231"/>
      <c r="AG469" s="218"/>
      <c r="AH469" s="218"/>
      <c r="AI469" s="49" t="s">
        <v>479</v>
      </c>
      <c r="AJ469" s="218"/>
    </row>
    <row r="470" spans="1:36">
      <c r="A470" s="233"/>
      <c r="B470" s="220"/>
      <c r="C470" s="220"/>
      <c r="D470" s="220"/>
      <c r="E470" s="220"/>
      <c r="F470" s="220"/>
      <c r="G470" s="220"/>
      <c r="H470" s="220"/>
      <c r="I470" s="220"/>
      <c r="J470" s="220"/>
      <c r="K470" s="220"/>
      <c r="L470" s="220"/>
      <c r="M470" s="220"/>
      <c r="N470" s="220"/>
      <c r="O470" s="220"/>
      <c r="P470" s="220"/>
      <c r="Q470" s="220"/>
      <c r="R470" s="220"/>
      <c r="S470" s="220"/>
      <c r="T470" s="220"/>
      <c r="U470" s="220"/>
      <c r="V470" s="220"/>
      <c r="W470" s="220"/>
      <c r="X470" s="220"/>
      <c r="Y470" s="220"/>
      <c r="Z470" s="220"/>
      <c r="AA470" s="220"/>
      <c r="AB470" s="220"/>
      <c r="AC470" s="220"/>
      <c r="AD470" s="220"/>
      <c r="AE470" s="220"/>
      <c r="AF470" s="220"/>
      <c r="AG470" s="220"/>
      <c r="AH470" s="220"/>
      <c r="AI470" s="220"/>
      <c r="AJ470" s="220"/>
    </row>
    <row r="471" spans="1:36" ht="64.5" customHeight="1">
      <c r="A471" s="451" t="s">
        <v>480</v>
      </c>
      <c r="B471" s="234" t="s">
        <v>668</v>
      </c>
      <c r="C471" s="235" t="s">
        <v>669</v>
      </c>
      <c r="D471" s="235" t="s">
        <v>670</v>
      </c>
      <c r="E471" s="235" t="s">
        <v>671</v>
      </c>
      <c r="F471" s="235" t="s">
        <v>672</v>
      </c>
      <c r="G471" s="235" t="s">
        <v>673</v>
      </c>
      <c r="H471" s="235" t="s">
        <v>674</v>
      </c>
      <c r="I471" s="235" t="s">
        <v>675</v>
      </c>
      <c r="J471" s="235" t="s">
        <v>676</v>
      </c>
      <c r="K471" s="235" t="s">
        <v>677</v>
      </c>
      <c r="L471" s="235" t="s">
        <v>678</v>
      </c>
      <c r="M471" s="235" t="s">
        <v>679</v>
      </c>
      <c r="N471" s="235" t="s">
        <v>680</v>
      </c>
      <c r="O471" s="235" t="s">
        <v>681</v>
      </c>
      <c r="P471" s="235" t="s">
        <v>682</v>
      </c>
      <c r="Q471" s="235" t="s">
        <v>683</v>
      </c>
      <c r="R471" s="235" t="s">
        <v>684</v>
      </c>
      <c r="S471" s="236" t="s">
        <v>685</v>
      </c>
      <c r="T471" s="236" t="s">
        <v>686</v>
      </c>
      <c r="U471" s="237" t="s">
        <v>687</v>
      </c>
      <c r="V471" s="235" t="s">
        <v>688</v>
      </c>
      <c r="W471" s="238" t="s">
        <v>689</v>
      </c>
      <c r="X471" s="238" t="s">
        <v>690</v>
      </c>
      <c r="Y471" s="238" t="s">
        <v>691</v>
      </c>
      <c r="Z471" s="238" t="s">
        <v>692</v>
      </c>
      <c r="AA471" s="238" t="s">
        <v>693</v>
      </c>
      <c r="AB471" s="238" t="s">
        <v>694</v>
      </c>
      <c r="AC471" s="238" t="s">
        <v>695</v>
      </c>
      <c r="AD471" s="239" t="s">
        <v>696</v>
      </c>
      <c r="AE471" s="239" t="s">
        <v>697</v>
      </c>
      <c r="AF471" s="237" t="s">
        <v>698</v>
      </c>
      <c r="AG471" s="235" t="s">
        <v>699</v>
      </c>
      <c r="AH471" s="237" t="s">
        <v>616</v>
      </c>
      <c r="AI471" s="236" t="s">
        <v>617</v>
      </c>
      <c r="AJ471" s="66" t="s">
        <v>700</v>
      </c>
    </row>
    <row r="472" spans="1:36" ht="38.25" thickBot="1">
      <c r="A472" s="452"/>
      <c r="B472" s="431" t="s">
        <v>3133</v>
      </c>
      <c r="C472" s="429"/>
      <c r="D472" s="429"/>
      <c r="E472" s="429"/>
      <c r="F472" s="429"/>
      <c r="G472" s="429"/>
      <c r="H472" s="429"/>
      <c r="I472" s="429"/>
      <c r="J472" s="429"/>
      <c r="K472" s="429"/>
      <c r="L472" s="429"/>
      <c r="M472" s="429"/>
      <c r="N472" s="429"/>
      <c r="O472" s="429"/>
      <c r="P472" s="429"/>
      <c r="Q472" s="429"/>
      <c r="R472" s="430"/>
      <c r="S472" s="264"/>
      <c r="T472" s="264"/>
      <c r="U472" s="437" t="s">
        <v>701</v>
      </c>
      <c r="V472" s="438"/>
      <c r="W472" s="431" t="s">
        <v>3133</v>
      </c>
      <c r="X472" s="429"/>
      <c r="Y472" s="429"/>
      <c r="Z472" s="429"/>
      <c r="AA472" s="429"/>
      <c r="AB472" s="429"/>
      <c r="AC472" s="430"/>
      <c r="AD472" s="264"/>
      <c r="AE472" s="264"/>
      <c r="AF472" s="437" t="s">
        <v>701</v>
      </c>
      <c r="AG472" s="438"/>
      <c r="AH472" s="240" t="s">
        <v>621</v>
      </c>
      <c r="AI472" s="265" t="s">
        <v>3133</v>
      </c>
      <c r="AJ472" s="241" t="s">
        <v>3133</v>
      </c>
    </row>
    <row r="473" spans="1:36" ht="15.75" thickTop="1">
      <c r="A473" s="242" t="s">
        <v>702</v>
      </c>
      <c r="B473" s="331">
        <v>1368.6407622854913</v>
      </c>
      <c r="C473" s="331">
        <v>398.21997774743551</v>
      </c>
      <c r="D473" s="331">
        <v>1.9808273483516601</v>
      </c>
      <c r="E473" s="331" t="s">
        <v>799</v>
      </c>
      <c r="F473" s="331">
        <v>2580.4423400000001</v>
      </c>
      <c r="G473" s="331" t="s">
        <v>519</v>
      </c>
      <c r="H473" s="331">
        <v>56029.164606593971</v>
      </c>
      <c r="I473" s="331" t="s">
        <v>519</v>
      </c>
      <c r="J473" s="331">
        <v>2093.1475999999998</v>
      </c>
      <c r="K473" s="331" t="s">
        <v>519</v>
      </c>
      <c r="L473" s="331" t="s">
        <v>799</v>
      </c>
      <c r="M473" s="331" t="s">
        <v>519</v>
      </c>
      <c r="N473" s="331" t="s">
        <v>519</v>
      </c>
      <c r="O473" s="331" t="s">
        <v>519</v>
      </c>
      <c r="P473" s="331" t="s">
        <v>519</v>
      </c>
      <c r="Q473" s="331">
        <v>117.73</v>
      </c>
      <c r="R473" s="331" t="s">
        <v>519</v>
      </c>
      <c r="S473" s="331" t="s">
        <v>799</v>
      </c>
      <c r="T473" s="331" t="s">
        <v>799</v>
      </c>
      <c r="U473" s="331">
        <v>1.6984600970478201</v>
      </c>
      <c r="V473" s="328" t="s">
        <v>189</v>
      </c>
      <c r="W473" s="331">
        <v>540.06916717032652</v>
      </c>
      <c r="X473" s="331">
        <v>206.85707686944318</v>
      </c>
      <c r="Y473" s="331">
        <v>9.0276703162196608</v>
      </c>
      <c r="Z473" s="331" t="s">
        <v>519</v>
      </c>
      <c r="AA473" s="331">
        <v>11.47912170919709</v>
      </c>
      <c r="AB473" s="331" t="s">
        <v>519</v>
      </c>
      <c r="AC473" s="331" t="s">
        <v>799</v>
      </c>
      <c r="AD473" s="331" t="s">
        <v>519</v>
      </c>
      <c r="AE473" s="331" t="s">
        <v>519</v>
      </c>
      <c r="AF473" s="331">
        <v>3.5894286775586801</v>
      </c>
      <c r="AG473" s="328" t="s">
        <v>189</v>
      </c>
      <c r="AH473" s="331">
        <v>7230.4559117999988</v>
      </c>
      <c r="AI473" s="331">
        <v>517.71056610324001</v>
      </c>
      <c r="AJ473" s="331">
        <v>28.530150025699999</v>
      </c>
    </row>
    <row r="474" spans="1:36">
      <c r="A474" s="242" t="s">
        <v>703</v>
      </c>
      <c r="B474" s="331">
        <v>1354.0760204081632</v>
      </c>
      <c r="C474" s="331" t="s">
        <v>494</v>
      </c>
      <c r="D474" s="331" t="s">
        <v>494</v>
      </c>
      <c r="E474" s="331" t="s">
        <v>494</v>
      </c>
      <c r="F474" s="331" t="s">
        <v>494</v>
      </c>
      <c r="G474" s="331" t="s">
        <v>494</v>
      </c>
      <c r="H474" s="331" t="s">
        <v>494</v>
      </c>
      <c r="I474" s="331" t="s">
        <v>494</v>
      </c>
      <c r="J474" s="331" t="s">
        <v>494</v>
      </c>
      <c r="K474" s="331" t="s">
        <v>494</v>
      </c>
      <c r="L474" s="331" t="s">
        <v>494</v>
      </c>
      <c r="M474" s="331" t="s">
        <v>494</v>
      </c>
      <c r="N474" s="331" t="s">
        <v>494</v>
      </c>
      <c r="O474" s="331" t="s">
        <v>494</v>
      </c>
      <c r="P474" s="331" t="s">
        <v>494</v>
      </c>
      <c r="Q474" s="331" t="s">
        <v>494</v>
      </c>
      <c r="R474" s="331" t="s">
        <v>494</v>
      </c>
      <c r="S474" s="331" t="s">
        <v>494</v>
      </c>
      <c r="T474" s="331" t="s">
        <v>494</v>
      </c>
      <c r="U474" s="331" t="s">
        <v>494</v>
      </c>
      <c r="V474" s="328" t="s">
        <v>189</v>
      </c>
      <c r="W474" s="331" t="s">
        <v>494</v>
      </c>
      <c r="X474" s="331" t="s">
        <v>494</v>
      </c>
      <c r="Y474" s="331" t="s">
        <v>494</v>
      </c>
      <c r="Z474" s="331" t="s">
        <v>494</v>
      </c>
      <c r="AA474" s="331" t="s">
        <v>494</v>
      </c>
      <c r="AB474" s="331" t="s">
        <v>494</v>
      </c>
      <c r="AC474" s="331" t="s">
        <v>494</v>
      </c>
      <c r="AD474" s="331" t="s">
        <v>494</v>
      </c>
      <c r="AE474" s="331" t="s">
        <v>494</v>
      </c>
      <c r="AF474" s="331" t="s">
        <v>494</v>
      </c>
      <c r="AG474" s="328" t="s">
        <v>189</v>
      </c>
      <c r="AH474" s="331" t="s">
        <v>494</v>
      </c>
      <c r="AI474" s="331" t="s">
        <v>494</v>
      </c>
      <c r="AJ474" s="331" t="s">
        <v>494</v>
      </c>
    </row>
    <row r="475" spans="1:36">
      <c r="A475" s="332" t="s">
        <v>704</v>
      </c>
      <c r="B475" s="331">
        <v>1354.0760204081632</v>
      </c>
      <c r="C475" s="331" t="s">
        <v>494</v>
      </c>
      <c r="D475" s="331" t="s">
        <v>494</v>
      </c>
      <c r="E475" s="331" t="s">
        <v>494</v>
      </c>
      <c r="F475" s="331" t="s">
        <v>494</v>
      </c>
      <c r="G475" s="331" t="s">
        <v>494</v>
      </c>
      <c r="H475" s="331" t="s">
        <v>494</v>
      </c>
      <c r="I475" s="331" t="s">
        <v>494</v>
      </c>
      <c r="J475" s="331" t="s">
        <v>494</v>
      </c>
      <c r="K475" s="331" t="s">
        <v>494</v>
      </c>
      <c r="L475" s="331" t="s">
        <v>494</v>
      </c>
      <c r="M475" s="331" t="s">
        <v>494</v>
      </c>
      <c r="N475" s="331" t="s">
        <v>494</v>
      </c>
      <c r="O475" s="331" t="s">
        <v>494</v>
      </c>
      <c r="P475" s="331" t="s">
        <v>494</v>
      </c>
      <c r="Q475" s="331" t="s">
        <v>494</v>
      </c>
      <c r="R475" s="331" t="s">
        <v>494</v>
      </c>
      <c r="S475" s="331" t="s">
        <v>494</v>
      </c>
      <c r="T475" s="331" t="s">
        <v>494</v>
      </c>
      <c r="U475" s="331" t="s">
        <v>494</v>
      </c>
      <c r="V475" s="328" t="s">
        <v>189</v>
      </c>
      <c r="W475" s="331" t="s">
        <v>494</v>
      </c>
      <c r="X475" s="331" t="s">
        <v>494</v>
      </c>
      <c r="Y475" s="331" t="s">
        <v>494</v>
      </c>
      <c r="Z475" s="331" t="s">
        <v>494</v>
      </c>
      <c r="AA475" s="331" t="s">
        <v>494</v>
      </c>
      <c r="AB475" s="331" t="s">
        <v>494</v>
      </c>
      <c r="AC475" s="331" t="s">
        <v>494</v>
      </c>
      <c r="AD475" s="331" t="s">
        <v>494</v>
      </c>
      <c r="AE475" s="331" t="s">
        <v>494</v>
      </c>
      <c r="AF475" s="331" t="s">
        <v>494</v>
      </c>
      <c r="AG475" s="328" t="s">
        <v>189</v>
      </c>
      <c r="AH475" s="331" t="s">
        <v>494</v>
      </c>
      <c r="AI475" s="331" t="s">
        <v>494</v>
      </c>
      <c r="AJ475" s="331" t="s">
        <v>494</v>
      </c>
    </row>
    <row r="476" spans="1:36">
      <c r="A476" s="333" t="s">
        <v>705</v>
      </c>
      <c r="B476" s="331">
        <v>1354.0760204081632</v>
      </c>
      <c r="C476" s="331" t="s">
        <v>494</v>
      </c>
      <c r="D476" s="331" t="s">
        <v>494</v>
      </c>
      <c r="E476" s="331" t="s">
        <v>494</v>
      </c>
      <c r="F476" s="331" t="s">
        <v>494</v>
      </c>
      <c r="G476" s="331" t="s">
        <v>494</v>
      </c>
      <c r="H476" s="331" t="s">
        <v>494</v>
      </c>
      <c r="I476" s="331" t="s">
        <v>494</v>
      </c>
      <c r="J476" s="331" t="s">
        <v>494</v>
      </c>
      <c r="K476" s="331" t="s">
        <v>494</v>
      </c>
      <c r="L476" s="331" t="s">
        <v>494</v>
      </c>
      <c r="M476" s="331" t="s">
        <v>494</v>
      </c>
      <c r="N476" s="331" t="s">
        <v>494</v>
      </c>
      <c r="O476" s="331" t="s">
        <v>494</v>
      </c>
      <c r="P476" s="331" t="s">
        <v>494</v>
      </c>
      <c r="Q476" s="331" t="s">
        <v>494</v>
      </c>
      <c r="R476" s="331" t="s">
        <v>494</v>
      </c>
      <c r="S476" s="331" t="s">
        <v>494</v>
      </c>
      <c r="T476" s="331" t="s">
        <v>494</v>
      </c>
      <c r="U476" s="331" t="s">
        <v>494</v>
      </c>
      <c r="V476" s="328" t="s">
        <v>189</v>
      </c>
      <c r="W476" s="331" t="s">
        <v>494</v>
      </c>
      <c r="X476" s="331" t="s">
        <v>494</v>
      </c>
      <c r="Y476" s="331" t="s">
        <v>494</v>
      </c>
      <c r="Z476" s="331" t="s">
        <v>494</v>
      </c>
      <c r="AA476" s="331" t="s">
        <v>494</v>
      </c>
      <c r="AB476" s="331" t="s">
        <v>494</v>
      </c>
      <c r="AC476" s="331" t="s">
        <v>494</v>
      </c>
      <c r="AD476" s="331" t="s">
        <v>494</v>
      </c>
      <c r="AE476" s="331" t="s">
        <v>494</v>
      </c>
      <c r="AF476" s="331" t="s">
        <v>494</v>
      </c>
      <c r="AG476" s="328" t="s">
        <v>189</v>
      </c>
      <c r="AH476" s="331" t="s">
        <v>494</v>
      </c>
      <c r="AI476" s="331" t="s">
        <v>494</v>
      </c>
      <c r="AJ476" s="331" t="s">
        <v>494</v>
      </c>
    </row>
    <row r="477" spans="1:36">
      <c r="A477" s="333" t="s">
        <v>706</v>
      </c>
      <c r="B477" s="331" t="s">
        <v>494</v>
      </c>
      <c r="C477" s="331" t="s">
        <v>494</v>
      </c>
      <c r="D477" s="331" t="s">
        <v>494</v>
      </c>
      <c r="E477" s="331" t="s">
        <v>494</v>
      </c>
      <c r="F477" s="331" t="s">
        <v>494</v>
      </c>
      <c r="G477" s="331" t="s">
        <v>494</v>
      </c>
      <c r="H477" s="331" t="s">
        <v>494</v>
      </c>
      <c r="I477" s="331" t="s">
        <v>494</v>
      </c>
      <c r="J477" s="331" t="s">
        <v>494</v>
      </c>
      <c r="K477" s="331" t="s">
        <v>494</v>
      </c>
      <c r="L477" s="331" t="s">
        <v>494</v>
      </c>
      <c r="M477" s="331" t="s">
        <v>494</v>
      </c>
      <c r="N477" s="331" t="s">
        <v>494</v>
      </c>
      <c r="O477" s="331" t="s">
        <v>494</v>
      </c>
      <c r="P477" s="331" t="s">
        <v>494</v>
      </c>
      <c r="Q477" s="331" t="s">
        <v>494</v>
      </c>
      <c r="R477" s="331" t="s">
        <v>494</v>
      </c>
      <c r="S477" s="331" t="s">
        <v>494</v>
      </c>
      <c r="T477" s="331" t="s">
        <v>494</v>
      </c>
      <c r="U477" s="331" t="s">
        <v>494</v>
      </c>
      <c r="V477" s="328" t="s">
        <v>189</v>
      </c>
      <c r="W477" s="331" t="s">
        <v>494</v>
      </c>
      <c r="X477" s="331" t="s">
        <v>494</v>
      </c>
      <c r="Y477" s="331" t="s">
        <v>494</v>
      </c>
      <c r="Z477" s="331" t="s">
        <v>494</v>
      </c>
      <c r="AA477" s="331" t="s">
        <v>494</v>
      </c>
      <c r="AB477" s="331" t="s">
        <v>494</v>
      </c>
      <c r="AC477" s="331" t="s">
        <v>494</v>
      </c>
      <c r="AD477" s="331" t="s">
        <v>494</v>
      </c>
      <c r="AE477" s="331" t="s">
        <v>494</v>
      </c>
      <c r="AF477" s="331" t="s">
        <v>494</v>
      </c>
      <c r="AG477" s="328" t="s">
        <v>189</v>
      </c>
      <c r="AH477" s="331" t="s">
        <v>494</v>
      </c>
      <c r="AI477" s="331" t="s">
        <v>494</v>
      </c>
      <c r="AJ477" s="331" t="s">
        <v>494</v>
      </c>
    </row>
    <row r="478" spans="1:36">
      <c r="A478" s="332" t="s">
        <v>707</v>
      </c>
      <c r="B478" s="331" t="s">
        <v>494</v>
      </c>
      <c r="C478" s="331" t="s">
        <v>494</v>
      </c>
      <c r="D478" s="331" t="s">
        <v>494</v>
      </c>
      <c r="E478" s="331" t="s">
        <v>494</v>
      </c>
      <c r="F478" s="331" t="s">
        <v>494</v>
      </c>
      <c r="G478" s="331" t="s">
        <v>494</v>
      </c>
      <c r="H478" s="331" t="s">
        <v>494</v>
      </c>
      <c r="I478" s="331" t="s">
        <v>494</v>
      </c>
      <c r="J478" s="331" t="s">
        <v>494</v>
      </c>
      <c r="K478" s="331" t="s">
        <v>494</v>
      </c>
      <c r="L478" s="331" t="s">
        <v>494</v>
      </c>
      <c r="M478" s="331" t="s">
        <v>494</v>
      </c>
      <c r="N478" s="331" t="s">
        <v>494</v>
      </c>
      <c r="O478" s="331" t="s">
        <v>494</v>
      </c>
      <c r="P478" s="331" t="s">
        <v>494</v>
      </c>
      <c r="Q478" s="331" t="s">
        <v>494</v>
      </c>
      <c r="R478" s="331" t="s">
        <v>494</v>
      </c>
      <c r="S478" s="331" t="s">
        <v>494</v>
      </c>
      <c r="T478" s="331" t="s">
        <v>494</v>
      </c>
      <c r="U478" s="331" t="s">
        <v>494</v>
      </c>
      <c r="V478" s="328" t="s">
        <v>189</v>
      </c>
      <c r="W478" s="331" t="s">
        <v>494</v>
      </c>
      <c r="X478" s="331" t="s">
        <v>494</v>
      </c>
      <c r="Y478" s="331" t="s">
        <v>494</v>
      </c>
      <c r="Z478" s="331" t="s">
        <v>494</v>
      </c>
      <c r="AA478" s="331" t="s">
        <v>494</v>
      </c>
      <c r="AB478" s="331" t="s">
        <v>494</v>
      </c>
      <c r="AC478" s="331" t="s">
        <v>494</v>
      </c>
      <c r="AD478" s="331" t="s">
        <v>494</v>
      </c>
      <c r="AE478" s="331" t="s">
        <v>494</v>
      </c>
      <c r="AF478" s="331" t="s">
        <v>494</v>
      </c>
      <c r="AG478" s="328" t="s">
        <v>189</v>
      </c>
      <c r="AH478" s="331" t="s">
        <v>494</v>
      </c>
      <c r="AI478" s="331" t="s">
        <v>494</v>
      </c>
      <c r="AJ478" s="331" t="s">
        <v>494</v>
      </c>
    </row>
    <row r="479" spans="1:36">
      <c r="A479" s="242" t="s">
        <v>708</v>
      </c>
      <c r="B479" s="331" t="s">
        <v>494</v>
      </c>
      <c r="C479" s="331" t="s">
        <v>494</v>
      </c>
      <c r="D479" s="331" t="s">
        <v>494</v>
      </c>
      <c r="E479" s="331" t="s">
        <v>494</v>
      </c>
      <c r="F479" s="331" t="s">
        <v>494</v>
      </c>
      <c r="G479" s="331" t="s">
        <v>494</v>
      </c>
      <c r="H479" s="331" t="s">
        <v>556</v>
      </c>
      <c r="I479" s="331" t="s">
        <v>494</v>
      </c>
      <c r="J479" s="331" t="s">
        <v>494</v>
      </c>
      <c r="K479" s="331" t="s">
        <v>494</v>
      </c>
      <c r="L479" s="331" t="s">
        <v>494</v>
      </c>
      <c r="M479" s="331" t="s">
        <v>494</v>
      </c>
      <c r="N479" s="331" t="s">
        <v>494</v>
      </c>
      <c r="O479" s="331" t="s">
        <v>494</v>
      </c>
      <c r="P479" s="331" t="s">
        <v>494</v>
      </c>
      <c r="Q479" s="331" t="s">
        <v>494</v>
      </c>
      <c r="R479" s="331" t="s">
        <v>494</v>
      </c>
      <c r="S479" s="331" t="s">
        <v>494</v>
      </c>
      <c r="T479" s="331" t="s">
        <v>494</v>
      </c>
      <c r="U479" s="331" t="s">
        <v>494</v>
      </c>
      <c r="V479" s="328" t="s">
        <v>189</v>
      </c>
      <c r="W479" s="331">
        <v>391.00292248704386</v>
      </c>
      <c r="X479" s="331">
        <v>45.101851511540602</v>
      </c>
      <c r="Y479" s="331" t="s">
        <v>494</v>
      </c>
      <c r="Z479" s="331" t="s">
        <v>494</v>
      </c>
      <c r="AA479" s="331" t="s">
        <v>494</v>
      </c>
      <c r="AB479" s="331" t="s">
        <v>494</v>
      </c>
      <c r="AC479" s="331" t="s">
        <v>494</v>
      </c>
      <c r="AD479" s="331" t="s">
        <v>494</v>
      </c>
      <c r="AE479" s="331" t="s">
        <v>494</v>
      </c>
      <c r="AF479" s="331" t="s">
        <v>494</v>
      </c>
      <c r="AG479" s="328" t="s">
        <v>189</v>
      </c>
      <c r="AH479" s="331" t="s">
        <v>494</v>
      </c>
      <c r="AI479" s="331">
        <v>120.41830440901001</v>
      </c>
      <c r="AJ479" s="331" t="s">
        <v>494</v>
      </c>
    </row>
    <row r="480" spans="1:36">
      <c r="A480" s="332" t="s">
        <v>709</v>
      </c>
      <c r="B480" s="328" t="s">
        <v>189</v>
      </c>
      <c r="C480" s="328" t="s">
        <v>189</v>
      </c>
      <c r="D480" s="328" t="s">
        <v>189</v>
      </c>
      <c r="E480" s="328" t="s">
        <v>189</v>
      </c>
      <c r="F480" s="328" t="s">
        <v>189</v>
      </c>
      <c r="G480" s="328" t="s">
        <v>189</v>
      </c>
      <c r="H480" s="328" t="s">
        <v>189</v>
      </c>
      <c r="I480" s="328" t="s">
        <v>189</v>
      </c>
      <c r="J480" s="328" t="s">
        <v>189</v>
      </c>
      <c r="K480" s="328" t="s">
        <v>189</v>
      </c>
      <c r="L480" s="328" t="s">
        <v>189</v>
      </c>
      <c r="M480" s="328" t="s">
        <v>189</v>
      </c>
      <c r="N480" s="328" t="s">
        <v>189</v>
      </c>
      <c r="O480" s="328" t="s">
        <v>189</v>
      </c>
      <c r="P480" s="328" t="s">
        <v>189</v>
      </c>
      <c r="Q480" s="328" t="s">
        <v>189</v>
      </c>
      <c r="R480" s="328" t="s">
        <v>189</v>
      </c>
      <c r="S480" s="328" t="s">
        <v>189</v>
      </c>
      <c r="T480" s="328" t="s">
        <v>189</v>
      </c>
      <c r="U480" s="328" t="s">
        <v>189</v>
      </c>
      <c r="V480" s="328" t="s">
        <v>189</v>
      </c>
      <c r="W480" s="331">
        <v>391.00292248704386</v>
      </c>
      <c r="X480" s="331">
        <v>45.101851511540602</v>
      </c>
      <c r="Y480" s="331" t="s">
        <v>494</v>
      </c>
      <c r="Z480" s="331" t="s">
        <v>494</v>
      </c>
      <c r="AA480" s="331" t="s">
        <v>494</v>
      </c>
      <c r="AB480" s="331" t="s">
        <v>494</v>
      </c>
      <c r="AC480" s="331" t="s">
        <v>494</v>
      </c>
      <c r="AD480" s="331" t="s">
        <v>494</v>
      </c>
      <c r="AE480" s="331" t="s">
        <v>494</v>
      </c>
      <c r="AF480" s="331" t="s">
        <v>494</v>
      </c>
      <c r="AG480" s="328" t="s">
        <v>189</v>
      </c>
      <c r="AH480" s="328" t="s">
        <v>189</v>
      </c>
      <c r="AI480" s="331" t="s">
        <v>494</v>
      </c>
      <c r="AJ480" s="328" t="s">
        <v>189</v>
      </c>
    </row>
    <row r="481" spans="1:36">
      <c r="A481" s="332" t="s">
        <v>710</v>
      </c>
      <c r="B481" s="331" t="s">
        <v>494</v>
      </c>
      <c r="C481" s="331" t="s">
        <v>494</v>
      </c>
      <c r="D481" s="331" t="s">
        <v>494</v>
      </c>
      <c r="E481" s="331" t="s">
        <v>494</v>
      </c>
      <c r="F481" s="331" t="s">
        <v>494</v>
      </c>
      <c r="G481" s="331" t="s">
        <v>494</v>
      </c>
      <c r="H481" s="331" t="s">
        <v>523</v>
      </c>
      <c r="I481" s="331" t="s">
        <v>494</v>
      </c>
      <c r="J481" s="331" t="s">
        <v>494</v>
      </c>
      <c r="K481" s="331" t="s">
        <v>494</v>
      </c>
      <c r="L481" s="331" t="s">
        <v>494</v>
      </c>
      <c r="M481" s="331" t="s">
        <v>494</v>
      </c>
      <c r="N481" s="331" t="s">
        <v>494</v>
      </c>
      <c r="O481" s="331" t="s">
        <v>494</v>
      </c>
      <c r="P481" s="331" t="s">
        <v>494</v>
      </c>
      <c r="Q481" s="331" t="s">
        <v>494</v>
      </c>
      <c r="R481" s="331" t="s">
        <v>494</v>
      </c>
      <c r="S481" s="331" t="s">
        <v>494</v>
      </c>
      <c r="T481" s="331" t="s">
        <v>494</v>
      </c>
      <c r="U481" s="331" t="s">
        <v>494</v>
      </c>
      <c r="V481" s="328" t="s">
        <v>189</v>
      </c>
      <c r="W481" s="331" t="s">
        <v>494</v>
      </c>
      <c r="X481" s="331" t="s">
        <v>494</v>
      </c>
      <c r="Y481" s="331" t="s">
        <v>494</v>
      </c>
      <c r="Z481" s="331" t="s">
        <v>494</v>
      </c>
      <c r="AA481" s="331" t="s">
        <v>494</v>
      </c>
      <c r="AB481" s="331" t="s">
        <v>494</v>
      </c>
      <c r="AC481" s="331" t="s">
        <v>494</v>
      </c>
      <c r="AD481" s="331" t="s">
        <v>494</v>
      </c>
      <c r="AE481" s="331" t="s">
        <v>494</v>
      </c>
      <c r="AF481" s="331" t="s">
        <v>494</v>
      </c>
      <c r="AG481" s="328" t="s">
        <v>189</v>
      </c>
      <c r="AH481" s="331" t="s">
        <v>494</v>
      </c>
      <c r="AI481" s="331">
        <v>120.41830440900908</v>
      </c>
      <c r="AJ481" s="328" t="s">
        <v>189</v>
      </c>
    </row>
    <row r="482" spans="1:36">
      <c r="A482" s="334" t="s">
        <v>711</v>
      </c>
      <c r="B482" s="331" t="s">
        <v>494</v>
      </c>
      <c r="C482" s="331" t="s">
        <v>494</v>
      </c>
      <c r="D482" s="331" t="s">
        <v>494</v>
      </c>
      <c r="E482" s="331" t="s">
        <v>494</v>
      </c>
      <c r="F482" s="331" t="s">
        <v>494</v>
      </c>
      <c r="G482" s="331" t="s">
        <v>494</v>
      </c>
      <c r="H482" s="331" t="s">
        <v>494</v>
      </c>
      <c r="I482" s="331" t="s">
        <v>494</v>
      </c>
      <c r="J482" s="331" t="s">
        <v>494</v>
      </c>
      <c r="K482" s="331" t="s">
        <v>494</v>
      </c>
      <c r="L482" s="331" t="s">
        <v>494</v>
      </c>
      <c r="M482" s="331" t="s">
        <v>494</v>
      </c>
      <c r="N482" s="331" t="s">
        <v>494</v>
      </c>
      <c r="O482" s="331" t="s">
        <v>494</v>
      </c>
      <c r="P482" s="331" t="s">
        <v>494</v>
      </c>
      <c r="Q482" s="331" t="s">
        <v>494</v>
      </c>
      <c r="R482" s="331" t="s">
        <v>494</v>
      </c>
      <c r="S482" s="331" t="s">
        <v>494</v>
      </c>
      <c r="T482" s="331" t="s">
        <v>494</v>
      </c>
      <c r="U482" s="331" t="s">
        <v>494</v>
      </c>
      <c r="V482" s="328" t="s">
        <v>189</v>
      </c>
      <c r="W482" s="331" t="s">
        <v>494</v>
      </c>
      <c r="X482" s="331" t="s">
        <v>494</v>
      </c>
      <c r="Y482" s="331" t="s">
        <v>494</v>
      </c>
      <c r="Z482" s="331" t="s">
        <v>494</v>
      </c>
      <c r="AA482" s="331" t="s">
        <v>494</v>
      </c>
      <c r="AB482" s="331" t="s">
        <v>494</v>
      </c>
      <c r="AC482" s="331" t="s">
        <v>494</v>
      </c>
      <c r="AD482" s="331" t="s">
        <v>494</v>
      </c>
      <c r="AE482" s="331" t="s">
        <v>494</v>
      </c>
      <c r="AF482" s="331" t="s">
        <v>494</v>
      </c>
      <c r="AG482" s="328" t="s">
        <v>189</v>
      </c>
      <c r="AH482" s="331" t="s">
        <v>494</v>
      </c>
      <c r="AI482" s="331" t="s">
        <v>494</v>
      </c>
      <c r="AJ482" s="331" t="s">
        <v>494</v>
      </c>
    </row>
    <row r="483" spans="1:36">
      <c r="A483" s="335" t="s">
        <v>649</v>
      </c>
      <c r="B483" s="331">
        <v>13.68474187732811</v>
      </c>
      <c r="C483" s="331">
        <v>0.90067774743551998</v>
      </c>
      <c r="D483" s="331">
        <v>1.9808273483516601</v>
      </c>
      <c r="E483" s="331" t="s">
        <v>3130</v>
      </c>
      <c r="F483" s="331" t="s">
        <v>3130</v>
      </c>
      <c r="G483" s="331" t="s">
        <v>593</v>
      </c>
      <c r="H483" s="331">
        <v>9.5065939709600006E-3</v>
      </c>
      <c r="I483" s="331" t="s">
        <v>593</v>
      </c>
      <c r="J483" s="331" t="s">
        <v>3130</v>
      </c>
      <c r="K483" s="331" t="s">
        <v>593</v>
      </c>
      <c r="L483" s="331" t="s">
        <v>3130</v>
      </c>
      <c r="M483" s="331" t="s">
        <v>593</v>
      </c>
      <c r="N483" s="331" t="s">
        <v>593</v>
      </c>
      <c r="O483" s="331" t="s">
        <v>593</v>
      </c>
      <c r="P483" s="331" t="s">
        <v>593</v>
      </c>
      <c r="Q483" s="331" t="s">
        <v>3130</v>
      </c>
      <c r="R483" s="331" t="s">
        <v>593</v>
      </c>
      <c r="S483" s="331" t="s">
        <v>3130</v>
      </c>
      <c r="T483" s="331" t="s">
        <v>3130</v>
      </c>
      <c r="U483" s="331">
        <v>1.6984600970478201</v>
      </c>
      <c r="V483" s="328" t="s">
        <v>189</v>
      </c>
      <c r="W483" s="331">
        <v>146.62879409508059</v>
      </c>
      <c r="X483" s="331">
        <v>161.75522535790259</v>
      </c>
      <c r="Y483" s="331">
        <v>9.0276703162196608</v>
      </c>
      <c r="Z483" s="331" t="s">
        <v>593</v>
      </c>
      <c r="AA483" s="331">
        <v>11.47912170919709</v>
      </c>
      <c r="AB483" s="331" t="s">
        <v>593</v>
      </c>
      <c r="AC483" s="331" t="s">
        <v>3130</v>
      </c>
      <c r="AD483" s="331" t="s">
        <v>593</v>
      </c>
      <c r="AE483" s="331" t="s">
        <v>593</v>
      </c>
      <c r="AF483" s="331">
        <v>3.5894286775586801</v>
      </c>
      <c r="AG483" s="328" t="s">
        <v>189</v>
      </c>
      <c r="AH483" s="331" t="s">
        <v>593</v>
      </c>
      <c r="AI483" s="331">
        <v>31.103247907929191</v>
      </c>
      <c r="AJ483" s="331">
        <v>28.530150025703989</v>
      </c>
    </row>
    <row r="484" spans="1:36">
      <c r="A484" s="332" t="s">
        <v>650</v>
      </c>
      <c r="B484" s="331">
        <v>13.671467518190029</v>
      </c>
      <c r="C484" s="331">
        <v>0.90067774743551998</v>
      </c>
      <c r="D484" s="331">
        <v>1.9808273483516601</v>
      </c>
      <c r="E484" s="331" t="s">
        <v>523</v>
      </c>
      <c r="F484" s="331" t="s">
        <v>523</v>
      </c>
      <c r="G484" s="331" t="s">
        <v>523</v>
      </c>
      <c r="H484" s="331">
        <v>9.5065939709600006E-3</v>
      </c>
      <c r="I484" s="331" t="s">
        <v>523</v>
      </c>
      <c r="J484" s="331" t="s">
        <v>523</v>
      </c>
      <c r="K484" s="331" t="s">
        <v>523</v>
      </c>
      <c r="L484" s="331" t="s">
        <v>523</v>
      </c>
      <c r="M484" s="331" t="s">
        <v>523</v>
      </c>
      <c r="N484" s="331" t="s">
        <v>523</v>
      </c>
      <c r="O484" s="331" t="s">
        <v>523</v>
      </c>
      <c r="P484" s="331" t="s">
        <v>523</v>
      </c>
      <c r="Q484" s="331" t="s">
        <v>523</v>
      </c>
      <c r="R484" s="331" t="s">
        <v>523</v>
      </c>
      <c r="S484" s="331" t="s">
        <v>523</v>
      </c>
      <c r="T484" s="331" t="s">
        <v>523</v>
      </c>
      <c r="U484" s="331" t="s">
        <v>521</v>
      </c>
      <c r="V484" s="328" t="s">
        <v>189</v>
      </c>
      <c r="W484" s="331">
        <v>146.16040121254008</v>
      </c>
      <c r="X484" s="331">
        <v>161.67811829648733</v>
      </c>
      <c r="Y484" s="331">
        <v>8.9719417447910903</v>
      </c>
      <c r="Z484" s="331" t="s">
        <v>523</v>
      </c>
      <c r="AA484" s="331">
        <v>11.42114438969833</v>
      </c>
      <c r="AB484" s="331" t="s">
        <v>523</v>
      </c>
      <c r="AC484" s="331" t="s">
        <v>523</v>
      </c>
      <c r="AD484" s="331" t="s">
        <v>523</v>
      </c>
      <c r="AE484" s="331" t="s">
        <v>523</v>
      </c>
      <c r="AF484" s="331">
        <v>1.1055156889200001E-3</v>
      </c>
      <c r="AG484" s="328" t="s">
        <v>189</v>
      </c>
      <c r="AH484" s="331" t="s">
        <v>521</v>
      </c>
      <c r="AI484" s="331">
        <v>30.668042743204541</v>
      </c>
      <c r="AJ484" s="331">
        <v>28.530150025703989</v>
      </c>
    </row>
    <row r="485" spans="1:36">
      <c r="A485" s="332" t="s">
        <v>651</v>
      </c>
      <c r="B485" s="331" t="s">
        <v>521</v>
      </c>
      <c r="C485" s="331" t="s">
        <v>521</v>
      </c>
      <c r="D485" s="331" t="s">
        <v>521</v>
      </c>
      <c r="E485" s="331" t="s">
        <v>521</v>
      </c>
      <c r="F485" s="331" t="s">
        <v>521</v>
      </c>
      <c r="G485" s="331" t="s">
        <v>521</v>
      </c>
      <c r="H485" s="331" t="s">
        <v>521</v>
      </c>
      <c r="I485" s="331" t="s">
        <v>521</v>
      </c>
      <c r="J485" s="331" t="s">
        <v>521</v>
      </c>
      <c r="K485" s="331" t="s">
        <v>521</v>
      </c>
      <c r="L485" s="331" t="s">
        <v>521</v>
      </c>
      <c r="M485" s="331" t="s">
        <v>521</v>
      </c>
      <c r="N485" s="331" t="s">
        <v>521</v>
      </c>
      <c r="O485" s="331" t="s">
        <v>521</v>
      </c>
      <c r="P485" s="331" t="s">
        <v>521</v>
      </c>
      <c r="Q485" s="331" t="s">
        <v>521</v>
      </c>
      <c r="R485" s="331" t="s">
        <v>521</v>
      </c>
      <c r="S485" s="331" t="s">
        <v>521</v>
      </c>
      <c r="T485" s="331" t="s">
        <v>521</v>
      </c>
      <c r="U485" s="331" t="s">
        <v>521</v>
      </c>
      <c r="V485" s="328" t="s">
        <v>189</v>
      </c>
      <c r="W485" s="331" t="s">
        <v>521</v>
      </c>
      <c r="X485" s="331" t="s">
        <v>521</v>
      </c>
      <c r="Y485" s="331" t="s">
        <v>521</v>
      </c>
      <c r="Z485" s="331" t="s">
        <v>521</v>
      </c>
      <c r="AA485" s="331" t="s">
        <v>521</v>
      </c>
      <c r="AB485" s="331" t="s">
        <v>521</v>
      </c>
      <c r="AC485" s="331" t="s">
        <v>521</v>
      </c>
      <c r="AD485" s="331" t="s">
        <v>521</v>
      </c>
      <c r="AE485" s="331" t="s">
        <v>521</v>
      </c>
      <c r="AF485" s="331" t="s">
        <v>521</v>
      </c>
      <c r="AG485" s="328" t="s">
        <v>189</v>
      </c>
      <c r="AH485" s="331" t="s">
        <v>521</v>
      </c>
      <c r="AI485" s="331" t="s">
        <v>521</v>
      </c>
      <c r="AJ485" s="331" t="s">
        <v>521</v>
      </c>
    </row>
    <row r="486" spans="1:36">
      <c r="A486" s="332" t="s">
        <v>652</v>
      </c>
      <c r="B486" s="331">
        <v>6.9672162809399996E-3</v>
      </c>
      <c r="C486" s="331" t="s">
        <v>521</v>
      </c>
      <c r="D486" s="331" t="s">
        <v>521</v>
      </c>
      <c r="E486" s="331" t="s">
        <v>521</v>
      </c>
      <c r="F486" s="331" t="s">
        <v>521</v>
      </c>
      <c r="G486" s="331" t="s">
        <v>521</v>
      </c>
      <c r="H486" s="331" t="s">
        <v>521</v>
      </c>
      <c r="I486" s="331" t="s">
        <v>521</v>
      </c>
      <c r="J486" s="331" t="s">
        <v>521</v>
      </c>
      <c r="K486" s="331" t="s">
        <v>521</v>
      </c>
      <c r="L486" s="331" t="s">
        <v>521</v>
      </c>
      <c r="M486" s="331" t="s">
        <v>521</v>
      </c>
      <c r="N486" s="331" t="s">
        <v>521</v>
      </c>
      <c r="O486" s="331" t="s">
        <v>521</v>
      </c>
      <c r="P486" s="331" t="s">
        <v>521</v>
      </c>
      <c r="Q486" s="331" t="s">
        <v>521</v>
      </c>
      <c r="R486" s="331" t="s">
        <v>521</v>
      </c>
      <c r="S486" s="331" t="s">
        <v>521</v>
      </c>
      <c r="T486" s="331" t="s">
        <v>521</v>
      </c>
      <c r="U486" s="331" t="s">
        <v>521</v>
      </c>
      <c r="V486" s="328" t="s">
        <v>189</v>
      </c>
      <c r="W486" s="331">
        <v>0.41169288254051001</v>
      </c>
      <c r="X486" s="331">
        <v>5.0035632843830002E-2</v>
      </c>
      <c r="Y486" s="331" t="s">
        <v>521</v>
      </c>
      <c r="Z486" s="331" t="s">
        <v>521</v>
      </c>
      <c r="AA486" s="331">
        <v>3.9874807019000001E-4</v>
      </c>
      <c r="AB486" s="331" t="s">
        <v>521</v>
      </c>
      <c r="AC486" s="331" t="s">
        <v>521</v>
      </c>
      <c r="AD486" s="331" t="s">
        <v>521</v>
      </c>
      <c r="AE486" s="331" t="s">
        <v>521</v>
      </c>
      <c r="AF486" s="331" t="s">
        <v>521</v>
      </c>
      <c r="AG486" s="328" t="s">
        <v>189</v>
      </c>
      <c r="AH486" s="331" t="s">
        <v>521</v>
      </c>
      <c r="AI486" s="331" t="s">
        <v>523</v>
      </c>
      <c r="AJ486" s="331" t="s">
        <v>523</v>
      </c>
    </row>
    <row r="487" spans="1:36">
      <c r="A487" s="332" t="s">
        <v>653</v>
      </c>
      <c r="B487" s="331" t="s">
        <v>496</v>
      </c>
      <c r="C487" s="331" t="s">
        <v>496</v>
      </c>
      <c r="D487" s="331" t="s">
        <v>523</v>
      </c>
      <c r="E487" s="331" t="s">
        <v>496</v>
      </c>
      <c r="F487" s="331" t="s">
        <v>496</v>
      </c>
      <c r="G487" s="331" t="s">
        <v>523</v>
      </c>
      <c r="H487" s="331" t="s">
        <v>496</v>
      </c>
      <c r="I487" s="331" t="s">
        <v>523</v>
      </c>
      <c r="J487" s="331" t="s">
        <v>496</v>
      </c>
      <c r="K487" s="331" t="s">
        <v>523</v>
      </c>
      <c r="L487" s="331" t="s">
        <v>496</v>
      </c>
      <c r="M487" s="331" t="s">
        <v>523</v>
      </c>
      <c r="N487" s="331" t="s">
        <v>523</v>
      </c>
      <c r="O487" s="331" t="s">
        <v>523</v>
      </c>
      <c r="P487" s="331" t="s">
        <v>523</v>
      </c>
      <c r="Q487" s="331" t="s">
        <v>496</v>
      </c>
      <c r="R487" s="331" t="s">
        <v>523</v>
      </c>
      <c r="S487" s="331" t="s">
        <v>496</v>
      </c>
      <c r="T487" s="331" t="s">
        <v>496</v>
      </c>
      <c r="U487" s="331">
        <v>1.6984600970478201</v>
      </c>
      <c r="V487" s="328" t="s">
        <v>189</v>
      </c>
      <c r="W487" s="331" t="s">
        <v>496</v>
      </c>
      <c r="X487" s="331" t="s">
        <v>496</v>
      </c>
      <c r="Y487" s="331" t="s">
        <v>523</v>
      </c>
      <c r="Z487" s="331" t="s">
        <v>523</v>
      </c>
      <c r="AA487" s="331" t="s">
        <v>523</v>
      </c>
      <c r="AB487" s="331" t="s">
        <v>523</v>
      </c>
      <c r="AC487" s="331" t="s">
        <v>496</v>
      </c>
      <c r="AD487" s="331" t="s">
        <v>523</v>
      </c>
      <c r="AE487" s="331" t="s">
        <v>523</v>
      </c>
      <c r="AF487" s="331">
        <v>3.5883231618697602</v>
      </c>
      <c r="AG487" s="328" t="s">
        <v>189</v>
      </c>
      <c r="AH487" s="331" t="s">
        <v>523</v>
      </c>
      <c r="AI487" s="331">
        <v>0.34476945043893997</v>
      </c>
      <c r="AJ487" s="331" t="s">
        <v>523</v>
      </c>
    </row>
    <row r="488" spans="1:36">
      <c r="A488" s="332" t="s">
        <v>3410</v>
      </c>
      <c r="B488" s="331">
        <v>6.3071428571400004E-3</v>
      </c>
      <c r="C488" s="331" t="s">
        <v>521</v>
      </c>
      <c r="D488" s="331" t="s">
        <v>521</v>
      </c>
      <c r="E488" s="331" t="s">
        <v>521</v>
      </c>
      <c r="F488" s="331" t="s">
        <v>521</v>
      </c>
      <c r="G488" s="331" t="s">
        <v>521</v>
      </c>
      <c r="H488" s="331" t="s">
        <v>521</v>
      </c>
      <c r="I488" s="331" t="s">
        <v>521</v>
      </c>
      <c r="J488" s="331" t="s">
        <v>521</v>
      </c>
      <c r="K488" s="331" t="s">
        <v>521</v>
      </c>
      <c r="L488" s="331" t="s">
        <v>521</v>
      </c>
      <c r="M488" s="331" t="s">
        <v>521</v>
      </c>
      <c r="N488" s="331" t="s">
        <v>521</v>
      </c>
      <c r="O488" s="331" t="s">
        <v>521</v>
      </c>
      <c r="P488" s="331" t="s">
        <v>521</v>
      </c>
      <c r="Q488" s="331" t="s">
        <v>521</v>
      </c>
      <c r="R488" s="331" t="s">
        <v>521</v>
      </c>
      <c r="S488" s="331" t="s">
        <v>521</v>
      </c>
      <c r="T488" s="331" t="s">
        <v>521</v>
      </c>
      <c r="U488" s="331" t="s">
        <v>521</v>
      </c>
      <c r="V488" s="328" t="s">
        <v>189</v>
      </c>
      <c r="W488" s="331">
        <v>5.67E-2</v>
      </c>
      <c r="X488" s="331">
        <v>2.7071428571429999E-2</v>
      </c>
      <c r="Y488" s="331">
        <v>5.5728571428570003E-2</v>
      </c>
      <c r="Z488" s="331" t="s">
        <v>521</v>
      </c>
      <c r="AA488" s="331">
        <v>5.7578571428570001E-2</v>
      </c>
      <c r="AB488" s="331" t="s">
        <v>521</v>
      </c>
      <c r="AC488" s="331" t="s">
        <v>521</v>
      </c>
      <c r="AD488" s="331" t="s">
        <v>521</v>
      </c>
      <c r="AE488" s="331" t="s">
        <v>521</v>
      </c>
      <c r="AF488" s="331" t="s">
        <v>521</v>
      </c>
      <c r="AG488" s="328" t="s">
        <v>189</v>
      </c>
      <c r="AH488" s="331" t="s">
        <v>521</v>
      </c>
      <c r="AI488" s="331">
        <v>9.0435714285709998E-2</v>
      </c>
      <c r="AJ488" s="331" t="s">
        <v>523</v>
      </c>
    </row>
    <row r="489" spans="1:36">
      <c r="A489" s="307" t="s">
        <v>654</v>
      </c>
      <c r="B489" s="331">
        <v>0.88</v>
      </c>
      <c r="C489" s="331">
        <v>397.31929999999994</v>
      </c>
      <c r="D489" s="331" t="s">
        <v>494</v>
      </c>
      <c r="E489" s="331" t="s">
        <v>494</v>
      </c>
      <c r="F489" s="331">
        <v>2580.4423400000001</v>
      </c>
      <c r="G489" s="331" t="s">
        <v>494</v>
      </c>
      <c r="H489" s="331">
        <v>56029.155100000004</v>
      </c>
      <c r="I489" s="331" t="s">
        <v>494</v>
      </c>
      <c r="J489" s="331">
        <v>2093.1475999999998</v>
      </c>
      <c r="K489" s="331" t="s">
        <v>494</v>
      </c>
      <c r="L489" s="331" t="s">
        <v>494</v>
      </c>
      <c r="M489" s="331" t="s">
        <v>494</v>
      </c>
      <c r="N489" s="331" t="s">
        <v>494</v>
      </c>
      <c r="O489" s="331" t="s">
        <v>494</v>
      </c>
      <c r="P489" s="331" t="s">
        <v>494</v>
      </c>
      <c r="Q489" s="331">
        <v>117.73</v>
      </c>
      <c r="R489" s="331" t="s">
        <v>494</v>
      </c>
      <c r="S489" s="331" t="s">
        <v>494</v>
      </c>
      <c r="T489" s="331" t="s">
        <v>494</v>
      </c>
      <c r="U489" s="331" t="s">
        <v>494</v>
      </c>
      <c r="V489" s="328" t="s">
        <v>189</v>
      </c>
      <c r="W489" s="331">
        <v>2.1192000000000002</v>
      </c>
      <c r="X489" s="331" t="s">
        <v>494</v>
      </c>
      <c r="Y489" s="331" t="s">
        <v>494</v>
      </c>
      <c r="Z489" s="331" t="s">
        <v>494</v>
      </c>
      <c r="AA489" s="331" t="s">
        <v>494</v>
      </c>
      <c r="AB489" s="331" t="s">
        <v>494</v>
      </c>
      <c r="AC489" s="331" t="s">
        <v>494</v>
      </c>
      <c r="AD489" s="331" t="s">
        <v>494</v>
      </c>
      <c r="AE489" s="331" t="s">
        <v>494</v>
      </c>
      <c r="AF489" s="331" t="s">
        <v>494</v>
      </c>
      <c r="AG489" s="328" t="s">
        <v>189</v>
      </c>
      <c r="AH489" s="331">
        <v>7230.4559117999988</v>
      </c>
      <c r="AI489" s="331" t="s">
        <v>494</v>
      </c>
      <c r="AJ489" s="331" t="s">
        <v>494</v>
      </c>
    </row>
    <row r="490" spans="1:36">
      <c r="A490" s="332" t="s">
        <v>655</v>
      </c>
      <c r="B490" s="331" t="s">
        <v>494</v>
      </c>
      <c r="C490" s="331">
        <v>397.31929999999994</v>
      </c>
      <c r="D490" s="331" t="s">
        <v>494</v>
      </c>
      <c r="E490" s="331" t="s">
        <v>494</v>
      </c>
      <c r="F490" s="331">
        <v>2549.6623400000003</v>
      </c>
      <c r="G490" s="331" t="s">
        <v>494</v>
      </c>
      <c r="H490" s="331">
        <v>49042.255100000002</v>
      </c>
      <c r="I490" s="331" t="s">
        <v>494</v>
      </c>
      <c r="J490" s="331">
        <v>2093.1475999999998</v>
      </c>
      <c r="K490" s="331" t="s">
        <v>494</v>
      </c>
      <c r="L490" s="331" t="s">
        <v>494</v>
      </c>
      <c r="M490" s="331" t="s">
        <v>494</v>
      </c>
      <c r="N490" s="331" t="s">
        <v>494</v>
      </c>
      <c r="O490" s="331" t="s">
        <v>494</v>
      </c>
      <c r="P490" s="331" t="s">
        <v>494</v>
      </c>
      <c r="Q490" s="331">
        <v>99.33</v>
      </c>
      <c r="R490" s="331" t="s">
        <v>494</v>
      </c>
      <c r="S490" s="331" t="s">
        <v>494</v>
      </c>
      <c r="T490" s="331" t="s">
        <v>494</v>
      </c>
      <c r="U490" s="331" t="s">
        <v>494</v>
      </c>
      <c r="V490" s="328" t="s">
        <v>189</v>
      </c>
      <c r="W490" s="331" t="s">
        <v>494</v>
      </c>
      <c r="X490" s="331" t="s">
        <v>494</v>
      </c>
      <c r="Y490" s="331" t="s">
        <v>494</v>
      </c>
      <c r="Z490" s="331" t="s">
        <v>494</v>
      </c>
      <c r="AA490" s="331" t="s">
        <v>494</v>
      </c>
      <c r="AB490" s="331" t="s">
        <v>494</v>
      </c>
      <c r="AC490" s="331" t="s">
        <v>494</v>
      </c>
      <c r="AD490" s="331" t="s">
        <v>494</v>
      </c>
      <c r="AE490" s="331" t="s">
        <v>494</v>
      </c>
      <c r="AF490" s="331" t="s">
        <v>494</v>
      </c>
      <c r="AG490" s="328" t="s">
        <v>189</v>
      </c>
      <c r="AH490" s="331" t="s">
        <v>3131</v>
      </c>
      <c r="AI490" s="331" t="s">
        <v>494</v>
      </c>
      <c r="AJ490" s="331" t="s">
        <v>494</v>
      </c>
    </row>
    <row r="491" spans="1:36">
      <c r="A491" s="332" t="s">
        <v>656</v>
      </c>
      <c r="B491" s="331" t="s">
        <v>494</v>
      </c>
      <c r="C491" s="331" t="s">
        <v>494</v>
      </c>
      <c r="D491" s="331" t="s">
        <v>494</v>
      </c>
      <c r="E491" s="331" t="s">
        <v>494</v>
      </c>
      <c r="F491" s="331" t="s">
        <v>494</v>
      </c>
      <c r="G491" s="331" t="s">
        <v>494</v>
      </c>
      <c r="H491" s="331">
        <v>1019.4</v>
      </c>
      <c r="I491" s="331" t="s">
        <v>494</v>
      </c>
      <c r="J491" s="331" t="s">
        <v>494</v>
      </c>
      <c r="K491" s="331" t="s">
        <v>494</v>
      </c>
      <c r="L491" s="331" t="s">
        <v>494</v>
      </c>
      <c r="M491" s="331" t="s">
        <v>494</v>
      </c>
      <c r="N491" s="331" t="s">
        <v>494</v>
      </c>
      <c r="O491" s="331" t="s">
        <v>494</v>
      </c>
      <c r="P491" s="331" t="s">
        <v>494</v>
      </c>
      <c r="Q491" s="331" t="s">
        <v>494</v>
      </c>
      <c r="R491" s="331" t="s">
        <v>494</v>
      </c>
      <c r="S491" s="331" t="s">
        <v>494</v>
      </c>
      <c r="T491" s="331" t="s">
        <v>494</v>
      </c>
      <c r="U491" s="331" t="s">
        <v>494</v>
      </c>
      <c r="V491" s="328" t="s">
        <v>189</v>
      </c>
      <c r="W491" s="331" t="s">
        <v>494</v>
      </c>
      <c r="X491" s="331" t="s">
        <v>494</v>
      </c>
      <c r="Y491" s="331" t="s">
        <v>494</v>
      </c>
      <c r="Z491" s="331" t="s">
        <v>494</v>
      </c>
      <c r="AA491" s="331" t="s">
        <v>494</v>
      </c>
      <c r="AB491" s="331" t="s">
        <v>494</v>
      </c>
      <c r="AC491" s="331" t="s">
        <v>494</v>
      </c>
      <c r="AD491" s="331" t="s">
        <v>494</v>
      </c>
      <c r="AE491" s="331" t="s">
        <v>494</v>
      </c>
      <c r="AF491" s="331" t="s">
        <v>494</v>
      </c>
      <c r="AG491" s="328" t="s">
        <v>189</v>
      </c>
      <c r="AH491" s="331" t="s">
        <v>496</v>
      </c>
      <c r="AI491" s="331" t="s">
        <v>494</v>
      </c>
      <c r="AJ491" s="331" t="s">
        <v>494</v>
      </c>
    </row>
    <row r="492" spans="1:36">
      <c r="A492" s="332" t="s">
        <v>657</v>
      </c>
      <c r="B492" s="331">
        <v>0.88</v>
      </c>
      <c r="C492" s="331" t="s">
        <v>494</v>
      </c>
      <c r="D492" s="331" t="s">
        <v>494</v>
      </c>
      <c r="E492" s="331" t="s">
        <v>494</v>
      </c>
      <c r="F492" s="331">
        <v>30.78</v>
      </c>
      <c r="G492" s="331" t="s">
        <v>494</v>
      </c>
      <c r="H492" s="331" t="s">
        <v>494</v>
      </c>
      <c r="I492" s="331" t="s">
        <v>494</v>
      </c>
      <c r="J492" s="331" t="s">
        <v>494</v>
      </c>
      <c r="K492" s="331" t="s">
        <v>494</v>
      </c>
      <c r="L492" s="331" t="s">
        <v>494</v>
      </c>
      <c r="M492" s="331" t="s">
        <v>494</v>
      </c>
      <c r="N492" s="331" t="s">
        <v>494</v>
      </c>
      <c r="O492" s="331" t="s">
        <v>494</v>
      </c>
      <c r="P492" s="331" t="s">
        <v>494</v>
      </c>
      <c r="Q492" s="331">
        <v>18.399999999999999</v>
      </c>
      <c r="R492" s="331" t="s">
        <v>494</v>
      </c>
      <c r="S492" s="331" t="s">
        <v>494</v>
      </c>
      <c r="T492" s="331" t="s">
        <v>494</v>
      </c>
      <c r="U492" s="331" t="s">
        <v>494</v>
      </c>
      <c r="V492" s="328" t="s">
        <v>189</v>
      </c>
      <c r="W492" s="331">
        <v>2.1192000000000002</v>
      </c>
      <c r="X492" s="331" t="s">
        <v>494</v>
      </c>
      <c r="Y492" s="331" t="s">
        <v>494</v>
      </c>
      <c r="Z492" s="331" t="s">
        <v>494</v>
      </c>
      <c r="AA492" s="331" t="s">
        <v>494</v>
      </c>
      <c r="AB492" s="331" t="s">
        <v>494</v>
      </c>
      <c r="AC492" s="331" t="s">
        <v>494</v>
      </c>
      <c r="AD492" s="331" t="s">
        <v>494</v>
      </c>
      <c r="AE492" s="331" t="s">
        <v>494</v>
      </c>
      <c r="AF492" s="331" t="s">
        <v>494</v>
      </c>
      <c r="AG492" s="328" t="s">
        <v>189</v>
      </c>
      <c r="AH492" s="331" t="s">
        <v>496</v>
      </c>
      <c r="AI492" s="331" t="s">
        <v>494</v>
      </c>
      <c r="AJ492" s="331" t="s">
        <v>494</v>
      </c>
    </row>
    <row r="493" spans="1:36">
      <c r="A493" s="332" t="s">
        <v>658</v>
      </c>
      <c r="B493" s="331" t="s">
        <v>494</v>
      </c>
      <c r="C493" s="331" t="s">
        <v>494</v>
      </c>
      <c r="D493" s="331" t="s">
        <v>494</v>
      </c>
      <c r="E493" s="331" t="s">
        <v>494</v>
      </c>
      <c r="F493" s="331" t="s">
        <v>494</v>
      </c>
      <c r="G493" s="331" t="s">
        <v>494</v>
      </c>
      <c r="H493" s="331">
        <v>5967.5</v>
      </c>
      <c r="I493" s="331" t="s">
        <v>494</v>
      </c>
      <c r="J493" s="331" t="s">
        <v>494</v>
      </c>
      <c r="K493" s="331" t="s">
        <v>494</v>
      </c>
      <c r="L493" s="331" t="s">
        <v>494</v>
      </c>
      <c r="M493" s="331" t="s">
        <v>494</v>
      </c>
      <c r="N493" s="331" t="s">
        <v>494</v>
      </c>
      <c r="O493" s="331" t="s">
        <v>494</v>
      </c>
      <c r="P493" s="331" t="s">
        <v>494</v>
      </c>
      <c r="Q493" s="331" t="s">
        <v>494</v>
      </c>
      <c r="R493" s="331" t="s">
        <v>494</v>
      </c>
      <c r="S493" s="331" t="s">
        <v>494</v>
      </c>
      <c r="T493" s="331" t="s">
        <v>494</v>
      </c>
      <c r="U493" s="331" t="s">
        <v>494</v>
      </c>
      <c r="V493" s="328" t="s">
        <v>189</v>
      </c>
      <c r="W493" s="331" t="s">
        <v>494</v>
      </c>
      <c r="X493" s="331" t="s">
        <v>494</v>
      </c>
      <c r="Y493" s="331" t="s">
        <v>494</v>
      </c>
      <c r="Z493" s="331" t="s">
        <v>494</v>
      </c>
      <c r="AA493" s="331" t="s">
        <v>494</v>
      </c>
      <c r="AB493" s="331" t="s">
        <v>494</v>
      </c>
      <c r="AC493" s="331" t="s">
        <v>494</v>
      </c>
      <c r="AD493" s="331" t="s">
        <v>494</v>
      </c>
      <c r="AE493" s="331" t="s">
        <v>494</v>
      </c>
      <c r="AF493" s="331" t="s">
        <v>494</v>
      </c>
      <c r="AG493" s="328" t="s">
        <v>189</v>
      </c>
      <c r="AH493" s="331" t="s">
        <v>568</v>
      </c>
      <c r="AI493" s="331" t="s">
        <v>494</v>
      </c>
      <c r="AJ493" s="331" t="s">
        <v>494</v>
      </c>
    </row>
    <row r="494" spans="1:36">
      <c r="A494" s="332" t="s">
        <v>659</v>
      </c>
      <c r="B494" s="331" t="s">
        <v>494</v>
      </c>
      <c r="C494" s="331" t="s">
        <v>494</v>
      </c>
      <c r="D494" s="331" t="s">
        <v>494</v>
      </c>
      <c r="E494" s="331" t="s">
        <v>494</v>
      </c>
      <c r="F494" s="331" t="s">
        <v>494</v>
      </c>
      <c r="G494" s="331" t="s">
        <v>494</v>
      </c>
      <c r="H494" s="331" t="s">
        <v>494</v>
      </c>
      <c r="I494" s="331" t="s">
        <v>494</v>
      </c>
      <c r="J494" s="331" t="s">
        <v>494</v>
      </c>
      <c r="K494" s="331" t="s">
        <v>494</v>
      </c>
      <c r="L494" s="331" t="s">
        <v>494</v>
      </c>
      <c r="M494" s="331" t="s">
        <v>494</v>
      </c>
      <c r="N494" s="331" t="s">
        <v>494</v>
      </c>
      <c r="O494" s="331" t="s">
        <v>494</v>
      </c>
      <c r="P494" s="331" t="s">
        <v>494</v>
      </c>
      <c r="Q494" s="331" t="s">
        <v>494</v>
      </c>
      <c r="R494" s="331" t="s">
        <v>494</v>
      </c>
      <c r="S494" s="331" t="s">
        <v>494</v>
      </c>
      <c r="T494" s="331" t="s">
        <v>494</v>
      </c>
      <c r="U494" s="331" t="s">
        <v>494</v>
      </c>
      <c r="V494" s="328" t="s">
        <v>189</v>
      </c>
      <c r="W494" s="331" t="s">
        <v>494</v>
      </c>
      <c r="X494" s="331" t="s">
        <v>494</v>
      </c>
      <c r="Y494" s="331" t="s">
        <v>494</v>
      </c>
      <c r="Z494" s="331" t="s">
        <v>494</v>
      </c>
      <c r="AA494" s="331" t="s">
        <v>494</v>
      </c>
      <c r="AB494" s="331" t="s">
        <v>494</v>
      </c>
      <c r="AC494" s="331" t="s">
        <v>494</v>
      </c>
      <c r="AD494" s="331" t="s">
        <v>494</v>
      </c>
      <c r="AE494" s="331" t="s">
        <v>494</v>
      </c>
      <c r="AF494" s="331" t="s">
        <v>494</v>
      </c>
      <c r="AG494" s="328" t="s">
        <v>189</v>
      </c>
      <c r="AH494" s="331" t="s">
        <v>496</v>
      </c>
      <c r="AI494" s="331" t="s">
        <v>494</v>
      </c>
      <c r="AJ494" s="331" t="s">
        <v>494</v>
      </c>
    </row>
    <row r="495" spans="1:36">
      <c r="A495" s="334" t="s">
        <v>660</v>
      </c>
      <c r="B495" s="331" t="s">
        <v>494</v>
      </c>
      <c r="C495" s="331" t="s">
        <v>494</v>
      </c>
      <c r="D495" s="331" t="s">
        <v>494</v>
      </c>
      <c r="E495" s="331" t="s">
        <v>494</v>
      </c>
      <c r="F495" s="331" t="s">
        <v>494</v>
      </c>
      <c r="G495" s="331" t="s">
        <v>494</v>
      </c>
      <c r="H495" s="331" t="s">
        <v>494</v>
      </c>
      <c r="I495" s="331" t="s">
        <v>494</v>
      </c>
      <c r="J495" s="331" t="s">
        <v>494</v>
      </c>
      <c r="K495" s="331" t="s">
        <v>494</v>
      </c>
      <c r="L495" s="331" t="s">
        <v>494</v>
      </c>
      <c r="M495" s="331" t="s">
        <v>494</v>
      </c>
      <c r="N495" s="331" t="s">
        <v>494</v>
      </c>
      <c r="O495" s="331" t="s">
        <v>494</v>
      </c>
      <c r="P495" s="331" t="s">
        <v>494</v>
      </c>
      <c r="Q495" s="331" t="s">
        <v>494</v>
      </c>
      <c r="R495" s="331" t="s">
        <v>494</v>
      </c>
      <c r="S495" s="331" t="s">
        <v>494</v>
      </c>
      <c r="T495" s="331" t="s">
        <v>494</v>
      </c>
      <c r="U495" s="331" t="s">
        <v>494</v>
      </c>
      <c r="V495" s="328" t="s">
        <v>189</v>
      </c>
      <c r="W495" s="331" t="s">
        <v>494</v>
      </c>
      <c r="X495" s="331" t="s">
        <v>494</v>
      </c>
      <c r="Y495" s="331" t="s">
        <v>494</v>
      </c>
      <c r="Z495" s="331" t="s">
        <v>494</v>
      </c>
      <c r="AA495" s="331" t="s">
        <v>494</v>
      </c>
      <c r="AB495" s="331" t="s">
        <v>494</v>
      </c>
      <c r="AC495" s="331" t="s">
        <v>494</v>
      </c>
      <c r="AD495" s="331" t="s">
        <v>494</v>
      </c>
      <c r="AE495" s="331" t="s">
        <v>494</v>
      </c>
      <c r="AF495" s="331" t="s">
        <v>494</v>
      </c>
      <c r="AG495" s="328" t="s">
        <v>189</v>
      </c>
      <c r="AH495" s="331">
        <v>7230.4559117999988</v>
      </c>
      <c r="AI495" s="331" t="s">
        <v>494</v>
      </c>
      <c r="AJ495" s="331" t="s">
        <v>494</v>
      </c>
    </row>
    <row r="496" spans="1:36">
      <c r="A496" s="336" t="s">
        <v>661</v>
      </c>
      <c r="B496" s="331" t="s">
        <v>494</v>
      </c>
      <c r="C496" s="331" t="s">
        <v>494</v>
      </c>
      <c r="D496" s="331" t="s">
        <v>494</v>
      </c>
      <c r="E496" s="331" t="s">
        <v>494</v>
      </c>
      <c r="F496" s="331" t="s">
        <v>494</v>
      </c>
      <c r="G496" s="331" t="s">
        <v>494</v>
      </c>
      <c r="H496" s="331" t="s">
        <v>494</v>
      </c>
      <c r="I496" s="331" t="s">
        <v>494</v>
      </c>
      <c r="J496" s="331" t="s">
        <v>494</v>
      </c>
      <c r="K496" s="331" t="s">
        <v>494</v>
      </c>
      <c r="L496" s="331" t="s">
        <v>494</v>
      </c>
      <c r="M496" s="331" t="s">
        <v>494</v>
      </c>
      <c r="N496" s="331" t="s">
        <v>494</v>
      </c>
      <c r="O496" s="331" t="s">
        <v>494</v>
      </c>
      <c r="P496" s="331" t="s">
        <v>494</v>
      </c>
      <c r="Q496" s="331" t="s">
        <v>494</v>
      </c>
      <c r="R496" s="331" t="s">
        <v>494</v>
      </c>
      <c r="S496" s="331" t="s">
        <v>494</v>
      </c>
      <c r="T496" s="331" t="s">
        <v>494</v>
      </c>
      <c r="U496" s="331" t="s">
        <v>494</v>
      </c>
      <c r="V496" s="328" t="s">
        <v>189</v>
      </c>
      <c r="W496" s="331">
        <v>0.31825058820208002</v>
      </c>
      <c r="X496" s="331" t="s">
        <v>494</v>
      </c>
      <c r="Y496" s="331" t="s">
        <v>494</v>
      </c>
      <c r="Z496" s="331" t="s">
        <v>494</v>
      </c>
      <c r="AA496" s="331" t="s">
        <v>494</v>
      </c>
      <c r="AB496" s="331" t="s">
        <v>494</v>
      </c>
      <c r="AC496" s="331" t="s">
        <v>494</v>
      </c>
      <c r="AD496" s="331" t="s">
        <v>494</v>
      </c>
      <c r="AE496" s="331" t="s">
        <v>494</v>
      </c>
      <c r="AF496" s="331" t="s">
        <v>494</v>
      </c>
      <c r="AG496" s="328" t="s">
        <v>189</v>
      </c>
      <c r="AH496" s="331" t="s">
        <v>494</v>
      </c>
      <c r="AI496" s="331">
        <v>366.18901378629999</v>
      </c>
      <c r="AJ496" s="331" t="s">
        <v>494</v>
      </c>
    </row>
    <row r="497" spans="1:36">
      <c r="A497" s="332" t="s">
        <v>662</v>
      </c>
      <c r="B497" s="331" t="s">
        <v>494</v>
      </c>
      <c r="C497" s="331" t="s">
        <v>494</v>
      </c>
      <c r="D497" s="331" t="s">
        <v>494</v>
      </c>
      <c r="E497" s="331" t="s">
        <v>494</v>
      </c>
      <c r="F497" s="331" t="s">
        <v>494</v>
      </c>
      <c r="G497" s="331" t="s">
        <v>494</v>
      </c>
      <c r="H497" s="331" t="s">
        <v>494</v>
      </c>
      <c r="I497" s="331" t="s">
        <v>494</v>
      </c>
      <c r="J497" s="331" t="s">
        <v>494</v>
      </c>
      <c r="K497" s="331" t="s">
        <v>494</v>
      </c>
      <c r="L497" s="331" t="s">
        <v>494</v>
      </c>
      <c r="M497" s="331" t="s">
        <v>494</v>
      </c>
      <c r="N497" s="331" t="s">
        <v>494</v>
      </c>
      <c r="O497" s="331" t="s">
        <v>494</v>
      </c>
      <c r="P497" s="331" t="s">
        <v>494</v>
      </c>
      <c r="Q497" s="331" t="s">
        <v>494</v>
      </c>
      <c r="R497" s="331" t="s">
        <v>494</v>
      </c>
      <c r="S497" s="331" t="s">
        <v>494</v>
      </c>
      <c r="T497" s="331" t="s">
        <v>494</v>
      </c>
      <c r="U497" s="331" t="s">
        <v>494</v>
      </c>
      <c r="V497" s="328" t="s">
        <v>189</v>
      </c>
      <c r="W497" s="331">
        <v>0.31825058820208002</v>
      </c>
      <c r="X497" s="331" t="s">
        <v>494</v>
      </c>
      <c r="Y497" s="331" t="s">
        <v>494</v>
      </c>
      <c r="Z497" s="331" t="s">
        <v>494</v>
      </c>
      <c r="AA497" s="331" t="s">
        <v>494</v>
      </c>
      <c r="AB497" s="331" t="s">
        <v>494</v>
      </c>
      <c r="AC497" s="331" t="s">
        <v>494</v>
      </c>
      <c r="AD497" s="331" t="s">
        <v>494</v>
      </c>
      <c r="AE497" s="331" t="s">
        <v>494</v>
      </c>
      <c r="AF497" s="331" t="s">
        <v>494</v>
      </c>
      <c r="AG497" s="328" t="s">
        <v>189</v>
      </c>
      <c r="AH497" s="331" t="s">
        <v>494</v>
      </c>
      <c r="AI497" s="331">
        <v>366.18901378630005</v>
      </c>
      <c r="AJ497" s="331" t="s">
        <v>494</v>
      </c>
    </row>
    <row r="498" spans="1:36">
      <c r="A498" s="332" t="s">
        <v>3411</v>
      </c>
      <c r="B498" s="328" t="s">
        <v>189</v>
      </c>
      <c r="C498" s="328" t="s">
        <v>189</v>
      </c>
      <c r="D498" s="328" t="s">
        <v>189</v>
      </c>
      <c r="E498" s="328" t="s">
        <v>189</v>
      </c>
      <c r="F498" s="328" t="s">
        <v>189</v>
      </c>
      <c r="G498" s="328" t="s">
        <v>189</v>
      </c>
      <c r="H498" s="328" t="s">
        <v>189</v>
      </c>
      <c r="I498" s="328" t="s">
        <v>189</v>
      </c>
      <c r="J498" s="328" t="s">
        <v>189</v>
      </c>
      <c r="K498" s="328" t="s">
        <v>189</v>
      </c>
      <c r="L498" s="328" t="s">
        <v>189</v>
      </c>
      <c r="M498" s="328" t="s">
        <v>189</v>
      </c>
      <c r="N498" s="328" t="s">
        <v>189</v>
      </c>
      <c r="O498" s="328" t="s">
        <v>189</v>
      </c>
      <c r="P498" s="328" t="s">
        <v>189</v>
      </c>
      <c r="Q498" s="328" t="s">
        <v>189</v>
      </c>
      <c r="R498" s="328" t="s">
        <v>189</v>
      </c>
      <c r="S498" s="328" t="s">
        <v>189</v>
      </c>
      <c r="T498" s="328" t="s">
        <v>189</v>
      </c>
      <c r="U498" s="328" t="s">
        <v>189</v>
      </c>
      <c r="V498" s="328" t="s">
        <v>189</v>
      </c>
      <c r="W498" s="331" t="s">
        <v>494</v>
      </c>
      <c r="X498" s="331" t="s">
        <v>494</v>
      </c>
      <c r="Y498" s="331" t="s">
        <v>494</v>
      </c>
      <c r="Z498" s="331" t="s">
        <v>494</v>
      </c>
      <c r="AA498" s="331" t="s">
        <v>494</v>
      </c>
      <c r="AB498" s="331" t="s">
        <v>494</v>
      </c>
      <c r="AC498" s="331" t="s">
        <v>494</v>
      </c>
      <c r="AD498" s="331" t="s">
        <v>494</v>
      </c>
      <c r="AE498" s="331" t="s">
        <v>494</v>
      </c>
      <c r="AF498" s="331" t="s">
        <v>494</v>
      </c>
      <c r="AG498" s="328" t="s">
        <v>189</v>
      </c>
      <c r="AH498" s="328" t="s">
        <v>189</v>
      </c>
      <c r="AI498" s="331" t="s">
        <v>521</v>
      </c>
      <c r="AJ498" s="328" t="s">
        <v>189</v>
      </c>
    </row>
    <row r="499" spans="1:36">
      <c r="A499" s="332" t="s">
        <v>663</v>
      </c>
      <c r="B499" s="331" t="s">
        <v>494</v>
      </c>
      <c r="C499" s="331" t="s">
        <v>494</v>
      </c>
      <c r="D499" s="331" t="s">
        <v>494</v>
      </c>
      <c r="E499" s="331" t="s">
        <v>494</v>
      </c>
      <c r="F499" s="331" t="s">
        <v>494</v>
      </c>
      <c r="G499" s="331" t="s">
        <v>494</v>
      </c>
      <c r="H499" s="331" t="s">
        <v>494</v>
      </c>
      <c r="I499" s="331" t="s">
        <v>494</v>
      </c>
      <c r="J499" s="331" t="s">
        <v>494</v>
      </c>
      <c r="K499" s="331" t="s">
        <v>494</v>
      </c>
      <c r="L499" s="331" t="s">
        <v>494</v>
      </c>
      <c r="M499" s="331" t="s">
        <v>494</v>
      </c>
      <c r="N499" s="331" t="s">
        <v>494</v>
      </c>
      <c r="O499" s="331" t="s">
        <v>494</v>
      </c>
      <c r="P499" s="331" t="s">
        <v>494</v>
      </c>
      <c r="Q499" s="331" t="s">
        <v>494</v>
      </c>
      <c r="R499" s="331" t="s">
        <v>494</v>
      </c>
      <c r="S499" s="331" t="s">
        <v>494</v>
      </c>
      <c r="T499" s="331" t="s">
        <v>494</v>
      </c>
      <c r="U499" s="331" t="s">
        <v>494</v>
      </c>
      <c r="V499" s="328" t="s">
        <v>189</v>
      </c>
      <c r="W499" s="331" t="s">
        <v>494</v>
      </c>
      <c r="X499" s="331" t="s">
        <v>494</v>
      </c>
      <c r="Y499" s="331" t="s">
        <v>494</v>
      </c>
      <c r="Z499" s="331" t="s">
        <v>494</v>
      </c>
      <c r="AA499" s="331" t="s">
        <v>494</v>
      </c>
      <c r="AB499" s="331" t="s">
        <v>494</v>
      </c>
      <c r="AC499" s="331" t="s">
        <v>494</v>
      </c>
      <c r="AD499" s="331" t="s">
        <v>494</v>
      </c>
      <c r="AE499" s="331" t="s">
        <v>494</v>
      </c>
      <c r="AF499" s="331" t="s">
        <v>494</v>
      </c>
      <c r="AG499" s="328" t="s">
        <v>189</v>
      </c>
      <c r="AH499" s="331" t="s">
        <v>494</v>
      </c>
      <c r="AI499" s="331" t="s">
        <v>494</v>
      </c>
      <c r="AJ499" s="331" t="s">
        <v>494</v>
      </c>
    </row>
    <row r="500" spans="1:36">
      <c r="A500" s="243" t="s">
        <v>712</v>
      </c>
      <c r="B500" s="331" t="s">
        <v>528</v>
      </c>
      <c r="C500" s="331" t="s">
        <v>494</v>
      </c>
      <c r="D500" s="331" t="s">
        <v>494</v>
      </c>
      <c r="E500" s="331" t="s">
        <v>494</v>
      </c>
      <c r="F500" s="331" t="s">
        <v>494</v>
      </c>
      <c r="G500" s="331" t="s">
        <v>494</v>
      </c>
      <c r="H500" s="331" t="s">
        <v>494</v>
      </c>
      <c r="I500" s="331" t="s">
        <v>494</v>
      </c>
      <c r="J500" s="331" t="s">
        <v>494</v>
      </c>
      <c r="K500" s="331" t="s">
        <v>494</v>
      </c>
      <c r="L500" s="331" t="s">
        <v>494</v>
      </c>
      <c r="M500" s="331" t="s">
        <v>494</v>
      </c>
      <c r="N500" s="331" t="s">
        <v>494</v>
      </c>
      <c r="O500" s="331" t="s">
        <v>494</v>
      </c>
      <c r="P500" s="331" t="s">
        <v>494</v>
      </c>
      <c r="Q500" s="331" t="s">
        <v>494</v>
      </c>
      <c r="R500" s="331" t="s">
        <v>494</v>
      </c>
      <c r="S500" s="331" t="s">
        <v>494</v>
      </c>
      <c r="T500" s="331" t="s">
        <v>494</v>
      </c>
      <c r="U500" s="331" t="s">
        <v>494</v>
      </c>
      <c r="V500" s="328" t="s">
        <v>189</v>
      </c>
      <c r="W500" s="331" t="s">
        <v>528</v>
      </c>
      <c r="X500" s="331" t="s">
        <v>528</v>
      </c>
      <c r="Y500" s="331" t="s">
        <v>528</v>
      </c>
      <c r="Z500" s="331" t="s">
        <v>494</v>
      </c>
      <c r="AA500" s="331" t="s">
        <v>528</v>
      </c>
      <c r="AB500" s="331" t="s">
        <v>494</v>
      </c>
      <c r="AC500" s="331" t="s">
        <v>494</v>
      </c>
      <c r="AD500" s="331" t="s">
        <v>494</v>
      </c>
      <c r="AE500" s="331" t="s">
        <v>494</v>
      </c>
      <c r="AF500" s="331" t="s">
        <v>494</v>
      </c>
      <c r="AG500" s="328" t="s">
        <v>189</v>
      </c>
      <c r="AH500" s="331" t="s">
        <v>494</v>
      </c>
      <c r="AI500" s="331" t="s">
        <v>528</v>
      </c>
      <c r="AJ500" s="331" t="s">
        <v>528</v>
      </c>
    </row>
    <row r="501" spans="1:36">
      <c r="A501" s="337" t="s">
        <v>713</v>
      </c>
      <c r="B501" s="331" t="s">
        <v>528</v>
      </c>
      <c r="C501" s="331" t="s">
        <v>494</v>
      </c>
      <c r="D501" s="331" t="s">
        <v>494</v>
      </c>
      <c r="E501" s="331" t="s">
        <v>494</v>
      </c>
      <c r="F501" s="331" t="s">
        <v>494</v>
      </c>
      <c r="G501" s="331" t="s">
        <v>494</v>
      </c>
      <c r="H501" s="331" t="s">
        <v>494</v>
      </c>
      <c r="I501" s="331" t="s">
        <v>494</v>
      </c>
      <c r="J501" s="331" t="s">
        <v>494</v>
      </c>
      <c r="K501" s="331" t="s">
        <v>494</v>
      </c>
      <c r="L501" s="331" t="s">
        <v>494</v>
      </c>
      <c r="M501" s="331" t="s">
        <v>494</v>
      </c>
      <c r="N501" s="331" t="s">
        <v>494</v>
      </c>
      <c r="O501" s="331" t="s">
        <v>494</v>
      </c>
      <c r="P501" s="331" t="s">
        <v>494</v>
      </c>
      <c r="Q501" s="331" t="s">
        <v>494</v>
      </c>
      <c r="R501" s="331" t="s">
        <v>494</v>
      </c>
      <c r="S501" s="331" t="s">
        <v>494</v>
      </c>
      <c r="T501" s="331" t="s">
        <v>494</v>
      </c>
      <c r="U501" s="331" t="s">
        <v>494</v>
      </c>
      <c r="V501" s="328" t="s">
        <v>189</v>
      </c>
      <c r="W501" s="331" t="s">
        <v>528</v>
      </c>
      <c r="X501" s="331" t="s">
        <v>528</v>
      </c>
      <c r="Y501" s="331" t="s">
        <v>528</v>
      </c>
      <c r="Z501" s="331" t="s">
        <v>494</v>
      </c>
      <c r="AA501" s="331" t="s">
        <v>528</v>
      </c>
      <c r="AB501" s="331" t="s">
        <v>494</v>
      </c>
      <c r="AC501" s="331" t="s">
        <v>494</v>
      </c>
      <c r="AD501" s="331" t="s">
        <v>494</v>
      </c>
      <c r="AE501" s="331" t="s">
        <v>494</v>
      </c>
      <c r="AF501" s="331" t="s">
        <v>494</v>
      </c>
      <c r="AG501" s="328" t="s">
        <v>189</v>
      </c>
      <c r="AH501" s="331" t="s">
        <v>494</v>
      </c>
      <c r="AI501" s="331" t="s">
        <v>528</v>
      </c>
      <c r="AJ501" s="331" t="s">
        <v>528</v>
      </c>
    </row>
    <row r="502" spans="1:36" ht="15.75" customHeight="1" thickBot="1">
      <c r="A502" s="244" t="s">
        <v>714</v>
      </c>
      <c r="B502" s="437" t="s">
        <v>701</v>
      </c>
      <c r="C502" s="439"/>
      <c r="D502" s="439"/>
      <c r="E502" s="439"/>
      <c r="F502" s="439"/>
      <c r="G502" s="439"/>
      <c r="H502" s="439"/>
      <c r="I502" s="439"/>
      <c r="J502" s="439"/>
      <c r="K502" s="439"/>
      <c r="L502" s="439"/>
      <c r="M502" s="439"/>
      <c r="N502" s="439"/>
      <c r="O502" s="439"/>
      <c r="P502" s="439"/>
      <c r="Q502" s="439"/>
      <c r="R502" s="439"/>
      <c r="S502" s="439"/>
      <c r="T502" s="439"/>
      <c r="U502" s="439"/>
      <c r="V502" s="439"/>
      <c r="W502" s="439"/>
      <c r="X502" s="439"/>
      <c r="Y502" s="439"/>
      <c r="Z502" s="439"/>
      <c r="AA502" s="439"/>
      <c r="AB502" s="439"/>
      <c r="AC502" s="439"/>
      <c r="AD502" s="439"/>
      <c r="AE502" s="439"/>
      <c r="AF502" s="439"/>
      <c r="AG502" s="439"/>
      <c r="AH502" s="439"/>
      <c r="AI502" s="439"/>
      <c r="AJ502" s="440"/>
    </row>
    <row r="503" spans="1:36" ht="15.75" thickTop="1">
      <c r="A503" s="242" t="s">
        <v>715</v>
      </c>
      <c r="B503" s="331">
        <v>20255.88328182527</v>
      </c>
      <c r="C503" s="331">
        <v>268.79848497951895</v>
      </c>
      <c r="D503" s="331">
        <v>0.18223611604834999</v>
      </c>
      <c r="E503" s="331" t="s">
        <v>799</v>
      </c>
      <c r="F503" s="331">
        <v>9031.5481900000013</v>
      </c>
      <c r="G503" s="331" t="s">
        <v>519</v>
      </c>
      <c r="H503" s="331">
        <v>80121.705387429378</v>
      </c>
      <c r="I503" s="331" t="s">
        <v>519</v>
      </c>
      <c r="J503" s="331">
        <v>9356.369772</v>
      </c>
      <c r="K503" s="331" t="s">
        <v>519</v>
      </c>
      <c r="L503" s="331" t="s">
        <v>799</v>
      </c>
      <c r="M503" s="331" t="s">
        <v>519</v>
      </c>
      <c r="N503" s="331" t="s">
        <v>519</v>
      </c>
      <c r="O503" s="331" t="s">
        <v>519</v>
      </c>
      <c r="P503" s="331" t="s">
        <v>519</v>
      </c>
      <c r="Q503" s="331">
        <v>1154.9313</v>
      </c>
      <c r="R503" s="331" t="s">
        <v>519</v>
      </c>
      <c r="S503" s="331" t="s">
        <v>799</v>
      </c>
      <c r="T503" s="331" t="s">
        <v>799</v>
      </c>
      <c r="U503" s="331">
        <v>1.6984600970478201</v>
      </c>
      <c r="V503" s="328" t="s">
        <v>189</v>
      </c>
      <c r="W503" s="331">
        <v>3991.1111453887138</v>
      </c>
      <c r="X503" s="331">
        <v>2523.6563378072069</v>
      </c>
      <c r="Y503" s="331">
        <v>79.714328892219598</v>
      </c>
      <c r="Z503" s="331" t="s">
        <v>519</v>
      </c>
      <c r="AA503" s="331">
        <v>118.23495360473002</v>
      </c>
      <c r="AB503" s="331" t="s">
        <v>519</v>
      </c>
      <c r="AC503" s="331" t="s">
        <v>799</v>
      </c>
      <c r="AD503" s="331" t="s">
        <v>519</v>
      </c>
      <c r="AE503" s="331" t="s">
        <v>519</v>
      </c>
      <c r="AF503" s="331">
        <v>3.5894286775586801</v>
      </c>
      <c r="AG503" s="328" t="s">
        <v>189</v>
      </c>
      <c r="AH503" s="331">
        <v>7230.4559117999988</v>
      </c>
      <c r="AI503" s="331">
        <v>11803.800907153873</v>
      </c>
      <c r="AJ503" s="331">
        <v>490.71858044203998</v>
      </c>
    </row>
    <row r="504" spans="1:36">
      <c r="A504" s="338" t="s">
        <v>716</v>
      </c>
      <c r="B504" s="331">
        <v>20040.325102040817</v>
      </c>
      <c r="C504" s="331" t="s">
        <v>494</v>
      </c>
      <c r="D504" s="331" t="s">
        <v>494</v>
      </c>
      <c r="E504" s="331" t="s">
        <v>494</v>
      </c>
      <c r="F504" s="331" t="s">
        <v>494</v>
      </c>
      <c r="G504" s="331" t="s">
        <v>494</v>
      </c>
      <c r="H504" s="331" t="s">
        <v>494</v>
      </c>
      <c r="I504" s="331" t="s">
        <v>494</v>
      </c>
      <c r="J504" s="331" t="s">
        <v>494</v>
      </c>
      <c r="K504" s="331" t="s">
        <v>494</v>
      </c>
      <c r="L504" s="331" t="s">
        <v>494</v>
      </c>
      <c r="M504" s="331" t="s">
        <v>494</v>
      </c>
      <c r="N504" s="331" t="s">
        <v>494</v>
      </c>
      <c r="O504" s="331" t="s">
        <v>494</v>
      </c>
      <c r="P504" s="331" t="s">
        <v>494</v>
      </c>
      <c r="Q504" s="331" t="s">
        <v>494</v>
      </c>
      <c r="R504" s="331" t="s">
        <v>494</v>
      </c>
      <c r="S504" s="331" t="s">
        <v>494</v>
      </c>
      <c r="T504" s="331" t="s">
        <v>494</v>
      </c>
      <c r="U504" s="331" t="s">
        <v>494</v>
      </c>
      <c r="V504" s="328" t="s">
        <v>189</v>
      </c>
      <c r="W504" s="331" t="s">
        <v>494</v>
      </c>
      <c r="X504" s="331" t="s">
        <v>494</v>
      </c>
      <c r="Y504" s="331" t="s">
        <v>494</v>
      </c>
      <c r="Z504" s="331" t="s">
        <v>494</v>
      </c>
      <c r="AA504" s="331" t="s">
        <v>494</v>
      </c>
      <c r="AB504" s="331" t="s">
        <v>494</v>
      </c>
      <c r="AC504" s="331" t="s">
        <v>494</v>
      </c>
      <c r="AD504" s="331" t="s">
        <v>494</v>
      </c>
      <c r="AE504" s="331" t="s">
        <v>494</v>
      </c>
      <c r="AF504" s="331" t="s">
        <v>494</v>
      </c>
      <c r="AG504" s="328" t="s">
        <v>189</v>
      </c>
      <c r="AH504" s="331" t="s">
        <v>494</v>
      </c>
      <c r="AI504" s="331" t="s">
        <v>494</v>
      </c>
      <c r="AJ504" s="331" t="s">
        <v>494</v>
      </c>
    </row>
    <row r="505" spans="1:36">
      <c r="A505" s="339" t="s">
        <v>717</v>
      </c>
      <c r="B505" s="331" t="s">
        <v>494</v>
      </c>
      <c r="C505" s="331" t="s">
        <v>494</v>
      </c>
      <c r="D505" s="331" t="s">
        <v>494</v>
      </c>
      <c r="E505" s="331" t="s">
        <v>494</v>
      </c>
      <c r="F505" s="331" t="s">
        <v>494</v>
      </c>
      <c r="G505" s="331" t="s">
        <v>494</v>
      </c>
      <c r="H505" s="331" t="s">
        <v>556</v>
      </c>
      <c r="I505" s="331" t="s">
        <v>494</v>
      </c>
      <c r="J505" s="331" t="s">
        <v>494</v>
      </c>
      <c r="K505" s="331" t="s">
        <v>494</v>
      </c>
      <c r="L505" s="331" t="s">
        <v>494</v>
      </c>
      <c r="M505" s="331" t="s">
        <v>494</v>
      </c>
      <c r="N505" s="331" t="s">
        <v>494</v>
      </c>
      <c r="O505" s="331" t="s">
        <v>494</v>
      </c>
      <c r="P505" s="331" t="s">
        <v>494</v>
      </c>
      <c r="Q505" s="331" t="s">
        <v>494</v>
      </c>
      <c r="R505" s="331" t="s">
        <v>494</v>
      </c>
      <c r="S505" s="331" t="s">
        <v>494</v>
      </c>
      <c r="T505" s="331" t="s">
        <v>494</v>
      </c>
      <c r="U505" s="331" t="s">
        <v>494</v>
      </c>
      <c r="V505" s="328" t="s">
        <v>189</v>
      </c>
      <c r="W505" s="331">
        <v>2889.5115971792543</v>
      </c>
      <c r="X505" s="331">
        <v>550.24258844079532</v>
      </c>
      <c r="Y505" s="331" t="s">
        <v>494</v>
      </c>
      <c r="Z505" s="331" t="s">
        <v>494</v>
      </c>
      <c r="AA505" s="331" t="s">
        <v>494</v>
      </c>
      <c r="AB505" s="331" t="s">
        <v>494</v>
      </c>
      <c r="AC505" s="331" t="s">
        <v>494</v>
      </c>
      <c r="AD505" s="331" t="s">
        <v>494</v>
      </c>
      <c r="AE505" s="331" t="s">
        <v>494</v>
      </c>
      <c r="AF505" s="331" t="s">
        <v>494</v>
      </c>
      <c r="AG505" s="328" t="s">
        <v>189</v>
      </c>
      <c r="AH505" s="331" t="s">
        <v>494</v>
      </c>
      <c r="AI505" s="331">
        <v>2745.5373405254281</v>
      </c>
      <c r="AJ505" s="331" t="s">
        <v>494</v>
      </c>
    </row>
    <row r="506" spans="1:36">
      <c r="A506" s="340" t="s">
        <v>718</v>
      </c>
      <c r="B506" s="331">
        <v>202.53417978445603</v>
      </c>
      <c r="C506" s="331">
        <v>0.60795747951898005</v>
      </c>
      <c r="D506" s="331">
        <v>0.18223611604834999</v>
      </c>
      <c r="E506" s="331" t="s">
        <v>3130</v>
      </c>
      <c r="F506" s="331" t="s">
        <v>3130</v>
      </c>
      <c r="G506" s="331" t="s">
        <v>593</v>
      </c>
      <c r="H506" s="331">
        <v>1.359442937847E-2</v>
      </c>
      <c r="I506" s="331" t="s">
        <v>593</v>
      </c>
      <c r="J506" s="331" t="s">
        <v>3130</v>
      </c>
      <c r="K506" s="331" t="s">
        <v>593</v>
      </c>
      <c r="L506" s="331" t="s">
        <v>3130</v>
      </c>
      <c r="M506" s="331" t="s">
        <v>593</v>
      </c>
      <c r="N506" s="331" t="s">
        <v>593</v>
      </c>
      <c r="O506" s="331" t="s">
        <v>593</v>
      </c>
      <c r="P506" s="331" t="s">
        <v>593</v>
      </c>
      <c r="Q506" s="331" t="s">
        <v>3130</v>
      </c>
      <c r="R506" s="331" t="s">
        <v>593</v>
      </c>
      <c r="S506" s="331" t="s">
        <v>3130</v>
      </c>
      <c r="T506" s="331" t="s">
        <v>3130</v>
      </c>
      <c r="U506" s="331">
        <v>1.6984600970478201</v>
      </c>
      <c r="V506" s="328" t="s">
        <v>189</v>
      </c>
      <c r="W506" s="331">
        <v>1083.5867883626456</v>
      </c>
      <c r="X506" s="331">
        <v>1973.4137493664118</v>
      </c>
      <c r="Y506" s="331">
        <v>79.714328892219598</v>
      </c>
      <c r="Z506" s="331" t="s">
        <v>593</v>
      </c>
      <c r="AA506" s="331">
        <v>118.23495360473002</v>
      </c>
      <c r="AB506" s="331" t="s">
        <v>593</v>
      </c>
      <c r="AC506" s="331" t="s">
        <v>3130</v>
      </c>
      <c r="AD506" s="331" t="s">
        <v>593</v>
      </c>
      <c r="AE506" s="331" t="s">
        <v>593</v>
      </c>
      <c r="AF506" s="331">
        <v>3.5894286775586801</v>
      </c>
      <c r="AG506" s="328" t="s">
        <v>189</v>
      </c>
      <c r="AH506" s="331" t="s">
        <v>593</v>
      </c>
      <c r="AI506" s="331">
        <v>709.15405230078557</v>
      </c>
      <c r="AJ506" s="331">
        <v>490.71858044210865</v>
      </c>
    </row>
    <row r="507" spans="1:36">
      <c r="A507" s="341" t="s">
        <v>3412</v>
      </c>
      <c r="B507" s="331">
        <v>13.023999999999999</v>
      </c>
      <c r="C507" s="331">
        <v>268.19052749999997</v>
      </c>
      <c r="D507" s="331" t="s">
        <v>494</v>
      </c>
      <c r="E507" s="331" t="s">
        <v>494</v>
      </c>
      <c r="F507" s="331">
        <v>9031.5481900000013</v>
      </c>
      <c r="G507" s="331" t="s">
        <v>494</v>
      </c>
      <c r="H507" s="331">
        <v>80121.691793000005</v>
      </c>
      <c r="I507" s="331" t="s">
        <v>494</v>
      </c>
      <c r="J507" s="331">
        <v>9356.369772</v>
      </c>
      <c r="K507" s="331" t="s">
        <v>494</v>
      </c>
      <c r="L507" s="331" t="s">
        <v>494</v>
      </c>
      <c r="M507" s="331" t="s">
        <v>494</v>
      </c>
      <c r="N507" s="331" t="s">
        <v>494</v>
      </c>
      <c r="O507" s="331" t="s">
        <v>494</v>
      </c>
      <c r="P507" s="331" t="s">
        <v>494</v>
      </c>
      <c r="Q507" s="331">
        <v>1154.9313</v>
      </c>
      <c r="R507" s="331" t="s">
        <v>494</v>
      </c>
      <c r="S507" s="331" t="s">
        <v>494</v>
      </c>
      <c r="T507" s="331" t="s">
        <v>494</v>
      </c>
      <c r="U507" s="331" t="s">
        <v>494</v>
      </c>
      <c r="V507" s="328" t="s">
        <v>189</v>
      </c>
      <c r="W507" s="331">
        <v>15.660888</v>
      </c>
      <c r="X507" s="331" t="s">
        <v>494</v>
      </c>
      <c r="Y507" s="331" t="s">
        <v>494</v>
      </c>
      <c r="Z507" s="331" t="s">
        <v>494</v>
      </c>
      <c r="AA507" s="331" t="s">
        <v>494</v>
      </c>
      <c r="AB507" s="331" t="s">
        <v>494</v>
      </c>
      <c r="AC507" s="331" t="s">
        <v>494</v>
      </c>
      <c r="AD507" s="331" t="s">
        <v>494</v>
      </c>
      <c r="AE507" s="331" t="s">
        <v>494</v>
      </c>
      <c r="AF507" s="331" t="s">
        <v>494</v>
      </c>
      <c r="AG507" s="328" t="s">
        <v>189</v>
      </c>
      <c r="AH507" s="331">
        <v>7230.4559117999988</v>
      </c>
      <c r="AI507" s="331" t="s">
        <v>494</v>
      </c>
      <c r="AJ507" s="331" t="s">
        <v>494</v>
      </c>
    </row>
    <row r="508" spans="1:36">
      <c r="A508" s="340" t="s">
        <v>719</v>
      </c>
      <c r="B508" s="331" t="s">
        <v>494</v>
      </c>
      <c r="C508" s="331" t="s">
        <v>494</v>
      </c>
      <c r="D508" s="331" t="s">
        <v>494</v>
      </c>
      <c r="E508" s="331" t="s">
        <v>494</v>
      </c>
      <c r="F508" s="331" t="s">
        <v>494</v>
      </c>
      <c r="G508" s="331" t="s">
        <v>494</v>
      </c>
      <c r="H508" s="331" t="s">
        <v>494</v>
      </c>
      <c r="I508" s="331" t="s">
        <v>494</v>
      </c>
      <c r="J508" s="331" t="s">
        <v>494</v>
      </c>
      <c r="K508" s="331" t="s">
        <v>494</v>
      </c>
      <c r="L508" s="331" t="s">
        <v>494</v>
      </c>
      <c r="M508" s="331" t="s">
        <v>494</v>
      </c>
      <c r="N508" s="331" t="s">
        <v>494</v>
      </c>
      <c r="O508" s="331" t="s">
        <v>494</v>
      </c>
      <c r="P508" s="331" t="s">
        <v>494</v>
      </c>
      <c r="Q508" s="331" t="s">
        <v>494</v>
      </c>
      <c r="R508" s="331" t="s">
        <v>494</v>
      </c>
      <c r="S508" s="331" t="s">
        <v>494</v>
      </c>
      <c r="T508" s="331" t="s">
        <v>494</v>
      </c>
      <c r="U508" s="331" t="s">
        <v>494</v>
      </c>
      <c r="V508" s="328" t="s">
        <v>189</v>
      </c>
      <c r="W508" s="331">
        <v>2.3518718468133701</v>
      </c>
      <c r="X508" s="331" t="s">
        <v>494</v>
      </c>
      <c r="Y508" s="331" t="s">
        <v>494</v>
      </c>
      <c r="Z508" s="331" t="s">
        <v>494</v>
      </c>
      <c r="AA508" s="331" t="s">
        <v>494</v>
      </c>
      <c r="AB508" s="331" t="s">
        <v>494</v>
      </c>
      <c r="AC508" s="331" t="s">
        <v>494</v>
      </c>
      <c r="AD508" s="331" t="s">
        <v>494</v>
      </c>
      <c r="AE508" s="331" t="s">
        <v>494</v>
      </c>
      <c r="AF508" s="331" t="s">
        <v>494</v>
      </c>
      <c r="AG508" s="328" t="s">
        <v>189</v>
      </c>
      <c r="AH508" s="331" t="s">
        <v>494</v>
      </c>
      <c r="AI508" s="331">
        <v>8349.1095143276398</v>
      </c>
      <c r="AJ508" s="331" t="s">
        <v>494</v>
      </c>
    </row>
    <row r="509" spans="1:36">
      <c r="A509" s="342" t="s">
        <v>720</v>
      </c>
      <c r="B509" s="331" t="s">
        <v>528</v>
      </c>
      <c r="C509" s="331" t="s">
        <v>494</v>
      </c>
      <c r="D509" s="331" t="s">
        <v>494</v>
      </c>
      <c r="E509" s="331" t="s">
        <v>494</v>
      </c>
      <c r="F509" s="331" t="s">
        <v>494</v>
      </c>
      <c r="G509" s="331" t="s">
        <v>494</v>
      </c>
      <c r="H509" s="331" t="s">
        <v>494</v>
      </c>
      <c r="I509" s="331" t="s">
        <v>494</v>
      </c>
      <c r="J509" s="331" t="s">
        <v>494</v>
      </c>
      <c r="K509" s="331" t="s">
        <v>494</v>
      </c>
      <c r="L509" s="331" t="s">
        <v>494</v>
      </c>
      <c r="M509" s="331" t="s">
        <v>494</v>
      </c>
      <c r="N509" s="331" t="s">
        <v>494</v>
      </c>
      <c r="O509" s="331" t="s">
        <v>494</v>
      </c>
      <c r="P509" s="331" t="s">
        <v>494</v>
      </c>
      <c r="Q509" s="331" t="s">
        <v>494</v>
      </c>
      <c r="R509" s="331" t="s">
        <v>494</v>
      </c>
      <c r="S509" s="331" t="s">
        <v>494</v>
      </c>
      <c r="T509" s="331" t="s">
        <v>494</v>
      </c>
      <c r="U509" s="331" t="s">
        <v>494</v>
      </c>
      <c r="V509" s="328" t="s">
        <v>189</v>
      </c>
      <c r="W509" s="331" t="s">
        <v>528</v>
      </c>
      <c r="X509" s="331" t="s">
        <v>528</v>
      </c>
      <c r="Y509" s="331" t="s">
        <v>528</v>
      </c>
      <c r="Z509" s="331" t="s">
        <v>494</v>
      </c>
      <c r="AA509" s="331" t="s">
        <v>528</v>
      </c>
      <c r="AB509" s="331" t="s">
        <v>494</v>
      </c>
      <c r="AC509" s="331" t="s">
        <v>494</v>
      </c>
      <c r="AD509" s="331" t="s">
        <v>494</v>
      </c>
      <c r="AE509" s="331" t="s">
        <v>494</v>
      </c>
      <c r="AF509" s="331" t="s">
        <v>494</v>
      </c>
      <c r="AG509" s="328" t="s">
        <v>189</v>
      </c>
      <c r="AH509" s="331" t="s">
        <v>494</v>
      </c>
      <c r="AI509" s="331" t="s">
        <v>528</v>
      </c>
      <c r="AJ509" s="331" t="s">
        <v>528</v>
      </c>
    </row>
    <row r="511" spans="1:36" ht="30">
      <c r="A511" s="50" t="s">
        <v>721</v>
      </c>
      <c r="B511" s="62">
        <f>B473</f>
        <v>1368.6407622854913</v>
      </c>
      <c r="C511" s="62">
        <f t="shared" ref="C511:AJ511" si="10">C473</f>
        <v>398.21997774743551</v>
      </c>
      <c r="D511" s="62">
        <f t="shared" si="10"/>
        <v>1.9808273483516601</v>
      </c>
      <c r="E511" s="62" t="str">
        <f t="shared" si="10"/>
        <v>NO,NE,IE,NA</v>
      </c>
      <c r="F511" s="62">
        <f t="shared" si="10"/>
        <v>2580.4423400000001</v>
      </c>
      <c r="G511" s="62" t="str">
        <f t="shared" si="10"/>
        <v>NO,NE,NA</v>
      </c>
      <c r="H511" s="62">
        <f t="shared" si="10"/>
        <v>56029.164606593971</v>
      </c>
      <c r="I511" s="62" t="str">
        <f t="shared" si="10"/>
        <v>NO,NE,NA</v>
      </c>
      <c r="J511" s="62">
        <f t="shared" si="10"/>
        <v>2093.1475999999998</v>
      </c>
      <c r="K511" s="62" t="str">
        <f t="shared" si="10"/>
        <v>NO,NE,NA</v>
      </c>
      <c r="L511" s="62" t="str">
        <f t="shared" si="10"/>
        <v>NO,NE,IE,NA</v>
      </c>
      <c r="M511" s="62" t="str">
        <f t="shared" si="10"/>
        <v>NO,NE,NA</v>
      </c>
      <c r="N511" s="62" t="str">
        <f t="shared" si="10"/>
        <v>NO,NE,NA</v>
      </c>
      <c r="O511" s="62" t="str">
        <f t="shared" si="10"/>
        <v>NO,NE,NA</v>
      </c>
      <c r="P511" s="62" t="str">
        <f t="shared" si="10"/>
        <v>NO,NE,NA</v>
      </c>
      <c r="Q511" s="62">
        <f t="shared" si="10"/>
        <v>117.73</v>
      </c>
      <c r="R511" s="62" t="str">
        <f t="shared" si="10"/>
        <v>NO,NE,NA</v>
      </c>
      <c r="S511" s="62" t="str">
        <f t="shared" si="10"/>
        <v>NO,NE,IE,NA</v>
      </c>
      <c r="T511" s="62" t="str">
        <f t="shared" si="10"/>
        <v>NO,NE,IE,NA</v>
      </c>
      <c r="U511" s="62">
        <f t="shared" si="10"/>
        <v>1.6984600970478201</v>
      </c>
      <c r="V511" s="62" t="str">
        <f t="shared" si="10"/>
        <v/>
      </c>
      <c r="W511" s="62">
        <f t="shared" si="10"/>
        <v>540.06916717032652</v>
      </c>
      <c r="X511" s="62">
        <f t="shared" si="10"/>
        <v>206.85707686944318</v>
      </c>
      <c r="Y511" s="62">
        <f t="shared" si="10"/>
        <v>9.0276703162196608</v>
      </c>
      <c r="Z511" s="62" t="str">
        <f t="shared" si="10"/>
        <v>NO,NE,NA</v>
      </c>
      <c r="AA511" s="62">
        <f t="shared" si="10"/>
        <v>11.47912170919709</v>
      </c>
      <c r="AB511" s="62" t="str">
        <f t="shared" si="10"/>
        <v>NO,NE,NA</v>
      </c>
      <c r="AC511" s="62" t="str">
        <f t="shared" si="10"/>
        <v>NO,NE,IE,NA</v>
      </c>
      <c r="AD511" s="62" t="str">
        <f t="shared" si="10"/>
        <v>NO,NE,NA</v>
      </c>
      <c r="AE511" s="62" t="str">
        <f t="shared" si="10"/>
        <v>NO,NE,NA</v>
      </c>
      <c r="AF511" s="62">
        <f t="shared" si="10"/>
        <v>3.5894286775586801</v>
      </c>
      <c r="AG511" s="62" t="str">
        <f t="shared" si="10"/>
        <v/>
      </c>
      <c r="AH511" s="62">
        <f t="shared" si="10"/>
        <v>7230.4559117999988</v>
      </c>
      <c r="AI511" s="62">
        <f t="shared" si="10"/>
        <v>517.71056610324001</v>
      </c>
      <c r="AJ511" s="62">
        <f t="shared" si="10"/>
        <v>28.530150025699999</v>
      </c>
    </row>
    <row r="514" spans="1:7" ht="15.75">
      <c r="A514" s="232" t="s">
        <v>722</v>
      </c>
      <c r="B514" s="217"/>
      <c r="C514" s="217"/>
      <c r="D514" s="217"/>
      <c r="E514" s="217"/>
      <c r="F514" s="218"/>
      <c r="G514" s="49" t="s">
        <v>478</v>
      </c>
    </row>
    <row r="515" spans="1:7" ht="15.75">
      <c r="A515" s="232" t="s">
        <v>723</v>
      </c>
      <c r="B515" s="217"/>
      <c r="C515" s="217"/>
      <c r="D515" s="217"/>
      <c r="E515" s="217"/>
      <c r="F515" s="218"/>
      <c r="G515" s="49" t="s">
        <v>3409</v>
      </c>
    </row>
    <row r="516" spans="1:7">
      <c r="A516" s="217"/>
      <c r="B516" s="217"/>
      <c r="C516" s="217"/>
      <c r="D516" s="217"/>
      <c r="E516" s="217"/>
      <c r="F516" s="218"/>
      <c r="G516" s="49" t="s">
        <v>479</v>
      </c>
    </row>
    <row r="517" spans="1:7">
      <c r="A517" s="217"/>
      <c r="B517" s="217"/>
      <c r="C517" s="217"/>
      <c r="D517" s="217"/>
      <c r="E517" s="217"/>
      <c r="F517" s="231"/>
      <c r="G517" s="217"/>
    </row>
    <row r="518" spans="1:7">
      <c r="A518" s="308" t="s">
        <v>724</v>
      </c>
      <c r="B518" s="309" t="s">
        <v>481</v>
      </c>
      <c r="C518" s="226" t="s">
        <v>482</v>
      </c>
      <c r="D518" s="226" t="s">
        <v>483</v>
      </c>
      <c r="E518" s="226" t="s">
        <v>619</v>
      </c>
      <c r="F518" s="245" t="s">
        <v>485</v>
      </c>
      <c r="G518" s="245" t="s">
        <v>486</v>
      </c>
    </row>
    <row r="519" spans="1:7" ht="15.75" thickBot="1">
      <c r="A519" s="310" t="s">
        <v>725</v>
      </c>
      <c r="B519" s="429" t="s">
        <v>488</v>
      </c>
      <c r="C519" s="429"/>
      <c r="D519" s="429"/>
      <c r="E519" s="429"/>
      <c r="F519" s="429"/>
      <c r="G519" s="430"/>
    </row>
    <row r="520" spans="1:7" ht="15.75" thickTop="1">
      <c r="A520" s="311" t="s">
        <v>726</v>
      </c>
      <c r="B520" s="331">
        <v>7853.7090592547993</v>
      </c>
      <c r="C520" s="331">
        <v>9418.7606550076798</v>
      </c>
      <c r="D520" s="331">
        <v>1108.4205949512345</v>
      </c>
      <c r="E520" s="331">
        <v>14.91067980114685</v>
      </c>
      <c r="F520" s="331">
        <v>363.40666610922074</v>
      </c>
      <c r="G520" s="331" t="s">
        <v>494</v>
      </c>
    </row>
    <row r="521" spans="1:7">
      <c r="A521" s="336" t="s">
        <v>727</v>
      </c>
      <c r="B521" s="328" t="s">
        <v>189</v>
      </c>
      <c r="C521" s="331">
        <v>8681.5577516158737</v>
      </c>
      <c r="D521" s="331">
        <v>54.694930480826123</v>
      </c>
      <c r="E521" s="328" t="s">
        <v>189</v>
      </c>
      <c r="F521" s="328" t="s">
        <v>189</v>
      </c>
      <c r="G521" s="331" t="s">
        <v>494</v>
      </c>
    </row>
    <row r="522" spans="1:7">
      <c r="A522" s="336" t="s">
        <v>728</v>
      </c>
      <c r="B522" s="328" t="s">
        <v>189</v>
      </c>
      <c r="C522" s="331">
        <v>6721.72746699257</v>
      </c>
      <c r="D522" s="328" t="s">
        <v>189</v>
      </c>
      <c r="E522" s="328" t="s">
        <v>189</v>
      </c>
      <c r="F522" s="328" t="s">
        <v>189</v>
      </c>
      <c r="G522" s="328" t="s">
        <v>189</v>
      </c>
    </row>
    <row r="523" spans="1:7">
      <c r="A523" s="343" t="s">
        <v>3413</v>
      </c>
      <c r="B523" s="328" t="s">
        <v>189</v>
      </c>
      <c r="C523" s="331">
        <v>6459.5584610062451</v>
      </c>
      <c r="D523" s="328" t="s">
        <v>189</v>
      </c>
      <c r="E523" s="328" t="s">
        <v>189</v>
      </c>
      <c r="F523" s="328" t="s">
        <v>189</v>
      </c>
      <c r="G523" s="328" t="s">
        <v>189</v>
      </c>
    </row>
    <row r="524" spans="1:7">
      <c r="A524" s="344" t="s">
        <v>729</v>
      </c>
      <c r="B524" s="328" t="s">
        <v>189</v>
      </c>
      <c r="C524" s="328" t="s">
        <v>189</v>
      </c>
      <c r="D524" s="328" t="s">
        <v>189</v>
      </c>
      <c r="E524" s="328" t="s">
        <v>189</v>
      </c>
      <c r="F524" s="328" t="s">
        <v>189</v>
      </c>
      <c r="G524" s="328" t="s">
        <v>189</v>
      </c>
    </row>
    <row r="525" spans="1:7">
      <c r="A525" s="345" t="s">
        <v>730</v>
      </c>
      <c r="B525" s="328" t="s">
        <v>189</v>
      </c>
      <c r="C525" s="331" t="s">
        <v>189</v>
      </c>
      <c r="D525" s="328" t="s">
        <v>189</v>
      </c>
      <c r="E525" s="328" t="s">
        <v>189</v>
      </c>
      <c r="F525" s="328" t="s">
        <v>189</v>
      </c>
      <c r="G525" s="328" t="s">
        <v>189</v>
      </c>
    </row>
    <row r="526" spans="1:7">
      <c r="A526" s="345" t="s">
        <v>731</v>
      </c>
      <c r="B526" s="328" t="s">
        <v>189</v>
      </c>
      <c r="C526" s="331" t="s">
        <v>189</v>
      </c>
      <c r="D526" s="328" t="s">
        <v>189</v>
      </c>
      <c r="E526" s="328" t="s">
        <v>189</v>
      </c>
      <c r="F526" s="328" t="s">
        <v>189</v>
      </c>
      <c r="G526" s="328" t="s">
        <v>189</v>
      </c>
    </row>
    <row r="527" spans="1:7">
      <c r="A527" s="344" t="s">
        <v>732</v>
      </c>
      <c r="B527" s="328" t="s">
        <v>189</v>
      </c>
      <c r="C527" s="328" t="s">
        <v>189</v>
      </c>
      <c r="D527" s="328" t="s">
        <v>189</v>
      </c>
      <c r="E527" s="328" t="s">
        <v>189</v>
      </c>
      <c r="F527" s="328" t="s">
        <v>189</v>
      </c>
      <c r="G527" s="328" t="s">
        <v>189</v>
      </c>
    </row>
    <row r="528" spans="1:7">
      <c r="A528" s="345" t="s">
        <v>733</v>
      </c>
      <c r="B528" s="328" t="s">
        <v>189</v>
      </c>
      <c r="C528" s="331" t="s">
        <v>189</v>
      </c>
      <c r="D528" s="328" t="s">
        <v>189</v>
      </c>
      <c r="E528" s="328" t="s">
        <v>189</v>
      </c>
      <c r="F528" s="328" t="s">
        <v>189</v>
      </c>
      <c r="G528" s="328" t="s">
        <v>189</v>
      </c>
    </row>
    <row r="529" spans="1:7">
      <c r="A529" s="345" t="s">
        <v>734</v>
      </c>
      <c r="B529" s="328" t="s">
        <v>189</v>
      </c>
      <c r="C529" s="331" t="s">
        <v>189</v>
      </c>
      <c r="D529" s="328" t="s">
        <v>189</v>
      </c>
      <c r="E529" s="328" t="s">
        <v>189</v>
      </c>
      <c r="F529" s="328" t="s">
        <v>189</v>
      </c>
      <c r="G529" s="328" t="s">
        <v>189</v>
      </c>
    </row>
    <row r="530" spans="1:7">
      <c r="A530" s="345" t="s">
        <v>735</v>
      </c>
      <c r="B530" s="328" t="s">
        <v>189</v>
      </c>
      <c r="C530" s="331" t="s">
        <v>189</v>
      </c>
      <c r="D530" s="328" t="s">
        <v>189</v>
      </c>
      <c r="E530" s="328" t="s">
        <v>189</v>
      </c>
      <c r="F530" s="328" t="s">
        <v>189</v>
      </c>
      <c r="G530" s="328" t="s">
        <v>189</v>
      </c>
    </row>
    <row r="531" spans="1:7">
      <c r="A531" s="344" t="s">
        <v>736</v>
      </c>
      <c r="B531" s="328" t="s">
        <v>189</v>
      </c>
      <c r="C531" s="328" t="s">
        <v>189</v>
      </c>
      <c r="D531" s="328" t="s">
        <v>189</v>
      </c>
      <c r="E531" s="328" t="s">
        <v>189</v>
      </c>
      <c r="F531" s="328" t="s">
        <v>189</v>
      </c>
      <c r="G531" s="328" t="s">
        <v>189</v>
      </c>
    </row>
    <row r="532" spans="1:7">
      <c r="A532" s="345" t="s">
        <v>3414</v>
      </c>
      <c r="B532" s="328" t="s">
        <v>189</v>
      </c>
      <c r="C532" s="331">
        <v>6459.5584610062451</v>
      </c>
      <c r="D532" s="328" t="s">
        <v>189</v>
      </c>
      <c r="E532" s="328" t="s">
        <v>189</v>
      </c>
      <c r="F532" s="328" t="s">
        <v>189</v>
      </c>
      <c r="G532" s="328" t="s">
        <v>189</v>
      </c>
    </row>
    <row r="533" spans="1:7">
      <c r="A533" s="346" t="s">
        <v>739</v>
      </c>
      <c r="B533" s="328" t="s">
        <v>189</v>
      </c>
      <c r="C533" s="331">
        <v>473.19623090020355</v>
      </c>
      <c r="D533" s="328"/>
      <c r="E533" s="328" t="s">
        <v>189</v>
      </c>
      <c r="F533" s="328" t="s">
        <v>189</v>
      </c>
      <c r="G533" s="328"/>
    </row>
    <row r="534" spans="1:7">
      <c r="A534" s="346" t="s">
        <v>740</v>
      </c>
      <c r="B534" s="328" t="s">
        <v>189</v>
      </c>
      <c r="C534" s="331">
        <v>299.39799460361405</v>
      </c>
      <c r="D534" s="328"/>
      <c r="E534" s="328" t="s">
        <v>189</v>
      </c>
      <c r="F534" s="328" t="s">
        <v>189</v>
      </c>
      <c r="G534" s="328"/>
    </row>
    <row r="535" spans="1:7">
      <c r="A535" s="346" t="s">
        <v>741</v>
      </c>
      <c r="B535" s="328" t="s">
        <v>189</v>
      </c>
      <c r="C535" s="331">
        <v>3035.0507480212009</v>
      </c>
      <c r="D535" s="328"/>
      <c r="E535" s="328" t="s">
        <v>189</v>
      </c>
      <c r="F535" s="328" t="s">
        <v>189</v>
      </c>
      <c r="G535" s="328"/>
    </row>
    <row r="536" spans="1:7">
      <c r="A536" s="346" t="s">
        <v>742</v>
      </c>
      <c r="B536" s="328" t="s">
        <v>189</v>
      </c>
      <c r="C536" s="331">
        <v>251.93525163617798</v>
      </c>
      <c r="D536" s="328"/>
      <c r="E536" s="328" t="s">
        <v>189</v>
      </c>
      <c r="F536" s="328" t="s">
        <v>189</v>
      </c>
      <c r="G536" s="328"/>
    </row>
    <row r="537" spans="1:7">
      <c r="A537" s="346" t="s">
        <v>743</v>
      </c>
      <c r="B537" s="328" t="s">
        <v>189</v>
      </c>
      <c r="C537" s="331">
        <v>297.36246326322032</v>
      </c>
      <c r="D537" s="328"/>
      <c r="E537" s="328" t="s">
        <v>189</v>
      </c>
      <c r="F537" s="328" t="s">
        <v>189</v>
      </c>
      <c r="G537" s="328"/>
    </row>
    <row r="538" spans="1:7">
      <c r="A538" s="346" t="s">
        <v>744</v>
      </c>
      <c r="B538" s="328" t="s">
        <v>189</v>
      </c>
      <c r="C538" s="331">
        <v>309.95636595734669</v>
      </c>
      <c r="D538" s="328"/>
      <c r="E538" s="328" t="s">
        <v>189</v>
      </c>
      <c r="F538" s="328" t="s">
        <v>189</v>
      </c>
      <c r="G538" s="328"/>
    </row>
    <row r="539" spans="1:7">
      <c r="A539" s="346" t="s">
        <v>745</v>
      </c>
      <c r="B539" s="328" t="s">
        <v>189</v>
      </c>
      <c r="C539" s="331">
        <v>178.40438707912745</v>
      </c>
      <c r="D539" s="328"/>
      <c r="E539" s="328" t="s">
        <v>189</v>
      </c>
      <c r="F539" s="328" t="s">
        <v>189</v>
      </c>
      <c r="G539" s="328"/>
    </row>
    <row r="540" spans="1:7">
      <c r="A540" s="346" t="s">
        <v>746</v>
      </c>
      <c r="B540" s="328" t="s">
        <v>189</v>
      </c>
      <c r="C540" s="331">
        <v>214.11005793654462</v>
      </c>
      <c r="D540" s="328"/>
      <c r="E540" s="328" t="s">
        <v>189</v>
      </c>
      <c r="F540" s="328" t="s">
        <v>189</v>
      </c>
      <c r="G540" s="328"/>
    </row>
    <row r="541" spans="1:7">
      <c r="A541" s="346" t="s">
        <v>747</v>
      </c>
      <c r="B541" s="328" t="s">
        <v>189</v>
      </c>
      <c r="C541" s="331">
        <v>1167.114207479091</v>
      </c>
      <c r="D541" s="328"/>
      <c r="E541" s="328" t="s">
        <v>189</v>
      </c>
      <c r="F541" s="328" t="s">
        <v>189</v>
      </c>
      <c r="G541" s="328"/>
    </row>
    <row r="542" spans="1:7">
      <c r="A542" s="346" t="s">
        <v>3134</v>
      </c>
      <c r="B542" s="328" t="s">
        <v>189</v>
      </c>
      <c r="C542" s="331">
        <v>178.70274178817721</v>
      </c>
      <c r="D542" s="328"/>
      <c r="E542" s="328" t="s">
        <v>189</v>
      </c>
      <c r="F542" s="328" t="s">
        <v>189</v>
      </c>
      <c r="G542" s="328"/>
    </row>
    <row r="543" spans="1:7">
      <c r="A543" s="346" t="s">
        <v>3135</v>
      </c>
      <c r="B543" s="328" t="s">
        <v>189</v>
      </c>
      <c r="C543" s="331">
        <v>54.328012341541672</v>
      </c>
      <c r="D543" s="328"/>
      <c r="E543" s="328" t="s">
        <v>189</v>
      </c>
      <c r="F543" s="328" t="s">
        <v>189</v>
      </c>
      <c r="G543" s="328"/>
    </row>
    <row r="544" spans="1:7">
      <c r="A544" s="343" t="s">
        <v>748</v>
      </c>
      <c r="B544" s="328" t="s">
        <v>189</v>
      </c>
      <c r="C544" s="331">
        <v>55.215000000000003</v>
      </c>
      <c r="D544" s="328" t="s">
        <v>189</v>
      </c>
      <c r="E544" s="328" t="s">
        <v>189</v>
      </c>
      <c r="F544" s="328" t="s">
        <v>189</v>
      </c>
      <c r="G544" s="328" t="s">
        <v>189</v>
      </c>
    </row>
    <row r="545" spans="1:7">
      <c r="A545" s="343" t="s">
        <v>749</v>
      </c>
      <c r="B545" s="328" t="s">
        <v>189</v>
      </c>
      <c r="C545" s="331">
        <v>91.609200000000001</v>
      </c>
      <c r="D545" s="328" t="s">
        <v>189</v>
      </c>
      <c r="E545" s="328" t="s">
        <v>189</v>
      </c>
      <c r="F545" s="328" t="s">
        <v>189</v>
      </c>
      <c r="G545" s="328" t="s">
        <v>189</v>
      </c>
    </row>
    <row r="546" spans="1:7">
      <c r="A546" s="343" t="s">
        <v>750</v>
      </c>
      <c r="B546" s="328" t="s">
        <v>189</v>
      </c>
      <c r="C546" s="331">
        <v>115.34480598632427</v>
      </c>
      <c r="D546" s="328" t="s">
        <v>189</v>
      </c>
      <c r="E546" s="328" t="s">
        <v>189</v>
      </c>
      <c r="F546" s="328" t="s">
        <v>189</v>
      </c>
      <c r="G546" s="328" t="s">
        <v>189</v>
      </c>
    </row>
    <row r="547" spans="1:7">
      <c r="A547" s="347" t="s">
        <v>751</v>
      </c>
      <c r="B547" s="328" t="s">
        <v>189</v>
      </c>
      <c r="C547" s="331" t="s">
        <v>521</v>
      </c>
      <c r="D547" s="328"/>
      <c r="E547" s="328" t="s">
        <v>189</v>
      </c>
      <c r="F547" s="328" t="s">
        <v>189</v>
      </c>
      <c r="G547" s="328"/>
    </row>
    <row r="548" spans="1:7">
      <c r="A548" s="347" t="s">
        <v>752</v>
      </c>
      <c r="B548" s="328" t="s">
        <v>189</v>
      </c>
      <c r="C548" s="331">
        <v>26.068534199999998</v>
      </c>
      <c r="D548" s="328"/>
      <c r="E548" s="328" t="s">
        <v>189</v>
      </c>
      <c r="F548" s="328" t="s">
        <v>189</v>
      </c>
      <c r="G548" s="328"/>
    </row>
    <row r="549" spans="1:7">
      <c r="A549" s="347" t="s">
        <v>753</v>
      </c>
      <c r="B549" s="328" t="s">
        <v>189</v>
      </c>
      <c r="C549" s="331">
        <v>69.750133199999993</v>
      </c>
      <c r="D549" s="328"/>
      <c r="E549" s="328" t="s">
        <v>189</v>
      </c>
      <c r="F549" s="328" t="s">
        <v>189</v>
      </c>
      <c r="G549" s="328"/>
    </row>
    <row r="550" spans="1:7">
      <c r="A550" s="347" t="s">
        <v>754</v>
      </c>
      <c r="B550" s="328" t="s">
        <v>189</v>
      </c>
      <c r="C550" s="331">
        <v>2.1242679999999998</v>
      </c>
      <c r="D550" s="328"/>
      <c r="E550" s="328" t="s">
        <v>189</v>
      </c>
      <c r="F550" s="328" t="s">
        <v>189</v>
      </c>
      <c r="G550" s="328"/>
    </row>
    <row r="551" spans="1:7">
      <c r="A551" s="347" t="s">
        <v>755</v>
      </c>
      <c r="B551" s="328" t="s">
        <v>189</v>
      </c>
      <c r="C551" s="331" t="s">
        <v>521</v>
      </c>
      <c r="D551" s="328"/>
      <c r="E551" s="328" t="s">
        <v>189</v>
      </c>
      <c r="F551" s="328" t="s">
        <v>189</v>
      </c>
      <c r="G551" s="328"/>
    </row>
    <row r="552" spans="1:7">
      <c r="A552" s="348" t="s">
        <v>756</v>
      </c>
      <c r="B552" s="328" t="s">
        <v>189</v>
      </c>
      <c r="C552" s="331">
        <v>17.401870586324279</v>
      </c>
      <c r="D552" s="328" t="s">
        <v>189</v>
      </c>
      <c r="E552" s="328" t="s">
        <v>189</v>
      </c>
      <c r="F552" s="328" t="s">
        <v>189</v>
      </c>
      <c r="G552" s="328" t="s">
        <v>189</v>
      </c>
    </row>
    <row r="553" spans="1:7">
      <c r="A553" s="349" t="s">
        <v>757</v>
      </c>
      <c r="B553" s="328" t="s">
        <v>189</v>
      </c>
      <c r="C553" s="331">
        <v>17.401870586324279</v>
      </c>
      <c r="D553" s="328"/>
      <c r="E553" s="328" t="s">
        <v>189</v>
      </c>
      <c r="F553" s="328" t="s">
        <v>189</v>
      </c>
      <c r="G553" s="328"/>
    </row>
    <row r="554" spans="1:7">
      <c r="A554" s="336" t="s">
        <v>758</v>
      </c>
      <c r="B554" s="328" t="s">
        <v>189</v>
      </c>
      <c r="C554" s="331">
        <v>1959.8302846233032</v>
      </c>
      <c r="D554" s="331">
        <v>54.694930480826123</v>
      </c>
      <c r="E554" s="328" t="s">
        <v>189</v>
      </c>
      <c r="F554" s="328" t="s">
        <v>189</v>
      </c>
      <c r="G554" s="331" t="s">
        <v>494</v>
      </c>
    </row>
    <row r="555" spans="1:7">
      <c r="A555" s="350" t="s">
        <v>3415</v>
      </c>
      <c r="B555" s="328" t="s">
        <v>189</v>
      </c>
      <c r="C555" s="331">
        <v>1009.8520195503449</v>
      </c>
      <c r="D555" s="331">
        <v>42.152764039128421</v>
      </c>
      <c r="E555" s="328" t="s">
        <v>189</v>
      </c>
      <c r="F555" s="328" t="s">
        <v>189</v>
      </c>
      <c r="G555" s="331" t="s">
        <v>494</v>
      </c>
    </row>
    <row r="556" spans="1:7">
      <c r="A556" s="344" t="s">
        <v>729</v>
      </c>
      <c r="B556" s="328" t="s">
        <v>189</v>
      </c>
      <c r="C556" s="328" t="s">
        <v>189</v>
      </c>
      <c r="D556" s="328" t="s">
        <v>189</v>
      </c>
      <c r="E556" s="328" t="s">
        <v>189</v>
      </c>
      <c r="F556" s="328" t="s">
        <v>189</v>
      </c>
      <c r="G556" s="328" t="s">
        <v>189</v>
      </c>
    </row>
    <row r="557" spans="1:7">
      <c r="A557" s="345" t="s">
        <v>730</v>
      </c>
      <c r="B557" s="328" t="s">
        <v>189</v>
      </c>
      <c r="C557" s="331" t="s">
        <v>189</v>
      </c>
      <c r="D557" s="331" t="s">
        <v>189</v>
      </c>
      <c r="E557" s="328" t="s">
        <v>189</v>
      </c>
      <c r="F557" s="328" t="s">
        <v>189</v>
      </c>
      <c r="G557" s="329" t="s">
        <v>189</v>
      </c>
    </row>
    <row r="558" spans="1:7">
      <c r="A558" s="345" t="s">
        <v>731</v>
      </c>
      <c r="B558" s="328" t="s">
        <v>189</v>
      </c>
      <c r="C558" s="331" t="s">
        <v>189</v>
      </c>
      <c r="D558" s="331" t="s">
        <v>189</v>
      </c>
      <c r="E558" s="328" t="s">
        <v>189</v>
      </c>
      <c r="F558" s="328" t="s">
        <v>189</v>
      </c>
      <c r="G558" s="329" t="s">
        <v>189</v>
      </c>
    </row>
    <row r="559" spans="1:7">
      <c r="A559" s="344" t="s">
        <v>732</v>
      </c>
      <c r="B559" s="328" t="s">
        <v>189</v>
      </c>
      <c r="C559" s="328" t="s">
        <v>189</v>
      </c>
      <c r="D559" s="328" t="s">
        <v>189</v>
      </c>
      <c r="E559" s="328" t="s">
        <v>189</v>
      </c>
      <c r="F559" s="328" t="s">
        <v>189</v>
      </c>
      <c r="G559" s="328" t="s">
        <v>189</v>
      </c>
    </row>
    <row r="560" spans="1:7">
      <c r="A560" s="345" t="s">
        <v>733</v>
      </c>
      <c r="B560" s="328" t="s">
        <v>189</v>
      </c>
      <c r="C560" s="331" t="s">
        <v>189</v>
      </c>
      <c r="D560" s="331" t="s">
        <v>189</v>
      </c>
      <c r="E560" s="328" t="s">
        <v>189</v>
      </c>
      <c r="F560" s="328" t="s">
        <v>189</v>
      </c>
      <c r="G560" s="329" t="s">
        <v>189</v>
      </c>
    </row>
    <row r="561" spans="1:7">
      <c r="A561" s="345" t="s">
        <v>734</v>
      </c>
      <c r="B561" s="328" t="s">
        <v>189</v>
      </c>
      <c r="C561" s="331" t="s">
        <v>189</v>
      </c>
      <c r="D561" s="331" t="s">
        <v>189</v>
      </c>
      <c r="E561" s="328" t="s">
        <v>189</v>
      </c>
      <c r="F561" s="328" t="s">
        <v>189</v>
      </c>
      <c r="G561" s="329" t="s">
        <v>189</v>
      </c>
    </row>
    <row r="562" spans="1:7">
      <c r="A562" s="345" t="s">
        <v>735</v>
      </c>
      <c r="B562" s="328" t="s">
        <v>189</v>
      </c>
      <c r="C562" s="331" t="s">
        <v>189</v>
      </c>
      <c r="D562" s="331" t="s">
        <v>189</v>
      </c>
      <c r="E562" s="328" t="s">
        <v>189</v>
      </c>
      <c r="F562" s="328" t="s">
        <v>189</v>
      </c>
      <c r="G562" s="329" t="s">
        <v>189</v>
      </c>
    </row>
    <row r="563" spans="1:7">
      <c r="A563" s="344" t="s">
        <v>736</v>
      </c>
      <c r="B563" s="328" t="s">
        <v>189</v>
      </c>
      <c r="C563" s="328" t="s">
        <v>189</v>
      </c>
      <c r="D563" s="328" t="s">
        <v>189</v>
      </c>
      <c r="E563" s="328" t="s">
        <v>189</v>
      </c>
      <c r="F563" s="328" t="s">
        <v>189</v>
      </c>
      <c r="G563" s="328" t="s">
        <v>189</v>
      </c>
    </row>
    <row r="564" spans="1:7">
      <c r="A564" s="345" t="s">
        <v>3416</v>
      </c>
      <c r="B564" s="328" t="s">
        <v>189</v>
      </c>
      <c r="C564" s="331">
        <v>1009.8520195503449</v>
      </c>
      <c r="D564" s="331">
        <v>42.152764039128421</v>
      </c>
      <c r="E564" s="328" t="s">
        <v>189</v>
      </c>
      <c r="F564" s="328" t="s">
        <v>189</v>
      </c>
      <c r="G564" s="329" t="s">
        <v>494</v>
      </c>
    </row>
    <row r="565" spans="1:7">
      <c r="A565" s="346" t="s">
        <v>737</v>
      </c>
      <c r="B565" s="328" t="s">
        <v>189</v>
      </c>
      <c r="C565" s="331" t="s">
        <v>496</v>
      </c>
      <c r="D565" s="331" t="s">
        <v>496</v>
      </c>
      <c r="E565" s="328" t="s">
        <v>189</v>
      </c>
      <c r="F565" s="328" t="s">
        <v>189</v>
      </c>
      <c r="G565" s="329" t="s">
        <v>494</v>
      </c>
    </row>
    <row r="566" spans="1:7">
      <c r="A566" s="346" t="s">
        <v>738</v>
      </c>
      <c r="B566" s="328" t="s">
        <v>189</v>
      </c>
      <c r="C566" s="331" t="s">
        <v>496</v>
      </c>
      <c r="D566" s="331" t="s">
        <v>496</v>
      </c>
      <c r="E566" s="328" t="s">
        <v>189</v>
      </c>
      <c r="F566" s="328" t="s">
        <v>189</v>
      </c>
      <c r="G566" s="329" t="s">
        <v>494</v>
      </c>
    </row>
    <row r="567" spans="1:7">
      <c r="A567" s="346" t="s">
        <v>739</v>
      </c>
      <c r="B567" s="328" t="s">
        <v>189</v>
      </c>
      <c r="C567" s="331">
        <v>4.2126418231888598</v>
      </c>
      <c r="D567" s="331" t="s">
        <v>496</v>
      </c>
      <c r="E567" s="328" t="s">
        <v>189</v>
      </c>
      <c r="F567" s="328" t="s">
        <v>189</v>
      </c>
      <c r="G567" s="329" t="s">
        <v>494</v>
      </c>
    </row>
    <row r="568" spans="1:7">
      <c r="A568" s="346" t="s">
        <v>740</v>
      </c>
      <c r="B568" s="328" t="s">
        <v>189</v>
      </c>
      <c r="C568" s="331">
        <v>2.7902546389271099</v>
      </c>
      <c r="D568" s="331" t="s">
        <v>496</v>
      </c>
      <c r="E568" s="328" t="s">
        <v>189</v>
      </c>
      <c r="F568" s="328" t="s">
        <v>189</v>
      </c>
      <c r="G568" s="329" t="s">
        <v>494</v>
      </c>
    </row>
    <row r="569" spans="1:7">
      <c r="A569" s="346" t="s">
        <v>741</v>
      </c>
      <c r="B569" s="328" t="s">
        <v>189</v>
      </c>
      <c r="C569" s="331">
        <v>28.497717298240602</v>
      </c>
      <c r="D569" s="331" t="s">
        <v>496</v>
      </c>
      <c r="E569" s="328" t="s">
        <v>189</v>
      </c>
      <c r="F569" s="328" t="s">
        <v>189</v>
      </c>
      <c r="G569" s="329" t="s">
        <v>494</v>
      </c>
    </row>
    <row r="570" spans="1:7">
      <c r="A570" s="346" t="s">
        <v>742</v>
      </c>
      <c r="B570" s="328" t="s">
        <v>189</v>
      </c>
      <c r="C570" s="331">
        <v>6.66034512616306</v>
      </c>
      <c r="D570" s="331">
        <v>7.8425112598720697</v>
      </c>
      <c r="E570" s="328" t="s">
        <v>189</v>
      </c>
      <c r="F570" s="328" t="s">
        <v>189</v>
      </c>
      <c r="G570" s="329" t="s">
        <v>494</v>
      </c>
    </row>
    <row r="571" spans="1:7">
      <c r="A571" s="346" t="s">
        <v>743</v>
      </c>
      <c r="B571" s="328" t="s">
        <v>189</v>
      </c>
      <c r="C571" s="331">
        <v>2.52263043402202</v>
      </c>
      <c r="D571" s="331" t="s">
        <v>496</v>
      </c>
      <c r="E571" s="328" t="s">
        <v>189</v>
      </c>
      <c r="F571" s="328" t="s">
        <v>189</v>
      </c>
      <c r="G571" s="329" t="s">
        <v>494</v>
      </c>
    </row>
    <row r="572" spans="1:7">
      <c r="A572" s="346" t="s">
        <v>744</v>
      </c>
      <c r="B572" s="328" t="s">
        <v>189</v>
      </c>
      <c r="C572" s="331">
        <v>15.278275422757799</v>
      </c>
      <c r="D572" s="331">
        <v>15.52463493848146</v>
      </c>
      <c r="E572" s="328" t="s">
        <v>189</v>
      </c>
      <c r="F572" s="328" t="s">
        <v>189</v>
      </c>
      <c r="G572" s="329" t="s">
        <v>494</v>
      </c>
    </row>
    <row r="573" spans="1:7">
      <c r="A573" s="346" t="s">
        <v>745</v>
      </c>
      <c r="B573" s="328" t="s">
        <v>189</v>
      </c>
      <c r="C573" s="331">
        <v>8.8016924452317706</v>
      </c>
      <c r="D573" s="331">
        <v>8.4893956827476593</v>
      </c>
      <c r="E573" s="328" t="s">
        <v>189</v>
      </c>
      <c r="F573" s="328" t="s">
        <v>189</v>
      </c>
      <c r="G573" s="329" t="s">
        <v>494</v>
      </c>
    </row>
    <row r="574" spans="1:7">
      <c r="A574" s="346" t="s">
        <v>746</v>
      </c>
      <c r="B574" s="328" t="s">
        <v>189</v>
      </c>
      <c r="C574" s="331">
        <v>2.0137792152480598</v>
      </c>
      <c r="D574" s="331" t="s">
        <v>496</v>
      </c>
      <c r="E574" s="328" t="s">
        <v>189</v>
      </c>
      <c r="F574" s="328" t="s">
        <v>189</v>
      </c>
      <c r="G574" s="329" t="s">
        <v>494</v>
      </c>
    </row>
    <row r="575" spans="1:7">
      <c r="A575" s="346" t="s">
        <v>747</v>
      </c>
      <c r="B575" s="328" t="s">
        <v>189</v>
      </c>
      <c r="C575" s="331">
        <v>935.45098734337898</v>
      </c>
      <c r="D575" s="331">
        <v>10.296222158027231</v>
      </c>
      <c r="E575" s="328" t="s">
        <v>189</v>
      </c>
      <c r="F575" s="328" t="s">
        <v>189</v>
      </c>
      <c r="G575" s="329" t="s">
        <v>494</v>
      </c>
    </row>
    <row r="576" spans="1:7">
      <c r="A576" s="346" t="s">
        <v>3134</v>
      </c>
      <c r="B576" s="328" t="s">
        <v>189</v>
      </c>
      <c r="C576" s="331">
        <v>2.84526374758499</v>
      </c>
      <c r="D576" s="331" t="s">
        <v>496</v>
      </c>
      <c r="E576" s="328" t="s">
        <v>189</v>
      </c>
      <c r="F576" s="328" t="s">
        <v>189</v>
      </c>
      <c r="G576" s="329" t="s">
        <v>494</v>
      </c>
    </row>
    <row r="577" spans="1:7">
      <c r="A577" s="346" t="s">
        <v>3135</v>
      </c>
      <c r="B577" s="328" t="s">
        <v>189</v>
      </c>
      <c r="C577" s="331">
        <v>0.77843205560164996</v>
      </c>
      <c r="D577" s="331" t="s">
        <v>496</v>
      </c>
      <c r="E577" s="328" t="s">
        <v>189</v>
      </c>
      <c r="F577" s="328" t="s">
        <v>189</v>
      </c>
      <c r="G577" s="329" t="s">
        <v>494</v>
      </c>
    </row>
    <row r="578" spans="1:7">
      <c r="A578" s="343" t="s">
        <v>748</v>
      </c>
      <c r="B578" s="328" t="s">
        <v>189</v>
      </c>
      <c r="C578" s="331">
        <v>2.33929947528482</v>
      </c>
      <c r="D578" s="331">
        <v>1.16065025717818</v>
      </c>
      <c r="E578" s="328" t="s">
        <v>189</v>
      </c>
      <c r="F578" s="328" t="s">
        <v>189</v>
      </c>
      <c r="G578" s="329" t="s">
        <v>494</v>
      </c>
    </row>
    <row r="579" spans="1:7">
      <c r="A579" s="343" t="s">
        <v>749</v>
      </c>
      <c r="B579" s="328" t="s">
        <v>189</v>
      </c>
      <c r="C579" s="331">
        <v>811.93514606186397</v>
      </c>
      <c r="D579" s="331">
        <v>5.4580785736261301</v>
      </c>
      <c r="E579" s="328" t="s">
        <v>189</v>
      </c>
      <c r="F579" s="328" t="s">
        <v>189</v>
      </c>
      <c r="G579" s="329" t="s">
        <v>494</v>
      </c>
    </row>
    <row r="580" spans="1:7">
      <c r="A580" s="343" t="s">
        <v>750</v>
      </c>
      <c r="B580" s="328" t="s">
        <v>189</v>
      </c>
      <c r="C580" s="331">
        <v>135.7038195358096</v>
      </c>
      <c r="D580" s="331">
        <v>5.9234376108933899</v>
      </c>
      <c r="E580" s="328" t="s">
        <v>189</v>
      </c>
      <c r="F580" s="328" t="s">
        <v>189</v>
      </c>
      <c r="G580" s="331" t="s">
        <v>494</v>
      </c>
    </row>
    <row r="581" spans="1:7">
      <c r="A581" s="347" t="s">
        <v>751</v>
      </c>
      <c r="B581" s="328" t="s">
        <v>189</v>
      </c>
      <c r="C581" s="331" t="s">
        <v>521</v>
      </c>
      <c r="D581" s="331" t="s">
        <v>521</v>
      </c>
      <c r="E581" s="328" t="s">
        <v>189</v>
      </c>
      <c r="F581" s="328" t="s">
        <v>189</v>
      </c>
      <c r="G581" s="329" t="s">
        <v>494</v>
      </c>
    </row>
    <row r="582" spans="1:7">
      <c r="A582" s="347" t="s">
        <v>752</v>
      </c>
      <c r="B582" s="328" t="s">
        <v>189</v>
      </c>
      <c r="C582" s="331">
        <v>0.39070037091767001</v>
      </c>
      <c r="D582" s="331">
        <v>8.605344306328E-2</v>
      </c>
      <c r="E582" s="328" t="s">
        <v>189</v>
      </c>
      <c r="F582" s="328" t="s">
        <v>189</v>
      </c>
      <c r="G582" s="329" t="s">
        <v>494</v>
      </c>
    </row>
    <row r="583" spans="1:7">
      <c r="A583" s="347" t="s">
        <v>753</v>
      </c>
      <c r="B583" s="328" t="s">
        <v>189</v>
      </c>
      <c r="C583" s="331">
        <v>5.3420648053523196</v>
      </c>
      <c r="D583" s="331">
        <v>0.46691353425823001</v>
      </c>
      <c r="E583" s="328" t="s">
        <v>189</v>
      </c>
      <c r="F583" s="328" t="s">
        <v>189</v>
      </c>
      <c r="G583" s="329" t="s">
        <v>494</v>
      </c>
    </row>
    <row r="584" spans="1:7">
      <c r="A584" s="347" t="s">
        <v>754</v>
      </c>
      <c r="B584" s="328" t="s">
        <v>189</v>
      </c>
      <c r="C584" s="331">
        <v>8.5169405120220004E-2</v>
      </c>
      <c r="D584" s="331">
        <v>8.4830813865599992E-3</v>
      </c>
      <c r="E584" s="328" t="s">
        <v>189</v>
      </c>
      <c r="F584" s="328" t="s">
        <v>189</v>
      </c>
      <c r="G584" s="329" t="s">
        <v>494</v>
      </c>
    </row>
    <row r="585" spans="1:7">
      <c r="A585" s="347" t="s">
        <v>755</v>
      </c>
      <c r="B585" s="328" t="s">
        <v>189</v>
      </c>
      <c r="C585" s="331">
        <v>129.698664250798</v>
      </c>
      <c r="D585" s="331">
        <v>5.3619875521853197</v>
      </c>
      <c r="E585" s="328" t="s">
        <v>189</v>
      </c>
      <c r="F585" s="328" t="s">
        <v>189</v>
      </c>
      <c r="G585" s="329" t="s">
        <v>494</v>
      </c>
    </row>
    <row r="586" spans="1:7">
      <c r="A586" s="348" t="s">
        <v>756</v>
      </c>
      <c r="B586" s="328" t="s">
        <v>189</v>
      </c>
      <c r="C586" s="331">
        <v>0.18722070362137999</v>
      </c>
      <c r="D586" s="331" t="s">
        <v>496</v>
      </c>
      <c r="E586" s="328" t="s">
        <v>189</v>
      </c>
      <c r="F586" s="328" t="s">
        <v>189</v>
      </c>
      <c r="G586" s="331" t="s">
        <v>494</v>
      </c>
    </row>
    <row r="587" spans="1:7">
      <c r="A587" s="349" t="s">
        <v>757</v>
      </c>
      <c r="B587" s="328" t="s">
        <v>189</v>
      </c>
      <c r="C587" s="331">
        <v>0.18722070362137999</v>
      </c>
      <c r="D587" s="331" t="s">
        <v>496</v>
      </c>
      <c r="E587" s="328" t="s">
        <v>189</v>
      </c>
      <c r="F587" s="328" t="s">
        <v>189</v>
      </c>
      <c r="G587" s="329" t="s">
        <v>494</v>
      </c>
    </row>
    <row r="588" spans="1:7" ht="15.75" thickBot="1">
      <c r="A588" s="343" t="s">
        <v>3417</v>
      </c>
      <c r="B588" s="328" t="s">
        <v>189</v>
      </c>
      <c r="C588" s="328" t="s">
        <v>189</v>
      </c>
      <c r="D588" s="331" t="s">
        <v>496</v>
      </c>
      <c r="E588" s="328" t="s">
        <v>189</v>
      </c>
      <c r="F588" s="328" t="s">
        <v>189</v>
      </c>
      <c r="G588" s="328" t="s">
        <v>189</v>
      </c>
    </row>
    <row r="589" spans="1:7" s="246" customFormat="1" ht="12.75" customHeight="1" thickTop="1">
      <c r="A589" s="67" t="s">
        <v>759</v>
      </c>
      <c r="B589" s="328" t="s">
        <v>189</v>
      </c>
      <c r="C589" s="331">
        <v>719.88457694084161</v>
      </c>
      <c r="D589" s="328" t="s">
        <v>189</v>
      </c>
      <c r="E589" s="328" t="s">
        <v>189</v>
      </c>
      <c r="F589" s="328" t="s">
        <v>189</v>
      </c>
      <c r="G589" s="331" t="s">
        <v>494</v>
      </c>
    </row>
    <row r="590" spans="1:7" s="246" customFormat="1" ht="12.75" customHeight="1">
      <c r="A590" s="68" t="s">
        <v>760</v>
      </c>
      <c r="B590" s="328" t="s">
        <v>189</v>
      </c>
      <c r="C590" s="329" t="s">
        <v>494</v>
      </c>
      <c r="D590" s="331">
        <v>1053.0935979415153</v>
      </c>
      <c r="E590" s="329" t="s">
        <v>494</v>
      </c>
      <c r="F590" s="329" t="s">
        <v>494</v>
      </c>
      <c r="G590" s="329" t="s">
        <v>494</v>
      </c>
    </row>
    <row r="591" spans="1:7" s="246" customFormat="1" ht="12.75" customHeight="1">
      <c r="A591" s="68" t="s">
        <v>761</v>
      </c>
      <c r="B591" s="328" t="s">
        <v>189</v>
      </c>
      <c r="C591" s="331" t="s">
        <v>496</v>
      </c>
      <c r="D591" s="331" t="s">
        <v>496</v>
      </c>
      <c r="E591" s="329" t="s">
        <v>496</v>
      </c>
      <c r="F591" s="329" t="s">
        <v>496</v>
      </c>
      <c r="G591" s="329" t="s">
        <v>494</v>
      </c>
    </row>
    <row r="592" spans="1:7" s="246" customFormat="1" ht="12.75" customHeight="1">
      <c r="A592" s="68" t="s">
        <v>762</v>
      </c>
      <c r="B592" s="328" t="s">
        <v>189</v>
      </c>
      <c r="C592" s="331">
        <v>17.318326450965749</v>
      </c>
      <c r="D592" s="331">
        <v>0.63206652889299997</v>
      </c>
      <c r="E592" s="329">
        <v>14.91067980114685</v>
      </c>
      <c r="F592" s="329">
        <v>363.40666610922074</v>
      </c>
      <c r="G592" s="329" t="s">
        <v>494</v>
      </c>
    </row>
    <row r="593" spans="1:7" s="246" customFormat="1" ht="14.25" customHeight="1">
      <c r="A593" s="306" t="s">
        <v>763</v>
      </c>
      <c r="B593" s="331">
        <v>4349.248664685867</v>
      </c>
      <c r="C593" s="328" t="s">
        <v>189</v>
      </c>
      <c r="D593" s="328" t="s">
        <v>189</v>
      </c>
      <c r="E593" s="328" t="s">
        <v>189</v>
      </c>
      <c r="F593" s="328" t="s">
        <v>189</v>
      </c>
      <c r="G593" s="328" t="s">
        <v>189</v>
      </c>
    </row>
    <row r="594" spans="1:7" s="246" customFormat="1" ht="12" customHeight="1">
      <c r="A594" s="306" t="s">
        <v>764</v>
      </c>
      <c r="B594" s="331">
        <v>3504.4603945689328</v>
      </c>
      <c r="C594" s="328" t="s">
        <v>189</v>
      </c>
      <c r="D594" s="328" t="s">
        <v>189</v>
      </c>
      <c r="E594" s="328" t="s">
        <v>189</v>
      </c>
      <c r="F594" s="328" t="s">
        <v>189</v>
      </c>
      <c r="G594" s="328" t="s">
        <v>189</v>
      </c>
    </row>
    <row r="595" spans="1:7" s="246" customFormat="1" ht="12" customHeight="1">
      <c r="A595" s="303" t="s">
        <v>765</v>
      </c>
      <c r="B595" s="331" t="s">
        <v>494</v>
      </c>
      <c r="C595" s="328" t="s">
        <v>189</v>
      </c>
      <c r="D595" s="328" t="s">
        <v>189</v>
      </c>
      <c r="E595" s="328" t="s">
        <v>189</v>
      </c>
      <c r="F595" s="328" t="s">
        <v>189</v>
      </c>
      <c r="G595" s="328" t="s">
        <v>189</v>
      </c>
    </row>
    <row r="596" spans="1:7" s="246" customFormat="1" ht="13.5" customHeight="1">
      <c r="A596" s="69" t="s">
        <v>766</v>
      </c>
      <c r="B596" s="331" t="s">
        <v>494</v>
      </c>
      <c r="C596" s="331" t="s">
        <v>494</v>
      </c>
      <c r="D596" s="331" t="s">
        <v>494</v>
      </c>
      <c r="E596" s="331" t="s">
        <v>494</v>
      </c>
      <c r="F596" s="331" t="s">
        <v>494</v>
      </c>
      <c r="G596" s="331" t="s">
        <v>494</v>
      </c>
    </row>
    <row r="597" spans="1:7">
      <c r="A597"/>
      <c r="B597"/>
      <c r="C597"/>
      <c r="D597"/>
      <c r="E597"/>
    </row>
    <row r="598" spans="1:7">
      <c r="A598" s="70" t="s">
        <v>767</v>
      </c>
      <c r="B598" s="71">
        <f>B520</f>
        <v>7853.7090592547993</v>
      </c>
      <c r="C598" s="71">
        <f t="shared" ref="C598:G598" si="11">C520</f>
        <v>9418.7606550076798</v>
      </c>
      <c r="D598" s="71">
        <f t="shared" si="11"/>
        <v>1108.4205949512345</v>
      </c>
      <c r="E598" s="71">
        <f t="shared" si="11"/>
        <v>14.91067980114685</v>
      </c>
      <c r="F598" s="71">
        <f t="shared" si="11"/>
        <v>363.40666610922074</v>
      </c>
      <c r="G598" s="71" t="str">
        <f t="shared" si="11"/>
        <v>NA</v>
      </c>
    </row>
    <row r="599" spans="1:7">
      <c r="A599"/>
      <c r="B599"/>
      <c r="C599"/>
      <c r="D599"/>
      <c r="E599"/>
    </row>
    <row r="601" spans="1:7" ht="15.75">
      <c r="A601" s="212" t="s">
        <v>768</v>
      </c>
      <c r="B601" s="217"/>
      <c r="C601" s="217"/>
      <c r="D601" s="217"/>
      <c r="E601" s="217"/>
      <c r="F601" s="217"/>
      <c r="G601" s="49" t="s">
        <v>478</v>
      </c>
    </row>
    <row r="602" spans="1:7" ht="15.75">
      <c r="A602" s="212" t="s">
        <v>667</v>
      </c>
      <c r="B602" s="217"/>
      <c r="C602" s="217"/>
      <c r="D602" s="217"/>
      <c r="E602" s="217"/>
      <c r="F602" s="217"/>
      <c r="G602" s="49" t="s">
        <v>3409</v>
      </c>
    </row>
    <row r="603" spans="1:7">
      <c r="A603" s="217"/>
      <c r="B603" s="217"/>
      <c r="C603" s="217"/>
      <c r="D603" s="217"/>
      <c r="E603" s="217"/>
      <c r="F603" s="217"/>
      <c r="G603" s="49" t="s">
        <v>479</v>
      </c>
    </row>
    <row r="604" spans="1:7">
      <c r="A604" s="217"/>
      <c r="B604" s="217"/>
      <c r="C604" s="217"/>
      <c r="D604" s="217"/>
      <c r="E604" s="217"/>
      <c r="F604" s="217"/>
      <c r="G604" s="247"/>
    </row>
    <row r="605" spans="1:7" ht="54" customHeight="1">
      <c r="A605" s="446" t="s">
        <v>480</v>
      </c>
      <c r="B605" s="72" t="s">
        <v>769</v>
      </c>
      <c r="C605" s="72" t="s">
        <v>770</v>
      </c>
      <c r="D605" s="72" t="s">
        <v>771</v>
      </c>
      <c r="E605" s="72" t="s">
        <v>619</v>
      </c>
      <c r="F605" s="72" t="s">
        <v>485</v>
      </c>
      <c r="G605" s="72" t="s">
        <v>486</v>
      </c>
    </row>
    <row r="606" spans="1:7" ht="15.75" thickBot="1">
      <c r="A606" s="447"/>
      <c r="B606" s="448" t="s">
        <v>488</v>
      </c>
      <c r="C606" s="449"/>
      <c r="D606" s="449"/>
      <c r="E606" s="449"/>
      <c r="F606" s="449"/>
      <c r="G606" s="450"/>
    </row>
    <row r="607" spans="1:7" ht="15.75" thickTop="1">
      <c r="A607" s="73" t="s">
        <v>772</v>
      </c>
      <c r="B607" s="331">
        <v>-831125.53638504399</v>
      </c>
      <c r="C607" s="331">
        <v>1234.7394602571119</v>
      </c>
      <c r="D607" s="331">
        <v>35.11369899647039</v>
      </c>
      <c r="E607" s="331">
        <v>141.59499629999999</v>
      </c>
      <c r="F607" s="331">
        <v>7641.6606409999995</v>
      </c>
      <c r="G607" s="331" t="s">
        <v>517</v>
      </c>
    </row>
    <row r="608" spans="1:7">
      <c r="A608" s="74" t="s">
        <v>773</v>
      </c>
      <c r="B608" s="331">
        <v>-680293.34243705962</v>
      </c>
      <c r="C608" s="331">
        <v>260.14196732065915</v>
      </c>
      <c r="D608" s="331">
        <v>22.501521677555012</v>
      </c>
      <c r="E608" s="331">
        <v>120.1226453</v>
      </c>
      <c r="F608" s="331">
        <v>7283.7881829999997</v>
      </c>
      <c r="G608" s="331" t="s">
        <v>517</v>
      </c>
    </row>
    <row r="609" spans="1:7">
      <c r="A609" s="351" t="s">
        <v>774</v>
      </c>
      <c r="B609" s="331">
        <v>-581225.21712432243</v>
      </c>
      <c r="C609" s="331">
        <v>259.58656569999999</v>
      </c>
      <c r="D609" s="331">
        <v>22.303775677555009</v>
      </c>
      <c r="E609" s="329">
        <v>120.1226453</v>
      </c>
      <c r="F609" s="329">
        <v>7283.7881829999997</v>
      </c>
      <c r="G609" s="329" t="s">
        <v>521</v>
      </c>
    </row>
    <row r="610" spans="1:7">
      <c r="A610" s="352" t="s">
        <v>775</v>
      </c>
      <c r="B610" s="331">
        <v>-99068.125312737131</v>
      </c>
      <c r="C610" s="331" t="s">
        <v>496</v>
      </c>
      <c r="D610" s="331" t="s">
        <v>3130</v>
      </c>
      <c r="E610" s="329" t="s">
        <v>494</v>
      </c>
      <c r="F610" s="329" t="s">
        <v>494</v>
      </c>
      <c r="G610" s="329" t="s">
        <v>494</v>
      </c>
    </row>
    <row r="611" spans="1:7">
      <c r="A611" s="353" t="s">
        <v>776</v>
      </c>
      <c r="B611" s="331">
        <v>23030.524805171535</v>
      </c>
      <c r="C611" s="331" t="s">
        <v>3136</v>
      </c>
      <c r="D611" s="331" t="s">
        <v>3136</v>
      </c>
      <c r="E611" s="331" t="s">
        <v>494</v>
      </c>
      <c r="F611" s="331" t="s">
        <v>494</v>
      </c>
      <c r="G611" s="331" t="s">
        <v>494</v>
      </c>
    </row>
    <row r="612" spans="1:7">
      <c r="A612" s="351" t="s">
        <v>777</v>
      </c>
      <c r="B612" s="331">
        <v>-29001.50383515003</v>
      </c>
      <c r="C612" s="331" t="s">
        <v>592</v>
      </c>
      <c r="D612" s="331" t="s">
        <v>592</v>
      </c>
      <c r="E612" s="329" t="s">
        <v>494</v>
      </c>
      <c r="F612" s="329" t="s">
        <v>494</v>
      </c>
      <c r="G612" s="329" t="s">
        <v>494</v>
      </c>
    </row>
    <row r="613" spans="1:7">
      <c r="A613" s="351" t="s">
        <v>778</v>
      </c>
      <c r="B613" s="331">
        <v>52032.028640321565</v>
      </c>
      <c r="C613" s="331" t="s">
        <v>592</v>
      </c>
      <c r="D613" s="331" t="s">
        <v>592</v>
      </c>
      <c r="E613" s="329" t="s">
        <v>494</v>
      </c>
      <c r="F613" s="329" t="s">
        <v>494</v>
      </c>
      <c r="G613" s="329" t="s">
        <v>494</v>
      </c>
    </row>
    <row r="614" spans="1:7">
      <c r="A614" s="74" t="s">
        <v>779</v>
      </c>
      <c r="B614" s="331">
        <v>-28216.102686357408</v>
      </c>
      <c r="C614" s="331">
        <v>12.663181</v>
      </c>
      <c r="D614" s="331">
        <v>1.1562030000000001</v>
      </c>
      <c r="E614" s="331">
        <v>21.472351</v>
      </c>
      <c r="F614" s="331">
        <v>357.87245800000005</v>
      </c>
      <c r="G614" s="331" t="s">
        <v>494</v>
      </c>
    </row>
    <row r="615" spans="1:7">
      <c r="A615" s="351" t="s">
        <v>780</v>
      </c>
      <c r="B615" s="331">
        <v>8734.4840051914307</v>
      </c>
      <c r="C615" s="331">
        <v>12.663181</v>
      </c>
      <c r="D615" s="331">
        <v>1.1562030000000001</v>
      </c>
      <c r="E615" s="329">
        <v>21.472351</v>
      </c>
      <c r="F615" s="329">
        <v>357.87245800000005</v>
      </c>
      <c r="G615" s="329" t="s">
        <v>494</v>
      </c>
    </row>
    <row r="616" spans="1:7">
      <c r="A616" s="352" t="s">
        <v>781</v>
      </c>
      <c r="B616" s="331">
        <v>-36950.586691548837</v>
      </c>
      <c r="C616" s="331" t="s">
        <v>521</v>
      </c>
      <c r="D616" s="331" t="s">
        <v>592</v>
      </c>
      <c r="E616" s="329" t="s">
        <v>494</v>
      </c>
      <c r="F616" s="329" t="s">
        <v>494</v>
      </c>
      <c r="G616" s="329" t="s">
        <v>494</v>
      </c>
    </row>
    <row r="617" spans="1:7">
      <c r="A617" s="353" t="s">
        <v>782</v>
      </c>
      <c r="B617" s="331">
        <v>-5742.2251556353804</v>
      </c>
      <c r="C617" s="331">
        <v>961.93431193645267</v>
      </c>
      <c r="D617" s="331">
        <v>0.59525414428571</v>
      </c>
      <c r="E617" s="331" t="s">
        <v>494</v>
      </c>
      <c r="F617" s="331" t="s">
        <v>494</v>
      </c>
      <c r="G617" s="331" t="s">
        <v>494</v>
      </c>
    </row>
    <row r="618" spans="1:7">
      <c r="A618" s="351" t="s">
        <v>783</v>
      </c>
      <c r="B618" s="331">
        <v>-10133.615543726639</v>
      </c>
      <c r="C618" s="331" t="s">
        <v>521</v>
      </c>
      <c r="D618" s="331">
        <v>0.59215403</v>
      </c>
      <c r="E618" s="329" t="s">
        <v>494</v>
      </c>
      <c r="F618" s="329" t="s">
        <v>494</v>
      </c>
      <c r="G618" s="329" t="s">
        <v>494</v>
      </c>
    </row>
    <row r="619" spans="1:7">
      <c r="A619" s="351" t="s">
        <v>784</v>
      </c>
      <c r="B619" s="331">
        <v>469.44060909762544</v>
      </c>
      <c r="C619" s="331" t="s">
        <v>521</v>
      </c>
      <c r="D619" s="331" t="s">
        <v>517</v>
      </c>
      <c r="E619" s="329" t="s">
        <v>494</v>
      </c>
      <c r="F619" s="329" t="s">
        <v>494</v>
      </c>
      <c r="G619" s="329" t="s">
        <v>494</v>
      </c>
    </row>
    <row r="620" spans="1:7">
      <c r="A620" s="74" t="s">
        <v>785</v>
      </c>
      <c r="B620" s="331">
        <v>-33858.519844496128</v>
      </c>
      <c r="C620" s="331" t="s">
        <v>521</v>
      </c>
      <c r="D620" s="331">
        <v>6.0475778530394004</v>
      </c>
      <c r="E620" s="331" t="s">
        <v>521</v>
      </c>
      <c r="F620" s="331" t="s">
        <v>521</v>
      </c>
      <c r="G620" s="331" t="s">
        <v>494</v>
      </c>
    </row>
    <row r="621" spans="1:7">
      <c r="A621" s="351" t="s">
        <v>786</v>
      </c>
      <c r="B621" s="331">
        <v>-116642.3750794526</v>
      </c>
      <c r="C621" s="331" t="s">
        <v>521</v>
      </c>
      <c r="D621" s="331">
        <v>6.0475778530394004</v>
      </c>
      <c r="E621" s="329" t="s">
        <v>521</v>
      </c>
      <c r="F621" s="329" t="s">
        <v>521</v>
      </c>
      <c r="G621" s="329" t="s">
        <v>494</v>
      </c>
    </row>
    <row r="622" spans="1:7">
      <c r="A622" s="352" t="s">
        <v>787</v>
      </c>
      <c r="B622" s="331">
        <v>82783.855234956471</v>
      </c>
      <c r="C622" s="331" t="s">
        <v>521</v>
      </c>
      <c r="D622" s="331" t="s">
        <v>592</v>
      </c>
      <c r="E622" s="329" t="s">
        <v>521</v>
      </c>
      <c r="F622" s="329" t="s">
        <v>521</v>
      </c>
      <c r="G622" s="329" t="s">
        <v>494</v>
      </c>
    </row>
    <row r="623" spans="1:7">
      <c r="A623" s="353" t="s">
        <v>788</v>
      </c>
      <c r="B623" s="331" t="s">
        <v>521</v>
      </c>
      <c r="C623" s="331" t="s">
        <v>521</v>
      </c>
      <c r="D623" s="331" t="s">
        <v>521</v>
      </c>
      <c r="E623" s="331" t="s">
        <v>494</v>
      </c>
      <c r="F623" s="331" t="s">
        <v>494</v>
      </c>
      <c r="G623" s="331" t="s">
        <v>494</v>
      </c>
    </row>
    <row r="624" spans="1:7">
      <c r="A624" s="351" t="s">
        <v>789</v>
      </c>
      <c r="B624" s="328" t="s">
        <v>189</v>
      </c>
      <c r="C624" s="328" t="s">
        <v>189</v>
      </c>
      <c r="D624" s="328" t="s">
        <v>189</v>
      </c>
      <c r="E624" s="328" t="s">
        <v>189</v>
      </c>
      <c r="F624" s="328" t="s">
        <v>189</v>
      </c>
      <c r="G624" s="328" t="s">
        <v>189</v>
      </c>
    </row>
    <row r="625" spans="1:8">
      <c r="A625" s="351" t="s">
        <v>790</v>
      </c>
      <c r="B625" s="331" t="s">
        <v>521</v>
      </c>
      <c r="C625" s="331" t="s">
        <v>521</v>
      </c>
      <c r="D625" s="331" t="s">
        <v>521</v>
      </c>
      <c r="E625" s="329" t="s">
        <v>494</v>
      </c>
      <c r="F625" s="329" t="s">
        <v>494</v>
      </c>
      <c r="G625" s="329" t="s">
        <v>494</v>
      </c>
    </row>
    <row r="626" spans="1:8">
      <c r="A626" s="74" t="s">
        <v>791</v>
      </c>
      <c r="B626" s="331">
        <v>-106045.87106666707</v>
      </c>
      <c r="C626" s="328" t="s">
        <v>189</v>
      </c>
      <c r="D626" s="328" t="s">
        <v>189</v>
      </c>
      <c r="E626" s="328" t="s">
        <v>189</v>
      </c>
      <c r="F626" s="328" t="s">
        <v>189</v>
      </c>
      <c r="G626" s="328" t="s">
        <v>189</v>
      </c>
    </row>
    <row r="627" spans="1:8">
      <c r="A627" s="354" t="s">
        <v>792</v>
      </c>
      <c r="B627" s="331" t="s">
        <v>3136</v>
      </c>
      <c r="C627" s="331" t="s">
        <v>517</v>
      </c>
      <c r="D627" s="331">
        <v>2.41583792</v>
      </c>
      <c r="E627" s="331" t="s">
        <v>494</v>
      </c>
      <c r="F627" s="331" t="s">
        <v>494</v>
      </c>
      <c r="G627" s="331" t="s">
        <v>494</v>
      </c>
    </row>
    <row r="628" spans="1:8">
      <c r="A628" s="337" t="s">
        <v>793</v>
      </c>
      <c r="B628" s="331" t="s">
        <v>3136</v>
      </c>
      <c r="C628" s="331" t="s">
        <v>517</v>
      </c>
      <c r="D628" s="331">
        <v>2.41583792</v>
      </c>
      <c r="E628" s="331" t="s">
        <v>494</v>
      </c>
      <c r="F628" s="331" t="s">
        <v>494</v>
      </c>
      <c r="G628" s="331" t="s">
        <v>494</v>
      </c>
    </row>
    <row r="630" spans="1:8">
      <c r="A630" s="50" t="s">
        <v>794</v>
      </c>
      <c r="B630" s="51">
        <f>B607</f>
        <v>-831125.53638504399</v>
      </c>
      <c r="C630" s="62">
        <f t="shared" ref="C630:G630" si="12">C607</f>
        <v>1234.7394602571119</v>
      </c>
      <c r="D630" s="62">
        <f t="shared" si="12"/>
        <v>35.11369899647039</v>
      </c>
      <c r="E630" s="62">
        <f t="shared" si="12"/>
        <v>141.59499629999999</v>
      </c>
      <c r="F630" s="62">
        <f t="shared" si="12"/>
        <v>7641.6606409999995</v>
      </c>
      <c r="G630" s="62" t="str">
        <f t="shared" si="12"/>
        <v>NE,NA</v>
      </c>
    </row>
    <row r="633" spans="1:8" ht="15.75">
      <c r="A633" s="453" t="s">
        <v>795</v>
      </c>
      <c r="B633" s="453"/>
      <c r="C633" s="217"/>
      <c r="D633" s="217"/>
      <c r="E633" s="217"/>
      <c r="F633" s="217"/>
      <c r="G633" s="217"/>
      <c r="H633" s="49" t="s">
        <v>478</v>
      </c>
    </row>
    <row r="634" spans="1:8" ht="15.75">
      <c r="A634" s="232" t="s">
        <v>667</v>
      </c>
      <c r="B634" s="52"/>
      <c r="C634" s="217"/>
      <c r="D634" s="217"/>
      <c r="E634" s="217"/>
      <c r="F634" s="217"/>
      <c r="G634" s="217"/>
      <c r="H634" s="49" t="s">
        <v>3409</v>
      </c>
    </row>
    <row r="635" spans="1:8">
      <c r="A635" s="217"/>
      <c r="B635" s="217"/>
      <c r="C635" s="217"/>
      <c r="D635" s="217"/>
      <c r="E635" s="217"/>
      <c r="F635" s="217"/>
      <c r="G635" s="217"/>
      <c r="H635" s="49" t="s">
        <v>479</v>
      </c>
    </row>
    <row r="636" spans="1:8">
      <c r="A636" s="217"/>
      <c r="B636" s="217"/>
      <c r="C636" s="217"/>
      <c r="D636" s="217"/>
      <c r="E636" s="217"/>
      <c r="F636" s="217"/>
      <c r="G636" s="217"/>
      <c r="H636" s="248"/>
    </row>
    <row r="637" spans="1:8">
      <c r="A637" s="441" t="s">
        <v>796</v>
      </c>
      <c r="B637" s="249" t="s">
        <v>797</v>
      </c>
      <c r="C637" s="250" t="s">
        <v>482</v>
      </c>
      <c r="D637" s="250" t="s">
        <v>483</v>
      </c>
      <c r="E637" s="250" t="s">
        <v>619</v>
      </c>
      <c r="F637" s="251" t="s">
        <v>485</v>
      </c>
      <c r="G637" s="252" t="s">
        <v>486</v>
      </c>
      <c r="H637" s="251" t="s">
        <v>620</v>
      </c>
    </row>
    <row r="638" spans="1:8" ht="15.75" thickBot="1">
      <c r="A638" s="442"/>
      <c r="B638" s="443" t="s">
        <v>488</v>
      </c>
      <c r="C638" s="444"/>
      <c r="D638" s="444"/>
      <c r="E638" s="444"/>
      <c r="F638" s="444"/>
      <c r="G638" s="444"/>
      <c r="H638" s="445"/>
    </row>
    <row r="639" spans="1:8" ht="15.75" thickTop="1">
      <c r="A639" s="253" t="s">
        <v>798</v>
      </c>
      <c r="B639" s="331" t="s">
        <v>3131</v>
      </c>
      <c r="C639" s="331">
        <v>6143.8266127488378</v>
      </c>
      <c r="D639" s="331">
        <v>73.757520658580603</v>
      </c>
      <c r="E639" s="331">
        <v>2.3460190219567099</v>
      </c>
      <c r="F639" s="331">
        <v>6.5483463597946603</v>
      </c>
      <c r="G639" s="331">
        <v>114.39560414851302</v>
      </c>
      <c r="H639" s="331">
        <v>0.74349333311907995</v>
      </c>
    </row>
    <row r="640" spans="1:8">
      <c r="A640" s="355" t="s">
        <v>800</v>
      </c>
      <c r="B640" s="331" t="s">
        <v>556</v>
      </c>
      <c r="C640" s="331">
        <v>5261.8993888836258</v>
      </c>
      <c r="D640" s="328" t="s">
        <v>189</v>
      </c>
      <c r="E640" s="331">
        <v>2.3460190219567099</v>
      </c>
      <c r="F640" s="331">
        <v>6.1117899358083498</v>
      </c>
      <c r="G640" s="331">
        <v>21.695718028166269</v>
      </c>
      <c r="H640" s="328" t="s">
        <v>189</v>
      </c>
    </row>
    <row r="641" spans="1:8">
      <c r="A641" s="332" t="s">
        <v>801</v>
      </c>
      <c r="B641" s="331" t="s">
        <v>556</v>
      </c>
      <c r="C641" s="331">
        <v>5261.8993888836258</v>
      </c>
      <c r="D641" s="328" t="s">
        <v>189</v>
      </c>
      <c r="E641" s="329">
        <v>2.3460190219567099</v>
      </c>
      <c r="F641" s="329">
        <v>6.1117899358083498</v>
      </c>
      <c r="G641" s="329">
        <v>21.695718028166269</v>
      </c>
      <c r="H641" s="328" t="s">
        <v>189</v>
      </c>
    </row>
    <row r="642" spans="1:8">
      <c r="A642" s="332" t="s">
        <v>802</v>
      </c>
      <c r="B642" s="331" t="s">
        <v>523</v>
      </c>
      <c r="C642" s="331" t="s">
        <v>523</v>
      </c>
      <c r="D642" s="328" t="s">
        <v>189</v>
      </c>
      <c r="E642" s="329" t="s">
        <v>523</v>
      </c>
      <c r="F642" s="329" t="s">
        <v>523</v>
      </c>
      <c r="G642" s="329" t="s">
        <v>523</v>
      </c>
      <c r="H642" s="328" t="s">
        <v>189</v>
      </c>
    </row>
    <row r="643" spans="1:8">
      <c r="A643" s="356" t="s">
        <v>803</v>
      </c>
      <c r="B643" s="331" t="s">
        <v>523</v>
      </c>
      <c r="C643" s="331" t="s">
        <v>523</v>
      </c>
      <c r="D643" s="328" t="s">
        <v>189</v>
      </c>
      <c r="E643" s="331" t="s">
        <v>523</v>
      </c>
      <c r="F643" s="331" t="s">
        <v>523</v>
      </c>
      <c r="G643" s="331" t="s">
        <v>523</v>
      </c>
      <c r="H643" s="328" t="s">
        <v>189</v>
      </c>
    </row>
    <row r="644" spans="1:8">
      <c r="A644" s="355" t="s">
        <v>804</v>
      </c>
      <c r="B644" s="328" t="s">
        <v>189</v>
      </c>
      <c r="C644" s="331">
        <v>76.365222930707887</v>
      </c>
      <c r="D644" s="331">
        <v>5.5964614607999996</v>
      </c>
      <c r="E644" s="331" t="s">
        <v>521</v>
      </c>
      <c r="F644" s="331" t="s">
        <v>521</v>
      </c>
      <c r="G644" s="331" t="s">
        <v>521</v>
      </c>
      <c r="H644" s="328" t="s">
        <v>189</v>
      </c>
    </row>
    <row r="645" spans="1:8">
      <c r="A645" s="357" t="s">
        <v>805</v>
      </c>
      <c r="B645" s="328" t="s">
        <v>189</v>
      </c>
      <c r="C645" s="331">
        <v>74.619486144000007</v>
      </c>
      <c r="D645" s="331">
        <v>5.5964614607999996</v>
      </c>
      <c r="E645" s="329" t="s">
        <v>521</v>
      </c>
      <c r="F645" s="329" t="s">
        <v>521</v>
      </c>
      <c r="G645" s="329" t="s">
        <v>521</v>
      </c>
      <c r="H645" s="328" t="s">
        <v>189</v>
      </c>
    </row>
    <row r="646" spans="1:8">
      <c r="A646" s="357" t="s">
        <v>806</v>
      </c>
      <c r="B646" s="328" t="s">
        <v>189</v>
      </c>
      <c r="C646" s="331">
        <v>1.7457367867078699</v>
      </c>
      <c r="D646" s="331" t="s">
        <v>568</v>
      </c>
      <c r="E646" s="329" t="s">
        <v>521</v>
      </c>
      <c r="F646" s="329" t="s">
        <v>521</v>
      </c>
      <c r="G646" s="329" t="s">
        <v>521</v>
      </c>
      <c r="H646" s="328" t="s">
        <v>189</v>
      </c>
    </row>
    <row r="647" spans="1:8">
      <c r="A647" s="355" t="s">
        <v>807</v>
      </c>
      <c r="B647" s="331" t="s">
        <v>528</v>
      </c>
      <c r="C647" s="331" t="s">
        <v>528</v>
      </c>
      <c r="D647" s="331" t="s">
        <v>528</v>
      </c>
      <c r="E647" s="331" t="s">
        <v>528</v>
      </c>
      <c r="F647" s="331" t="s">
        <v>528</v>
      </c>
      <c r="G647" s="331" t="s">
        <v>528</v>
      </c>
      <c r="H647" s="331" t="s">
        <v>528</v>
      </c>
    </row>
    <row r="648" spans="1:8">
      <c r="A648" s="332" t="s">
        <v>808</v>
      </c>
      <c r="B648" s="331" t="s">
        <v>496</v>
      </c>
      <c r="C648" s="331" t="s">
        <v>528</v>
      </c>
      <c r="D648" s="331" t="s">
        <v>528</v>
      </c>
      <c r="E648" s="329" t="s">
        <v>496</v>
      </c>
      <c r="F648" s="329" t="s">
        <v>496</v>
      </c>
      <c r="G648" s="329" t="s">
        <v>496</v>
      </c>
      <c r="H648" s="329" t="s">
        <v>496</v>
      </c>
    </row>
    <row r="649" spans="1:8">
      <c r="A649" s="332" t="s">
        <v>809</v>
      </c>
      <c r="B649" s="331" t="s">
        <v>494</v>
      </c>
      <c r="C649" s="331" t="s">
        <v>494</v>
      </c>
      <c r="D649" s="331" t="s">
        <v>494</v>
      </c>
      <c r="E649" s="329" t="s">
        <v>494</v>
      </c>
      <c r="F649" s="329" t="s">
        <v>494</v>
      </c>
      <c r="G649" s="329" t="s">
        <v>494</v>
      </c>
      <c r="H649" s="329" t="s">
        <v>494</v>
      </c>
    </row>
    <row r="650" spans="1:8">
      <c r="A650" s="355" t="s">
        <v>810</v>
      </c>
      <c r="B650" s="328" t="s">
        <v>189</v>
      </c>
      <c r="C650" s="331">
        <v>805.56200093450445</v>
      </c>
      <c r="D650" s="331">
        <v>68.161059197780617</v>
      </c>
      <c r="E650" s="331" t="s">
        <v>568</v>
      </c>
      <c r="F650" s="331">
        <v>0.43655642398631</v>
      </c>
      <c r="G650" s="331">
        <v>49.308450064014231</v>
      </c>
      <c r="H650" s="328" t="s">
        <v>189</v>
      </c>
    </row>
    <row r="651" spans="1:8">
      <c r="A651" s="332" t="s">
        <v>811</v>
      </c>
      <c r="B651" s="328" t="s">
        <v>189</v>
      </c>
      <c r="C651" s="331">
        <v>566.94660201297143</v>
      </c>
      <c r="D651" s="331">
        <v>66.504112399504038</v>
      </c>
      <c r="E651" s="329" t="s">
        <v>523</v>
      </c>
      <c r="F651" s="329">
        <v>0.43655642398631</v>
      </c>
      <c r="G651" s="329">
        <v>33.529746043529677</v>
      </c>
      <c r="H651" s="328" t="s">
        <v>189</v>
      </c>
    </row>
    <row r="652" spans="1:8">
      <c r="A652" s="332" t="s">
        <v>812</v>
      </c>
      <c r="B652" s="328" t="s">
        <v>189</v>
      </c>
      <c r="C652" s="331">
        <v>238.61539892153306</v>
      </c>
      <c r="D652" s="331">
        <v>1.65694679827657</v>
      </c>
      <c r="E652" s="329" t="s">
        <v>523</v>
      </c>
      <c r="F652" s="329" t="s">
        <v>523</v>
      </c>
      <c r="G652" s="329">
        <v>15.77870402048455</v>
      </c>
      <c r="H652" s="328" t="s">
        <v>189</v>
      </c>
    </row>
    <row r="653" spans="1:8">
      <c r="A653" s="332" t="s">
        <v>3418</v>
      </c>
      <c r="B653" s="328" t="s">
        <v>189</v>
      </c>
      <c r="C653" s="331" t="s">
        <v>496</v>
      </c>
      <c r="D653" s="331" t="s">
        <v>496</v>
      </c>
      <c r="E653" s="331" t="s">
        <v>496</v>
      </c>
      <c r="F653" s="331" t="s">
        <v>496</v>
      </c>
      <c r="G653" s="331" t="s">
        <v>496</v>
      </c>
      <c r="H653" s="328" t="s">
        <v>189</v>
      </c>
    </row>
    <row r="654" spans="1:8">
      <c r="A654" s="355" t="s">
        <v>3419</v>
      </c>
      <c r="B654" s="331" t="s">
        <v>494</v>
      </c>
      <c r="C654" s="331" t="s">
        <v>494</v>
      </c>
      <c r="D654" s="331" t="s">
        <v>494</v>
      </c>
      <c r="E654" s="331" t="s">
        <v>523</v>
      </c>
      <c r="F654" s="331" t="s">
        <v>523</v>
      </c>
      <c r="G654" s="331">
        <v>43.391436056332523</v>
      </c>
      <c r="H654" s="331">
        <v>0.74349333311907995</v>
      </c>
    </row>
    <row r="655" spans="1:8">
      <c r="A655" s="337" t="s">
        <v>572</v>
      </c>
      <c r="B655" s="329" t="s">
        <v>494</v>
      </c>
      <c r="C655" s="329" t="s">
        <v>494</v>
      </c>
      <c r="D655" s="329" t="s">
        <v>494</v>
      </c>
      <c r="E655" s="329" t="s">
        <v>523</v>
      </c>
      <c r="F655" s="329" t="s">
        <v>523</v>
      </c>
      <c r="G655" s="329">
        <v>43.391436056332523</v>
      </c>
      <c r="H655" s="329">
        <v>0.74349333311907995</v>
      </c>
    </row>
    <row r="656" spans="1:8">
      <c r="A656" s="355" t="s">
        <v>813</v>
      </c>
      <c r="B656" s="328" t="s">
        <v>189</v>
      </c>
      <c r="C656" s="328" t="s">
        <v>189</v>
      </c>
      <c r="D656" s="328" t="s">
        <v>189</v>
      </c>
      <c r="E656" s="328" t="s">
        <v>189</v>
      </c>
      <c r="F656" s="328" t="s">
        <v>189</v>
      </c>
      <c r="G656" s="328" t="s">
        <v>189</v>
      </c>
      <c r="H656" s="328" t="s">
        <v>189</v>
      </c>
    </row>
    <row r="657" spans="1:8">
      <c r="A657" s="357" t="s">
        <v>814</v>
      </c>
      <c r="B657" s="329">
        <v>11397.929630279281</v>
      </c>
      <c r="C657" s="328" t="s">
        <v>189</v>
      </c>
      <c r="D657" s="328" t="s">
        <v>189</v>
      </c>
      <c r="E657" s="328" t="s">
        <v>189</v>
      </c>
      <c r="F657" s="328" t="s">
        <v>189</v>
      </c>
      <c r="G657" s="328" t="s">
        <v>189</v>
      </c>
      <c r="H657" s="328" t="s">
        <v>189</v>
      </c>
    </row>
    <row r="658" spans="1:8">
      <c r="A658" s="357" t="s">
        <v>815</v>
      </c>
      <c r="B658" s="329" t="s">
        <v>494</v>
      </c>
      <c r="C658" s="328" t="s">
        <v>189</v>
      </c>
      <c r="D658" s="328" t="s">
        <v>189</v>
      </c>
      <c r="E658" s="328" t="s">
        <v>189</v>
      </c>
      <c r="F658" s="328" t="s">
        <v>189</v>
      </c>
      <c r="G658" s="328" t="s">
        <v>189</v>
      </c>
      <c r="H658" s="328" t="s">
        <v>189</v>
      </c>
    </row>
    <row r="659" spans="1:8">
      <c r="A659" s="358" t="s">
        <v>3420</v>
      </c>
      <c r="B659" s="329" t="s">
        <v>494</v>
      </c>
      <c r="C659" s="328" t="s">
        <v>189</v>
      </c>
      <c r="D659" s="328" t="s">
        <v>189</v>
      </c>
      <c r="E659" s="328" t="s">
        <v>189</v>
      </c>
      <c r="F659" s="328" t="s">
        <v>189</v>
      </c>
      <c r="G659" s="328" t="s">
        <v>189</v>
      </c>
      <c r="H659" s="328" t="s">
        <v>189</v>
      </c>
    </row>
    <row r="661" spans="1:8">
      <c r="A661" s="50" t="s">
        <v>816</v>
      </c>
      <c r="B661" s="62" t="str">
        <f>B639</f>
        <v>NO,IE,NA</v>
      </c>
      <c r="C661" s="62">
        <f t="shared" ref="C661:H661" si="13">C639</f>
        <v>6143.8266127488378</v>
      </c>
      <c r="D661" s="62">
        <f t="shared" si="13"/>
        <v>73.757520658580603</v>
      </c>
      <c r="E661" s="62">
        <f t="shared" si="13"/>
        <v>2.3460190219567099</v>
      </c>
      <c r="F661" s="62">
        <f t="shared" si="13"/>
        <v>6.5483463597946603</v>
      </c>
      <c r="G661" s="62">
        <f t="shared" si="13"/>
        <v>114.39560414851302</v>
      </c>
      <c r="H661" s="62">
        <f t="shared" si="13"/>
        <v>0.74349333311907995</v>
      </c>
    </row>
    <row r="664" spans="1:8" ht="18">
      <c r="A664" s="50" t="s">
        <v>817</v>
      </c>
      <c r="B664" s="75" t="s">
        <v>818</v>
      </c>
      <c r="C664" s="75" t="s">
        <v>819</v>
      </c>
      <c r="D664" s="75" t="s">
        <v>820</v>
      </c>
      <c r="E664" s="75" t="s">
        <v>821</v>
      </c>
      <c r="F664" s="75" t="s">
        <v>485</v>
      </c>
      <c r="G664" s="75" t="s">
        <v>486</v>
      </c>
      <c r="H664" s="75" t="s">
        <v>822</v>
      </c>
    </row>
    <row r="665" spans="1:8">
      <c r="A665" s="210" t="s">
        <v>3688</v>
      </c>
      <c r="B665" s="211">
        <f t="shared" ref="B665:B672" si="14">B59</f>
        <v>5935361.2048846316</v>
      </c>
      <c r="C665" s="211">
        <f t="shared" ref="C665:H665" si="15">C59</f>
        <v>12331.35516763239</v>
      </c>
      <c r="D665" s="211">
        <f t="shared" si="15"/>
        <v>255.41813011993699</v>
      </c>
      <c r="E665" s="211">
        <f t="shared" si="15"/>
        <v>16601.736021301014</v>
      </c>
      <c r="F665" s="211">
        <f t="shared" si="15"/>
        <v>64984.511311122282</v>
      </c>
      <c r="G665" s="211">
        <f t="shared" si="15"/>
        <v>7345.4310275876951</v>
      </c>
      <c r="H665" s="211">
        <f t="shared" si="15"/>
        <v>12364.091048770906</v>
      </c>
    </row>
    <row r="666" spans="1:8" s="9" customFormat="1">
      <c r="A666" s="210" t="s">
        <v>823</v>
      </c>
      <c r="B666" s="211">
        <f t="shared" si="14"/>
        <v>6048689.0414711749</v>
      </c>
      <c r="C666" s="211">
        <f t="shared" ref="C666:H672" si="16">C60</f>
        <v>12336.648060651123</v>
      </c>
      <c r="D666" s="211">
        <f t="shared" si="16"/>
        <v>258.66228519992751</v>
      </c>
      <c r="E666" s="211">
        <f t="shared" si="16"/>
        <v>18301.073699767901</v>
      </c>
      <c r="F666" s="211">
        <f t="shared" si="16"/>
        <v>65115.232968226752</v>
      </c>
      <c r="G666" s="211">
        <f t="shared" si="16"/>
        <v>7399.0875263533071</v>
      </c>
      <c r="H666" s="211">
        <f t="shared" si="16"/>
        <v>12364.091048770906</v>
      </c>
    </row>
    <row r="667" spans="1:8" s="3" customFormat="1">
      <c r="A667" s="209" t="s">
        <v>93</v>
      </c>
      <c r="B667" s="76">
        <f t="shared" si="14"/>
        <v>2400057.4856406469</v>
      </c>
      <c r="C667" s="76">
        <f t="shared" si="16"/>
        <v>34.823479419570468</v>
      </c>
      <c r="D667" s="76">
        <f t="shared" si="16"/>
        <v>100.86538569159121</v>
      </c>
      <c r="E667" s="76">
        <f t="shared" si="16"/>
        <v>3434.4290996747714</v>
      </c>
      <c r="F667" s="76">
        <f t="shared" si="16"/>
        <v>581.83867235005948</v>
      </c>
      <c r="G667" s="76">
        <f t="shared" si="16"/>
        <v>43.701395420034459</v>
      </c>
      <c r="H667" s="76">
        <f t="shared" si="16"/>
        <v>9439.0432746602182</v>
      </c>
    </row>
    <row r="668" spans="1:8" s="3" customFormat="1">
      <c r="A668" s="209" t="s">
        <v>4</v>
      </c>
      <c r="B668" s="76">
        <f t="shared" si="14"/>
        <v>1911442.8105552257</v>
      </c>
      <c r="C668" s="76">
        <f t="shared" si="16"/>
        <v>165.57291285866268</v>
      </c>
      <c r="D668" s="76">
        <f t="shared" si="16"/>
        <v>141.22138300660743</v>
      </c>
      <c r="E668" s="76">
        <f t="shared" si="16"/>
        <v>11993.96820796089</v>
      </c>
      <c r="F668" s="76">
        <f t="shared" si="16"/>
        <v>58745.519506243923</v>
      </c>
      <c r="G668" s="76">
        <f t="shared" si="16"/>
        <v>5777.2545334153529</v>
      </c>
      <c r="H668" s="76">
        <f t="shared" si="16"/>
        <v>618.63077203361581</v>
      </c>
    </row>
    <row r="669" spans="1:8" s="3" customFormat="1">
      <c r="A669" s="209" t="s">
        <v>2428</v>
      </c>
      <c r="B669" s="76">
        <f t="shared" si="14"/>
        <v>586027.53370179143</v>
      </c>
      <c r="C669" s="76">
        <f t="shared" si="16"/>
        <v>205.33512877805845</v>
      </c>
      <c r="D669" s="76">
        <f t="shared" si="16"/>
        <v>4.0983274771096498</v>
      </c>
      <c r="E669" s="76">
        <f t="shared" si="16"/>
        <v>908.26373148672474</v>
      </c>
      <c r="F669" s="76">
        <f t="shared" si="16"/>
        <v>3021.64543736223</v>
      </c>
      <c r="G669" s="76">
        <f t="shared" si="16"/>
        <v>706.60096524296171</v>
      </c>
      <c r="H669" s="76">
        <f t="shared" si="16"/>
        <v>527.57585355553215</v>
      </c>
    </row>
    <row r="670" spans="1:8" s="3" customFormat="1">
      <c r="A670" s="209" t="s">
        <v>9</v>
      </c>
      <c r="B670" s="76">
        <f t="shared" si="14"/>
        <v>1137620.3858851495</v>
      </c>
      <c r="C670" s="76">
        <f t="shared" si="16"/>
        <v>11930.898339782843</v>
      </c>
      <c r="D670" s="76">
        <f t="shared" si="16"/>
        <v>11.176634590788881</v>
      </c>
      <c r="E670" s="76">
        <f t="shared" si="16"/>
        <v>1964.4126606455166</v>
      </c>
      <c r="F670" s="76">
        <f t="shared" si="16"/>
        <v>2766.2293522705422</v>
      </c>
      <c r="G670" s="76">
        <f t="shared" si="16"/>
        <v>871.53063227495795</v>
      </c>
      <c r="H670" s="76">
        <f t="shared" si="16"/>
        <v>1778.8411485215402</v>
      </c>
    </row>
    <row r="671" spans="1:8" s="3" customFormat="1">
      <c r="A671" s="209" t="s">
        <v>132</v>
      </c>
      <c r="B671" s="76">
        <f t="shared" si="14"/>
        <v>257.90976890459297</v>
      </c>
      <c r="C671" s="76">
        <f t="shared" si="16"/>
        <v>1.300499353749E-2</v>
      </c>
      <c r="D671" s="76">
        <f t="shared" si="16"/>
        <v>1.87845249299E-3</v>
      </c>
      <c r="E671" s="76" t="str">
        <f t="shared" si="16"/>
        <v>IE</v>
      </c>
      <c r="F671" s="76" t="str">
        <f t="shared" si="16"/>
        <v>IE</v>
      </c>
      <c r="G671" s="76" t="str">
        <f t="shared" si="16"/>
        <v>IE</v>
      </c>
      <c r="H671" s="76" t="str">
        <f t="shared" si="16"/>
        <v>IE</v>
      </c>
    </row>
    <row r="672" spans="1:8" s="3" customFormat="1">
      <c r="A672" s="209" t="s">
        <v>3125</v>
      </c>
      <c r="B672" s="76">
        <f t="shared" si="14"/>
        <v>13282.915919456782</v>
      </c>
      <c r="C672" s="76">
        <f t="shared" si="16"/>
        <v>5.1948184495699996E-3</v>
      </c>
      <c r="D672" s="76">
        <f t="shared" si="16"/>
        <v>1.29867598133739</v>
      </c>
      <c r="E672" s="76">
        <f t="shared" si="16"/>
        <v>0</v>
      </c>
      <c r="F672" s="76">
        <f t="shared" si="16"/>
        <v>0</v>
      </c>
      <c r="G672" s="76">
        <f t="shared" si="16"/>
        <v>0</v>
      </c>
      <c r="H672" s="76">
        <f t="shared" si="16"/>
        <v>0</v>
      </c>
    </row>
    <row r="673" spans="1:36">
      <c r="A673" s="210" t="s">
        <v>824</v>
      </c>
      <c r="B673" s="76">
        <f>G408</f>
        <v>22472.091458330953</v>
      </c>
      <c r="C673" s="76">
        <f>H408</f>
        <v>4.6925847366299997E-3</v>
      </c>
      <c r="D673" s="76">
        <f>I408</f>
        <v>4.8332437122200001E-3</v>
      </c>
      <c r="E673" s="76"/>
      <c r="F673" s="77"/>
      <c r="G673" s="77"/>
      <c r="H673" s="77"/>
    </row>
    <row r="674" spans="1:36">
      <c r="A674" s="210" t="s">
        <v>825</v>
      </c>
      <c r="B674" s="76">
        <f>B465</f>
        <v>194388.53120401071</v>
      </c>
      <c r="C674" s="76">
        <f>C465</f>
        <v>4.4228396639999996</v>
      </c>
      <c r="D674" s="76">
        <f>D465</f>
        <v>83.655309749766346</v>
      </c>
      <c r="E674" s="76">
        <f>J465</f>
        <v>572.16514495327442</v>
      </c>
      <c r="F674" s="76">
        <f>K465</f>
        <v>1557.1939910195872</v>
      </c>
      <c r="G674" s="76">
        <f>L465</f>
        <v>5849.2197121443369</v>
      </c>
      <c r="H674" s="76">
        <f>M465</f>
        <v>830.75987228203655</v>
      </c>
    </row>
    <row r="675" spans="1:36">
      <c r="A675" s="210" t="s">
        <v>826</v>
      </c>
      <c r="B675" s="76">
        <f t="shared" ref="B675:H675" si="17">B598</f>
        <v>7853.7090592547993</v>
      </c>
      <c r="C675" s="76">
        <f t="shared" si="17"/>
        <v>9418.7606550076798</v>
      </c>
      <c r="D675" s="76">
        <f t="shared" si="17"/>
        <v>1108.4205949512345</v>
      </c>
      <c r="E675" s="76">
        <f t="shared" si="17"/>
        <v>14.91067980114685</v>
      </c>
      <c r="F675" s="76">
        <f t="shared" si="17"/>
        <v>363.40666610922074</v>
      </c>
      <c r="G675" s="76" t="str">
        <f t="shared" si="17"/>
        <v>NA</v>
      </c>
      <c r="H675" s="76">
        <f t="shared" si="17"/>
        <v>0</v>
      </c>
    </row>
    <row r="676" spans="1:36">
      <c r="A676" s="210" t="s">
        <v>827</v>
      </c>
      <c r="B676" s="76">
        <f>B630</f>
        <v>-831125.53638504399</v>
      </c>
      <c r="C676" s="76">
        <f t="shared" ref="C676:H676" si="18">C630</f>
        <v>1234.7394602571119</v>
      </c>
      <c r="D676" s="76">
        <f t="shared" si="18"/>
        <v>35.11369899647039</v>
      </c>
      <c r="E676" s="76">
        <f t="shared" si="18"/>
        <v>141.59499629999999</v>
      </c>
      <c r="F676" s="76">
        <f t="shared" si="18"/>
        <v>7641.6606409999995</v>
      </c>
      <c r="G676" s="76" t="str">
        <f t="shared" si="18"/>
        <v>NE,NA</v>
      </c>
      <c r="H676" s="76">
        <f t="shared" si="18"/>
        <v>0</v>
      </c>
    </row>
    <row r="677" spans="1:36">
      <c r="A677" s="210" t="s">
        <v>828</v>
      </c>
      <c r="B677" s="78" t="str">
        <f>B661</f>
        <v>NO,IE,NA</v>
      </c>
      <c r="C677" s="78">
        <f t="shared" ref="C677:H677" si="19">C661</f>
        <v>6143.8266127488378</v>
      </c>
      <c r="D677" s="78">
        <f t="shared" si="19"/>
        <v>73.757520658580603</v>
      </c>
      <c r="E677" s="78">
        <f t="shared" si="19"/>
        <v>2.3460190219567099</v>
      </c>
      <c r="F677" s="78">
        <f t="shared" si="19"/>
        <v>6.5483463597946603</v>
      </c>
      <c r="G677" s="78">
        <f t="shared" si="19"/>
        <v>114.39560414851302</v>
      </c>
      <c r="H677" s="78">
        <f t="shared" si="19"/>
        <v>0.74349333311907995</v>
      </c>
    </row>
    <row r="678" spans="1:36">
      <c r="A678" s="210" t="s">
        <v>3691</v>
      </c>
      <c r="B678" s="79">
        <f>B679-(B666-B665)</f>
        <v>5306477.9087628527</v>
      </c>
      <c r="C678" s="79">
        <f t="shared" ref="C678:H678" si="20">C679-(C666-C665)</f>
        <v>29133.104735310018</v>
      </c>
      <c r="D678" s="79">
        <f t="shared" si="20"/>
        <v>1556.3652544759889</v>
      </c>
      <c r="E678" s="79">
        <f t="shared" si="20"/>
        <v>17332.752861377387</v>
      </c>
      <c r="F678" s="79">
        <f t="shared" si="20"/>
        <v>74553.320955610878</v>
      </c>
      <c r="G678" s="79">
        <f t="shared" si="20"/>
        <v>13309.046343880545</v>
      </c>
      <c r="H678" s="79">
        <f t="shared" si="20"/>
        <v>13195.594414386062</v>
      </c>
    </row>
    <row r="679" spans="1:36">
      <c r="A679" s="3" t="s">
        <v>829</v>
      </c>
      <c r="B679" s="79">
        <f>SUM(B666,B674:B677)</f>
        <v>5419805.745349396</v>
      </c>
      <c r="C679" s="79">
        <f t="shared" ref="C679:H679" si="21">SUM(C666,C674:C677)</f>
        <v>29138.397628328752</v>
      </c>
      <c r="D679" s="79">
        <f t="shared" si="21"/>
        <v>1559.6094095559795</v>
      </c>
      <c r="E679" s="79">
        <f t="shared" si="21"/>
        <v>19032.090539844274</v>
      </c>
      <c r="F679" s="79">
        <f t="shared" si="21"/>
        <v>74684.042612715348</v>
      </c>
      <c r="G679" s="79">
        <f t="shared" si="21"/>
        <v>13362.702842646157</v>
      </c>
      <c r="H679" s="79">
        <f t="shared" si="21"/>
        <v>13195.594414386062</v>
      </c>
    </row>
    <row r="681" spans="1:36">
      <c r="A681" s="50" t="s">
        <v>830</v>
      </c>
      <c r="B681" s="50" t="s">
        <v>668</v>
      </c>
      <c r="C681" s="50" t="s">
        <v>669</v>
      </c>
      <c r="D681" s="50" t="s">
        <v>670</v>
      </c>
      <c r="E681" s="50" t="s">
        <v>671</v>
      </c>
      <c r="F681" s="80" t="s">
        <v>672</v>
      </c>
      <c r="G681" s="80" t="s">
        <v>673</v>
      </c>
      <c r="H681" s="80" t="s">
        <v>674</v>
      </c>
      <c r="I681" s="80" t="s">
        <v>675</v>
      </c>
      <c r="J681" s="80" t="s">
        <v>676</v>
      </c>
      <c r="K681" s="80" t="s">
        <v>677</v>
      </c>
      <c r="L681" s="80" t="s">
        <v>678</v>
      </c>
      <c r="M681" s="80" t="s">
        <v>679</v>
      </c>
      <c r="N681" s="80" t="s">
        <v>680</v>
      </c>
      <c r="O681" s="80" t="s">
        <v>681</v>
      </c>
      <c r="P681" s="80" t="s">
        <v>682</v>
      </c>
      <c r="Q681" s="80" t="s">
        <v>683</v>
      </c>
      <c r="R681" s="80" t="s">
        <v>684</v>
      </c>
      <c r="S681" s="80" t="s">
        <v>685</v>
      </c>
      <c r="T681" s="80" t="s">
        <v>686</v>
      </c>
      <c r="U681" s="80" t="s">
        <v>831</v>
      </c>
      <c r="V681" s="80" t="s">
        <v>688</v>
      </c>
      <c r="W681" s="80" t="s">
        <v>832</v>
      </c>
      <c r="X681" s="80" t="s">
        <v>833</v>
      </c>
      <c r="Y681" s="80" t="s">
        <v>834</v>
      </c>
      <c r="Z681" s="80" t="s">
        <v>835</v>
      </c>
      <c r="AA681" s="80" t="s">
        <v>836</v>
      </c>
      <c r="AB681" s="80" t="s">
        <v>837</v>
      </c>
      <c r="AC681" s="80" t="s">
        <v>838</v>
      </c>
      <c r="AD681" s="80" t="s">
        <v>839</v>
      </c>
      <c r="AE681" s="80" t="s">
        <v>840</v>
      </c>
      <c r="AF681" s="80" t="s">
        <v>841</v>
      </c>
      <c r="AG681" s="80" t="s">
        <v>699</v>
      </c>
      <c r="AH681" s="80" t="s">
        <v>842</v>
      </c>
      <c r="AI681" s="80" t="s">
        <v>843</v>
      </c>
      <c r="AJ681" s="80" t="s">
        <v>844</v>
      </c>
    </row>
    <row r="682" spans="1:36">
      <c r="A682" s="1" t="s">
        <v>845</v>
      </c>
      <c r="B682" s="81">
        <f>B473</f>
        <v>1368.6407622854913</v>
      </c>
      <c r="C682" s="81">
        <f>C473</f>
        <v>398.21997774743551</v>
      </c>
      <c r="D682" s="81">
        <v>0</v>
      </c>
      <c r="E682" s="81">
        <v>0</v>
      </c>
      <c r="F682" s="81">
        <f>F473</f>
        <v>2580.4423400000001</v>
      </c>
      <c r="G682" s="81">
        <v>0</v>
      </c>
      <c r="H682" s="81">
        <f>H473</f>
        <v>56029.164606593971</v>
      </c>
      <c r="I682" s="81">
        <v>0</v>
      </c>
      <c r="J682" s="81">
        <f>J473</f>
        <v>2093.1475999999998</v>
      </c>
      <c r="K682" s="81">
        <v>0</v>
      </c>
      <c r="L682" s="81">
        <v>0</v>
      </c>
      <c r="M682" s="81">
        <v>0</v>
      </c>
      <c r="N682" s="81">
        <v>0</v>
      </c>
      <c r="O682" s="81">
        <v>0</v>
      </c>
      <c r="P682" s="81">
        <v>0</v>
      </c>
      <c r="Q682" s="81">
        <f>Q473</f>
        <v>117.73</v>
      </c>
      <c r="R682" s="81">
        <v>0</v>
      </c>
      <c r="S682" s="81">
        <v>0</v>
      </c>
      <c r="T682" s="81">
        <v>0</v>
      </c>
      <c r="U682" s="81">
        <v>0</v>
      </c>
      <c r="V682" s="81" t="str">
        <f>V473</f>
        <v/>
      </c>
      <c r="W682" s="81">
        <f>W473</f>
        <v>540.06916717032652</v>
      </c>
      <c r="X682" s="81">
        <f>X473</f>
        <v>206.85707686944318</v>
      </c>
      <c r="Y682" s="81">
        <f>Y473</f>
        <v>9.0276703162196608</v>
      </c>
      <c r="Z682" s="81">
        <v>0</v>
      </c>
      <c r="AA682" s="81">
        <f>AA473</f>
        <v>11.47912170919709</v>
      </c>
      <c r="AB682" s="81">
        <v>0</v>
      </c>
      <c r="AC682" s="81">
        <v>0</v>
      </c>
      <c r="AD682" s="81">
        <v>0</v>
      </c>
      <c r="AE682" s="81">
        <v>0</v>
      </c>
      <c r="AF682" s="81">
        <v>0</v>
      </c>
      <c r="AG682" s="81" t="str">
        <f>AG473</f>
        <v/>
      </c>
      <c r="AH682" s="81">
        <f>AH473</f>
        <v>7230.4559117999988</v>
      </c>
      <c r="AI682" s="81">
        <f>AI473</f>
        <v>517.71056610324001</v>
      </c>
      <c r="AJ682" s="81">
        <f>AJ473</f>
        <v>28.530150025699999</v>
      </c>
    </row>
    <row r="683" spans="1:36">
      <c r="A683" s="1" t="s">
        <v>846</v>
      </c>
      <c r="B683" s="1">
        <f t="shared" ref="B683:T683" si="22">B682*IFERROR(INDEX($H$720:$H$926,MATCH(B681,$A$720:$A$926,0),1),INDEX($H$720:$H$926,MATCH(B681,$B$720:$B$926,0),1))/1000</f>
        <v>16971.145452340093</v>
      </c>
      <c r="C683" s="1">
        <f t="shared" si="22"/>
        <v>269.59492493501381</v>
      </c>
      <c r="D683" s="1">
        <f t="shared" si="22"/>
        <v>0</v>
      </c>
      <c r="E683" s="1">
        <f t="shared" si="22"/>
        <v>0</v>
      </c>
      <c r="F683" s="1">
        <f t="shared" si="22"/>
        <v>8180.0022177999999</v>
      </c>
      <c r="G683" s="1">
        <f t="shared" si="22"/>
        <v>0</v>
      </c>
      <c r="H683" s="1">
        <f t="shared" si="22"/>
        <v>72837.913988572167</v>
      </c>
      <c r="I683" s="1">
        <f t="shared" si="22"/>
        <v>0</v>
      </c>
      <c r="J683" s="1">
        <f t="shared" si="22"/>
        <v>10047.108479999999</v>
      </c>
      <c r="K683" s="1">
        <f t="shared" si="22"/>
        <v>0</v>
      </c>
      <c r="L683" s="1">
        <f t="shared" si="22"/>
        <v>0</v>
      </c>
      <c r="M683" s="1">
        <f t="shared" si="22"/>
        <v>0</v>
      </c>
      <c r="N683" s="1">
        <f t="shared" si="22"/>
        <v>0</v>
      </c>
      <c r="O683" s="1">
        <f t="shared" si="22"/>
        <v>0</v>
      </c>
      <c r="P683" s="1">
        <f t="shared" si="22"/>
        <v>0</v>
      </c>
      <c r="Q683" s="1">
        <f t="shared" si="22"/>
        <v>948.90380000000005</v>
      </c>
      <c r="R683" s="1">
        <f t="shared" si="22"/>
        <v>0</v>
      </c>
      <c r="S683" s="1">
        <f t="shared" si="22"/>
        <v>0</v>
      </c>
      <c r="T683" s="1">
        <f t="shared" si="22"/>
        <v>0</v>
      </c>
      <c r="U683" s="1"/>
      <c r="V683" s="1"/>
      <c r="W683" s="1">
        <f>W682*IFERROR(INDEX($H$720:$H$926,MATCH(W681,$A$720:$A$926,0),1),INDEX($H$720:$H$926,MATCH(W681,$B$720:$B$926,0),1))/1000</f>
        <v>3580.6585783392647</v>
      </c>
      <c r="X683" s="1">
        <f>X682*IFERROR(INDEX($H$720:$H$926,MATCH(X681,$A$720:$A$926,0),1),INDEX($H$720:$H$926,MATCH(X681,$B$720:$B$926,0),1))/1000</f>
        <v>2296.1135532508192</v>
      </c>
      <c r="Y683" s="1">
        <f>Y682*IFERROR(INDEX($H$720:$H$926,MATCH(Y681,$A$720:$A$926,0),1),INDEX($H$720:$H$926,MATCH(Y681,$B$720:$B$926,0),1))/1000</f>
        <v>80.346265814354979</v>
      </c>
      <c r="Z683" s="1">
        <f>Z682*IFERROR(INDEX($H$720:$H$926,MATCH(Z681,$A$720:$A$926,0),1),INDEX($H$720:$H$926,MATCH(Z681,$B$720:$B$926,0),1))/1000</f>
        <v>0</v>
      </c>
      <c r="AA683" s="1">
        <f>AA682*IFERROR(INDEX($H$720:$H$926,MATCH(AA681,$A$720:$A$926,0),1),INDEX($H$720:$H$926,MATCH(AA681,$B$720:$B$926,0),1))/1000</f>
        <v>109.51082110574023</v>
      </c>
      <c r="AB683" s="1">
        <v>0</v>
      </c>
      <c r="AC683" s="1">
        <v>0</v>
      </c>
      <c r="AD683" s="1">
        <f>AD682*IFERROR(INDEX($H$720:$H$926,MATCH(AD681,$A$720:$A$926,0),1),INDEX($H$720:$H$926,MATCH(AD681,$B$720:$B$926,0),1))/1000</f>
        <v>0</v>
      </c>
      <c r="AE683" s="1">
        <f>AE682*IFERROR(INDEX($H$720:$H$926,MATCH(AE681,$A$720:$A$926,0),1),INDEX($H$720:$H$926,MATCH(AE681,$B$720:$B$926,0),1))/1000</f>
        <v>0</v>
      </c>
      <c r="AF683" s="1">
        <v>0</v>
      </c>
      <c r="AG683" s="1">
        <v>0</v>
      </c>
      <c r="AH683" s="81">
        <f>AH682</f>
        <v>7230.4559117999988</v>
      </c>
      <c r="AI683" s="1">
        <f>AI682*IFERROR(INDEX($H$720:$H$926,MATCH(AI681,$A$720:$A$926,0),1),INDEX($H$720:$H$926,MATCH(AI681,$B$720:$B$926,0),1))/1000</f>
        <v>12166.198303426141</v>
      </c>
      <c r="AJ683" s="1">
        <f>AJ682*IFERROR(INDEX($H$720:$H$926,MATCH(AJ681,$A$720:$A$926,0),1),INDEX($H$720:$H$926,MATCH(AJ681,$B$720:$B$926,0),1))/1000</f>
        <v>459.33541541377002</v>
      </c>
    </row>
    <row r="685" spans="1:36">
      <c r="A685" s="3" t="s">
        <v>829</v>
      </c>
      <c r="B685" s="3">
        <f>SUM(B683:AJ683)</f>
        <v>135177.28771279738</v>
      </c>
    </row>
    <row r="686" spans="1:36">
      <c r="K686" s="1"/>
      <c r="L686" s="1"/>
      <c r="M686" s="1"/>
      <c r="N686" s="1"/>
      <c r="O686" s="1"/>
      <c r="P686" s="1"/>
      <c r="Q686" s="1"/>
      <c r="R686" s="1"/>
      <c r="S686" s="1"/>
      <c r="T686" s="1"/>
      <c r="U686" s="1"/>
      <c r="V686" s="1"/>
      <c r="W686" s="1"/>
      <c r="X686" s="1"/>
      <c r="Y686" s="1"/>
      <c r="Z686" s="1"/>
      <c r="AA686" s="1"/>
      <c r="AB686" s="1"/>
    </row>
    <row r="687" spans="1:36" ht="18">
      <c r="A687" s="50" t="s">
        <v>3268</v>
      </c>
      <c r="B687" s="75" t="s">
        <v>818</v>
      </c>
      <c r="C687" s="75" t="s">
        <v>819</v>
      </c>
      <c r="D687" s="75" t="s">
        <v>820</v>
      </c>
      <c r="E687" s="75" t="s">
        <v>821</v>
      </c>
      <c r="F687" s="75" t="s">
        <v>485</v>
      </c>
      <c r="G687" s="75" t="s">
        <v>486</v>
      </c>
      <c r="H687" s="75" t="s">
        <v>822</v>
      </c>
      <c r="I687" s="75" t="s">
        <v>847</v>
      </c>
      <c r="J687" s="75" t="s">
        <v>2569</v>
      </c>
      <c r="K687" s="1"/>
      <c r="L687" s="1"/>
      <c r="M687" s="1"/>
      <c r="N687" s="1"/>
      <c r="O687" s="1"/>
      <c r="P687" s="1"/>
      <c r="Q687" s="1"/>
      <c r="R687" s="1"/>
      <c r="S687" s="1"/>
      <c r="T687" s="1"/>
      <c r="U687" s="1"/>
      <c r="V687" s="1"/>
      <c r="W687" s="1"/>
      <c r="X687" s="1"/>
      <c r="Y687" s="1"/>
      <c r="Z687" s="1"/>
      <c r="AA687" s="1"/>
      <c r="AB687" s="1"/>
    </row>
    <row r="688" spans="1:36">
      <c r="A688" s="1" t="s">
        <v>3690</v>
      </c>
      <c r="B688" s="5">
        <f>B678/1000</f>
        <v>5306.4779087628531</v>
      </c>
      <c r="C688" s="1">
        <f>C678*$H$721/1000</f>
        <v>815.72693258868048</v>
      </c>
      <c r="D688" s="1">
        <f>D678*$H$723/1000</f>
        <v>412.43679243613701</v>
      </c>
      <c r="E688" s="1">
        <f>E678*$C$932/1000</f>
        <v>-142.12857346329457</v>
      </c>
      <c r="F688">
        <f>F678*$C$931/1000</f>
        <v>134.19597772009959</v>
      </c>
      <c r="G688">
        <f>G678*$C$930/1000</f>
        <v>66.545231719402722</v>
      </c>
      <c r="H688">
        <f>$C$935/1000</f>
        <v>0</v>
      </c>
      <c r="I688">
        <f>B685/1000</f>
        <v>135.17728771279738</v>
      </c>
      <c r="J688" s="313">
        <f>SUM(B688:I688)</f>
        <v>6728.4315574766761</v>
      </c>
      <c r="K688" s="1"/>
      <c r="L688" s="1"/>
      <c r="M688" s="1"/>
      <c r="N688" s="1"/>
      <c r="O688" s="1"/>
      <c r="P688" s="1"/>
      <c r="Q688" s="1"/>
      <c r="R688" s="1"/>
      <c r="S688" s="1"/>
      <c r="T688" s="1"/>
      <c r="U688" s="1"/>
      <c r="V688" s="1"/>
      <c r="W688" s="1"/>
      <c r="X688" s="1"/>
      <c r="Y688" s="1"/>
      <c r="Z688" s="1"/>
      <c r="AA688" s="1"/>
      <c r="AB688" s="1"/>
    </row>
    <row r="689" spans="1:28">
      <c r="A689" s="1" t="s">
        <v>848</v>
      </c>
      <c r="B689" s="5">
        <f>B679/1000</f>
        <v>5419.8057453493957</v>
      </c>
      <c r="C689" s="1">
        <f>C679*$H$721/1000</f>
        <v>815.87513359320496</v>
      </c>
      <c r="D689" s="1">
        <f>D679*$H$723/1000</f>
        <v>413.29649353233458</v>
      </c>
      <c r="E689" s="1">
        <f>E679*$C$932/1000</f>
        <v>-156.06314242672303</v>
      </c>
      <c r="F689">
        <f>F679*$C$931/1000</f>
        <v>134.43127670288763</v>
      </c>
      <c r="G689">
        <f>G679*$C$930/1000</f>
        <v>66.813514213230775</v>
      </c>
      <c r="H689">
        <f>$C$935/1000</f>
        <v>0</v>
      </c>
      <c r="I689">
        <f>B685/1000</f>
        <v>135.17728771279738</v>
      </c>
      <c r="J689" s="313">
        <f>SUM(B689:I689)</f>
        <v>6829.3363086771278</v>
      </c>
      <c r="K689" s="1"/>
      <c r="L689" s="1"/>
      <c r="M689" s="1"/>
      <c r="N689" s="1"/>
      <c r="O689" s="1"/>
      <c r="P689" s="1"/>
      <c r="Q689" s="1"/>
      <c r="R689" s="1"/>
      <c r="S689" s="1"/>
      <c r="T689" s="1"/>
      <c r="U689" s="1"/>
      <c r="V689" s="1"/>
      <c r="W689" s="1"/>
      <c r="X689" s="1"/>
      <c r="Y689" s="1"/>
      <c r="Z689" s="1"/>
      <c r="AA689" s="1"/>
      <c r="AB689" s="1"/>
    </row>
    <row r="690" spans="1:28">
      <c r="A690" s="1" t="s">
        <v>93</v>
      </c>
      <c r="B690" s="5">
        <f>B667/1000</f>
        <v>2400.057485640647</v>
      </c>
      <c r="C690" s="1">
        <f>C667*$H$721/1000</f>
        <v>0.97505742374797311</v>
      </c>
      <c r="D690" s="1">
        <f>D667*$H$723/1000</f>
        <v>26.729327208271673</v>
      </c>
      <c r="E690" s="1">
        <f>E667*$C$932/1000</f>
        <v>-28.162318617333124</v>
      </c>
      <c r="F690">
        <f>F667*$C$931/1000</f>
        <v>1.0473096102301072</v>
      </c>
      <c r="G690">
        <f>G667*$C$930/1000</f>
        <v>0.21850697710017231</v>
      </c>
      <c r="H690">
        <f>$C$935/1000</f>
        <v>0</v>
      </c>
      <c r="I690">
        <f>0</f>
        <v>0</v>
      </c>
      <c r="J690" s="313">
        <f t="shared" ref="J690:J696" si="23">SUM(B690:I690)</f>
        <v>2400.8653682426634</v>
      </c>
      <c r="K690" s="1"/>
      <c r="L690" s="1"/>
      <c r="M690" s="1"/>
      <c r="N690" s="1"/>
      <c r="O690" s="1"/>
      <c r="P690" s="1"/>
      <c r="Q690" s="1"/>
      <c r="R690" s="1"/>
      <c r="S690" s="1"/>
      <c r="T690" s="1"/>
      <c r="U690" s="1"/>
      <c r="V690" s="1"/>
      <c r="W690" s="1"/>
      <c r="X690" s="1"/>
      <c r="Y690" s="1"/>
      <c r="Z690" s="1"/>
      <c r="AA690" s="1"/>
      <c r="AB690" s="1"/>
    </row>
    <row r="691" spans="1:28">
      <c r="A691" s="1" t="s">
        <v>4</v>
      </c>
      <c r="B691" s="5">
        <f>B668/1000</f>
        <v>1911.4428105552256</v>
      </c>
      <c r="C691" s="5">
        <f t="shared" ref="C691:I691" si="24">C668/1000</f>
        <v>0.16557291285866269</v>
      </c>
      <c r="D691" s="5">
        <f t="shared" si="24"/>
        <v>0.14122138300660741</v>
      </c>
      <c r="E691" s="5">
        <f t="shared" si="24"/>
        <v>11.99396820796089</v>
      </c>
      <c r="F691" s="5">
        <f t="shared" si="24"/>
        <v>58.745519506243923</v>
      </c>
      <c r="G691" s="5">
        <f t="shared" si="24"/>
        <v>5.7772545334153529</v>
      </c>
      <c r="H691" s="5">
        <f t="shared" si="24"/>
        <v>0.61863077203361583</v>
      </c>
      <c r="I691" s="5">
        <f t="shared" si="24"/>
        <v>0</v>
      </c>
      <c r="J691" s="313">
        <f t="shared" si="23"/>
        <v>1988.8849778707445</v>
      </c>
      <c r="K691" s="1"/>
      <c r="L691" s="1"/>
      <c r="M691" s="1"/>
      <c r="N691" s="1"/>
      <c r="O691" s="1"/>
      <c r="P691" s="1"/>
      <c r="Q691" s="1"/>
      <c r="R691" s="1"/>
      <c r="S691" s="1"/>
      <c r="T691" s="1"/>
      <c r="U691" s="1"/>
      <c r="V691" s="1"/>
      <c r="W691" s="1"/>
      <c r="X691" s="1"/>
      <c r="Y691" s="1"/>
      <c r="Z691" s="1"/>
      <c r="AA691" s="1"/>
      <c r="AB691" s="1"/>
    </row>
    <row r="692" spans="1:28">
      <c r="A692" s="1" t="s">
        <v>2428</v>
      </c>
      <c r="B692" s="5">
        <f>B669/1000</f>
        <v>586.02753370179141</v>
      </c>
      <c r="C692" s="1">
        <f>C669*$H$721/1000</f>
        <v>5.7493836057856367</v>
      </c>
      <c r="D692" s="1">
        <f>D669*$H$723/1000</f>
        <v>1.0860567814340572</v>
      </c>
      <c r="E692" s="1">
        <f>E669*$C$932/1000</f>
        <v>-7.4477625981911419</v>
      </c>
      <c r="F692">
        <f>F669*$C$931/1000</f>
        <v>5.4389617872520137</v>
      </c>
      <c r="G692">
        <f>G669*$C$930/1000</f>
        <v>3.5330048262148086</v>
      </c>
      <c r="H692">
        <f>$C$935/1000</f>
        <v>0</v>
      </c>
      <c r="I692">
        <f>0</f>
        <v>0</v>
      </c>
      <c r="J692" s="313">
        <f t="shared" si="23"/>
        <v>594.3871781042867</v>
      </c>
      <c r="K692" s="1"/>
      <c r="L692" s="1"/>
      <c r="M692" s="1"/>
      <c r="N692" s="1"/>
      <c r="O692" s="1"/>
      <c r="P692" s="1"/>
      <c r="Q692" s="1"/>
      <c r="R692" s="1"/>
      <c r="S692" s="1"/>
      <c r="T692" s="1"/>
      <c r="U692" s="1"/>
      <c r="V692" s="1"/>
      <c r="W692" s="1"/>
      <c r="X692" s="1"/>
      <c r="Y692" s="1"/>
      <c r="Z692" s="1"/>
      <c r="AA692" s="1"/>
      <c r="AB692" s="1"/>
    </row>
    <row r="693" spans="1:28">
      <c r="A693" s="1" t="s">
        <v>9</v>
      </c>
      <c r="B693" s="5">
        <f>B670/1000+B674/1000</f>
        <v>1332.0089170891601</v>
      </c>
      <c r="C693" s="1">
        <f>C670*$H$721/1000+C674*$H$721/1000</f>
        <v>334.1889930245116</v>
      </c>
      <c r="D693" s="1">
        <f>D670*$H$723/1000+D674*$H$723/1000</f>
        <v>25.130465250247134</v>
      </c>
      <c r="E693" s="1">
        <f>E670*$C$932/1000+E674*$C$932/1000</f>
        <v>-20.799938005910086</v>
      </c>
      <c r="F693">
        <f>F670*$C$931/1000+F674*$C$931/1000</f>
        <v>7.7821620179222322</v>
      </c>
      <c r="G693">
        <f>G670*$C$930/1000+G674*$C$930/1000</f>
        <v>33.603751722096476</v>
      </c>
      <c r="H693">
        <f>$C$935/1000</f>
        <v>0</v>
      </c>
      <c r="I693">
        <f>I689</f>
        <v>135.17728771279738</v>
      </c>
      <c r="J693" s="313">
        <f t="shared" si="23"/>
        <v>1847.0916388108249</v>
      </c>
      <c r="K693" s="1"/>
      <c r="L693" s="1"/>
      <c r="M693" s="1"/>
      <c r="N693" s="1"/>
      <c r="O693" s="1"/>
      <c r="P693" s="1"/>
      <c r="Q693" s="1"/>
      <c r="R693" s="1"/>
      <c r="S693" s="1"/>
      <c r="T693" s="1"/>
      <c r="U693" s="1"/>
      <c r="V693" s="1"/>
      <c r="W693" s="1"/>
      <c r="X693" s="1"/>
      <c r="Y693" s="1"/>
      <c r="Z693" s="1"/>
      <c r="AA693" s="1"/>
      <c r="AB693" s="1"/>
    </row>
    <row r="694" spans="1:28">
      <c r="A694" s="1" t="s">
        <v>132</v>
      </c>
      <c r="B694" s="5">
        <f>B671/1000+B675/1000</f>
        <v>8.1116188281593917</v>
      </c>
      <c r="C694" s="1">
        <f>C671*$H$721/1000+C675*$H$721/1000</f>
        <v>263.72566248003409</v>
      </c>
      <c r="D694" s="1">
        <f>D671*$H$723/1000+D675*$H$723/1000</f>
        <v>293.7319554519878</v>
      </c>
      <c r="E694" s="1">
        <f>E675*$C$932/1000</f>
        <v>-0.12226757436940416</v>
      </c>
      <c r="F694">
        <f>F675*$C$931/1000</f>
        <v>0.65413199899659735</v>
      </c>
      <c r="H694">
        <f>$C$935/1000</f>
        <v>0</v>
      </c>
      <c r="I694">
        <f>0</f>
        <v>0</v>
      </c>
      <c r="J694" s="313">
        <f t="shared" si="23"/>
        <v>566.1011011848085</v>
      </c>
      <c r="K694" s="1"/>
      <c r="L694" s="1"/>
      <c r="M694" s="1"/>
      <c r="N694" s="1"/>
      <c r="O694" s="1"/>
      <c r="P694" s="1"/>
      <c r="Q694" s="1"/>
      <c r="R694" s="1"/>
      <c r="S694" s="1"/>
      <c r="T694" s="1"/>
      <c r="U694" s="1"/>
      <c r="V694" s="1"/>
      <c r="W694" s="1"/>
      <c r="X694" s="1"/>
      <c r="Y694" s="1"/>
      <c r="Z694" s="1"/>
      <c r="AA694" s="1"/>
      <c r="AB694" s="1"/>
    </row>
    <row r="695" spans="1:28">
      <c r="A695" s="1" t="s">
        <v>2438</v>
      </c>
      <c r="B695" s="5">
        <f>B672/1000</f>
        <v>13.282915919456782</v>
      </c>
      <c r="C695" s="1">
        <f>C677*$H$721/1000+C672*$H$721/1000</f>
        <v>172.02729061188404</v>
      </c>
      <c r="D695" s="1">
        <f>D672*$H$723/1000+D677*$H$723/1000</f>
        <v>19.889892109578266</v>
      </c>
      <c r="E695" s="1">
        <f>E677*$C$932/1000</f>
        <v>-1.9237355980045022E-2</v>
      </c>
      <c r="F695">
        <f>F677*$C$931/1000</f>
        <v>1.178702344763039E-2</v>
      </c>
      <c r="G695">
        <f>G677*$C$930/1000</f>
        <v>0.57197802074256499</v>
      </c>
      <c r="H695">
        <f>$C$935/1000</f>
        <v>0</v>
      </c>
      <c r="I695">
        <f>0</f>
        <v>0</v>
      </c>
      <c r="J695" s="313">
        <f t="shared" si="23"/>
        <v>205.76462632912921</v>
      </c>
      <c r="K695" s="1"/>
      <c r="L695" s="1"/>
      <c r="M695" s="1"/>
      <c r="N695" s="1"/>
      <c r="O695" s="1"/>
      <c r="P695" s="1"/>
      <c r="Q695" s="1"/>
      <c r="R695" s="1"/>
      <c r="S695" s="1"/>
      <c r="T695" s="1"/>
      <c r="U695" s="1"/>
      <c r="V695" s="1"/>
      <c r="W695" s="1"/>
      <c r="X695" s="1"/>
      <c r="Y695" s="1"/>
      <c r="Z695" s="1"/>
      <c r="AA695" s="1"/>
      <c r="AB695" s="1"/>
    </row>
    <row r="696" spans="1:28">
      <c r="A696" s="1" t="s">
        <v>3124</v>
      </c>
      <c r="B696" s="5">
        <f>B676/1000</f>
        <v>-831.12553638504403</v>
      </c>
      <c r="C696" s="1">
        <f>C676*$H$721/1000</f>
        <v>34.572704887199137</v>
      </c>
      <c r="D696" s="1">
        <f>D676*$H$723/1000+D672*$H$723/1000</f>
        <v>9.6492793691190606</v>
      </c>
      <c r="E696" s="1">
        <f>E676*$C$932/1000+D672*$H$723/1000</f>
        <v>-0.81692983460559132</v>
      </c>
      <c r="F696">
        <f>F676*$C$931/1000+F672*$C$931/1000</f>
        <v>13.754989153799999</v>
      </c>
      <c r="H696">
        <f>$C$935/1000</f>
        <v>0</v>
      </c>
      <c r="I696">
        <f>0</f>
        <v>0</v>
      </c>
      <c r="J696" s="313">
        <f t="shared" si="23"/>
        <v>-773.96549280953138</v>
      </c>
      <c r="K696" s="1"/>
      <c r="L696" s="1"/>
      <c r="M696" s="1"/>
      <c r="N696" s="1"/>
      <c r="O696" s="1"/>
      <c r="P696" s="1"/>
      <c r="Q696" s="1"/>
      <c r="R696" s="1"/>
      <c r="S696" s="1"/>
      <c r="T696" s="1"/>
      <c r="U696" s="1"/>
      <c r="V696" s="1"/>
      <c r="W696" s="1"/>
      <c r="X696" s="1"/>
      <c r="Y696" s="1"/>
      <c r="Z696" s="1"/>
      <c r="AA696" s="1"/>
      <c r="AB696" s="1"/>
    </row>
    <row r="697" spans="1:28">
      <c r="B697" s="5"/>
      <c r="C697" s="5"/>
      <c r="D697" s="5"/>
      <c r="E697" s="5"/>
      <c r="F697" s="5"/>
      <c r="G697" s="5"/>
      <c r="H697" s="5"/>
      <c r="I697" s="5"/>
      <c r="K697" s="1"/>
      <c r="L697" s="1"/>
      <c r="M697" s="1"/>
      <c r="N697" s="1"/>
      <c r="O697" s="1"/>
      <c r="P697" s="1"/>
      <c r="Q697" s="1"/>
      <c r="R697" s="1"/>
      <c r="S697" s="1"/>
      <c r="T697" s="1"/>
      <c r="U697" s="1"/>
      <c r="V697" s="1"/>
      <c r="W697" s="1"/>
      <c r="X697" s="1"/>
      <c r="Y697" s="1"/>
      <c r="Z697" s="1"/>
      <c r="AA697" s="1"/>
      <c r="AB697" s="1"/>
    </row>
    <row r="698" spans="1:28" ht="15.75" thickBot="1">
      <c r="A698" s="1" t="s">
        <v>3692</v>
      </c>
      <c r="B698" s="5"/>
      <c r="C698" s="5"/>
      <c r="D698" s="5"/>
      <c r="E698" s="5"/>
      <c r="F698" s="5"/>
      <c r="G698" s="5"/>
      <c r="H698" s="5"/>
      <c r="I698" s="5"/>
      <c r="K698" s="1"/>
      <c r="L698" s="1"/>
      <c r="M698" s="1"/>
      <c r="N698" s="1"/>
    </row>
    <row r="699" spans="1:28" ht="15.75" thickBot="1">
      <c r="A699" s="82" t="s">
        <v>849</v>
      </c>
      <c r="B699" s="83">
        <f>SUM(B689:D689,I689)</f>
        <v>6784.1546601877326</v>
      </c>
      <c r="C699" s="5"/>
      <c r="D699" s="5"/>
      <c r="E699" s="312"/>
      <c r="F699" s="5"/>
      <c r="G699" s="5"/>
      <c r="H699" s="5"/>
      <c r="I699" s="5"/>
      <c r="K699" s="1"/>
      <c r="L699" s="1"/>
      <c r="M699" s="1"/>
      <c r="N699" s="1"/>
      <c r="O699" s="1"/>
      <c r="P699" s="1"/>
      <c r="Q699" s="1"/>
      <c r="R699" s="1"/>
      <c r="S699" s="1"/>
      <c r="T699" s="1"/>
      <c r="U699" s="1"/>
      <c r="V699" s="1"/>
      <c r="W699" s="1"/>
      <c r="X699" s="1"/>
      <c r="Y699" s="1"/>
      <c r="Z699" s="1"/>
      <c r="AA699" s="1"/>
      <c r="AB699" s="1"/>
    </row>
    <row r="700" spans="1:28" ht="30.75" thickBot="1">
      <c r="A700" s="82" t="s">
        <v>3689</v>
      </c>
      <c r="B700" s="83">
        <f>SUM(B688:D688,I688)</f>
        <v>6669.8189215004677</v>
      </c>
      <c r="C700" s="5"/>
      <c r="D700" s="5"/>
      <c r="E700" s="5"/>
      <c r="F700" s="5"/>
      <c r="G700" s="5"/>
      <c r="H700" s="5"/>
      <c r="I700" s="5"/>
      <c r="K700" s="1"/>
      <c r="L700" s="1"/>
      <c r="M700" s="1"/>
      <c r="N700" s="1"/>
      <c r="O700" s="1"/>
      <c r="P700" s="1"/>
      <c r="Q700" s="1"/>
      <c r="R700" s="1"/>
      <c r="S700" s="1"/>
      <c r="T700" s="1"/>
      <c r="U700" s="1"/>
      <c r="V700" s="1"/>
      <c r="W700" s="1"/>
      <c r="X700" s="1"/>
      <c r="Y700" s="1"/>
      <c r="Z700" s="1"/>
      <c r="AA700" s="1"/>
      <c r="AB700" s="1"/>
    </row>
    <row r="701" spans="1:28">
      <c r="B701" s="5"/>
      <c r="C701" s="5"/>
      <c r="D701" s="5"/>
      <c r="E701" s="5"/>
      <c r="F701" s="5"/>
      <c r="G701" s="5"/>
      <c r="H701" s="5"/>
      <c r="I701" s="312"/>
      <c r="K701" s="1"/>
      <c r="L701" s="1"/>
      <c r="M701" s="1"/>
      <c r="N701" s="1"/>
      <c r="O701" s="1"/>
      <c r="P701" s="1"/>
      <c r="Q701" s="1"/>
      <c r="R701" s="1"/>
      <c r="S701" s="1"/>
      <c r="T701" s="1"/>
      <c r="U701" s="1"/>
      <c r="V701" s="1"/>
      <c r="W701" s="1"/>
      <c r="X701" s="1"/>
      <c r="Y701" s="1"/>
      <c r="Z701" s="1"/>
      <c r="AA701" s="1"/>
      <c r="AB701" s="1"/>
    </row>
    <row r="702" spans="1:28" ht="15.75" thickBot="1">
      <c r="A702" s="1" t="s">
        <v>3693</v>
      </c>
      <c r="B702" s="5"/>
      <c r="C702" s="5"/>
      <c r="D702" s="5"/>
      <c r="E702" s="5"/>
      <c r="F702" s="5"/>
      <c r="G702" s="5"/>
      <c r="H702" s="5"/>
      <c r="I702" s="5"/>
      <c r="K702" s="1"/>
      <c r="L702" s="1"/>
      <c r="M702" s="1"/>
      <c r="N702" s="1"/>
      <c r="O702" s="1"/>
      <c r="P702" s="1"/>
      <c r="Q702" s="1"/>
      <c r="R702" s="1"/>
      <c r="S702" s="1"/>
      <c r="T702" s="1"/>
      <c r="U702" s="1"/>
      <c r="V702" s="1"/>
      <c r="W702" s="1"/>
      <c r="X702" s="1"/>
      <c r="Y702" s="1"/>
      <c r="Z702" s="1"/>
      <c r="AA702" s="1"/>
      <c r="AB702" s="1"/>
    </row>
    <row r="703" spans="1:28" ht="15.75" thickBot="1">
      <c r="A703" s="82" t="s">
        <v>849</v>
      </c>
      <c r="B703" s="83">
        <f>SUM(B689:I689)</f>
        <v>6829.3363086771278</v>
      </c>
      <c r="D703" s="312"/>
      <c r="K703" s="1"/>
      <c r="L703" s="1"/>
      <c r="M703" s="1"/>
      <c r="N703" s="1"/>
      <c r="O703" s="1"/>
      <c r="P703" s="1"/>
      <c r="Q703" s="1"/>
      <c r="R703" s="1"/>
      <c r="S703" s="1"/>
      <c r="T703" s="1"/>
      <c r="U703" s="1"/>
      <c r="V703" s="1"/>
      <c r="W703" s="1"/>
      <c r="X703" s="1"/>
      <c r="Y703" s="1"/>
      <c r="Z703" s="1"/>
      <c r="AA703" s="1"/>
      <c r="AB703" s="1"/>
    </row>
    <row r="704" spans="1:28" ht="30.75" thickBot="1">
      <c r="A704" s="82" t="s">
        <v>3689</v>
      </c>
      <c r="B704" s="83">
        <f>SUM(B688:I688)</f>
        <v>6728.4315574766761</v>
      </c>
      <c r="D704" s="312"/>
      <c r="K704" s="1"/>
      <c r="L704" s="1"/>
      <c r="M704" s="1"/>
      <c r="N704" s="1"/>
      <c r="O704" s="1"/>
      <c r="P704" s="1"/>
      <c r="Q704" s="1"/>
      <c r="R704" s="1"/>
      <c r="S704" s="1"/>
      <c r="T704" s="1"/>
      <c r="U704" s="1"/>
      <c r="V704" s="1"/>
      <c r="W704" s="1"/>
      <c r="X704" s="1"/>
      <c r="Y704" s="1"/>
      <c r="Z704" s="1"/>
      <c r="AA704" s="1"/>
      <c r="AB704" s="1"/>
    </row>
    <row r="705" spans="1:28">
      <c r="A705" s="3"/>
      <c r="B705" s="5"/>
      <c r="K705" s="1"/>
      <c r="L705" s="1"/>
      <c r="M705" s="1"/>
      <c r="N705" s="1"/>
      <c r="O705" s="1"/>
      <c r="P705" s="1"/>
      <c r="Q705" s="1"/>
      <c r="R705" s="1"/>
      <c r="S705" s="1"/>
      <c r="T705" s="1"/>
      <c r="U705" s="1"/>
      <c r="V705" s="1"/>
      <c r="W705" s="1"/>
      <c r="X705" s="1"/>
      <c r="Y705" s="1"/>
      <c r="Z705" s="1"/>
      <c r="AA705" s="1"/>
      <c r="AB705" s="1"/>
    </row>
    <row r="706" spans="1:28">
      <c r="A706" s="1" t="s">
        <v>93</v>
      </c>
      <c r="B706" s="5">
        <f>SUM(B690:I690)</f>
        <v>2400.8653682426634</v>
      </c>
      <c r="K706" s="1"/>
      <c r="L706" s="1"/>
      <c r="M706" s="1"/>
      <c r="N706" s="1"/>
      <c r="O706" s="1"/>
      <c r="P706" s="1"/>
      <c r="Q706" s="1"/>
      <c r="R706" s="1"/>
      <c r="S706" s="1"/>
      <c r="T706" s="1"/>
      <c r="U706" s="1"/>
      <c r="V706" s="1"/>
      <c r="W706" s="1"/>
      <c r="X706" s="1"/>
      <c r="Y706" s="1"/>
      <c r="Z706" s="1"/>
      <c r="AA706" s="1"/>
      <c r="AB706" s="1"/>
    </row>
    <row r="707" spans="1:28">
      <c r="A707" s="1" t="s">
        <v>4</v>
      </c>
      <c r="B707" s="5">
        <f t="shared" ref="B707:B712" si="25">SUM(B691:I691)</f>
        <v>1988.8849778707445</v>
      </c>
      <c r="K707" s="1"/>
      <c r="L707" s="1"/>
      <c r="M707" s="1"/>
      <c r="N707" s="1"/>
      <c r="O707" s="1"/>
      <c r="P707" s="1"/>
      <c r="Q707" s="1"/>
      <c r="R707" s="1"/>
      <c r="S707" s="1"/>
      <c r="T707" s="1"/>
      <c r="U707" s="1"/>
      <c r="V707" s="1"/>
      <c r="W707" s="1"/>
      <c r="X707" s="1"/>
      <c r="Y707" s="1"/>
      <c r="Z707" s="1"/>
      <c r="AA707" s="1"/>
      <c r="AB707" s="1"/>
    </row>
    <row r="708" spans="1:28">
      <c r="A708" s="1" t="s">
        <v>2428</v>
      </c>
      <c r="B708" s="5">
        <f t="shared" si="25"/>
        <v>594.3871781042867</v>
      </c>
      <c r="K708" s="1"/>
      <c r="L708" s="1"/>
      <c r="M708" s="1"/>
      <c r="N708" s="1"/>
      <c r="O708" s="1"/>
      <c r="P708" s="1"/>
      <c r="Q708" s="1"/>
      <c r="R708" s="1"/>
      <c r="S708" s="1"/>
      <c r="T708" s="1"/>
      <c r="U708" s="1"/>
      <c r="V708" s="1"/>
      <c r="W708" s="1"/>
      <c r="X708" s="1"/>
      <c r="Y708" s="1"/>
      <c r="Z708" s="1"/>
      <c r="AA708" s="1"/>
      <c r="AB708" s="1"/>
    </row>
    <row r="709" spans="1:28">
      <c r="A709" s="1" t="s">
        <v>9</v>
      </c>
      <c r="B709" s="5">
        <f t="shared" si="25"/>
        <v>1847.0916388108249</v>
      </c>
      <c r="K709" s="1"/>
      <c r="L709" s="1"/>
      <c r="M709" s="1"/>
      <c r="N709" s="1"/>
      <c r="O709" s="1"/>
      <c r="P709" s="1"/>
      <c r="Q709" s="1"/>
      <c r="R709" s="1"/>
      <c r="S709" s="1"/>
      <c r="T709" s="1"/>
      <c r="U709" s="1"/>
      <c r="V709" s="1"/>
      <c r="W709" s="1"/>
      <c r="X709" s="1"/>
      <c r="Y709" s="1"/>
      <c r="Z709" s="1"/>
      <c r="AA709" s="1"/>
      <c r="AB709" s="1"/>
    </row>
    <row r="710" spans="1:28">
      <c r="A710" s="1" t="s">
        <v>132</v>
      </c>
      <c r="B710" s="5">
        <f t="shared" si="25"/>
        <v>566.1011011848085</v>
      </c>
      <c r="K710" s="1"/>
      <c r="L710" s="1"/>
      <c r="M710" s="1"/>
      <c r="N710" s="1"/>
      <c r="O710" s="1"/>
      <c r="P710" s="1"/>
      <c r="Q710" s="1"/>
      <c r="R710" s="1"/>
      <c r="S710" s="1"/>
      <c r="T710" s="1"/>
      <c r="U710" s="1"/>
      <c r="V710" s="1"/>
      <c r="W710" s="1"/>
      <c r="X710" s="1"/>
      <c r="Y710" s="1"/>
      <c r="Z710" s="1"/>
      <c r="AA710" s="1"/>
      <c r="AB710" s="1"/>
    </row>
    <row r="711" spans="1:28">
      <c r="A711" s="1" t="s">
        <v>2438</v>
      </c>
      <c r="B711" s="5">
        <f t="shared" si="25"/>
        <v>205.76462632912921</v>
      </c>
      <c r="K711" s="1"/>
      <c r="L711" s="1"/>
      <c r="M711" s="1"/>
      <c r="N711" s="1"/>
      <c r="O711" s="1"/>
      <c r="P711" s="1"/>
      <c r="Q711" s="1"/>
      <c r="R711" s="1"/>
      <c r="S711" s="1"/>
      <c r="T711" s="1"/>
      <c r="U711" s="1"/>
      <c r="V711" s="1"/>
      <c r="W711" s="1"/>
      <c r="X711" s="1"/>
      <c r="Y711" s="1"/>
      <c r="Z711" s="1"/>
      <c r="AA711" s="1"/>
      <c r="AB711" s="1"/>
    </row>
    <row r="712" spans="1:28">
      <c r="A712" s="1" t="s">
        <v>3124</v>
      </c>
      <c r="B712" s="5">
        <f t="shared" si="25"/>
        <v>-773.96549280953138</v>
      </c>
      <c r="C712" s="5"/>
      <c r="D712" s="5"/>
      <c r="K712" s="1"/>
      <c r="L712" s="1"/>
      <c r="M712" s="1"/>
      <c r="N712" s="1"/>
      <c r="O712" s="1"/>
      <c r="P712" s="1"/>
      <c r="Q712" s="1"/>
      <c r="R712" s="1"/>
      <c r="S712" s="1"/>
      <c r="T712" s="1"/>
      <c r="U712" s="1"/>
      <c r="V712" s="1"/>
      <c r="W712" s="1"/>
      <c r="X712" s="1"/>
      <c r="Y712" s="1"/>
      <c r="Z712" s="1"/>
      <c r="AA712" s="1"/>
      <c r="AB712" s="1"/>
    </row>
    <row r="713" spans="1:28">
      <c r="A713" s="3"/>
      <c r="B713" s="5"/>
      <c r="C713" s="5"/>
      <c r="K713" s="1"/>
      <c r="L713" s="1"/>
      <c r="M713" s="1"/>
      <c r="N713" s="1"/>
      <c r="O713" s="1"/>
      <c r="P713" s="1"/>
      <c r="Q713" s="1"/>
      <c r="R713" s="1"/>
      <c r="S713" s="1"/>
      <c r="T713" s="1"/>
      <c r="U713" s="1"/>
      <c r="V713" s="1"/>
      <c r="W713" s="1"/>
      <c r="X713" s="1"/>
      <c r="Y713" s="1"/>
      <c r="Z713" s="1"/>
      <c r="AA713" s="1"/>
      <c r="AB713" s="1"/>
    </row>
    <row r="714" spans="1:28">
      <c r="A714" s="3"/>
      <c r="B714" s="5"/>
      <c r="K714" s="1"/>
      <c r="L714" s="1"/>
      <c r="M714" s="1"/>
      <c r="N714" s="1"/>
      <c r="O714" s="1"/>
      <c r="P714" s="1"/>
      <c r="Q714" s="1"/>
      <c r="R714" s="1"/>
      <c r="S714" s="1"/>
      <c r="T714" s="1"/>
      <c r="U714" s="1"/>
      <c r="V714" s="1"/>
      <c r="W714" s="1"/>
      <c r="X714" s="1"/>
      <c r="Y714" s="1"/>
      <c r="Z714" s="1"/>
      <c r="AA714" s="1"/>
      <c r="AB714" s="1"/>
    </row>
    <row r="715" spans="1:28">
      <c r="A715" s="3"/>
      <c r="B715" s="5"/>
      <c r="K715" s="1"/>
      <c r="L715" s="1"/>
      <c r="M715" s="1"/>
      <c r="N715" s="1"/>
      <c r="O715" s="1"/>
      <c r="P715" s="1"/>
      <c r="Q715" s="1"/>
      <c r="R715" s="1"/>
      <c r="S715" s="1"/>
      <c r="T715" s="1"/>
      <c r="U715" s="1"/>
      <c r="V715" s="1"/>
      <c r="W715" s="1"/>
      <c r="X715" s="1"/>
      <c r="Y715" s="1"/>
      <c r="Z715" s="1"/>
      <c r="AA715" s="1"/>
      <c r="AB715" s="1"/>
    </row>
    <row r="716" spans="1:28" ht="15.75">
      <c r="A716" s="84" t="s">
        <v>850</v>
      </c>
      <c r="B716" s="85"/>
      <c r="C716" s="85"/>
      <c r="D716" s="85"/>
      <c r="E716" s="85"/>
      <c r="F716" s="85"/>
      <c r="G716" s="85"/>
      <c r="H716" s="85"/>
      <c r="I716" s="85"/>
      <c r="J716" s="85"/>
      <c r="K716" s="85"/>
      <c r="L716" s="85"/>
      <c r="M716" s="85"/>
      <c r="N716" s="85"/>
    </row>
    <row r="717" spans="1:28">
      <c r="A717" s="85" t="s">
        <v>851</v>
      </c>
      <c r="B717" s="85"/>
      <c r="C717" s="85"/>
      <c r="D717" s="85"/>
      <c r="E717" s="85"/>
      <c r="F717" s="85"/>
      <c r="G717" s="85"/>
      <c r="H717" s="85"/>
      <c r="I717" s="85"/>
      <c r="J717" s="85"/>
      <c r="K717" s="85"/>
      <c r="L717" s="85"/>
      <c r="M717" s="85"/>
      <c r="N717" s="85"/>
    </row>
    <row r="718" spans="1:28">
      <c r="A718" s="85" t="s">
        <v>852</v>
      </c>
      <c r="B718" s="85"/>
      <c r="C718" s="85"/>
      <c r="D718" s="85"/>
      <c r="E718" s="85"/>
      <c r="F718" s="85"/>
      <c r="G718" s="85"/>
      <c r="H718" s="85"/>
      <c r="I718" s="85"/>
      <c r="J718" s="85"/>
      <c r="K718" s="85"/>
      <c r="L718" s="85"/>
      <c r="M718" s="85"/>
      <c r="N718" s="85"/>
    </row>
    <row r="719" spans="1:28" ht="33.75">
      <c r="A719" s="86" t="s">
        <v>853</v>
      </c>
      <c r="B719" s="87" t="s">
        <v>854</v>
      </c>
      <c r="C719" s="88" t="s">
        <v>855</v>
      </c>
      <c r="D719" s="89" t="s">
        <v>856</v>
      </c>
      <c r="E719" s="89" t="s">
        <v>857</v>
      </c>
      <c r="F719" s="90" t="s">
        <v>858</v>
      </c>
      <c r="G719" s="89" t="s">
        <v>859</v>
      </c>
      <c r="H719" s="90" t="s">
        <v>860</v>
      </c>
      <c r="I719" s="89" t="s">
        <v>861</v>
      </c>
      <c r="J719" s="90" t="s">
        <v>862</v>
      </c>
      <c r="K719" s="89" t="s">
        <v>863</v>
      </c>
      <c r="L719" s="90" t="s">
        <v>864</v>
      </c>
      <c r="M719" s="90" t="s">
        <v>865</v>
      </c>
      <c r="N719" s="90" t="s">
        <v>866</v>
      </c>
    </row>
    <row r="720" spans="1:28">
      <c r="A720" s="91" t="s">
        <v>867</v>
      </c>
      <c r="B720" s="92" t="s">
        <v>868</v>
      </c>
      <c r="C720" s="93" t="s">
        <v>869</v>
      </c>
      <c r="D720" s="91" t="s">
        <v>870</v>
      </c>
      <c r="E720" s="91" t="s">
        <v>871</v>
      </c>
      <c r="F720" s="94">
        <v>1</v>
      </c>
      <c r="G720" s="91" t="s">
        <v>872</v>
      </c>
      <c r="H720" s="94">
        <v>1</v>
      </c>
      <c r="I720" s="91" t="s">
        <v>873</v>
      </c>
      <c r="J720" s="94">
        <v>1</v>
      </c>
      <c r="K720" s="91" t="s">
        <v>874</v>
      </c>
      <c r="L720" s="94">
        <v>1</v>
      </c>
      <c r="M720" s="91" t="s">
        <v>875</v>
      </c>
      <c r="N720" s="94">
        <v>1</v>
      </c>
    </row>
    <row r="721" spans="1:14">
      <c r="A721" s="95" t="s">
        <v>876</v>
      </c>
      <c r="B721" s="96" t="s">
        <v>877</v>
      </c>
      <c r="C721" s="96" t="s">
        <v>878</v>
      </c>
      <c r="D721" s="95" t="s">
        <v>879</v>
      </c>
      <c r="E721" s="95" t="s">
        <v>880</v>
      </c>
      <c r="F721" s="97">
        <v>84</v>
      </c>
      <c r="G721" s="95" t="s">
        <v>881</v>
      </c>
      <c r="H721" s="97">
        <v>28</v>
      </c>
      <c r="I721" s="95" t="s">
        <v>882</v>
      </c>
      <c r="J721" s="97">
        <v>67</v>
      </c>
      <c r="K721" s="95" t="s">
        <v>883</v>
      </c>
      <c r="L721" s="97">
        <v>14</v>
      </c>
      <c r="M721" s="95" t="s">
        <v>884</v>
      </c>
      <c r="N721" s="97">
        <v>4</v>
      </c>
    </row>
    <row r="722" spans="1:14">
      <c r="A722" s="98" t="s">
        <v>885</v>
      </c>
      <c r="B722" s="99" t="s">
        <v>877</v>
      </c>
      <c r="C722" s="99" t="s">
        <v>878</v>
      </c>
      <c r="D722" s="98" t="s">
        <v>879</v>
      </c>
      <c r="E722" s="98" t="s">
        <v>886</v>
      </c>
      <c r="F722" s="100">
        <v>85</v>
      </c>
      <c r="G722" s="98" t="s">
        <v>887</v>
      </c>
      <c r="H722" s="100">
        <v>30</v>
      </c>
      <c r="I722" s="98" t="s">
        <v>888</v>
      </c>
      <c r="J722" s="100">
        <v>68</v>
      </c>
      <c r="K722" s="98" t="s">
        <v>889</v>
      </c>
      <c r="L722" s="100">
        <v>15</v>
      </c>
      <c r="M722" s="98" t="s">
        <v>890</v>
      </c>
      <c r="N722" s="100">
        <v>6</v>
      </c>
    </row>
    <row r="723" spans="1:14">
      <c r="A723" s="101" t="s">
        <v>891</v>
      </c>
      <c r="B723" s="102" t="s">
        <v>892</v>
      </c>
      <c r="C723" s="102" t="s">
        <v>893</v>
      </c>
      <c r="D723" s="101" t="s">
        <v>894</v>
      </c>
      <c r="E723" s="101" t="s">
        <v>895</v>
      </c>
      <c r="F723" s="103">
        <v>264</v>
      </c>
      <c r="G723" s="101" t="s">
        <v>896</v>
      </c>
      <c r="H723" s="103">
        <v>265</v>
      </c>
      <c r="I723" s="101" t="s">
        <v>897</v>
      </c>
      <c r="J723" s="103">
        <v>277</v>
      </c>
      <c r="K723" s="101" t="s">
        <v>898</v>
      </c>
      <c r="L723" s="103">
        <v>282</v>
      </c>
      <c r="M723" s="101" t="s">
        <v>899</v>
      </c>
      <c r="N723" s="103">
        <v>234</v>
      </c>
    </row>
    <row r="724" spans="1:14">
      <c r="A724" s="91" t="s">
        <v>900</v>
      </c>
      <c r="B724" s="92" t="s">
        <v>901</v>
      </c>
      <c r="C724" s="104">
        <v>45</v>
      </c>
      <c r="D724" s="105">
        <v>0.26</v>
      </c>
      <c r="E724" s="91" t="s">
        <v>902</v>
      </c>
      <c r="F724" s="94">
        <v>6900</v>
      </c>
      <c r="G724" s="91" t="s">
        <v>903</v>
      </c>
      <c r="H724" s="94">
        <v>4660</v>
      </c>
      <c r="I724" s="91" t="s">
        <v>904</v>
      </c>
      <c r="J724" s="94">
        <v>6890</v>
      </c>
      <c r="K724" s="91" t="s">
        <v>905</v>
      </c>
      <c r="L724" s="94">
        <v>4890</v>
      </c>
      <c r="M724" s="91" t="s">
        <v>906</v>
      </c>
      <c r="N724" s="94">
        <v>2340</v>
      </c>
    </row>
    <row r="725" spans="1:14">
      <c r="A725" s="95" t="s">
        <v>907</v>
      </c>
      <c r="B725" s="96" t="s">
        <v>908</v>
      </c>
      <c r="C725" s="106">
        <v>100</v>
      </c>
      <c r="D725" s="107">
        <v>0.32</v>
      </c>
      <c r="E725" s="95" t="s">
        <v>909</v>
      </c>
      <c r="F725" s="108">
        <v>10800</v>
      </c>
      <c r="G725" s="95" t="s">
        <v>910</v>
      </c>
      <c r="H725" s="108">
        <v>10200</v>
      </c>
      <c r="I725" s="95" t="s">
        <v>911</v>
      </c>
      <c r="J725" s="108">
        <v>11300</v>
      </c>
      <c r="K725" s="95" t="s">
        <v>912</v>
      </c>
      <c r="L725" s="108">
        <v>11000</v>
      </c>
      <c r="M725" s="95" t="s">
        <v>913</v>
      </c>
      <c r="N725" s="97">
        <v>8450</v>
      </c>
    </row>
    <row r="726" spans="1:14">
      <c r="A726" s="98" t="s">
        <v>914</v>
      </c>
      <c r="B726" s="99" t="s">
        <v>915</v>
      </c>
      <c r="C726" s="109">
        <v>640</v>
      </c>
      <c r="D726" s="110">
        <v>0.25</v>
      </c>
      <c r="E726" s="98" t="s">
        <v>916</v>
      </c>
      <c r="F726" s="111">
        <v>10900</v>
      </c>
      <c r="G726" s="98" t="s">
        <v>917</v>
      </c>
      <c r="H726" s="111">
        <v>13900</v>
      </c>
      <c r="I726" s="98" t="s">
        <v>918</v>
      </c>
      <c r="J726" s="111">
        <v>11700</v>
      </c>
      <c r="K726" s="98" t="s">
        <v>919</v>
      </c>
      <c r="L726" s="111">
        <v>14200</v>
      </c>
      <c r="M726" s="98" t="s">
        <v>920</v>
      </c>
      <c r="N726" s="111">
        <v>15900</v>
      </c>
    </row>
    <row r="727" spans="1:14">
      <c r="A727" s="95" t="s">
        <v>921</v>
      </c>
      <c r="B727" s="112" t="s">
        <v>922</v>
      </c>
      <c r="C727" s="113">
        <v>85</v>
      </c>
      <c r="D727" s="107">
        <v>0.3</v>
      </c>
      <c r="E727" s="95" t="s">
        <v>923</v>
      </c>
      <c r="F727" s="97">
        <v>6490</v>
      </c>
      <c r="G727" s="95" t="s">
        <v>924</v>
      </c>
      <c r="H727" s="97">
        <v>5820</v>
      </c>
      <c r="I727" s="95" t="s">
        <v>925</v>
      </c>
      <c r="J727" s="97">
        <v>6730</v>
      </c>
      <c r="K727" s="95" t="s">
        <v>926</v>
      </c>
      <c r="L727" s="97">
        <v>6250</v>
      </c>
      <c r="M727" s="95" t="s">
        <v>927</v>
      </c>
      <c r="N727" s="97">
        <v>4470</v>
      </c>
    </row>
    <row r="728" spans="1:14">
      <c r="A728" s="98" t="s">
        <v>928</v>
      </c>
      <c r="B728" s="114" t="s">
        <v>929</v>
      </c>
      <c r="C728" s="109">
        <v>190</v>
      </c>
      <c r="D728" s="110">
        <v>0.31</v>
      </c>
      <c r="E728" s="98" t="s">
        <v>930</v>
      </c>
      <c r="F728" s="100">
        <v>7710</v>
      </c>
      <c r="G728" s="98" t="s">
        <v>931</v>
      </c>
      <c r="H728" s="100">
        <v>8590</v>
      </c>
      <c r="I728" s="98" t="s">
        <v>932</v>
      </c>
      <c r="J728" s="100">
        <v>8190</v>
      </c>
      <c r="K728" s="98" t="s">
        <v>933</v>
      </c>
      <c r="L728" s="100">
        <v>9020</v>
      </c>
      <c r="M728" s="98" t="s">
        <v>934</v>
      </c>
      <c r="N728" s="100">
        <v>8550</v>
      </c>
    </row>
    <row r="729" spans="1:14">
      <c r="A729" s="101" t="s">
        <v>935</v>
      </c>
      <c r="B729" s="115" t="s">
        <v>936</v>
      </c>
      <c r="C729" s="116">
        <v>1020</v>
      </c>
      <c r="D729" s="117">
        <v>0.2</v>
      </c>
      <c r="E729" s="101" t="s">
        <v>937</v>
      </c>
      <c r="F729" s="103">
        <v>5860</v>
      </c>
      <c r="G729" s="101" t="s">
        <v>938</v>
      </c>
      <c r="H729" s="103">
        <v>7670</v>
      </c>
      <c r="I729" s="101" t="s">
        <v>939</v>
      </c>
      <c r="J729" s="103">
        <v>6310</v>
      </c>
      <c r="K729" s="101" t="s">
        <v>940</v>
      </c>
      <c r="L729" s="103">
        <v>7810</v>
      </c>
      <c r="M729" s="101" t="s">
        <v>941</v>
      </c>
      <c r="N729" s="103">
        <v>8980</v>
      </c>
    </row>
    <row r="730" spans="1:14">
      <c r="A730" s="91" t="s">
        <v>942</v>
      </c>
      <c r="B730" s="92" t="s">
        <v>943</v>
      </c>
      <c r="C730" s="104">
        <v>1.7</v>
      </c>
      <c r="D730" s="105">
        <v>0.15</v>
      </c>
      <c r="E730" s="91" t="s">
        <v>944</v>
      </c>
      <c r="F730" s="94">
        <v>543</v>
      </c>
      <c r="G730" s="91" t="s">
        <v>944</v>
      </c>
      <c r="H730" s="94">
        <v>148</v>
      </c>
      <c r="I730" s="91" t="s">
        <v>945</v>
      </c>
      <c r="J730" s="94">
        <v>192</v>
      </c>
      <c r="K730" s="91" t="s">
        <v>946</v>
      </c>
      <c r="L730" s="94">
        <v>26</v>
      </c>
      <c r="M730" s="91" t="s">
        <v>947</v>
      </c>
      <c r="N730" s="94">
        <v>20</v>
      </c>
    </row>
    <row r="731" spans="1:14">
      <c r="A731" s="95" t="s">
        <v>948</v>
      </c>
      <c r="B731" s="96" t="s">
        <v>949</v>
      </c>
      <c r="C731" s="113">
        <v>11.9</v>
      </c>
      <c r="D731" s="107">
        <v>0.21</v>
      </c>
      <c r="E731" s="95" t="s">
        <v>950</v>
      </c>
      <c r="F731" s="97">
        <v>5280</v>
      </c>
      <c r="G731" s="95" t="s">
        <v>923</v>
      </c>
      <c r="H731" s="97">
        <v>1760</v>
      </c>
      <c r="I731" s="95" t="s">
        <v>951</v>
      </c>
      <c r="J731" s="97">
        <v>4200</v>
      </c>
      <c r="K731" s="95" t="s">
        <v>952</v>
      </c>
      <c r="L731" s="97">
        <v>832</v>
      </c>
      <c r="M731" s="95" t="s">
        <v>953</v>
      </c>
      <c r="N731" s="97">
        <v>262</v>
      </c>
    </row>
    <row r="732" spans="1:14">
      <c r="A732" s="98" t="s">
        <v>954</v>
      </c>
      <c r="B732" s="114" t="s">
        <v>955</v>
      </c>
      <c r="C732" s="118">
        <v>1</v>
      </c>
      <c r="D732" s="110">
        <v>0.17</v>
      </c>
      <c r="E732" s="98" t="s">
        <v>956</v>
      </c>
      <c r="F732" s="100">
        <v>218</v>
      </c>
      <c r="G732" s="98" t="s">
        <v>956</v>
      </c>
      <c r="H732" s="100">
        <v>59</v>
      </c>
      <c r="I732" s="98" t="s">
        <v>957</v>
      </c>
      <c r="J732" s="100">
        <v>70</v>
      </c>
      <c r="K732" s="98" t="s">
        <v>958</v>
      </c>
      <c r="L732" s="100">
        <v>10</v>
      </c>
      <c r="M732" s="98" t="s">
        <v>959</v>
      </c>
      <c r="N732" s="100">
        <v>8</v>
      </c>
    </row>
    <row r="733" spans="1:14">
      <c r="A733" s="95" t="s">
        <v>960</v>
      </c>
      <c r="B733" s="112" t="s">
        <v>961</v>
      </c>
      <c r="C733" s="113">
        <v>3.4</v>
      </c>
      <c r="D733" s="107">
        <v>0.21</v>
      </c>
      <c r="E733" s="95" t="s">
        <v>962</v>
      </c>
      <c r="F733" s="97">
        <v>945</v>
      </c>
      <c r="G733" s="95" t="s">
        <v>963</v>
      </c>
      <c r="H733" s="97">
        <v>258</v>
      </c>
      <c r="I733" s="95" t="s">
        <v>964</v>
      </c>
      <c r="J733" s="97">
        <v>426</v>
      </c>
      <c r="K733" s="95" t="s">
        <v>965</v>
      </c>
      <c r="L733" s="97">
        <v>48</v>
      </c>
      <c r="M733" s="95" t="s">
        <v>966</v>
      </c>
      <c r="N733" s="97">
        <v>36</v>
      </c>
    </row>
    <row r="734" spans="1:14">
      <c r="A734" s="98" t="s">
        <v>967</v>
      </c>
      <c r="B734" s="114" t="s">
        <v>968</v>
      </c>
      <c r="C734" s="118">
        <v>1.3</v>
      </c>
      <c r="D734" s="110">
        <v>0.15</v>
      </c>
      <c r="E734" s="98" t="s">
        <v>969</v>
      </c>
      <c r="F734" s="100">
        <v>292</v>
      </c>
      <c r="G734" s="98" t="s">
        <v>969</v>
      </c>
      <c r="H734" s="100">
        <v>79</v>
      </c>
      <c r="I734" s="98" t="s">
        <v>970</v>
      </c>
      <c r="J734" s="100">
        <v>98</v>
      </c>
      <c r="K734" s="98" t="s">
        <v>971</v>
      </c>
      <c r="L734" s="100">
        <v>14</v>
      </c>
      <c r="M734" s="98" t="s">
        <v>972</v>
      </c>
      <c r="N734" s="100">
        <v>11</v>
      </c>
    </row>
    <row r="735" spans="1:14">
      <c r="A735" s="95" t="s">
        <v>973</v>
      </c>
      <c r="B735" s="112" t="s">
        <v>974</v>
      </c>
      <c r="C735" s="113">
        <v>4</v>
      </c>
      <c r="D735" s="107">
        <v>0.23</v>
      </c>
      <c r="E735" s="95" t="s">
        <v>975</v>
      </c>
      <c r="F735" s="97">
        <v>1350</v>
      </c>
      <c r="G735" s="95" t="s">
        <v>976</v>
      </c>
      <c r="H735" s="97">
        <v>370</v>
      </c>
      <c r="I735" s="95" t="s">
        <v>977</v>
      </c>
      <c r="J735" s="97">
        <v>659</v>
      </c>
      <c r="K735" s="95" t="s">
        <v>978</v>
      </c>
      <c r="L735" s="97">
        <v>72</v>
      </c>
      <c r="M735" s="95" t="s">
        <v>979</v>
      </c>
      <c r="N735" s="97">
        <v>51</v>
      </c>
    </row>
    <row r="736" spans="1:14">
      <c r="A736" s="98" t="s">
        <v>980</v>
      </c>
      <c r="B736" s="114" t="s">
        <v>981</v>
      </c>
      <c r="C736" s="118">
        <v>5.9</v>
      </c>
      <c r="D736" s="110">
        <v>0.2</v>
      </c>
      <c r="E736" s="98" t="s">
        <v>982</v>
      </c>
      <c r="F736" s="100">
        <v>1870</v>
      </c>
      <c r="G736" s="98" t="s">
        <v>983</v>
      </c>
      <c r="H736" s="100">
        <v>527</v>
      </c>
      <c r="I736" s="98" t="s">
        <v>984</v>
      </c>
      <c r="J736" s="100">
        <v>1120</v>
      </c>
      <c r="K736" s="98" t="s">
        <v>985</v>
      </c>
      <c r="L736" s="100">
        <v>121</v>
      </c>
      <c r="M736" s="98" t="s">
        <v>986</v>
      </c>
      <c r="N736" s="100">
        <v>74</v>
      </c>
    </row>
    <row r="737" spans="1:14">
      <c r="A737" s="95" t="s">
        <v>987</v>
      </c>
      <c r="B737" s="112" t="s">
        <v>988</v>
      </c>
      <c r="C737" s="113">
        <v>4.3</v>
      </c>
      <c r="D737" s="107">
        <v>0.17</v>
      </c>
      <c r="E737" s="95" t="s">
        <v>989</v>
      </c>
      <c r="F737" s="97">
        <v>1230</v>
      </c>
      <c r="G737" s="95" t="s">
        <v>990</v>
      </c>
      <c r="H737" s="97">
        <v>338</v>
      </c>
      <c r="I737" s="95" t="s">
        <v>991</v>
      </c>
      <c r="J737" s="97">
        <v>624</v>
      </c>
      <c r="K737" s="95" t="s">
        <v>992</v>
      </c>
      <c r="L737" s="97">
        <v>67</v>
      </c>
      <c r="M737" s="95" t="s">
        <v>993</v>
      </c>
      <c r="N737" s="97">
        <v>47</v>
      </c>
    </row>
    <row r="738" spans="1:14">
      <c r="A738" s="98" t="s">
        <v>994</v>
      </c>
      <c r="B738" s="114" t="s">
        <v>995</v>
      </c>
      <c r="C738" s="118">
        <v>9.1999999999999993</v>
      </c>
      <c r="D738" s="110">
        <v>0.16</v>
      </c>
      <c r="E738" s="98" t="s">
        <v>996</v>
      </c>
      <c r="F738" s="100">
        <v>2550</v>
      </c>
      <c r="G738" s="98" t="s">
        <v>997</v>
      </c>
      <c r="H738" s="100">
        <v>782</v>
      </c>
      <c r="I738" s="98" t="s">
        <v>998</v>
      </c>
      <c r="J738" s="100">
        <v>1850</v>
      </c>
      <c r="K738" s="98" t="s">
        <v>999</v>
      </c>
      <c r="L738" s="100">
        <v>271</v>
      </c>
      <c r="M738" s="98" t="s">
        <v>1000</v>
      </c>
      <c r="N738" s="100">
        <v>111</v>
      </c>
    </row>
    <row r="739" spans="1:14">
      <c r="A739" s="95" t="s">
        <v>1001</v>
      </c>
      <c r="B739" s="112" t="s">
        <v>1002</v>
      </c>
      <c r="C739" s="113">
        <v>17.2</v>
      </c>
      <c r="D739" s="107">
        <v>0.19</v>
      </c>
      <c r="E739" s="95" t="s">
        <v>1003</v>
      </c>
      <c r="F739" s="97">
        <v>5020</v>
      </c>
      <c r="G739" s="95" t="s">
        <v>1004</v>
      </c>
      <c r="H739" s="97">
        <v>1980</v>
      </c>
      <c r="I739" s="95" t="s">
        <v>905</v>
      </c>
      <c r="J739" s="97">
        <v>4390</v>
      </c>
      <c r="K739" s="95" t="s">
        <v>1005</v>
      </c>
      <c r="L739" s="97">
        <v>1370</v>
      </c>
      <c r="M739" s="95" t="s">
        <v>1006</v>
      </c>
      <c r="N739" s="97">
        <v>356</v>
      </c>
    </row>
    <row r="740" spans="1:14">
      <c r="A740" s="98" t="s">
        <v>1007</v>
      </c>
      <c r="B740" s="114" t="s">
        <v>1008</v>
      </c>
      <c r="C740" s="118">
        <v>1.9</v>
      </c>
      <c r="D740" s="110">
        <v>0.22</v>
      </c>
      <c r="E740" s="98" t="s">
        <v>1009</v>
      </c>
      <c r="F740" s="100">
        <v>469</v>
      </c>
      <c r="G740" s="98" t="s">
        <v>1009</v>
      </c>
      <c r="H740" s="100">
        <v>127</v>
      </c>
      <c r="I740" s="98" t="s">
        <v>1010</v>
      </c>
      <c r="J740" s="100">
        <v>170</v>
      </c>
      <c r="K740" s="98" t="s">
        <v>1011</v>
      </c>
      <c r="L740" s="100">
        <v>22</v>
      </c>
      <c r="M740" s="98" t="s">
        <v>1012</v>
      </c>
      <c r="N740" s="100">
        <v>18</v>
      </c>
    </row>
    <row r="741" spans="1:14">
      <c r="A741" s="95" t="s">
        <v>1013</v>
      </c>
      <c r="B741" s="112" t="s">
        <v>1014</v>
      </c>
      <c r="C741" s="113">
        <v>5.9</v>
      </c>
      <c r="D741" s="107">
        <v>0.28999999999999998</v>
      </c>
      <c r="E741" s="95" t="s">
        <v>1015</v>
      </c>
      <c r="F741" s="97">
        <v>1860</v>
      </c>
      <c r="G741" s="95" t="s">
        <v>1016</v>
      </c>
      <c r="H741" s="97">
        <v>525</v>
      </c>
      <c r="I741" s="95" t="s">
        <v>1017</v>
      </c>
      <c r="J741" s="97">
        <v>1110</v>
      </c>
      <c r="K741" s="95" t="s">
        <v>1018</v>
      </c>
      <c r="L741" s="97">
        <v>120</v>
      </c>
      <c r="M741" s="95" t="s">
        <v>1019</v>
      </c>
      <c r="N741" s="97">
        <v>73</v>
      </c>
    </row>
    <row r="742" spans="1:14" ht="19.5">
      <c r="A742" s="119" t="s">
        <v>1020</v>
      </c>
      <c r="B742" s="119" t="s">
        <v>1021</v>
      </c>
      <c r="C742" s="120" t="s">
        <v>1022</v>
      </c>
      <c r="D742" s="121">
        <v>0.04</v>
      </c>
      <c r="E742" s="120" t="s">
        <v>1023</v>
      </c>
      <c r="F742" s="122">
        <v>5</v>
      </c>
      <c r="G742" s="120" t="s">
        <v>1023</v>
      </c>
      <c r="H742" s="122">
        <v>1</v>
      </c>
      <c r="I742" s="120" t="s">
        <v>1024</v>
      </c>
      <c r="J742" s="122">
        <v>2</v>
      </c>
      <c r="K742" s="120" t="s">
        <v>1025</v>
      </c>
      <c r="L742" s="123" t="s">
        <v>1026</v>
      </c>
      <c r="M742" s="120" t="s">
        <v>1027</v>
      </c>
      <c r="N742" s="123" t="s">
        <v>1026</v>
      </c>
    </row>
    <row r="743" spans="1:14">
      <c r="A743" s="91" t="s">
        <v>1028</v>
      </c>
      <c r="B743" s="92" t="s">
        <v>1029</v>
      </c>
      <c r="C743" s="124">
        <v>222</v>
      </c>
      <c r="D743" s="105">
        <v>0.18</v>
      </c>
      <c r="E743" s="91" t="s">
        <v>1030</v>
      </c>
      <c r="F743" s="125">
        <v>10800</v>
      </c>
      <c r="G743" s="91" t="s">
        <v>1031</v>
      </c>
      <c r="H743" s="125">
        <v>12400</v>
      </c>
      <c r="I743" s="91" t="s">
        <v>1032</v>
      </c>
      <c r="J743" s="125">
        <v>11500</v>
      </c>
      <c r="K743" s="91" t="s">
        <v>918</v>
      </c>
      <c r="L743" s="125">
        <v>13000</v>
      </c>
      <c r="M743" s="91" t="s">
        <v>1033</v>
      </c>
      <c r="N743" s="125">
        <v>12700</v>
      </c>
    </row>
    <row r="744" spans="1:14">
      <c r="A744" s="95" t="s">
        <v>1034</v>
      </c>
      <c r="B744" s="96" t="s">
        <v>1035</v>
      </c>
      <c r="C744" s="113">
        <v>5.2</v>
      </c>
      <c r="D744" s="107">
        <v>0.11</v>
      </c>
      <c r="E744" s="95" t="s">
        <v>1036</v>
      </c>
      <c r="F744" s="126">
        <v>2430</v>
      </c>
      <c r="G744" s="95" t="s">
        <v>1037</v>
      </c>
      <c r="H744" s="126">
        <v>677</v>
      </c>
      <c r="I744" s="95" t="s">
        <v>1038</v>
      </c>
      <c r="J744" s="127">
        <v>1360</v>
      </c>
      <c r="K744" s="95" t="s">
        <v>1039</v>
      </c>
      <c r="L744" s="126">
        <v>145</v>
      </c>
      <c r="M744" s="95" t="s">
        <v>1040</v>
      </c>
      <c r="N744" s="126">
        <v>94</v>
      </c>
    </row>
    <row r="745" spans="1:14">
      <c r="A745" s="98" t="s">
        <v>1041</v>
      </c>
      <c r="B745" s="99" t="s">
        <v>1042</v>
      </c>
      <c r="C745" s="118">
        <v>2.8</v>
      </c>
      <c r="D745" s="110">
        <v>0.02</v>
      </c>
      <c r="E745" s="98" t="s">
        <v>1043</v>
      </c>
      <c r="F745" s="128">
        <v>427</v>
      </c>
      <c r="G745" s="98" t="s">
        <v>1043</v>
      </c>
      <c r="H745" s="128">
        <v>116</v>
      </c>
      <c r="I745" s="98" t="s">
        <v>1044</v>
      </c>
      <c r="J745" s="128">
        <v>177</v>
      </c>
      <c r="K745" s="98" t="s">
        <v>1045</v>
      </c>
      <c r="L745" s="128">
        <v>21</v>
      </c>
      <c r="M745" s="98" t="s">
        <v>1046</v>
      </c>
      <c r="N745" s="128">
        <v>16</v>
      </c>
    </row>
    <row r="746" spans="1:14">
      <c r="A746" s="95" t="s">
        <v>1047</v>
      </c>
      <c r="B746" s="112" t="s">
        <v>1048</v>
      </c>
      <c r="C746" s="113">
        <v>28.2</v>
      </c>
      <c r="D746" s="107">
        <v>0.23</v>
      </c>
      <c r="E746" s="95" t="s">
        <v>1049</v>
      </c>
      <c r="F746" s="126">
        <v>6090</v>
      </c>
      <c r="G746" s="95" t="s">
        <v>1050</v>
      </c>
      <c r="H746" s="127">
        <v>3170</v>
      </c>
      <c r="I746" s="95" t="s">
        <v>1051</v>
      </c>
      <c r="J746" s="127">
        <v>5800</v>
      </c>
      <c r="K746" s="95" t="s">
        <v>1052</v>
      </c>
      <c r="L746" s="126">
        <v>2980</v>
      </c>
      <c r="M746" s="95" t="s">
        <v>1053</v>
      </c>
      <c r="N746" s="126">
        <v>967</v>
      </c>
    </row>
    <row r="747" spans="1:14">
      <c r="A747" s="98" t="s">
        <v>1054</v>
      </c>
      <c r="B747" s="114" t="s">
        <v>1055</v>
      </c>
      <c r="C747" s="118">
        <v>9.6999999999999993</v>
      </c>
      <c r="D747" s="110">
        <v>0.19</v>
      </c>
      <c r="E747" s="98" t="s">
        <v>1056</v>
      </c>
      <c r="F747" s="128">
        <v>3580</v>
      </c>
      <c r="G747" s="98" t="s">
        <v>1057</v>
      </c>
      <c r="H747" s="129">
        <v>1120</v>
      </c>
      <c r="I747" s="98" t="s">
        <v>1058</v>
      </c>
      <c r="J747" s="129">
        <v>2660</v>
      </c>
      <c r="K747" s="98" t="s">
        <v>1059</v>
      </c>
      <c r="L747" s="128">
        <v>412</v>
      </c>
      <c r="M747" s="98" t="s">
        <v>1060</v>
      </c>
      <c r="N747" s="128">
        <v>160</v>
      </c>
    </row>
    <row r="748" spans="1:14">
      <c r="A748" s="95" t="s">
        <v>1061</v>
      </c>
      <c r="B748" s="112" t="s">
        <v>1062</v>
      </c>
      <c r="C748" s="113">
        <v>13.4</v>
      </c>
      <c r="D748" s="107">
        <v>0.16</v>
      </c>
      <c r="E748" s="95" t="s">
        <v>1063</v>
      </c>
      <c r="F748" s="126">
        <v>3710</v>
      </c>
      <c r="G748" s="95" t="s">
        <v>1064</v>
      </c>
      <c r="H748" s="127">
        <v>1300</v>
      </c>
      <c r="I748" s="95" t="s">
        <v>880</v>
      </c>
      <c r="J748" s="127">
        <v>3050</v>
      </c>
      <c r="K748" s="95" t="s">
        <v>1065</v>
      </c>
      <c r="L748" s="126">
        <v>703</v>
      </c>
      <c r="M748" s="95" t="s">
        <v>1066</v>
      </c>
      <c r="N748" s="126">
        <v>201</v>
      </c>
    </row>
    <row r="749" spans="1:14">
      <c r="A749" s="98" t="s">
        <v>1067</v>
      </c>
      <c r="B749" s="114" t="s">
        <v>1068</v>
      </c>
      <c r="C749" s="118">
        <v>3.5</v>
      </c>
      <c r="D749" s="110">
        <v>0.13</v>
      </c>
      <c r="E749" s="98" t="s">
        <v>1069</v>
      </c>
      <c r="F749" s="128">
        <v>1200</v>
      </c>
      <c r="G749" s="98" t="s">
        <v>1070</v>
      </c>
      <c r="H749" s="128">
        <v>328</v>
      </c>
      <c r="I749" s="98" t="s">
        <v>1071</v>
      </c>
      <c r="J749" s="128">
        <v>549</v>
      </c>
      <c r="K749" s="98" t="s">
        <v>1072</v>
      </c>
      <c r="L749" s="128">
        <v>62</v>
      </c>
      <c r="M749" s="98" t="s">
        <v>871</v>
      </c>
      <c r="N749" s="128">
        <v>46</v>
      </c>
    </row>
    <row r="750" spans="1:14">
      <c r="A750" s="95" t="s">
        <v>1073</v>
      </c>
      <c r="B750" s="96" t="s">
        <v>1074</v>
      </c>
      <c r="C750" s="113">
        <v>47.1</v>
      </c>
      <c r="D750" s="107">
        <v>0.16</v>
      </c>
      <c r="E750" s="95" t="s">
        <v>1075</v>
      </c>
      <c r="F750" s="126">
        <v>6940</v>
      </c>
      <c r="G750" s="95" t="s">
        <v>1076</v>
      </c>
      <c r="H750" s="127">
        <v>4800</v>
      </c>
      <c r="I750" s="95" t="s">
        <v>1077</v>
      </c>
      <c r="J750" s="127">
        <v>6960</v>
      </c>
      <c r="K750" s="95" t="s">
        <v>1078</v>
      </c>
      <c r="L750" s="126">
        <v>5060</v>
      </c>
      <c r="M750" s="95" t="s">
        <v>1079</v>
      </c>
      <c r="N750" s="127">
        <v>2500</v>
      </c>
    </row>
    <row r="751" spans="1:14">
      <c r="A751" s="98" t="s">
        <v>1080</v>
      </c>
      <c r="B751" s="114" t="s">
        <v>1081</v>
      </c>
      <c r="C751" s="118">
        <v>0.4</v>
      </c>
      <c r="D751" s="110">
        <v>0.04</v>
      </c>
      <c r="E751" s="98" t="s">
        <v>1082</v>
      </c>
      <c r="F751" s="128">
        <v>60</v>
      </c>
      <c r="G751" s="98" t="s">
        <v>1082</v>
      </c>
      <c r="H751" s="128">
        <v>16</v>
      </c>
      <c r="I751" s="98" t="s">
        <v>1083</v>
      </c>
      <c r="J751" s="128">
        <v>18</v>
      </c>
      <c r="K751" s="98" t="s">
        <v>1084</v>
      </c>
      <c r="L751" s="128">
        <v>3</v>
      </c>
      <c r="M751" s="98" t="s">
        <v>1085</v>
      </c>
      <c r="N751" s="128">
        <v>2</v>
      </c>
    </row>
    <row r="752" spans="1:14">
      <c r="A752" s="95" t="s">
        <v>1086</v>
      </c>
      <c r="B752" s="112" t="s">
        <v>1087</v>
      </c>
      <c r="C752" s="113">
        <v>1.5</v>
      </c>
      <c r="D752" s="107">
        <v>0.1</v>
      </c>
      <c r="E752" s="95" t="s">
        <v>1088</v>
      </c>
      <c r="F752" s="126">
        <v>506</v>
      </c>
      <c r="G752" s="95" t="s">
        <v>1088</v>
      </c>
      <c r="H752" s="126">
        <v>138</v>
      </c>
      <c r="I752" s="95" t="s">
        <v>1089</v>
      </c>
      <c r="J752" s="126">
        <v>174</v>
      </c>
      <c r="K752" s="95" t="s">
        <v>1090</v>
      </c>
      <c r="L752" s="126">
        <v>24</v>
      </c>
      <c r="M752" s="95" t="s">
        <v>1091</v>
      </c>
      <c r="N752" s="126">
        <v>19</v>
      </c>
    </row>
    <row r="753" spans="1:14">
      <c r="A753" s="98" t="s">
        <v>1092</v>
      </c>
      <c r="B753" s="114" t="s">
        <v>1093</v>
      </c>
      <c r="C753" s="98" t="s">
        <v>1094</v>
      </c>
      <c r="D753" s="110">
        <v>0.02</v>
      </c>
      <c r="E753" s="98" t="s">
        <v>1095</v>
      </c>
      <c r="F753" s="128">
        <v>13</v>
      </c>
      <c r="G753" s="98" t="s">
        <v>1095</v>
      </c>
      <c r="H753" s="128">
        <v>4</v>
      </c>
      <c r="I753" s="98" t="s">
        <v>1096</v>
      </c>
      <c r="J753" s="128">
        <v>4</v>
      </c>
      <c r="K753" s="98" t="s">
        <v>1097</v>
      </c>
      <c r="L753" s="130" t="s">
        <v>1098</v>
      </c>
      <c r="M753" s="98" t="s">
        <v>1099</v>
      </c>
      <c r="N753" s="130" t="s">
        <v>1098</v>
      </c>
    </row>
    <row r="754" spans="1:14">
      <c r="A754" s="95" t="s">
        <v>1100</v>
      </c>
      <c r="B754" s="112" t="s">
        <v>1101</v>
      </c>
      <c r="C754" s="113">
        <v>28.2</v>
      </c>
      <c r="D754" s="107">
        <v>0.27</v>
      </c>
      <c r="E754" s="95" t="s">
        <v>1102</v>
      </c>
      <c r="F754" s="126">
        <v>5080</v>
      </c>
      <c r="G754" s="95" t="s">
        <v>1103</v>
      </c>
      <c r="H754" s="127">
        <v>2640</v>
      </c>
      <c r="I754" s="95" t="s">
        <v>1104</v>
      </c>
      <c r="J754" s="127">
        <v>4830</v>
      </c>
      <c r="K754" s="95" t="s">
        <v>1105</v>
      </c>
      <c r="L754" s="126">
        <v>2480</v>
      </c>
      <c r="M754" s="95" t="s">
        <v>1106</v>
      </c>
      <c r="N754" s="126">
        <v>806</v>
      </c>
    </row>
    <row r="755" spans="1:14">
      <c r="A755" s="98" t="s">
        <v>1107</v>
      </c>
      <c r="B755" s="114" t="s">
        <v>1108</v>
      </c>
      <c r="C755" s="118">
        <v>38.9</v>
      </c>
      <c r="D755" s="110">
        <v>0.26</v>
      </c>
      <c r="E755" s="98" t="s">
        <v>1109</v>
      </c>
      <c r="F755" s="128">
        <v>5360</v>
      </c>
      <c r="G755" s="98" t="s">
        <v>1110</v>
      </c>
      <c r="H755" s="129">
        <v>3350</v>
      </c>
      <c r="I755" s="98" t="s">
        <v>1111</v>
      </c>
      <c r="J755" s="129">
        <v>5280</v>
      </c>
      <c r="K755" s="98" t="s">
        <v>1112</v>
      </c>
      <c r="L755" s="128">
        <v>3440</v>
      </c>
      <c r="M755" s="98" t="s">
        <v>1113</v>
      </c>
      <c r="N755" s="129">
        <v>1460</v>
      </c>
    </row>
    <row r="756" spans="1:14">
      <c r="A756" s="95" t="s">
        <v>1114</v>
      </c>
      <c r="B756" s="112" t="s">
        <v>1115</v>
      </c>
      <c r="C756" s="113">
        <v>13.1</v>
      </c>
      <c r="D756" s="107">
        <v>0.23</v>
      </c>
      <c r="E756" s="95" t="s">
        <v>1116</v>
      </c>
      <c r="F756" s="126">
        <v>3480</v>
      </c>
      <c r="G756" s="95" t="s">
        <v>1117</v>
      </c>
      <c r="H756" s="127">
        <v>1210</v>
      </c>
      <c r="I756" s="95" t="s">
        <v>1118</v>
      </c>
      <c r="J756" s="127">
        <v>2840</v>
      </c>
      <c r="K756" s="95" t="s">
        <v>1119</v>
      </c>
      <c r="L756" s="126">
        <v>636</v>
      </c>
      <c r="M756" s="95" t="s">
        <v>1120</v>
      </c>
      <c r="N756" s="126">
        <v>185</v>
      </c>
    </row>
    <row r="757" spans="1:14">
      <c r="A757" s="98" t="s">
        <v>1121</v>
      </c>
      <c r="B757" s="114" t="s">
        <v>1122</v>
      </c>
      <c r="C757" s="118">
        <v>11</v>
      </c>
      <c r="D757" s="99" t="s">
        <v>1123</v>
      </c>
      <c r="E757" s="98" t="s">
        <v>1124</v>
      </c>
      <c r="F757" s="128">
        <v>4110</v>
      </c>
      <c r="G757" s="98" t="s">
        <v>1125</v>
      </c>
      <c r="H757" s="129">
        <v>1330</v>
      </c>
      <c r="I757" s="98" t="s">
        <v>1126</v>
      </c>
      <c r="J757" s="129">
        <v>3190</v>
      </c>
      <c r="K757" s="98" t="s">
        <v>1127</v>
      </c>
      <c r="L757" s="128">
        <v>573</v>
      </c>
      <c r="M757" s="98" t="s">
        <v>1128</v>
      </c>
      <c r="N757" s="128">
        <v>195</v>
      </c>
    </row>
    <row r="758" spans="1:14">
      <c r="A758" s="95" t="s">
        <v>1129</v>
      </c>
      <c r="B758" s="112" t="s">
        <v>1130</v>
      </c>
      <c r="C758" s="106">
        <v>242</v>
      </c>
      <c r="D758" s="107">
        <v>0.24</v>
      </c>
      <c r="E758" s="95" t="s">
        <v>1075</v>
      </c>
      <c r="F758" s="126">
        <v>6940</v>
      </c>
      <c r="G758" s="95" t="s">
        <v>1131</v>
      </c>
      <c r="H758" s="127">
        <v>8060</v>
      </c>
      <c r="I758" s="95" t="s">
        <v>1132</v>
      </c>
      <c r="J758" s="127">
        <v>7400</v>
      </c>
      <c r="K758" s="95" t="s">
        <v>1133</v>
      </c>
      <c r="L758" s="126">
        <v>8400</v>
      </c>
      <c r="M758" s="95" t="s">
        <v>1134</v>
      </c>
      <c r="N758" s="127">
        <v>8380</v>
      </c>
    </row>
    <row r="759" spans="1:14">
      <c r="A759" s="98" t="s">
        <v>1135</v>
      </c>
      <c r="B759" s="114" t="s">
        <v>1136</v>
      </c>
      <c r="C759" s="118">
        <v>6.5</v>
      </c>
      <c r="D759" s="99" t="s">
        <v>1137</v>
      </c>
      <c r="E759" s="98" t="s">
        <v>1138</v>
      </c>
      <c r="F759" s="128">
        <v>2510</v>
      </c>
      <c r="G759" s="98" t="s">
        <v>1139</v>
      </c>
      <c r="H759" s="128">
        <v>716</v>
      </c>
      <c r="I759" s="98" t="s">
        <v>1140</v>
      </c>
      <c r="J759" s="129">
        <v>1570</v>
      </c>
      <c r="K759" s="98" t="s">
        <v>1141</v>
      </c>
      <c r="L759" s="128">
        <v>176</v>
      </c>
      <c r="M759" s="98" t="s">
        <v>1142</v>
      </c>
      <c r="N759" s="128">
        <v>100</v>
      </c>
    </row>
    <row r="760" spans="1:14">
      <c r="A760" s="95" t="s">
        <v>1143</v>
      </c>
      <c r="B760" s="112" t="s">
        <v>1144</v>
      </c>
      <c r="C760" s="113">
        <v>47.1</v>
      </c>
      <c r="D760" s="107">
        <v>0.24</v>
      </c>
      <c r="E760" s="95" t="s">
        <v>1145</v>
      </c>
      <c r="F760" s="126">
        <v>6680</v>
      </c>
      <c r="G760" s="95" t="s">
        <v>1146</v>
      </c>
      <c r="H760" s="127">
        <v>4620</v>
      </c>
      <c r="I760" s="95" t="s">
        <v>1134</v>
      </c>
      <c r="J760" s="127">
        <v>6690</v>
      </c>
      <c r="K760" s="95" t="s">
        <v>1147</v>
      </c>
      <c r="L760" s="126">
        <v>4870</v>
      </c>
      <c r="M760" s="95" t="s">
        <v>1148</v>
      </c>
      <c r="N760" s="127">
        <v>2410</v>
      </c>
    </row>
    <row r="761" spans="1:14">
      <c r="A761" s="98" t="s">
        <v>1149</v>
      </c>
      <c r="B761" s="114" t="s">
        <v>1150</v>
      </c>
      <c r="C761" s="118">
        <v>3.2</v>
      </c>
      <c r="D761" s="99" t="s">
        <v>1151</v>
      </c>
      <c r="E761" s="98" t="s">
        <v>1152</v>
      </c>
      <c r="F761" s="128">
        <v>863</v>
      </c>
      <c r="G761" s="98" t="s">
        <v>1153</v>
      </c>
      <c r="H761" s="128">
        <v>235</v>
      </c>
      <c r="I761" s="98" t="s">
        <v>1154</v>
      </c>
      <c r="J761" s="128">
        <v>378</v>
      </c>
      <c r="K761" s="98" t="s">
        <v>1155</v>
      </c>
      <c r="L761" s="128">
        <v>44</v>
      </c>
      <c r="M761" s="98" t="s">
        <v>1156</v>
      </c>
      <c r="N761" s="128">
        <v>33</v>
      </c>
    </row>
    <row r="762" spans="1:14">
      <c r="A762" s="95" t="s">
        <v>1157</v>
      </c>
      <c r="B762" s="112" t="s">
        <v>1158</v>
      </c>
      <c r="C762" s="113">
        <v>3.1</v>
      </c>
      <c r="D762" s="96" t="s">
        <v>1159</v>
      </c>
      <c r="E762" s="95" t="s">
        <v>1160</v>
      </c>
      <c r="F762" s="126">
        <v>1070</v>
      </c>
      <c r="G762" s="95" t="s">
        <v>1160</v>
      </c>
      <c r="H762" s="126">
        <v>290</v>
      </c>
      <c r="I762" s="95" t="s">
        <v>1161</v>
      </c>
      <c r="J762" s="126">
        <v>460</v>
      </c>
      <c r="K762" s="95" t="s">
        <v>1162</v>
      </c>
      <c r="L762" s="126">
        <v>54</v>
      </c>
      <c r="M762" s="95" t="s">
        <v>1163</v>
      </c>
      <c r="N762" s="126">
        <v>40</v>
      </c>
    </row>
    <row r="763" spans="1:14">
      <c r="A763" s="98" t="s">
        <v>1164</v>
      </c>
      <c r="B763" s="114" t="s">
        <v>1165</v>
      </c>
      <c r="C763" s="118">
        <v>7.7</v>
      </c>
      <c r="D763" s="110">
        <v>0.24</v>
      </c>
      <c r="E763" s="98" t="s">
        <v>1166</v>
      </c>
      <c r="F763" s="128">
        <v>2920</v>
      </c>
      <c r="G763" s="98" t="s">
        <v>1167</v>
      </c>
      <c r="H763" s="128">
        <v>858</v>
      </c>
      <c r="I763" s="98" t="s">
        <v>1168</v>
      </c>
      <c r="J763" s="129">
        <v>1970</v>
      </c>
      <c r="K763" s="98" t="s">
        <v>1169</v>
      </c>
      <c r="L763" s="128">
        <v>245</v>
      </c>
      <c r="M763" s="98" t="s">
        <v>1170</v>
      </c>
      <c r="N763" s="128">
        <v>121</v>
      </c>
    </row>
    <row r="764" spans="1:14">
      <c r="A764" s="95" t="s">
        <v>1171</v>
      </c>
      <c r="B764" s="112" t="s">
        <v>1172</v>
      </c>
      <c r="C764" s="113">
        <v>1.2</v>
      </c>
      <c r="D764" s="96" t="s">
        <v>1173</v>
      </c>
      <c r="E764" s="95" t="s">
        <v>1174</v>
      </c>
      <c r="F764" s="126">
        <v>278</v>
      </c>
      <c r="G764" s="95" t="s">
        <v>1174</v>
      </c>
      <c r="H764" s="126">
        <v>76</v>
      </c>
      <c r="I764" s="95" t="s">
        <v>1175</v>
      </c>
      <c r="J764" s="126">
        <v>92</v>
      </c>
      <c r="K764" s="95" t="s">
        <v>1176</v>
      </c>
      <c r="L764" s="126">
        <v>13</v>
      </c>
      <c r="M764" s="95" t="s">
        <v>1177</v>
      </c>
      <c r="N764" s="126">
        <v>10</v>
      </c>
    </row>
    <row r="765" spans="1:14">
      <c r="A765" s="98" t="s">
        <v>1178</v>
      </c>
      <c r="B765" s="114" t="s">
        <v>1179</v>
      </c>
      <c r="C765" s="118">
        <v>2.6</v>
      </c>
      <c r="D765" s="110">
        <v>7.0000000000000007E-2</v>
      </c>
      <c r="E765" s="98" t="s">
        <v>1180</v>
      </c>
      <c r="F765" s="128">
        <v>530</v>
      </c>
      <c r="G765" s="98" t="s">
        <v>1180</v>
      </c>
      <c r="H765" s="128">
        <v>144</v>
      </c>
      <c r="I765" s="98" t="s">
        <v>1181</v>
      </c>
      <c r="J765" s="128">
        <v>213</v>
      </c>
      <c r="K765" s="98" t="s">
        <v>1182</v>
      </c>
      <c r="L765" s="128">
        <v>26</v>
      </c>
      <c r="M765" s="98" t="s">
        <v>1183</v>
      </c>
      <c r="N765" s="128">
        <v>20</v>
      </c>
    </row>
    <row r="766" spans="1:14">
      <c r="A766" s="95" t="s">
        <v>1184</v>
      </c>
      <c r="B766" s="112" t="s">
        <v>1185</v>
      </c>
      <c r="C766" s="113">
        <v>28.4</v>
      </c>
      <c r="D766" s="107">
        <v>0.31</v>
      </c>
      <c r="E766" s="95" t="s">
        <v>1186</v>
      </c>
      <c r="F766" s="126">
        <v>4510</v>
      </c>
      <c r="G766" s="95" t="s">
        <v>1187</v>
      </c>
      <c r="H766" s="127">
        <v>2360</v>
      </c>
      <c r="I766" s="95" t="s">
        <v>1188</v>
      </c>
      <c r="J766" s="127">
        <v>4290</v>
      </c>
      <c r="K766" s="95" t="s">
        <v>1079</v>
      </c>
      <c r="L766" s="126">
        <v>2220</v>
      </c>
      <c r="M766" s="95" t="s">
        <v>1189</v>
      </c>
      <c r="N766" s="126">
        <v>725</v>
      </c>
    </row>
    <row r="767" spans="1:14">
      <c r="A767" s="98" t="s">
        <v>1190</v>
      </c>
      <c r="B767" s="114" t="s">
        <v>1191</v>
      </c>
      <c r="C767" s="118">
        <v>8.6999999999999993</v>
      </c>
      <c r="D767" s="110">
        <v>0.22</v>
      </c>
      <c r="E767" s="98" t="s">
        <v>1192</v>
      </c>
      <c r="F767" s="128">
        <v>2660</v>
      </c>
      <c r="G767" s="98" t="s">
        <v>1193</v>
      </c>
      <c r="H767" s="128">
        <v>804</v>
      </c>
      <c r="I767" s="98" t="s">
        <v>1194</v>
      </c>
      <c r="J767" s="129">
        <v>1890</v>
      </c>
      <c r="K767" s="98" t="s">
        <v>1195</v>
      </c>
      <c r="L767" s="128">
        <v>262</v>
      </c>
      <c r="M767" s="98" t="s">
        <v>1196</v>
      </c>
      <c r="N767" s="128">
        <v>114</v>
      </c>
    </row>
    <row r="768" spans="1:14" ht="19.5">
      <c r="A768" s="95" t="s">
        <v>1197</v>
      </c>
      <c r="B768" s="112" t="s">
        <v>1198</v>
      </c>
      <c r="C768" s="113">
        <v>16.100000000000001</v>
      </c>
      <c r="D768" s="96" t="s">
        <v>1199</v>
      </c>
      <c r="E768" s="95" t="s">
        <v>1200</v>
      </c>
      <c r="F768" s="126">
        <v>4310</v>
      </c>
      <c r="G768" s="95" t="s">
        <v>1201</v>
      </c>
      <c r="H768" s="127">
        <v>1650</v>
      </c>
      <c r="I768" s="95" t="s">
        <v>1202</v>
      </c>
      <c r="J768" s="127">
        <v>3720</v>
      </c>
      <c r="K768" s="95" t="s">
        <v>1203</v>
      </c>
      <c r="L768" s="126">
        <v>1070</v>
      </c>
      <c r="M768" s="95" t="s">
        <v>1204</v>
      </c>
      <c r="N768" s="126">
        <v>281</v>
      </c>
    </row>
    <row r="769" spans="1:14">
      <c r="A769" s="98" t="s">
        <v>1205</v>
      </c>
      <c r="B769" s="114" t="s">
        <v>1206</v>
      </c>
      <c r="C769" s="98" t="s">
        <v>1207</v>
      </c>
      <c r="D769" s="114" t="s">
        <v>1208</v>
      </c>
      <c r="E769" s="98" t="s">
        <v>1209</v>
      </c>
      <c r="F769" s="130" t="s">
        <v>1098</v>
      </c>
      <c r="G769" s="98" t="s">
        <v>1209</v>
      </c>
      <c r="H769" s="130" t="s">
        <v>1098</v>
      </c>
      <c r="I769" s="98" t="s">
        <v>1210</v>
      </c>
      <c r="J769" s="130" t="s">
        <v>1098</v>
      </c>
      <c r="K769" s="98" t="s">
        <v>1211</v>
      </c>
      <c r="L769" s="130" t="s">
        <v>1098</v>
      </c>
      <c r="M769" s="98" t="s">
        <v>1212</v>
      </c>
      <c r="N769" s="130" t="s">
        <v>1098</v>
      </c>
    </row>
    <row r="770" spans="1:14">
      <c r="A770" s="95" t="s">
        <v>1213</v>
      </c>
      <c r="B770" s="112" t="s">
        <v>1214</v>
      </c>
      <c r="C770" s="95" t="s">
        <v>1215</v>
      </c>
      <c r="D770" s="112" t="s">
        <v>1216</v>
      </c>
      <c r="E770" s="95" t="s">
        <v>1217</v>
      </c>
      <c r="F770" s="131" t="s">
        <v>1098</v>
      </c>
      <c r="G770" s="95" t="s">
        <v>1217</v>
      </c>
      <c r="H770" s="131" t="s">
        <v>1098</v>
      </c>
      <c r="I770" s="95" t="s">
        <v>1218</v>
      </c>
      <c r="J770" s="131" t="s">
        <v>1098</v>
      </c>
      <c r="K770" s="95" t="s">
        <v>1219</v>
      </c>
      <c r="L770" s="131" t="s">
        <v>1098</v>
      </c>
      <c r="M770" s="95" t="s">
        <v>1220</v>
      </c>
      <c r="N770" s="131" t="s">
        <v>1098</v>
      </c>
    </row>
    <row r="771" spans="1:14">
      <c r="A771" s="98" t="s">
        <v>1221</v>
      </c>
      <c r="B771" s="114" t="s">
        <v>1222</v>
      </c>
      <c r="C771" s="98" t="s">
        <v>1223</v>
      </c>
      <c r="D771" s="110">
        <v>0.02</v>
      </c>
      <c r="E771" s="98" t="s">
        <v>1224</v>
      </c>
      <c r="F771" s="130" t="s">
        <v>1098</v>
      </c>
      <c r="G771" s="98" t="s">
        <v>1224</v>
      </c>
      <c r="H771" s="130" t="s">
        <v>1098</v>
      </c>
      <c r="I771" s="98" t="s">
        <v>1225</v>
      </c>
      <c r="J771" s="130" t="s">
        <v>1098</v>
      </c>
      <c r="K771" s="98" t="s">
        <v>1226</v>
      </c>
      <c r="L771" s="130" t="s">
        <v>1098</v>
      </c>
      <c r="M771" s="98" t="s">
        <v>1227</v>
      </c>
      <c r="N771" s="130" t="s">
        <v>1098</v>
      </c>
    </row>
    <row r="772" spans="1:14">
      <c r="A772" s="95" t="s">
        <v>1228</v>
      </c>
      <c r="B772" s="112" t="s">
        <v>1229</v>
      </c>
      <c r="C772" s="95" t="s">
        <v>1230</v>
      </c>
      <c r="D772" s="107">
        <v>0.01</v>
      </c>
      <c r="E772" s="95" t="s">
        <v>1231</v>
      </c>
      <c r="F772" s="131" t="s">
        <v>1098</v>
      </c>
      <c r="G772" s="95" t="s">
        <v>1231</v>
      </c>
      <c r="H772" s="131" t="s">
        <v>1098</v>
      </c>
      <c r="I772" s="95" t="s">
        <v>1232</v>
      </c>
      <c r="J772" s="131" t="s">
        <v>1098</v>
      </c>
      <c r="K772" s="95" t="s">
        <v>1233</v>
      </c>
      <c r="L772" s="131" t="s">
        <v>1098</v>
      </c>
      <c r="M772" s="95" t="s">
        <v>1234</v>
      </c>
      <c r="N772" s="131" t="s">
        <v>1098</v>
      </c>
    </row>
    <row r="773" spans="1:14">
      <c r="A773" s="98" t="s">
        <v>1235</v>
      </c>
      <c r="B773" s="114" t="s">
        <v>1236</v>
      </c>
      <c r="C773" s="98" t="s">
        <v>1237</v>
      </c>
      <c r="D773" s="110">
        <v>0.02</v>
      </c>
      <c r="E773" s="98" t="s">
        <v>1238</v>
      </c>
      <c r="F773" s="128">
        <v>1</v>
      </c>
      <c r="G773" s="98" t="s">
        <v>1238</v>
      </c>
      <c r="H773" s="130" t="s">
        <v>1098</v>
      </c>
      <c r="I773" s="98" t="s">
        <v>1239</v>
      </c>
      <c r="J773" s="130" t="s">
        <v>1098</v>
      </c>
      <c r="K773" s="98" t="s">
        <v>1240</v>
      </c>
      <c r="L773" s="130" t="s">
        <v>1098</v>
      </c>
      <c r="M773" s="98" t="s">
        <v>1241</v>
      </c>
      <c r="N773" s="130" t="s">
        <v>1098</v>
      </c>
    </row>
    <row r="774" spans="1:14">
      <c r="A774" s="95" t="s">
        <v>1242</v>
      </c>
      <c r="B774" s="112" t="s">
        <v>1243</v>
      </c>
      <c r="C774" s="95" t="s">
        <v>1244</v>
      </c>
      <c r="D774" s="107">
        <v>0.02</v>
      </c>
      <c r="E774" s="95" t="s">
        <v>1245</v>
      </c>
      <c r="F774" s="126">
        <v>1</v>
      </c>
      <c r="G774" s="95" t="s">
        <v>1245</v>
      </c>
      <c r="H774" s="131" t="s">
        <v>1098</v>
      </c>
      <c r="I774" s="95" t="s">
        <v>1246</v>
      </c>
      <c r="J774" s="131" t="s">
        <v>1098</v>
      </c>
      <c r="K774" s="95" t="s">
        <v>1247</v>
      </c>
      <c r="L774" s="131" t="s">
        <v>1098</v>
      </c>
      <c r="M774" s="95" t="s">
        <v>1248</v>
      </c>
      <c r="N774" s="131" t="s">
        <v>1098</v>
      </c>
    </row>
    <row r="775" spans="1:14">
      <c r="A775" s="98" t="s">
        <v>1249</v>
      </c>
      <c r="B775" s="114" t="s">
        <v>1250</v>
      </c>
      <c r="C775" s="98" t="s">
        <v>1251</v>
      </c>
      <c r="D775" s="110">
        <v>0.04</v>
      </c>
      <c r="E775" s="98" t="s">
        <v>1252</v>
      </c>
      <c r="F775" s="128">
        <v>4</v>
      </c>
      <c r="G775" s="98" t="s">
        <v>1252</v>
      </c>
      <c r="H775" s="130" t="s">
        <v>1098</v>
      </c>
      <c r="I775" s="98" t="s">
        <v>1253</v>
      </c>
      <c r="J775" s="130" t="s">
        <v>1098</v>
      </c>
      <c r="K775" s="98" t="s">
        <v>1254</v>
      </c>
      <c r="L775" s="130" t="s">
        <v>1098</v>
      </c>
      <c r="M775" s="98" t="s">
        <v>1255</v>
      </c>
      <c r="N775" s="130" t="s">
        <v>1098</v>
      </c>
    </row>
    <row r="776" spans="1:14">
      <c r="A776" s="101" t="s">
        <v>1256</v>
      </c>
      <c r="B776" s="115" t="s">
        <v>1257</v>
      </c>
      <c r="C776" s="101" t="s">
        <v>1258</v>
      </c>
      <c r="D776" s="102" t="s">
        <v>1259</v>
      </c>
      <c r="E776" s="101" t="s">
        <v>1204</v>
      </c>
      <c r="F776" s="132">
        <v>6</v>
      </c>
      <c r="G776" s="101" t="s">
        <v>1204</v>
      </c>
      <c r="H776" s="132">
        <v>2</v>
      </c>
      <c r="I776" s="101" t="s">
        <v>1260</v>
      </c>
      <c r="J776" s="132">
        <v>2</v>
      </c>
      <c r="K776" s="101" t="s">
        <v>1261</v>
      </c>
      <c r="L776" s="133" t="s">
        <v>1098</v>
      </c>
      <c r="M776" s="101" t="s">
        <v>1262</v>
      </c>
      <c r="N776" s="133" t="s">
        <v>1098</v>
      </c>
    </row>
    <row r="777" spans="1:14">
      <c r="A777" s="91" t="s">
        <v>1263</v>
      </c>
      <c r="B777" s="134" t="s">
        <v>1264</v>
      </c>
      <c r="C777" s="91" t="s">
        <v>1265</v>
      </c>
      <c r="D777" s="135">
        <v>0.01</v>
      </c>
      <c r="E777" s="91" t="s">
        <v>1266</v>
      </c>
      <c r="F777" s="136">
        <v>1</v>
      </c>
      <c r="G777" s="91" t="s">
        <v>1266</v>
      </c>
      <c r="H777" s="137" t="s">
        <v>1098</v>
      </c>
      <c r="I777" s="91" t="s">
        <v>1267</v>
      </c>
      <c r="J777" s="137" t="s">
        <v>1098</v>
      </c>
      <c r="K777" s="91" t="s">
        <v>1268</v>
      </c>
      <c r="L777" s="137" t="s">
        <v>1098</v>
      </c>
      <c r="M777" s="91" t="s">
        <v>1269</v>
      </c>
      <c r="N777" s="137" t="s">
        <v>1098</v>
      </c>
    </row>
    <row r="778" spans="1:14">
      <c r="A778" s="95" t="s">
        <v>1270</v>
      </c>
      <c r="B778" s="112" t="s">
        <v>1271</v>
      </c>
      <c r="C778" s="95" t="s">
        <v>1272</v>
      </c>
      <c r="D778" s="138">
        <v>0.01</v>
      </c>
      <c r="E778" s="95" t="s">
        <v>1273</v>
      </c>
      <c r="F778" s="131" t="s">
        <v>1098</v>
      </c>
      <c r="G778" s="95" t="s">
        <v>1273</v>
      </c>
      <c r="H778" s="131" t="s">
        <v>1098</v>
      </c>
      <c r="I778" s="95" t="s">
        <v>1274</v>
      </c>
      <c r="J778" s="131" t="s">
        <v>1098</v>
      </c>
      <c r="K778" s="95" t="s">
        <v>1275</v>
      </c>
      <c r="L778" s="131" t="s">
        <v>1098</v>
      </c>
      <c r="M778" s="95" t="s">
        <v>1276</v>
      </c>
      <c r="N778" s="131" t="s">
        <v>1098</v>
      </c>
    </row>
    <row r="779" spans="1:14">
      <c r="A779" s="98" t="s">
        <v>1277</v>
      </c>
      <c r="B779" s="114" t="s">
        <v>1278</v>
      </c>
      <c r="C779" s="98" t="s">
        <v>1272</v>
      </c>
      <c r="D779" s="139">
        <v>0.03</v>
      </c>
      <c r="E779" s="98" t="s">
        <v>1083</v>
      </c>
      <c r="F779" s="130" t="s">
        <v>1098</v>
      </c>
      <c r="G779" s="98" t="s">
        <v>1083</v>
      </c>
      <c r="H779" s="130" t="s">
        <v>1098</v>
      </c>
      <c r="I779" s="98" t="s">
        <v>1279</v>
      </c>
      <c r="J779" s="130" t="s">
        <v>1098</v>
      </c>
      <c r="K779" s="98" t="s">
        <v>1280</v>
      </c>
      <c r="L779" s="130" t="s">
        <v>1098</v>
      </c>
      <c r="M779" s="98" t="s">
        <v>1281</v>
      </c>
      <c r="N779" s="130" t="s">
        <v>1098</v>
      </c>
    </row>
    <row r="780" spans="1:14">
      <c r="A780" s="95" t="s">
        <v>1282</v>
      </c>
      <c r="B780" s="112" t="s">
        <v>1283</v>
      </c>
      <c r="C780" s="95" t="s">
        <v>1272</v>
      </c>
      <c r="D780" s="138">
        <v>0.03</v>
      </c>
      <c r="E780" s="95" t="s">
        <v>1284</v>
      </c>
      <c r="F780" s="131" t="s">
        <v>1098</v>
      </c>
      <c r="G780" s="95" t="s">
        <v>1284</v>
      </c>
      <c r="H780" s="131" t="s">
        <v>1098</v>
      </c>
      <c r="I780" s="95" t="s">
        <v>1285</v>
      </c>
      <c r="J780" s="131" t="s">
        <v>1098</v>
      </c>
      <c r="K780" s="95" t="s">
        <v>1286</v>
      </c>
      <c r="L780" s="131" t="s">
        <v>1098</v>
      </c>
      <c r="M780" s="95" t="s">
        <v>1287</v>
      </c>
      <c r="N780" s="131" t="s">
        <v>1098</v>
      </c>
    </row>
    <row r="781" spans="1:14" ht="19.5">
      <c r="A781" s="119" t="s">
        <v>1288</v>
      </c>
      <c r="B781" s="119" t="s">
        <v>1289</v>
      </c>
      <c r="C781" s="120" t="s">
        <v>1272</v>
      </c>
      <c r="D781" s="140">
        <v>0.03</v>
      </c>
      <c r="E781" s="120" t="s">
        <v>1290</v>
      </c>
      <c r="F781" s="141" t="s">
        <v>1098</v>
      </c>
      <c r="G781" s="120" t="s">
        <v>1290</v>
      </c>
      <c r="H781" s="141" t="s">
        <v>1098</v>
      </c>
      <c r="I781" s="120" t="s">
        <v>1291</v>
      </c>
      <c r="J781" s="141" t="s">
        <v>1098</v>
      </c>
      <c r="K781" s="120" t="s">
        <v>1292</v>
      </c>
      <c r="L781" s="141" t="s">
        <v>1098</v>
      </c>
      <c r="M781" s="120" t="s">
        <v>1293</v>
      </c>
      <c r="N781" s="141" t="s">
        <v>1098</v>
      </c>
    </row>
    <row r="782" spans="1:14">
      <c r="A782" s="91" t="s">
        <v>1294</v>
      </c>
      <c r="B782" s="92" t="s">
        <v>1295</v>
      </c>
      <c r="C782" s="104">
        <v>5</v>
      </c>
      <c r="D782" s="135">
        <v>7.0000000000000007E-2</v>
      </c>
      <c r="E782" s="91" t="s">
        <v>1296</v>
      </c>
      <c r="F782" s="136">
        <v>578</v>
      </c>
      <c r="G782" s="91" t="s">
        <v>1297</v>
      </c>
      <c r="H782" s="136">
        <v>160</v>
      </c>
      <c r="I782" s="91" t="s">
        <v>1298</v>
      </c>
      <c r="J782" s="136">
        <v>317</v>
      </c>
      <c r="K782" s="91" t="s">
        <v>1299</v>
      </c>
      <c r="L782" s="136">
        <v>34</v>
      </c>
      <c r="M782" s="91" t="s">
        <v>1300</v>
      </c>
      <c r="N782" s="136">
        <v>22</v>
      </c>
    </row>
    <row r="783" spans="1:14">
      <c r="A783" s="95" t="s">
        <v>1301</v>
      </c>
      <c r="B783" s="96" t="s">
        <v>1302</v>
      </c>
      <c r="C783" s="106">
        <v>26</v>
      </c>
      <c r="D783" s="138">
        <v>0.17</v>
      </c>
      <c r="E783" s="95" t="s">
        <v>1303</v>
      </c>
      <c r="F783" s="127">
        <v>3480</v>
      </c>
      <c r="G783" s="95" t="s">
        <v>1304</v>
      </c>
      <c r="H783" s="127">
        <v>1730</v>
      </c>
      <c r="I783" s="95" t="s">
        <v>1305</v>
      </c>
      <c r="J783" s="127">
        <v>3280</v>
      </c>
      <c r="K783" s="95" t="s">
        <v>1306</v>
      </c>
      <c r="L783" s="127">
        <v>1570</v>
      </c>
      <c r="M783" s="95" t="s">
        <v>1307</v>
      </c>
      <c r="N783" s="126">
        <v>479</v>
      </c>
    </row>
    <row r="784" spans="1:14">
      <c r="A784" s="98" t="s">
        <v>1308</v>
      </c>
      <c r="B784" s="99" t="s">
        <v>1309</v>
      </c>
      <c r="C784" s="118">
        <v>1</v>
      </c>
      <c r="D784" s="114" t="s">
        <v>1310</v>
      </c>
      <c r="E784" s="98" t="s">
        <v>1311</v>
      </c>
      <c r="F784" s="128">
        <v>45</v>
      </c>
      <c r="G784" s="98" t="s">
        <v>1311</v>
      </c>
      <c r="H784" s="128">
        <v>12</v>
      </c>
      <c r="I784" s="98" t="s">
        <v>1312</v>
      </c>
      <c r="J784" s="128">
        <v>15</v>
      </c>
      <c r="K784" s="98" t="s">
        <v>1313</v>
      </c>
      <c r="L784" s="128">
        <v>2</v>
      </c>
      <c r="M784" s="98" t="s">
        <v>1314</v>
      </c>
      <c r="N784" s="128">
        <v>2</v>
      </c>
    </row>
    <row r="785" spans="1:14">
      <c r="A785" s="95" t="s">
        <v>1315</v>
      </c>
      <c r="B785" s="96" t="s">
        <v>1316</v>
      </c>
      <c r="C785" s="113">
        <v>0.4</v>
      </c>
      <c r="D785" s="112" t="s">
        <v>1317</v>
      </c>
      <c r="E785" s="95" t="s">
        <v>1318</v>
      </c>
      <c r="F785" s="126">
        <v>33</v>
      </c>
      <c r="G785" s="95" t="s">
        <v>1318</v>
      </c>
      <c r="H785" s="126">
        <v>9</v>
      </c>
      <c r="I785" s="95" t="s">
        <v>1319</v>
      </c>
      <c r="J785" s="126">
        <v>10</v>
      </c>
      <c r="K785" s="95" t="s">
        <v>1320</v>
      </c>
      <c r="L785" s="126">
        <v>2</v>
      </c>
      <c r="M785" s="95" t="s">
        <v>1321</v>
      </c>
      <c r="N785" s="126">
        <v>1</v>
      </c>
    </row>
    <row r="786" spans="1:14">
      <c r="A786" s="98" t="s">
        <v>1322</v>
      </c>
      <c r="B786" s="99" t="s">
        <v>1323</v>
      </c>
      <c r="C786" s="118">
        <v>0.4</v>
      </c>
      <c r="D786" s="139">
        <v>0.08</v>
      </c>
      <c r="E786" s="98" t="s">
        <v>1324</v>
      </c>
      <c r="F786" s="128">
        <v>60</v>
      </c>
      <c r="G786" s="98" t="s">
        <v>1324</v>
      </c>
      <c r="H786" s="128">
        <v>16</v>
      </c>
      <c r="I786" s="98" t="s">
        <v>1083</v>
      </c>
      <c r="J786" s="128">
        <v>18</v>
      </c>
      <c r="K786" s="98" t="s">
        <v>1325</v>
      </c>
      <c r="L786" s="128">
        <v>3</v>
      </c>
      <c r="M786" s="98" t="s">
        <v>1085</v>
      </c>
      <c r="N786" s="128">
        <v>2</v>
      </c>
    </row>
    <row r="787" spans="1:14">
      <c r="A787" s="101" t="s">
        <v>1326</v>
      </c>
      <c r="B787" s="115" t="s">
        <v>1327</v>
      </c>
      <c r="C787" s="101" t="s">
        <v>1328</v>
      </c>
      <c r="D787" s="142">
        <v>0.01</v>
      </c>
      <c r="E787" s="101" t="s">
        <v>1329</v>
      </c>
      <c r="F787" s="132">
        <v>3</v>
      </c>
      <c r="G787" s="101" t="s">
        <v>1329</v>
      </c>
      <c r="H787" s="133" t="s">
        <v>1098</v>
      </c>
      <c r="I787" s="101" t="s">
        <v>1330</v>
      </c>
      <c r="J787" s="133" t="s">
        <v>1098</v>
      </c>
      <c r="K787" s="101" t="s">
        <v>1331</v>
      </c>
      <c r="L787" s="133" t="s">
        <v>1098</v>
      </c>
      <c r="M787" s="101" t="s">
        <v>1332</v>
      </c>
      <c r="N787" s="133" t="s">
        <v>1098</v>
      </c>
    </row>
    <row r="788" spans="1:14">
      <c r="A788" s="91" t="s">
        <v>1333</v>
      </c>
      <c r="B788" s="92" t="s">
        <v>1334</v>
      </c>
      <c r="C788" s="104">
        <v>0.8</v>
      </c>
      <c r="D788" s="143">
        <v>4.0000000000000001E-3</v>
      </c>
      <c r="E788" s="91" t="s">
        <v>1335</v>
      </c>
      <c r="F788" s="136">
        <v>9</v>
      </c>
      <c r="G788" s="91" t="s">
        <v>1335</v>
      </c>
      <c r="H788" s="136">
        <v>2</v>
      </c>
      <c r="I788" s="91" t="s">
        <v>1336</v>
      </c>
      <c r="J788" s="136">
        <v>3</v>
      </c>
      <c r="K788" s="91" t="s">
        <v>1337</v>
      </c>
      <c r="L788" s="137" t="s">
        <v>1098</v>
      </c>
      <c r="M788" s="91" t="s">
        <v>1338</v>
      </c>
      <c r="N788" s="137" t="s">
        <v>1098</v>
      </c>
    </row>
    <row r="789" spans="1:14">
      <c r="A789" s="95" t="s">
        <v>1339</v>
      </c>
      <c r="B789" s="96" t="s">
        <v>1340</v>
      </c>
      <c r="C789" s="113">
        <v>0.3</v>
      </c>
      <c r="D789" s="138">
        <v>0.01</v>
      </c>
      <c r="E789" s="95" t="s">
        <v>1341</v>
      </c>
      <c r="F789" s="126">
        <v>4</v>
      </c>
      <c r="G789" s="95" t="s">
        <v>1341</v>
      </c>
      <c r="H789" s="126">
        <v>1</v>
      </c>
      <c r="I789" s="95" t="s">
        <v>1342</v>
      </c>
      <c r="J789" s="126">
        <v>1</v>
      </c>
      <c r="K789" s="95" t="s">
        <v>1343</v>
      </c>
      <c r="L789" s="131" t="s">
        <v>1098</v>
      </c>
      <c r="M789" s="95" t="s">
        <v>1344</v>
      </c>
      <c r="N789" s="131" t="s">
        <v>1098</v>
      </c>
    </row>
    <row r="790" spans="1:14">
      <c r="A790" s="98" t="s">
        <v>1345</v>
      </c>
      <c r="B790" s="99" t="s">
        <v>1346</v>
      </c>
      <c r="C790" s="118">
        <v>5.2</v>
      </c>
      <c r="D790" s="139">
        <v>0.15</v>
      </c>
      <c r="E790" s="98" t="s">
        <v>975</v>
      </c>
      <c r="F790" s="129">
        <v>1350</v>
      </c>
      <c r="G790" s="98" t="s">
        <v>1347</v>
      </c>
      <c r="H790" s="128">
        <v>376</v>
      </c>
      <c r="I790" s="98" t="s">
        <v>1348</v>
      </c>
      <c r="J790" s="128">
        <v>756</v>
      </c>
      <c r="K790" s="98" t="s">
        <v>1349</v>
      </c>
      <c r="L790" s="128">
        <v>80</v>
      </c>
      <c r="M790" s="98" t="s">
        <v>1350</v>
      </c>
      <c r="N790" s="128">
        <v>52</v>
      </c>
    </row>
    <row r="791" spans="1:14">
      <c r="A791" s="95" t="s">
        <v>1351</v>
      </c>
      <c r="B791" s="96" t="s">
        <v>1352</v>
      </c>
      <c r="C791" s="113">
        <v>2.9</v>
      </c>
      <c r="D791" s="138">
        <v>0.27</v>
      </c>
      <c r="E791" s="95" t="s">
        <v>1353</v>
      </c>
      <c r="F791" s="126">
        <v>848</v>
      </c>
      <c r="G791" s="95" t="s">
        <v>1353</v>
      </c>
      <c r="H791" s="126">
        <v>231</v>
      </c>
      <c r="I791" s="95" t="s">
        <v>1354</v>
      </c>
      <c r="J791" s="126">
        <v>356</v>
      </c>
      <c r="K791" s="95" t="s">
        <v>1238</v>
      </c>
      <c r="L791" s="126">
        <v>42</v>
      </c>
      <c r="M791" s="95" t="s">
        <v>1355</v>
      </c>
      <c r="N791" s="126">
        <v>32</v>
      </c>
    </row>
    <row r="792" spans="1:14">
      <c r="A792" s="98" t="s">
        <v>1356</v>
      </c>
      <c r="B792" s="99" t="s">
        <v>1357</v>
      </c>
      <c r="C792" s="109">
        <v>16</v>
      </c>
      <c r="D792" s="139">
        <v>0.28999999999999998</v>
      </c>
      <c r="E792" s="98" t="s">
        <v>1358</v>
      </c>
      <c r="F792" s="129">
        <v>4590</v>
      </c>
      <c r="G792" s="98" t="s">
        <v>1359</v>
      </c>
      <c r="H792" s="129">
        <v>1750</v>
      </c>
      <c r="I792" s="98" t="s">
        <v>1360</v>
      </c>
      <c r="J792" s="129">
        <v>3950</v>
      </c>
      <c r="K792" s="98" t="s">
        <v>1361</v>
      </c>
      <c r="L792" s="129">
        <v>1130</v>
      </c>
      <c r="M792" s="98" t="s">
        <v>1195</v>
      </c>
      <c r="N792" s="128">
        <v>297</v>
      </c>
    </row>
    <row r="793" spans="1:14">
      <c r="A793" s="95" t="s">
        <v>1362</v>
      </c>
      <c r="B793" s="96" t="s">
        <v>1363</v>
      </c>
      <c r="C793" s="106">
        <v>65</v>
      </c>
      <c r="D793" s="138">
        <v>0.3</v>
      </c>
      <c r="E793" s="95" t="s">
        <v>1364</v>
      </c>
      <c r="F793" s="127">
        <v>7800</v>
      </c>
      <c r="G793" s="95" t="s">
        <v>1365</v>
      </c>
      <c r="H793" s="127">
        <v>6290</v>
      </c>
      <c r="I793" s="95" t="s">
        <v>1366</v>
      </c>
      <c r="J793" s="127">
        <v>7990</v>
      </c>
      <c r="K793" s="95" t="s">
        <v>1367</v>
      </c>
      <c r="L793" s="127">
        <v>6750</v>
      </c>
      <c r="M793" s="95" t="s">
        <v>1368</v>
      </c>
      <c r="N793" s="126">
        <v>4170</v>
      </c>
    </row>
    <row r="794" spans="1:14">
      <c r="A794" s="98" t="s">
        <v>1369</v>
      </c>
      <c r="B794" s="114" t="s">
        <v>1370</v>
      </c>
      <c r="C794" s="118">
        <v>3.4</v>
      </c>
      <c r="D794" s="139">
        <v>0.14000000000000001</v>
      </c>
      <c r="E794" s="98" t="s">
        <v>1371</v>
      </c>
      <c r="F794" s="128">
        <v>635</v>
      </c>
      <c r="G794" s="98" t="s">
        <v>1371</v>
      </c>
      <c r="H794" s="128">
        <v>173</v>
      </c>
      <c r="I794" s="98" t="s">
        <v>1372</v>
      </c>
      <c r="J794" s="128">
        <v>286</v>
      </c>
      <c r="K794" s="98" t="s">
        <v>1373</v>
      </c>
      <c r="L794" s="128">
        <v>33</v>
      </c>
      <c r="M794" s="98" t="s">
        <v>1374</v>
      </c>
      <c r="N794" s="128">
        <v>24</v>
      </c>
    </row>
    <row r="795" spans="1:14">
      <c r="A795" s="95" t="s">
        <v>1375</v>
      </c>
      <c r="B795" s="112" t="s">
        <v>1376</v>
      </c>
      <c r="C795" s="113">
        <v>1</v>
      </c>
      <c r="D795" s="138">
        <v>0.13</v>
      </c>
      <c r="E795" s="95" t="s">
        <v>1377</v>
      </c>
      <c r="F795" s="126">
        <v>151</v>
      </c>
      <c r="G795" s="95" t="s">
        <v>1377</v>
      </c>
      <c r="H795" s="126">
        <v>41</v>
      </c>
      <c r="I795" s="95" t="s">
        <v>1378</v>
      </c>
      <c r="J795" s="126">
        <v>49</v>
      </c>
      <c r="K795" s="95" t="s">
        <v>1379</v>
      </c>
      <c r="L795" s="126">
        <v>7</v>
      </c>
      <c r="M795" s="95" t="s">
        <v>1380</v>
      </c>
      <c r="N795" s="126">
        <v>6</v>
      </c>
    </row>
    <row r="796" spans="1:14">
      <c r="A796" s="98" t="s">
        <v>1381</v>
      </c>
      <c r="B796" s="114" t="s">
        <v>1382</v>
      </c>
      <c r="C796" s="118">
        <v>2.9</v>
      </c>
      <c r="D796" s="139">
        <v>0.19</v>
      </c>
      <c r="E796" s="98" t="s">
        <v>1383</v>
      </c>
      <c r="F796" s="128">
        <v>674</v>
      </c>
      <c r="G796" s="98" t="s">
        <v>1383</v>
      </c>
      <c r="H796" s="128">
        <v>184</v>
      </c>
      <c r="I796" s="98" t="s">
        <v>1384</v>
      </c>
      <c r="J796" s="128">
        <v>283</v>
      </c>
      <c r="K796" s="98" t="s">
        <v>1299</v>
      </c>
      <c r="L796" s="128">
        <v>34</v>
      </c>
      <c r="M796" s="98" t="s">
        <v>1385</v>
      </c>
      <c r="N796" s="128">
        <v>25</v>
      </c>
    </row>
    <row r="797" spans="1:14">
      <c r="A797" s="101" t="s">
        <v>1386</v>
      </c>
      <c r="B797" s="115" t="s">
        <v>1387</v>
      </c>
      <c r="C797" s="144">
        <v>20</v>
      </c>
      <c r="D797" s="142">
        <v>0.31</v>
      </c>
      <c r="E797" s="101" t="s">
        <v>1388</v>
      </c>
      <c r="F797" s="145">
        <v>3440</v>
      </c>
      <c r="G797" s="101" t="s">
        <v>1389</v>
      </c>
      <c r="H797" s="145">
        <v>1470</v>
      </c>
      <c r="I797" s="101" t="s">
        <v>1112</v>
      </c>
      <c r="J797" s="145">
        <v>3100</v>
      </c>
      <c r="K797" s="101" t="s">
        <v>1390</v>
      </c>
      <c r="L797" s="145">
        <v>1150</v>
      </c>
      <c r="M797" s="101" t="s">
        <v>1391</v>
      </c>
      <c r="N797" s="132">
        <v>304</v>
      </c>
    </row>
    <row r="798" spans="1:14">
      <c r="A798" s="91" t="s">
        <v>1392</v>
      </c>
      <c r="B798" s="92" t="s">
        <v>1393</v>
      </c>
      <c r="C798" s="124">
        <v>500</v>
      </c>
      <c r="D798" s="135">
        <v>0.2</v>
      </c>
      <c r="E798" s="91" t="s">
        <v>1394</v>
      </c>
      <c r="F798" s="125">
        <v>12800</v>
      </c>
      <c r="G798" s="91" t="s">
        <v>1395</v>
      </c>
      <c r="H798" s="125">
        <v>16100</v>
      </c>
      <c r="I798" s="91" t="s">
        <v>1396</v>
      </c>
      <c r="J798" s="125">
        <v>13700</v>
      </c>
      <c r="K798" s="91" t="s">
        <v>1397</v>
      </c>
      <c r="L798" s="125">
        <v>16500</v>
      </c>
      <c r="M798" s="91" t="s">
        <v>1398</v>
      </c>
      <c r="N798" s="125">
        <v>18100</v>
      </c>
    </row>
    <row r="799" spans="1:14">
      <c r="A799" s="95" t="s">
        <v>1399</v>
      </c>
      <c r="B799" s="96" t="s">
        <v>1400</v>
      </c>
      <c r="C799" s="146">
        <v>3200</v>
      </c>
      <c r="D799" s="138">
        <v>0.56999999999999995</v>
      </c>
      <c r="E799" s="95" t="s">
        <v>1401</v>
      </c>
      <c r="F799" s="147">
        <v>17500</v>
      </c>
      <c r="G799" s="95" t="s">
        <v>1402</v>
      </c>
      <c r="H799" s="147">
        <v>23500</v>
      </c>
      <c r="I799" s="95" t="s">
        <v>1403</v>
      </c>
      <c r="J799" s="147">
        <v>18900</v>
      </c>
      <c r="K799" s="95" t="s">
        <v>1297</v>
      </c>
      <c r="L799" s="147">
        <v>23800</v>
      </c>
      <c r="M799" s="95" t="s">
        <v>1404</v>
      </c>
      <c r="N799" s="147">
        <v>28200</v>
      </c>
    </row>
    <row r="800" spans="1:14">
      <c r="A800" s="98" t="s">
        <v>1405</v>
      </c>
      <c r="B800" s="99" t="s">
        <v>1406</v>
      </c>
      <c r="C800" s="109">
        <v>800</v>
      </c>
      <c r="D800" s="139">
        <v>0.59</v>
      </c>
      <c r="E800" s="98" t="s">
        <v>1407</v>
      </c>
      <c r="F800" s="148">
        <v>13500</v>
      </c>
      <c r="G800" s="98" t="s">
        <v>1408</v>
      </c>
      <c r="H800" s="148">
        <v>17400</v>
      </c>
      <c r="I800" s="98" t="s">
        <v>1409</v>
      </c>
      <c r="J800" s="148">
        <v>14500</v>
      </c>
      <c r="K800" s="98" t="s">
        <v>1410</v>
      </c>
      <c r="L800" s="148">
        <v>17800</v>
      </c>
      <c r="M800" s="98" t="s">
        <v>1411</v>
      </c>
      <c r="N800" s="148">
        <v>20200</v>
      </c>
    </row>
    <row r="801" spans="1:14">
      <c r="A801" s="95" t="s">
        <v>1412</v>
      </c>
      <c r="B801" s="96" t="s">
        <v>1413</v>
      </c>
      <c r="C801" s="106">
        <v>36</v>
      </c>
      <c r="D801" s="138">
        <v>0.2</v>
      </c>
      <c r="E801" s="95" t="s">
        <v>1414</v>
      </c>
      <c r="F801" s="127">
        <v>6840</v>
      </c>
      <c r="G801" s="95" t="s">
        <v>1415</v>
      </c>
      <c r="H801" s="127">
        <v>4090</v>
      </c>
      <c r="I801" s="95" t="s">
        <v>1134</v>
      </c>
      <c r="J801" s="127">
        <v>6690</v>
      </c>
      <c r="K801" s="95" t="s">
        <v>1416</v>
      </c>
      <c r="L801" s="127">
        <v>4140</v>
      </c>
      <c r="M801" s="95" t="s">
        <v>1417</v>
      </c>
      <c r="N801" s="126">
        <v>1650</v>
      </c>
    </row>
    <row r="802" spans="1:14">
      <c r="A802" s="98" t="s">
        <v>1418</v>
      </c>
      <c r="B802" s="99" t="s">
        <v>1419</v>
      </c>
      <c r="C802" s="149">
        <v>50000</v>
      </c>
      <c r="D802" s="139">
        <v>0.09</v>
      </c>
      <c r="E802" s="98" t="s">
        <v>1125</v>
      </c>
      <c r="F802" s="129">
        <v>4880</v>
      </c>
      <c r="G802" s="98" t="s">
        <v>1420</v>
      </c>
      <c r="H802" s="129">
        <v>6630</v>
      </c>
      <c r="I802" s="98" t="s">
        <v>1111</v>
      </c>
      <c r="J802" s="129">
        <v>5270</v>
      </c>
      <c r="K802" s="98" t="s">
        <v>1421</v>
      </c>
      <c r="L802" s="129">
        <v>6690</v>
      </c>
      <c r="M802" s="98" t="s">
        <v>1422</v>
      </c>
      <c r="N802" s="128">
        <v>8040</v>
      </c>
    </row>
    <row r="803" spans="1:14">
      <c r="A803" s="95" t="s">
        <v>1423</v>
      </c>
      <c r="B803" s="96" t="s">
        <v>1424</v>
      </c>
      <c r="C803" s="146">
        <v>10000</v>
      </c>
      <c r="D803" s="138">
        <v>0.25</v>
      </c>
      <c r="E803" s="95" t="s">
        <v>1425</v>
      </c>
      <c r="F803" s="127">
        <v>8210</v>
      </c>
      <c r="G803" s="95" t="s">
        <v>1426</v>
      </c>
      <c r="H803" s="147">
        <v>11100</v>
      </c>
      <c r="I803" s="95" t="s">
        <v>1427</v>
      </c>
      <c r="J803" s="127">
        <v>8880</v>
      </c>
      <c r="K803" s="95" t="s">
        <v>1174</v>
      </c>
      <c r="L803" s="147">
        <v>11200</v>
      </c>
      <c r="M803" s="95" t="s">
        <v>1428</v>
      </c>
      <c r="N803" s="147">
        <v>13500</v>
      </c>
    </row>
    <row r="804" spans="1:14">
      <c r="A804" s="98" t="s">
        <v>1429</v>
      </c>
      <c r="B804" s="99" t="s">
        <v>1430</v>
      </c>
      <c r="C804" s="149">
        <v>3000</v>
      </c>
      <c r="D804" s="114" t="s">
        <v>1431</v>
      </c>
      <c r="E804" s="98" t="s">
        <v>1414</v>
      </c>
      <c r="F804" s="129">
        <v>6850</v>
      </c>
      <c r="G804" s="98" t="s">
        <v>1432</v>
      </c>
      <c r="H804" s="129">
        <v>9200</v>
      </c>
      <c r="I804" s="98" t="s">
        <v>1132</v>
      </c>
      <c r="J804" s="129">
        <v>7400</v>
      </c>
      <c r="K804" s="98" t="s">
        <v>1433</v>
      </c>
      <c r="L804" s="129">
        <v>9310</v>
      </c>
      <c r="M804" s="98" t="s">
        <v>1434</v>
      </c>
      <c r="N804" s="148">
        <v>11000</v>
      </c>
    </row>
    <row r="805" spans="1:14">
      <c r="A805" s="95" t="s">
        <v>1435</v>
      </c>
      <c r="B805" s="96" t="s">
        <v>1436</v>
      </c>
      <c r="C805" s="146">
        <v>2600</v>
      </c>
      <c r="D805" s="138">
        <v>0.28000000000000003</v>
      </c>
      <c r="E805" s="95" t="s">
        <v>1437</v>
      </c>
      <c r="F805" s="127">
        <v>6640</v>
      </c>
      <c r="G805" s="95" t="s">
        <v>1438</v>
      </c>
      <c r="H805" s="127">
        <v>8900</v>
      </c>
      <c r="I805" s="95" t="s">
        <v>941</v>
      </c>
      <c r="J805" s="127">
        <v>7180</v>
      </c>
      <c r="K805" s="95" t="s">
        <v>933</v>
      </c>
      <c r="L805" s="127">
        <v>9010</v>
      </c>
      <c r="M805" s="95" t="s">
        <v>1439</v>
      </c>
      <c r="N805" s="147">
        <v>10700</v>
      </c>
    </row>
    <row r="806" spans="1:14">
      <c r="A806" s="120" t="s">
        <v>1440</v>
      </c>
      <c r="B806" s="150" t="s">
        <v>1441</v>
      </c>
      <c r="C806" s="151">
        <v>3200</v>
      </c>
      <c r="D806" s="140">
        <v>0.32</v>
      </c>
      <c r="E806" s="120" t="s">
        <v>1442</v>
      </c>
      <c r="F806" s="152">
        <v>7110</v>
      </c>
      <c r="G806" s="120" t="s">
        <v>1443</v>
      </c>
      <c r="H806" s="152">
        <v>9540</v>
      </c>
      <c r="I806" s="120" t="s">
        <v>1444</v>
      </c>
      <c r="J806" s="152">
        <v>7680</v>
      </c>
      <c r="K806" s="120" t="s">
        <v>1445</v>
      </c>
      <c r="L806" s="152">
        <v>9660</v>
      </c>
      <c r="M806" s="120" t="s">
        <v>1446</v>
      </c>
      <c r="N806" s="153">
        <v>11500</v>
      </c>
    </row>
    <row r="807" spans="1:14">
      <c r="A807" s="91" t="s">
        <v>1447</v>
      </c>
      <c r="B807" s="92" t="s">
        <v>1448</v>
      </c>
      <c r="C807" s="154">
        <v>2600</v>
      </c>
      <c r="D807" s="135">
        <v>0.36</v>
      </c>
      <c r="E807" s="91" t="s">
        <v>1414</v>
      </c>
      <c r="F807" s="155">
        <v>6870</v>
      </c>
      <c r="G807" s="91" t="s">
        <v>1432</v>
      </c>
      <c r="H807" s="155">
        <v>9200</v>
      </c>
      <c r="I807" s="91" t="s">
        <v>1449</v>
      </c>
      <c r="J807" s="155">
        <v>7420</v>
      </c>
      <c r="K807" s="91" t="s">
        <v>1450</v>
      </c>
      <c r="L807" s="155">
        <v>9320</v>
      </c>
      <c r="M807" s="91" t="s">
        <v>1451</v>
      </c>
      <c r="N807" s="125">
        <v>11000</v>
      </c>
    </row>
    <row r="808" spans="1:14">
      <c r="A808" s="95" t="s">
        <v>1452</v>
      </c>
      <c r="B808" s="96" t="s">
        <v>1453</v>
      </c>
      <c r="C808" s="95" t="s">
        <v>1454</v>
      </c>
      <c r="D808" s="112" t="s">
        <v>1455</v>
      </c>
      <c r="E808" s="95" t="s">
        <v>1456</v>
      </c>
      <c r="F808" s="126">
        <v>7</v>
      </c>
      <c r="G808" s="95" t="s">
        <v>1456</v>
      </c>
      <c r="H808" s="126">
        <v>2</v>
      </c>
      <c r="I808" s="95" t="s">
        <v>1457</v>
      </c>
      <c r="J808" s="126">
        <v>2</v>
      </c>
      <c r="K808" s="95" t="s">
        <v>1458</v>
      </c>
      <c r="L808" s="131" t="s">
        <v>1098</v>
      </c>
      <c r="M808" s="95" t="s">
        <v>1459</v>
      </c>
      <c r="N808" s="131" t="s">
        <v>1098</v>
      </c>
    </row>
    <row r="809" spans="1:14">
      <c r="A809" s="98" t="s">
        <v>1460</v>
      </c>
      <c r="B809" s="99" t="s">
        <v>1461</v>
      </c>
      <c r="C809" s="149">
        <v>4100</v>
      </c>
      <c r="D809" s="139">
        <v>0.41</v>
      </c>
      <c r="E809" s="98" t="s">
        <v>1462</v>
      </c>
      <c r="F809" s="129">
        <v>6350</v>
      </c>
      <c r="G809" s="98" t="s">
        <v>1463</v>
      </c>
      <c r="H809" s="129">
        <v>8550</v>
      </c>
      <c r="I809" s="98" t="s">
        <v>1464</v>
      </c>
      <c r="J809" s="129">
        <v>6860</v>
      </c>
      <c r="K809" s="98" t="s">
        <v>1465</v>
      </c>
      <c r="L809" s="129">
        <v>8650</v>
      </c>
      <c r="M809" s="98" t="s">
        <v>1466</v>
      </c>
      <c r="N809" s="148">
        <v>10300</v>
      </c>
    </row>
    <row r="810" spans="1:14">
      <c r="A810" s="95" t="s">
        <v>1467</v>
      </c>
      <c r="B810" s="96" t="s">
        <v>1468</v>
      </c>
      <c r="C810" s="146">
        <v>3100</v>
      </c>
      <c r="D810" s="138">
        <v>0.44</v>
      </c>
      <c r="E810" s="95" t="s">
        <v>1469</v>
      </c>
      <c r="F810" s="127">
        <v>5890</v>
      </c>
      <c r="G810" s="95" t="s">
        <v>1470</v>
      </c>
      <c r="H810" s="127">
        <v>7910</v>
      </c>
      <c r="I810" s="95" t="s">
        <v>1471</v>
      </c>
      <c r="J810" s="127">
        <v>6370</v>
      </c>
      <c r="K810" s="95" t="s">
        <v>1472</v>
      </c>
      <c r="L810" s="127">
        <v>8010</v>
      </c>
      <c r="M810" s="95" t="s">
        <v>1473</v>
      </c>
      <c r="N810" s="126">
        <v>9490</v>
      </c>
    </row>
    <row r="811" spans="1:14">
      <c r="A811" s="98" t="s">
        <v>1474</v>
      </c>
      <c r="B811" s="99" t="s">
        <v>1475</v>
      </c>
      <c r="C811" s="149">
        <v>3000</v>
      </c>
      <c r="D811" s="139">
        <v>0.5</v>
      </c>
      <c r="E811" s="98" t="s">
        <v>1476</v>
      </c>
      <c r="F811" s="129">
        <v>5830</v>
      </c>
      <c r="G811" s="98" t="s">
        <v>1477</v>
      </c>
      <c r="H811" s="129">
        <v>7820</v>
      </c>
      <c r="I811" s="98" t="s">
        <v>1478</v>
      </c>
      <c r="J811" s="129">
        <v>6290</v>
      </c>
      <c r="K811" s="98" t="s">
        <v>1479</v>
      </c>
      <c r="L811" s="129">
        <v>7920</v>
      </c>
      <c r="M811" s="98" t="s">
        <v>1480</v>
      </c>
      <c r="N811" s="128">
        <v>9380</v>
      </c>
    </row>
    <row r="812" spans="1:14">
      <c r="A812" s="95" t="s">
        <v>1481</v>
      </c>
      <c r="B812" s="96" t="s">
        <v>1482</v>
      </c>
      <c r="C812" s="146">
        <v>3000</v>
      </c>
      <c r="D812" s="138">
        <v>0.55000000000000004</v>
      </c>
      <c r="E812" s="95" t="s">
        <v>1483</v>
      </c>
      <c r="F812" s="127">
        <v>5680</v>
      </c>
      <c r="G812" s="95" t="s">
        <v>1484</v>
      </c>
      <c r="H812" s="127">
        <v>7620</v>
      </c>
      <c r="I812" s="95" t="s">
        <v>1485</v>
      </c>
      <c r="J812" s="127">
        <v>6130</v>
      </c>
      <c r="K812" s="95" t="s">
        <v>1077</v>
      </c>
      <c r="L812" s="127">
        <v>7710</v>
      </c>
      <c r="M812" s="95" t="s">
        <v>1486</v>
      </c>
      <c r="N812" s="126">
        <v>9140</v>
      </c>
    </row>
    <row r="813" spans="1:14">
      <c r="A813" s="98" t="s">
        <v>1487</v>
      </c>
      <c r="B813" s="99" t="s">
        <v>1488</v>
      </c>
      <c r="C813" s="149">
        <v>2000</v>
      </c>
      <c r="D813" s="139">
        <v>0.55000000000000004</v>
      </c>
      <c r="E813" s="98" t="s">
        <v>1109</v>
      </c>
      <c r="F813" s="129">
        <v>5390</v>
      </c>
      <c r="G813" s="98" t="s">
        <v>1489</v>
      </c>
      <c r="H813" s="129">
        <v>7190</v>
      </c>
      <c r="I813" s="98" t="s">
        <v>1490</v>
      </c>
      <c r="J813" s="129">
        <v>5820</v>
      </c>
      <c r="K813" s="98" t="s">
        <v>1491</v>
      </c>
      <c r="L813" s="129">
        <v>7290</v>
      </c>
      <c r="M813" s="98" t="s">
        <v>934</v>
      </c>
      <c r="N813" s="128">
        <v>8570</v>
      </c>
    </row>
    <row r="814" spans="1:14">
      <c r="A814" s="95" t="s">
        <v>1492</v>
      </c>
      <c r="B814" s="96" t="s">
        <v>1493</v>
      </c>
      <c r="C814" s="146">
        <v>2000</v>
      </c>
      <c r="D814" s="138">
        <v>0.56000000000000005</v>
      </c>
      <c r="E814" s="95" t="s">
        <v>1389</v>
      </c>
      <c r="F814" s="127">
        <v>5430</v>
      </c>
      <c r="G814" s="95" t="s">
        <v>1494</v>
      </c>
      <c r="H814" s="127">
        <v>7240</v>
      </c>
      <c r="I814" s="95" t="s">
        <v>1495</v>
      </c>
      <c r="J814" s="127">
        <v>5860</v>
      </c>
      <c r="K814" s="95" t="s">
        <v>1496</v>
      </c>
      <c r="L814" s="127">
        <v>7340</v>
      </c>
      <c r="M814" s="95" t="s">
        <v>1497</v>
      </c>
      <c r="N814" s="126">
        <v>8630</v>
      </c>
    </row>
    <row r="815" spans="1:14">
      <c r="A815" s="98" t="s">
        <v>1498</v>
      </c>
      <c r="B815" s="99" t="s">
        <v>1499</v>
      </c>
      <c r="C815" s="149">
        <v>2000</v>
      </c>
      <c r="D815" s="139">
        <v>0.48</v>
      </c>
      <c r="E815" s="98" t="s">
        <v>1500</v>
      </c>
      <c r="F815" s="129">
        <v>4720</v>
      </c>
      <c r="G815" s="98" t="s">
        <v>1365</v>
      </c>
      <c r="H815" s="129">
        <v>6290</v>
      </c>
      <c r="I815" s="98" t="s">
        <v>1501</v>
      </c>
      <c r="J815" s="129">
        <v>5090</v>
      </c>
      <c r="K815" s="98" t="s">
        <v>1502</v>
      </c>
      <c r="L815" s="129">
        <v>6380</v>
      </c>
      <c r="M815" s="98" t="s">
        <v>1503</v>
      </c>
      <c r="N815" s="128">
        <v>7500</v>
      </c>
    </row>
    <row r="816" spans="1:14">
      <c r="A816" s="95" t="s">
        <v>1504</v>
      </c>
      <c r="B816" s="96" t="s">
        <v>1505</v>
      </c>
      <c r="C816" s="95" t="s">
        <v>1506</v>
      </c>
      <c r="D816" s="156">
        <v>2E-3</v>
      </c>
      <c r="E816" s="95" t="s">
        <v>1507</v>
      </c>
      <c r="F816" s="131" t="s">
        <v>1098</v>
      </c>
      <c r="G816" s="95" t="s">
        <v>1507</v>
      </c>
      <c r="H816" s="131" t="s">
        <v>1098</v>
      </c>
      <c r="I816" s="95" t="s">
        <v>1508</v>
      </c>
      <c r="J816" s="131" t="s">
        <v>1098</v>
      </c>
      <c r="K816" s="95" t="s">
        <v>1509</v>
      </c>
      <c r="L816" s="131" t="s">
        <v>1098</v>
      </c>
      <c r="M816" s="95" t="s">
        <v>1510</v>
      </c>
      <c r="N816" s="131" t="s">
        <v>1098</v>
      </c>
    </row>
    <row r="817" spans="1:14">
      <c r="A817" s="98" t="s">
        <v>1511</v>
      </c>
      <c r="B817" s="114" t="s">
        <v>1512</v>
      </c>
      <c r="C817" s="98" t="s">
        <v>1230</v>
      </c>
      <c r="D817" s="139">
        <v>0.01</v>
      </c>
      <c r="E817" s="98" t="s">
        <v>1513</v>
      </c>
      <c r="F817" s="130" t="s">
        <v>1098</v>
      </c>
      <c r="G817" s="98" t="s">
        <v>1513</v>
      </c>
      <c r="H817" s="130" t="s">
        <v>1098</v>
      </c>
      <c r="I817" s="98" t="s">
        <v>1514</v>
      </c>
      <c r="J817" s="130" t="s">
        <v>1098</v>
      </c>
      <c r="K817" s="98" t="s">
        <v>1515</v>
      </c>
      <c r="L817" s="130" t="s">
        <v>1098</v>
      </c>
      <c r="M817" s="98" t="s">
        <v>1516</v>
      </c>
      <c r="N817" s="130" t="s">
        <v>1098</v>
      </c>
    </row>
    <row r="818" spans="1:14">
      <c r="A818" s="95" t="s">
        <v>1517</v>
      </c>
      <c r="B818" s="112" t="s">
        <v>1518</v>
      </c>
      <c r="C818" s="95" t="s">
        <v>1506</v>
      </c>
      <c r="D818" s="156">
        <v>3.0000000000000001E-3</v>
      </c>
      <c r="E818" s="95" t="s">
        <v>1519</v>
      </c>
      <c r="F818" s="131" t="s">
        <v>1098</v>
      </c>
      <c r="G818" s="95" t="s">
        <v>1519</v>
      </c>
      <c r="H818" s="131" t="s">
        <v>1098</v>
      </c>
      <c r="I818" s="95" t="s">
        <v>1520</v>
      </c>
      <c r="J818" s="131" t="s">
        <v>1098</v>
      </c>
      <c r="K818" s="95" t="s">
        <v>1521</v>
      </c>
      <c r="L818" s="131" t="s">
        <v>1098</v>
      </c>
      <c r="M818" s="95" t="s">
        <v>1522</v>
      </c>
      <c r="N818" s="131" t="s">
        <v>1098</v>
      </c>
    </row>
    <row r="819" spans="1:14">
      <c r="A819" s="98" t="s">
        <v>1523</v>
      </c>
      <c r="B819" s="114" t="s">
        <v>1524</v>
      </c>
      <c r="C819" s="98" t="s">
        <v>1525</v>
      </c>
      <c r="D819" s="139">
        <v>0.02</v>
      </c>
      <c r="E819" s="98" t="s">
        <v>1526</v>
      </c>
      <c r="F819" s="130" t="s">
        <v>1098</v>
      </c>
      <c r="G819" s="98" t="s">
        <v>1526</v>
      </c>
      <c r="H819" s="130" t="s">
        <v>1098</v>
      </c>
      <c r="I819" s="98" t="s">
        <v>1527</v>
      </c>
      <c r="J819" s="130" t="s">
        <v>1098</v>
      </c>
      <c r="K819" s="98" t="s">
        <v>1528</v>
      </c>
      <c r="L819" s="130" t="s">
        <v>1098</v>
      </c>
      <c r="M819" s="98" t="s">
        <v>1529</v>
      </c>
      <c r="N819" s="130" t="s">
        <v>1098</v>
      </c>
    </row>
    <row r="820" spans="1:14">
      <c r="A820" s="101" t="s">
        <v>1530</v>
      </c>
      <c r="B820" s="115" t="s">
        <v>1531</v>
      </c>
      <c r="C820" s="101" t="s">
        <v>1454</v>
      </c>
      <c r="D820" s="142">
        <v>7.0000000000000007E-2</v>
      </c>
      <c r="E820" s="101" t="s">
        <v>1195</v>
      </c>
      <c r="F820" s="132">
        <v>6</v>
      </c>
      <c r="G820" s="101" t="s">
        <v>1195</v>
      </c>
      <c r="H820" s="132">
        <v>2</v>
      </c>
      <c r="I820" s="101" t="s">
        <v>1532</v>
      </c>
      <c r="J820" s="132">
        <v>2</v>
      </c>
      <c r="K820" s="101" t="s">
        <v>1533</v>
      </c>
      <c r="L820" s="133" t="s">
        <v>1098</v>
      </c>
      <c r="M820" s="101" t="s">
        <v>1534</v>
      </c>
      <c r="N820" s="133" t="s">
        <v>1098</v>
      </c>
    </row>
    <row r="821" spans="1:14">
      <c r="A821" s="91" t="s">
        <v>1535</v>
      </c>
      <c r="B821" s="134" t="s">
        <v>1536</v>
      </c>
      <c r="C821" s="124">
        <v>119</v>
      </c>
      <c r="D821" s="135">
        <v>0.41</v>
      </c>
      <c r="E821" s="91" t="s">
        <v>1537</v>
      </c>
      <c r="F821" s="125">
        <v>12400</v>
      </c>
      <c r="G821" s="91" t="s">
        <v>1031</v>
      </c>
      <c r="H821" s="125">
        <v>12400</v>
      </c>
      <c r="I821" s="91" t="s">
        <v>1538</v>
      </c>
      <c r="J821" s="125">
        <v>13000</v>
      </c>
      <c r="K821" s="91" t="s">
        <v>1539</v>
      </c>
      <c r="L821" s="125">
        <v>13200</v>
      </c>
      <c r="M821" s="91" t="s">
        <v>1540</v>
      </c>
      <c r="N821" s="125">
        <v>10900</v>
      </c>
    </row>
    <row r="822" spans="1:14">
      <c r="A822" s="95" t="s">
        <v>1541</v>
      </c>
      <c r="B822" s="112" t="s">
        <v>1542</v>
      </c>
      <c r="C822" s="106">
        <v>24.4</v>
      </c>
      <c r="D822" s="138">
        <v>0.44</v>
      </c>
      <c r="E822" s="95" t="s">
        <v>1543</v>
      </c>
      <c r="F822" s="147">
        <v>11600</v>
      </c>
      <c r="G822" s="95" t="s">
        <v>1544</v>
      </c>
      <c r="H822" s="127">
        <v>5560</v>
      </c>
      <c r="I822" s="95" t="s">
        <v>1545</v>
      </c>
      <c r="J822" s="147">
        <v>10800</v>
      </c>
      <c r="K822" s="95" t="s">
        <v>1546</v>
      </c>
      <c r="L822" s="127">
        <v>4900</v>
      </c>
      <c r="M822" s="95" t="s">
        <v>1547</v>
      </c>
      <c r="N822" s="126">
        <v>1430</v>
      </c>
    </row>
    <row r="823" spans="1:14">
      <c r="A823" s="98" t="s">
        <v>1548</v>
      </c>
      <c r="B823" s="99" t="s">
        <v>1549</v>
      </c>
      <c r="C823" s="118">
        <v>4.8</v>
      </c>
      <c r="D823" s="139">
        <v>0.18</v>
      </c>
      <c r="E823" s="98" t="s">
        <v>1550</v>
      </c>
      <c r="F823" s="129">
        <v>1890</v>
      </c>
      <c r="G823" s="98" t="s">
        <v>1551</v>
      </c>
      <c r="H823" s="128">
        <v>523</v>
      </c>
      <c r="I823" s="98" t="s">
        <v>1552</v>
      </c>
      <c r="J823" s="129">
        <v>1020</v>
      </c>
      <c r="K823" s="98" t="s">
        <v>1553</v>
      </c>
      <c r="L823" s="128">
        <v>108</v>
      </c>
      <c r="M823" s="98" t="s">
        <v>1554</v>
      </c>
      <c r="N823" s="128">
        <v>73</v>
      </c>
    </row>
    <row r="824" spans="1:14">
      <c r="A824" s="95" t="s">
        <v>1555</v>
      </c>
      <c r="B824" s="112" t="s">
        <v>1556</v>
      </c>
      <c r="C824" s="106">
        <v>51.6</v>
      </c>
      <c r="D824" s="138">
        <v>0.44</v>
      </c>
      <c r="E824" s="95" t="s">
        <v>1557</v>
      </c>
      <c r="F824" s="127">
        <v>8900</v>
      </c>
      <c r="G824" s="95" t="s">
        <v>1558</v>
      </c>
      <c r="H824" s="127">
        <v>6450</v>
      </c>
      <c r="I824" s="95" t="s">
        <v>1559</v>
      </c>
      <c r="J824" s="127">
        <v>8980</v>
      </c>
      <c r="K824" s="95" t="s">
        <v>1560</v>
      </c>
      <c r="L824" s="127">
        <v>6850</v>
      </c>
      <c r="M824" s="95" t="s">
        <v>1561</v>
      </c>
      <c r="N824" s="126">
        <v>3630</v>
      </c>
    </row>
    <row r="825" spans="1:14">
      <c r="A825" s="98" t="s">
        <v>1562</v>
      </c>
      <c r="B825" s="114" t="s">
        <v>1563</v>
      </c>
      <c r="C825" s="118">
        <v>4.3</v>
      </c>
      <c r="D825" s="139">
        <v>0.41</v>
      </c>
      <c r="E825" s="98" t="s">
        <v>1564</v>
      </c>
      <c r="F825" s="129">
        <v>2120</v>
      </c>
      <c r="G825" s="98" t="s">
        <v>1565</v>
      </c>
      <c r="H825" s="128">
        <v>583</v>
      </c>
      <c r="I825" s="98" t="s">
        <v>1566</v>
      </c>
      <c r="J825" s="129">
        <v>1080</v>
      </c>
      <c r="K825" s="98" t="s">
        <v>1567</v>
      </c>
      <c r="L825" s="128">
        <v>116</v>
      </c>
      <c r="M825" s="98" t="s">
        <v>978</v>
      </c>
      <c r="N825" s="128">
        <v>81</v>
      </c>
    </row>
    <row r="826" spans="1:14">
      <c r="A826" s="95" t="s">
        <v>1568</v>
      </c>
      <c r="B826" s="112" t="s">
        <v>1569</v>
      </c>
      <c r="C826" s="113">
        <v>3.5</v>
      </c>
      <c r="D826" s="138">
        <v>0.42</v>
      </c>
      <c r="E826" s="95" t="s">
        <v>1570</v>
      </c>
      <c r="F826" s="127">
        <v>1800</v>
      </c>
      <c r="G826" s="95" t="s">
        <v>1571</v>
      </c>
      <c r="H826" s="126">
        <v>491</v>
      </c>
      <c r="I826" s="95" t="s">
        <v>1572</v>
      </c>
      <c r="J826" s="126">
        <v>822</v>
      </c>
      <c r="K826" s="95" t="s">
        <v>1573</v>
      </c>
      <c r="L826" s="126">
        <v>93</v>
      </c>
      <c r="M826" s="95" t="s">
        <v>1574</v>
      </c>
      <c r="N826" s="126">
        <v>68</v>
      </c>
    </row>
    <row r="827" spans="1:14">
      <c r="A827" s="98" t="s">
        <v>1575</v>
      </c>
      <c r="B827" s="114" t="s">
        <v>1576</v>
      </c>
      <c r="C827" s="109">
        <v>20.8</v>
      </c>
      <c r="D827" s="114" t="s">
        <v>1577</v>
      </c>
      <c r="E827" s="98" t="s">
        <v>1103</v>
      </c>
      <c r="F827" s="129">
        <v>9710</v>
      </c>
      <c r="G827" s="98" t="s">
        <v>1578</v>
      </c>
      <c r="H827" s="129">
        <v>4240</v>
      </c>
      <c r="I827" s="98" t="s">
        <v>1434</v>
      </c>
      <c r="J827" s="129">
        <v>8820</v>
      </c>
      <c r="K827" s="98" t="s">
        <v>1579</v>
      </c>
      <c r="L827" s="129">
        <v>3400</v>
      </c>
      <c r="M827" s="98" t="s">
        <v>1580</v>
      </c>
      <c r="N827" s="128">
        <v>912</v>
      </c>
    </row>
    <row r="828" spans="1:14">
      <c r="A828" s="95" t="s">
        <v>1581</v>
      </c>
      <c r="B828" s="112" t="s">
        <v>1582</v>
      </c>
      <c r="C828" s="106">
        <v>10.8</v>
      </c>
      <c r="D828" s="138">
        <v>0.45</v>
      </c>
      <c r="E828" s="95" t="s">
        <v>1583</v>
      </c>
      <c r="F828" s="127">
        <v>5550</v>
      </c>
      <c r="G828" s="95" t="s">
        <v>1584</v>
      </c>
      <c r="H828" s="127">
        <v>1790</v>
      </c>
      <c r="I828" s="95" t="s">
        <v>1585</v>
      </c>
      <c r="J828" s="127">
        <v>4280</v>
      </c>
      <c r="K828" s="95" t="s">
        <v>1586</v>
      </c>
      <c r="L828" s="126">
        <v>753</v>
      </c>
      <c r="M828" s="95" t="s">
        <v>1587</v>
      </c>
      <c r="N828" s="126">
        <v>260</v>
      </c>
    </row>
    <row r="829" spans="1:14">
      <c r="A829" s="98" t="s">
        <v>1588</v>
      </c>
      <c r="B829" s="114" t="s">
        <v>1589</v>
      </c>
      <c r="C829" s="118">
        <v>7.5</v>
      </c>
      <c r="D829" s="139">
        <v>0.36</v>
      </c>
      <c r="E829" s="98" t="s">
        <v>1590</v>
      </c>
      <c r="F829" s="129">
        <v>3350</v>
      </c>
      <c r="G829" s="98" t="s">
        <v>1591</v>
      </c>
      <c r="H829" s="128">
        <v>979</v>
      </c>
      <c r="I829" s="98" t="s">
        <v>1105</v>
      </c>
      <c r="J829" s="129">
        <v>2240</v>
      </c>
      <c r="K829" s="98" t="s">
        <v>1592</v>
      </c>
      <c r="L829" s="128">
        <v>273</v>
      </c>
      <c r="M829" s="98" t="s">
        <v>1593</v>
      </c>
      <c r="N829" s="128">
        <v>138</v>
      </c>
    </row>
    <row r="830" spans="1:14">
      <c r="A830" s="95" t="s">
        <v>1594</v>
      </c>
      <c r="B830" s="112" t="s">
        <v>1595</v>
      </c>
      <c r="C830" s="113">
        <v>4.9000000000000004</v>
      </c>
      <c r="D830" s="138">
        <v>0.33</v>
      </c>
      <c r="E830" s="95" t="s">
        <v>1596</v>
      </c>
      <c r="F830" s="127">
        <v>2360</v>
      </c>
      <c r="G830" s="95" t="s">
        <v>1597</v>
      </c>
      <c r="H830" s="126">
        <v>654</v>
      </c>
      <c r="I830" s="95" t="s">
        <v>1598</v>
      </c>
      <c r="J830" s="127">
        <v>1280</v>
      </c>
      <c r="K830" s="95" t="s">
        <v>1599</v>
      </c>
      <c r="L830" s="126">
        <v>136</v>
      </c>
      <c r="M830" s="95" t="s">
        <v>1600</v>
      </c>
      <c r="N830" s="126">
        <v>91</v>
      </c>
    </row>
    <row r="831" spans="1:14">
      <c r="A831" s="98" t="s">
        <v>1601</v>
      </c>
      <c r="B831" s="114" t="s">
        <v>1602</v>
      </c>
      <c r="C831" s="118">
        <v>6.6</v>
      </c>
      <c r="D831" s="139">
        <v>0.31</v>
      </c>
      <c r="E831" s="98" t="s">
        <v>1603</v>
      </c>
      <c r="F831" s="129">
        <v>2900</v>
      </c>
      <c r="G831" s="98" t="s">
        <v>1604</v>
      </c>
      <c r="H831" s="128">
        <v>828</v>
      </c>
      <c r="I831" s="98" t="s">
        <v>1605</v>
      </c>
      <c r="J831" s="129">
        <v>1820</v>
      </c>
      <c r="K831" s="98" t="s">
        <v>1606</v>
      </c>
      <c r="L831" s="128">
        <v>206</v>
      </c>
      <c r="M831" s="98" t="s">
        <v>1607</v>
      </c>
      <c r="N831" s="128">
        <v>116</v>
      </c>
    </row>
    <row r="832" spans="1:14">
      <c r="A832" s="95" t="s">
        <v>1608</v>
      </c>
      <c r="B832" s="112" t="s">
        <v>1609</v>
      </c>
      <c r="C832" s="113">
        <v>5.5</v>
      </c>
      <c r="D832" s="138">
        <v>0.36</v>
      </c>
      <c r="E832" s="95" t="s">
        <v>1610</v>
      </c>
      <c r="F832" s="127">
        <v>2910</v>
      </c>
      <c r="G832" s="95" t="s">
        <v>1611</v>
      </c>
      <c r="H832" s="126">
        <v>812</v>
      </c>
      <c r="I832" s="95" t="s">
        <v>1612</v>
      </c>
      <c r="J832" s="127">
        <v>1670</v>
      </c>
      <c r="K832" s="95" t="s">
        <v>1066</v>
      </c>
      <c r="L832" s="126">
        <v>179</v>
      </c>
      <c r="M832" s="95" t="s">
        <v>1613</v>
      </c>
      <c r="N832" s="126">
        <v>114</v>
      </c>
    </row>
    <row r="833" spans="1:14">
      <c r="A833" s="98" t="s">
        <v>1614</v>
      </c>
      <c r="B833" s="114" t="s">
        <v>1615</v>
      </c>
      <c r="C833" s="118">
        <v>0.3</v>
      </c>
      <c r="D833" s="139">
        <v>0.14000000000000001</v>
      </c>
      <c r="E833" s="98" t="s">
        <v>1616</v>
      </c>
      <c r="F833" s="128">
        <v>69</v>
      </c>
      <c r="G833" s="98" t="s">
        <v>1616</v>
      </c>
      <c r="H833" s="128">
        <v>19</v>
      </c>
      <c r="I833" s="98" t="s">
        <v>1617</v>
      </c>
      <c r="J833" s="128">
        <v>21</v>
      </c>
      <c r="K833" s="98" t="s">
        <v>1618</v>
      </c>
      <c r="L833" s="128">
        <v>3</v>
      </c>
      <c r="M833" s="98" t="s">
        <v>1619</v>
      </c>
      <c r="N833" s="128">
        <v>3</v>
      </c>
    </row>
    <row r="834" spans="1:14">
      <c r="A834" s="95" t="s">
        <v>1620</v>
      </c>
      <c r="B834" s="112" t="s">
        <v>1621</v>
      </c>
      <c r="C834" s="113">
        <v>2.5</v>
      </c>
      <c r="D834" s="138">
        <v>0.26</v>
      </c>
      <c r="E834" s="95" t="s">
        <v>1622</v>
      </c>
      <c r="F834" s="127">
        <v>1110</v>
      </c>
      <c r="G834" s="95" t="s">
        <v>1622</v>
      </c>
      <c r="H834" s="126">
        <v>301</v>
      </c>
      <c r="I834" s="95" t="s">
        <v>1623</v>
      </c>
      <c r="J834" s="126">
        <v>438</v>
      </c>
      <c r="K834" s="95" t="s">
        <v>1624</v>
      </c>
      <c r="L834" s="126">
        <v>54</v>
      </c>
      <c r="M834" s="95" t="s">
        <v>1625</v>
      </c>
      <c r="N834" s="126">
        <v>42</v>
      </c>
    </row>
    <row r="835" spans="1:14">
      <c r="A835" s="98" t="s">
        <v>1626</v>
      </c>
      <c r="B835" s="114" t="s">
        <v>1627</v>
      </c>
      <c r="C835" s="98" t="s">
        <v>1628</v>
      </c>
      <c r="D835" s="139">
        <v>0.04</v>
      </c>
      <c r="E835" s="98" t="s">
        <v>1629</v>
      </c>
      <c r="F835" s="128">
        <v>5</v>
      </c>
      <c r="G835" s="98" t="s">
        <v>1629</v>
      </c>
      <c r="H835" s="128">
        <v>1</v>
      </c>
      <c r="I835" s="98" t="s">
        <v>1630</v>
      </c>
      <c r="J835" s="128">
        <v>1</v>
      </c>
      <c r="K835" s="98" t="s">
        <v>1631</v>
      </c>
      <c r="L835" s="130" t="s">
        <v>1098</v>
      </c>
      <c r="M835" s="98" t="s">
        <v>1632</v>
      </c>
      <c r="N835" s="130" t="s">
        <v>1098</v>
      </c>
    </row>
    <row r="836" spans="1:14">
      <c r="A836" s="95" t="s">
        <v>1633</v>
      </c>
      <c r="B836" s="112" t="s">
        <v>1634</v>
      </c>
      <c r="C836" s="113">
        <v>0.4</v>
      </c>
      <c r="D836" s="138">
        <v>0.13</v>
      </c>
      <c r="E836" s="95" t="s">
        <v>1360</v>
      </c>
      <c r="F836" s="126">
        <v>108</v>
      </c>
      <c r="G836" s="95" t="s">
        <v>1360</v>
      </c>
      <c r="H836" s="126">
        <v>29</v>
      </c>
      <c r="I836" s="95" t="s">
        <v>1635</v>
      </c>
      <c r="J836" s="126">
        <v>33</v>
      </c>
      <c r="K836" s="95" t="s">
        <v>1636</v>
      </c>
      <c r="L836" s="126">
        <v>5</v>
      </c>
      <c r="M836" s="95" t="s">
        <v>1637</v>
      </c>
      <c r="N836" s="126">
        <v>4</v>
      </c>
    </row>
    <row r="837" spans="1:14">
      <c r="A837" s="98" t="s">
        <v>1638</v>
      </c>
      <c r="B837" s="114" t="s">
        <v>1639</v>
      </c>
      <c r="C837" s="98" t="s">
        <v>1640</v>
      </c>
      <c r="D837" s="139">
        <v>0.02</v>
      </c>
      <c r="E837" s="98" t="s">
        <v>1641</v>
      </c>
      <c r="F837" s="128">
        <v>1</v>
      </c>
      <c r="G837" s="98" t="s">
        <v>1641</v>
      </c>
      <c r="H837" s="130" t="s">
        <v>1098</v>
      </c>
      <c r="I837" s="98" t="s">
        <v>1642</v>
      </c>
      <c r="J837" s="130" t="s">
        <v>1098</v>
      </c>
      <c r="K837" s="98" t="s">
        <v>1643</v>
      </c>
      <c r="L837" s="130" t="s">
        <v>1098</v>
      </c>
      <c r="M837" s="98" t="s">
        <v>1240</v>
      </c>
      <c r="N837" s="130" t="s">
        <v>1098</v>
      </c>
    </row>
    <row r="838" spans="1:14">
      <c r="A838" s="95" t="s">
        <v>1644</v>
      </c>
      <c r="B838" s="112" t="s">
        <v>1645</v>
      </c>
      <c r="C838" s="106">
        <v>22.5</v>
      </c>
      <c r="D838" s="138">
        <v>0.53</v>
      </c>
      <c r="E838" s="95" t="s">
        <v>1646</v>
      </c>
      <c r="F838" s="127">
        <v>6720</v>
      </c>
      <c r="G838" s="95" t="s">
        <v>1647</v>
      </c>
      <c r="H838" s="127">
        <v>3070</v>
      </c>
      <c r="I838" s="95" t="s">
        <v>1648</v>
      </c>
      <c r="J838" s="127">
        <v>6180</v>
      </c>
      <c r="K838" s="95" t="s">
        <v>1649</v>
      </c>
      <c r="L838" s="127">
        <v>2580</v>
      </c>
      <c r="M838" s="95" t="s">
        <v>1650</v>
      </c>
      <c r="N838" s="126">
        <v>718</v>
      </c>
    </row>
    <row r="839" spans="1:14">
      <c r="A839" s="120" t="s">
        <v>1651</v>
      </c>
      <c r="B839" s="119" t="s">
        <v>1652</v>
      </c>
      <c r="C839" s="157">
        <v>21.2</v>
      </c>
      <c r="D839" s="140">
        <v>0.44</v>
      </c>
      <c r="E839" s="120" t="s">
        <v>1653</v>
      </c>
      <c r="F839" s="152">
        <v>5940</v>
      </c>
      <c r="G839" s="120" t="s">
        <v>1654</v>
      </c>
      <c r="H839" s="152">
        <v>2620</v>
      </c>
      <c r="I839" s="120" t="s">
        <v>1655</v>
      </c>
      <c r="J839" s="152">
        <v>5410</v>
      </c>
      <c r="K839" s="120" t="s">
        <v>1656</v>
      </c>
      <c r="L839" s="152">
        <v>2130</v>
      </c>
      <c r="M839" s="120" t="s">
        <v>1657</v>
      </c>
      <c r="N839" s="158">
        <v>575</v>
      </c>
    </row>
    <row r="840" spans="1:14">
      <c r="A840" s="91" t="s">
        <v>1658</v>
      </c>
      <c r="B840" s="134" t="s">
        <v>1659</v>
      </c>
      <c r="C840" s="104">
        <v>7.5</v>
      </c>
      <c r="D840" s="135">
        <v>0.44</v>
      </c>
      <c r="E840" s="91" t="s">
        <v>1660</v>
      </c>
      <c r="F840" s="155">
        <v>3180</v>
      </c>
      <c r="G840" s="91" t="s">
        <v>1661</v>
      </c>
      <c r="H840" s="136">
        <v>929</v>
      </c>
      <c r="I840" s="91" t="s">
        <v>1662</v>
      </c>
      <c r="J840" s="155">
        <v>2120</v>
      </c>
      <c r="K840" s="91" t="s">
        <v>1663</v>
      </c>
      <c r="L840" s="136">
        <v>259</v>
      </c>
      <c r="M840" s="91" t="s">
        <v>1664</v>
      </c>
      <c r="N840" s="136">
        <v>131</v>
      </c>
    </row>
    <row r="841" spans="1:14">
      <c r="A841" s="95" t="s">
        <v>1665</v>
      </c>
      <c r="B841" s="112" t="s">
        <v>1666</v>
      </c>
      <c r="C841" s="113">
        <v>2.2000000000000002</v>
      </c>
      <c r="D841" s="138">
        <v>0.32</v>
      </c>
      <c r="E841" s="95" t="s">
        <v>1667</v>
      </c>
      <c r="F841" s="126">
        <v>795</v>
      </c>
      <c r="G841" s="95" t="s">
        <v>1667</v>
      </c>
      <c r="H841" s="126">
        <v>216</v>
      </c>
      <c r="I841" s="95" t="s">
        <v>1668</v>
      </c>
      <c r="J841" s="126">
        <v>302</v>
      </c>
      <c r="K841" s="95" t="s">
        <v>1669</v>
      </c>
      <c r="L841" s="126">
        <v>38</v>
      </c>
      <c r="M841" s="95" t="s">
        <v>1670</v>
      </c>
      <c r="N841" s="126">
        <v>30</v>
      </c>
    </row>
    <row r="842" spans="1:14">
      <c r="A842" s="98" t="s">
        <v>1671</v>
      </c>
      <c r="B842" s="114" t="s">
        <v>1672</v>
      </c>
      <c r="C842" s="118">
        <v>5</v>
      </c>
      <c r="D842" s="139">
        <v>0.35</v>
      </c>
      <c r="E842" s="98" t="s">
        <v>1673</v>
      </c>
      <c r="F842" s="129">
        <v>1910</v>
      </c>
      <c r="G842" s="98" t="s">
        <v>1674</v>
      </c>
      <c r="H842" s="128">
        <v>530</v>
      </c>
      <c r="I842" s="98" t="s">
        <v>1675</v>
      </c>
      <c r="J842" s="129">
        <v>1050</v>
      </c>
      <c r="K842" s="98" t="s">
        <v>1676</v>
      </c>
      <c r="L842" s="128">
        <v>111</v>
      </c>
      <c r="M842" s="98" t="s">
        <v>1677</v>
      </c>
      <c r="N842" s="128">
        <v>74</v>
      </c>
    </row>
    <row r="843" spans="1:14">
      <c r="A843" s="95" t="s">
        <v>1678</v>
      </c>
      <c r="B843" s="112" t="s">
        <v>1679</v>
      </c>
      <c r="C843" s="113">
        <v>6.6</v>
      </c>
      <c r="D843" s="138">
        <v>0.42</v>
      </c>
      <c r="E843" s="95" t="s">
        <v>1611</v>
      </c>
      <c r="F843" s="127">
        <v>2990</v>
      </c>
      <c r="G843" s="95" t="s">
        <v>1680</v>
      </c>
      <c r="H843" s="126">
        <v>854</v>
      </c>
      <c r="I843" s="95" t="s">
        <v>1681</v>
      </c>
      <c r="J843" s="127">
        <v>1880</v>
      </c>
      <c r="K843" s="95" t="s">
        <v>945</v>
      </c>
      <c r="L843" s="126">
        <v>212</v>
      </c>
      <c r="M843" s="95" t="s">
        <v>1682</v>
      </c>
      <c r="N843" s="126">
        <v>120</v>
      </c>
    </row>
    <row r="844" spans="1:14">
      <c r="A844" s="98" t="s">
        <v>1683</v>
      </c>
      <c r="B844" s="114" t="s">
        <v>1684</v>
      </c>
      <c r="C844" s="118">
        <v>6</v>
      </c>
      <c r="D844" s="114" t="s">
        <v>1685</v>
      </c>
      <c r="E844" s="98" t="s">
        <v>1686</v>
      </c>
      <c r="F844" s="129">
        <v>3150</v>
      </c>
      <c r="G844" s="98" t="s">
        <v>1687</v>
      </c>
      <c r="H844" s="128">
        <v>889</v>
      </c>
      <c r="I844" s="98" t="s">
        <v>1194</v>
      </c>
      <c r="J844" s="129">
        <v>1900</v>
      </c>
      <c r="K844" s="98" t="s">
        <v>1606</v>
      </c>
      <c r="L844" s="128">
        <v>206</v>
      </c>
      <c r="M844" s="98" t="s">
        <v>1688</v>
      </c>
      <c r="N844" s="128">
        <v>124</v>
      </c>
    </row>
    <row r="845" spans="1:14">
      <c r="A845" s="95" t="s">
        <v>1689</v>
      </c>
      <c r="B845" s="112" t="s">
        <v>1690</v>
      </c>
      <c r="C845" s="113">
        <v>3.7</v>
      </c>
      <c r="D845" s="138">
        <v>0.32</v>
      </c>
      <c r="E845" s="95" t="s">
        <v>1691</v>
      </c>
      <c r="F845" s="127">
        <v>1330</v>
      </c>
      <c r="G845" s="95" t="s">
        <v>1692</v>
      </c>
      <c r="H845" s="126">
        <v>363</v>
      </c>
      <c r="I845" s="95" t="s">
        <v>991</v>
      </c>
      <c r="J845" s="126">
        <v>624</v>
      </c>
      <c r="K845" s="95" t="s">
        <v>1693</v>
      </c>
      <c r="L845" s="126">
        <v>69</v>
      </c>
      <c r="M845" s="95" t="s">
        <v>1694</v>
      </c>
      <c r="N845" s="126">
        <v>51</v>
      </c>
    </row>
    <row r="846" spans="1:14">
      <c r="A846" s="98" t="s">
        <v>1695</v>
      </c>
      <c r="B846" s="114" t="s">
        <v>1696</v>
      </c>
      <c r="C846" s="118">
        <v>3.8</v>
      </c>
      <c r="D846" s="139">
        <v>0.3</v>
      </c>
      <c r="E846" s="98" t="s">
        <v>1697</v>
      </c>
      <c r="F846" s="129">
        <v>1410</v>
      </c>
      <c r="G846" s="98" t="s">
        <v>1698</v>
      </c>
      <c r="H846" s="128">
        <v>387</v>
      </c>
      <c r="I846" s="98" t="s">
        <v>1699</v>
      </c>
      <c r="J846" s="128">
        <v>673</v>
      </c>
      <c r="K846" s="98" t="s">
        <v>1700</v>
      </c>
      <c r="L846" s="128">
        <v>74</v>
      </c>
      <c r="M846" s="98" t="s">
        <v>1701</v>
      </c>
      <c r="N846" s="128">
        <v>54</v>
      </c>
    </row>
    <row r="847" spans="1:14" ht="19.5">
      <c r="A847" s="95" t="s">
        <v>1702</v>
      </c>
      <c r="B847" s="112" t="s">
        <v>1703</v>
      </c>
      <c r="C847" s="112" t="s">
        <v>1704</v>
      </c>
      <c r="D847" s="138">
        <v>0.17</v>
      </c>
      <c r="E847" s="95" t="s">
        <v>1705</v>
      </c>
      <c r="F847" s="126">
        <v>62</v>
      </c>
      <c r="G847" s="95" t="s">
        <v>1705</v>
      </c>
      <c r="H847" s="126">
        <v>17</v>
      </c>
      <c r="I847" s="95" t="s">
        <v>1706</v>
      </c>
      <c r="J847" s="126">
        <v>18</v>
      </c>
      <c r="K847" s="95" t="s">
        <v>1707</v>
      </c>
      <c r="L847" s="126">
        <v>3</v>
      </c>
      <c r="M847" s="95" t="s">
        <v>1708</v>
      </c>
      <c r="N847" s="126">
        <v>2</v>
      </c>
    </row>
    <row r="848" spans="1:14" ht="19.5">
      <c r="A848" s="98" t="s">
        <v>1709</v>
      </c>
      <c r="B848" s="114" t="s">
        <v>1710</v>
      </c>
      <c r="C848" s="118">
        <v>5.7</v>
      </c>
      <c r="D848" s="139">
        <v>0.37</v>
      </c>
      <c r="E848" s="98" t="s">
        <v>1711</v>
      </c>
      <c r="F848" s="129">
        <v>2560</v>
      </c>
      <c r="G848" s="98" t="s">
        <v>1712</v>
      </c>
      <c r="H848" s="128">
        <v>719</v>
      </c>
      <c r="I848" s="98" t="s">
        <v>1713</v>
      </c>
      <c r="J848" s="129">
        <v>1500</v>
      </c>
      <c r="K848" s="98" t="s">
        <v>1714</v>
      </c>
      <c r="L848" s="128">
        <v>162</v>
      </c>
      <c r="M848" s="98" t="s">
        <v>1715</v>
      </c>
      <c r="N848" s="128">
        <v>101</v>
      </c>
    </row>
    <row r="849" spans="1:14" ht="19.5">
      <c r="A849" s="95" t="s">
        <v>1716</v>
      </c>
      <c r="B849" s="112" t="s">
        <v>1717</v>
      </c>
      <c r="C849" s="113">
        <v>3.5</v>
      </c>
      <c r="D849" s="138">
        <v>0.38</v>
      </c>
      <c r="E849" s="95" t="s">
        <v>1718</v>
      </c>
      <c r="F849" s="127">
        <v>1640</v>
      </c>
      <c r="G849" s="95" t="s">
        <v>1719</v>
      </c>
      <c r="H849" s="126">
        <v>446</v>
      </c>
      <c r="I849" s="95" t="s">
        <v>1720</v>
      </c>
      <c r="J849" s="126">
        <v>747</v>
      </c>
      <c r="K849" s="95" t="s">
        <v>1721</v>
      </c>
      <c r="L849" s="126">
        <v>84</v>
      </c>
      <c r="M849" s="95" t="s">
        <v>1722</v>
      </c>
      <c r="N849" s="126">
        <v>62</v>
      </c>
    </row>
    <row r="850" spans="1:14">
      <c r="A850" s="98" t="s">
        <v>1723</v>
      </c>
      <c r="B850" s="114" t="s">
        <v>1724</v>
      </c>
      <c r="C850" s="118">
        <v>3.8</v>
      </c>
      <c r="D850" s="139">
        <v>0.32</v>
      </c>
      <c r="E850" s="98" t="s">
        <v>1725</v>
      </c>
      <c r="F850" s="129">
        <v>1510</v>
      </c>
      <c r="G850" s="98" t="s">
        <v>1726</v>
      </c>
      <c r="H850" s="128">
        <v>413</v>
      </c>
      <c r="I850" s="98" t="s">
        <v>1727</v>
      </c>
      <c r="J850" s="128">
        <v>718</v>
      </c>
      <c r="K850" s="98" t="s">
        <v>1728</v>
      </c>
      <c r="L850" s="128">
        <v>79</v>
      </c>
      <c r="M850" s="98" t="s">
        <v>1729</v>
      </c>
      <c r="N850" s="128">
        <v>57</v>
      </c>
    </row>
    <row r="851" spans="1:14">
      <c r="A851" s="95" t="s">
        <v>1730</v>
      </c>
      <c r="B851" s="112" t="s">
        <v>1731</v>
      </c>
      <c r="C851" s="95" t="s">
        <v>1732</v>
      </c>
      <c r="D851" s="138">
        <v>0.15</v>
      </c>
      <c r="E851" s="95" t="s">
        <v>1605</v>
      </c>
      <c r="F851" s="126">
        <v>50</v>
      </c>
      <c r="G851" s="95" t="s">
        <v>1605</v>
      </c>
      <c r="H851" s="126">
        <v>14</v>
      </c>
      <c r="I851" s="95" t="s">
        <v>1733</v>
      </c>
      <c r="J851" s="126">
        <v>15</v>
      </c>
      <c r="K851" s="95" t="s">
        <v>1734</v>
      </c>
      <c r="L851" s="126">
        <v>2</v>
      </c>
      <c r="M851" s="95" t="s">
        <v>1735</v>
      </c>
      <c r="N851" s="126">
        <v>2</v>
      </c>
    </row>
    <row r="852" spans="1:14">
      <c r="A852" s="98" t="s">
        <v>1736</v>
      </c>
      <c r="B852" s="114" t="s">
        <v>1737</v>
      </c>
      <c r="C852" s="98" t="s">
        <v>1738</v>
      </c>
      <c r="D852" s="139">
        <v>0.05</v>
      </c>
      <c r="E852" s="98" t="s">
        <v>1739</v>
      </c>
      <c r="F852" s="128">
        <v>3</v>
      </c>
      <c r="G852" s="98" t="s">
        <v>1739</v>
      </c>
      <c r="H852" s="130" t="s">
        <v>1098</v>
      </c>
      <c r="I852" s="98" t="s">
        <v>1740</v>
      </c>
      <c r="J852" s="130" t="s">
        <v>1098</v>
      </c>
      <c r="K852" s="98" t="s">
        <v>1741</v>
      </c>
      <c r="L852" s="130" t="s">
        <v>1098</v>
      </c>
      <c r="M852" s="98" t="s">
        <v>1742</v>
      </c>
      <c r="N852" s="130" t="s">
        <v>1098</v>
      </c>
    </row>
    <row r="853" spans="1:14">
      <c r="A853" s="95" t="s">
        <v>1743</v>
      </c>
      <c r="B853" s="112" t="s">
        <v>1744</v>
      </c>
      <c r="C853" s="113">
        <v>0.6</v>
      </c>
      <c r="D853" s="112" t="s">
        <v>1745</v>
      </c>
      <c r="E853" s="95" t="s">
        <v>1746</v>
      </c>
      <c r="F853" s="126">
        <v>215</v>
      </c>
      <c r="G853" s="95" t="s">
        <v>1746</v>
      </c>
      <c r="H853" s="126">
        <v>58</v>
      </c>
      <c r="I853" s="95" t="s">
        <v>1747</v>
      </c>
      <c r="J853" s="126">
        <v>66</v>
      </c>
      <c r="K853" s="95" t="s">
        <v>1748</v>
      </c>
      <c r="L853" s="126">
        <v>10</v>
      </c>
      <c r="M853" s="95" t="s">
        <v>1749</v>
      </c>
      <c r="N853" s="126">
        <v>8</v>
      </c>
    </row>
    <row r="854" spans="1:14">
      <c r="A854" s="98" t="s">
        <v>1750</v>
      </c>
      <c r="B854" s="114" t="s">
        <v>1751</v>
      </c>
      <c r="C854" s="118">
        <v>5</v>
      </c>
      <c r="D854" s="139">
        <v>0.3</v>
      </c>
      <c r="E854" s="98" t="s">
        <v>1752</v>
      </c>
      <c r="F854" s="129">
        <v>2260</v>
      </c>
      <c r="G854" s="98" t="s">
        <v>1753</v>
      </c>
      <c r="H854" s="128">
        <v>627</v>
      </c>
      <c r="I854" s="98" t="s">
        <v>1754</v>
      </c>
      <c r="J854" s="129">
        <v>1240</v>
      </c>
      <c r="K854" s="98" t="s">
        <v>1755</v>
      </c>
      <c r="L854" s="128">
        <v>132</v>
      </c>
      <c r="M854" s="98" t="s">
        <v>1756</v>
      </c>
      <c r="N854" s="128">
        <v>88</v>
      </c>
    </row>
    <row r="855" spans="1:14">
      <c r="A855" s="95" t="s">
        <v>1757</v>
      </c>
      <c r="B855" s="112" t="s">
        <v>1758</v>
      </c>
      <c r="C855" s="95" t="s">
        <v>1207</v>
      </c>
      <c r="D855" s="138">
        <v>0.01</v>
      </c>
      <c r="E855" s="95" t="s">
        <v>1759</v>
      </c>
      <c r="F855" s="131" t="s">
        <v>1098</v>
      </c>
      <c r="G855" s="95" t="s">
        <v>1759</v>
      </c>
      <c r="H855" s="131" t="s">
        <v>1098</v>
      </c>
      <c r="I855" s="95" t="s">
        <v>1760</v>
      </c>
      <c r="J855" s="131" t="s">
        <v>1098</v>
      </c>
      <c r="K855" s="95" t="s">
        <v>1761</v>
      </c>
      <c r="L855" s="131" t="s">
        <v>1098</v>
      </c>
      <c r="M855" s="95" t="s">
        <v>1762</v>
      </c>
      <c r="N855" s="131" t="s">
        <v>1098</v>
      </c>
    </row>
    <row r="856" spans="1:14">
      <c r="A856" s="98" t="s">
        <v>1763</v>
      </c>
      <c r="B856" s="114" t="s">
        <v>1764</v>
      </c>
      <c r="C856" s="118">
        <v>0.3</v>
      </c>
      <c r="D856" s="139">
        <v>0.16</v>
      </c>
      <c r="E856" s="98" t="s">
        <v>1765</v>
      </c>
      <c r="F856" s="128">
        <v>47</v>
      </c>
      <c r="G856" s="98" t="s">
        <v>1765</v>
      </c>
      <c r="H856" s="128">
        <v>13</v>
      </c>
      <c r="I856" s="98" t="s">
        <v>1766</v>
      </c>
      <c r="J856" s="128">
        <v>14</v>
      </c>
      <c r="K856" s="98" t="s">
        <v>1767</v>
      </c>
      <c r="L856" s="128">
        <v>2</v>
      </c>
      <c r="M856" s="98" t="s">
        <v>1768</v>
      </c>
      <c r="N856" s="128">
        <v>2</v>
      </c>
    </row>
    <row r="857" spans="1:14" ht="19.5">
      <c r="A857" s="95" t="s">
        <v>1769</v>
      </c>
      <c r="B857" s="112" t="s">
        <v>1770</v>
      </c>
      <c r="C857" s="106">
        <v>13.5</v>
      </c>
      <c r="D857" s="138">
        <v>1.02</v>
      </c>
      <c r="E857" s="95" t="s">
        <v>1771</v>
      </c>
      <c r="F857" s="127">
        <v>8010</v>
      </c>
      <c r="G857" s="95" t="s">
        <v>1772</v>
      </c>
      <c r="H857" s="127">
        <v>2820</v>
      </c>
      <c r="I857" s="95" t="s">
        <v>1496</v>
      </c>
      <c r="J857" s="127">
        <v>6600</v>
      </c>
      <c r="K857" s="95" t="s">
        <v>1773</v>
      </c>
      <c r="L857" s="127">
        <v>1530</v>
      </c>
      <c r="M857" s="95" t="s">
        <v>1774</v>
      </c>
      <c r="N857" s="126">
        <v>436</v>
      </c>
    </row>
    <row r="858" spans="1:14">
      <c r="A858" s="98" t="s">
        <v>1775</v>
      </c>
      <c r="B858" s="114" t="s">
        <v>1776</v>
      </c>
      <c r="C858" s="118">
        <v>4.7</v>
      </c>
      <c r="D858" s="139">
        <v>0.36</v>
      </c>
      <c r="E858" s="98" t="s">
        <v>1777</v>
      </c>
      <c r="F858" s="129">
        <v>1530</v>
      </c>
      <c r="G858" s="98" t="s">
        <v>1778</v>
      </c>
      <c r="H858" s="128">
        <v>421</v>
      </c>
      <c r="I858" s="98" t="s">
        <v>1779</v>
      </c>
      <c r="J858" s="128">
        <v>809</v>
      </c>
      <c r="K858" s="98" t="s">
        <v>1780</v>
      </c>
      <c r="L858" s="128">
        <v>86</v>
      </c>
      <c r="M858" s="98" t="s">
        <v>1781</v>
      </c>
      <c r="N858" s="128">
        <v>59</v>
      </c>
    </row>
    <row r="859" spans="1:14">
      <c r="A859" s="95" t="s">
        <v>1782</v>
      </c>
      <c r="B859" s="112" t="s">
        <v>1783</v>
      </c>
      <c r="C859" s="113">
        <v>4.7</v>
      </c>
      <c r="D859" s="138">
        <v>0.42</v>
      </c>
      <c r="E859" s="95" t="s">
        <v>1784</v>
      </c>
      <c r="F859" s="127">
        <v>1760</v>
      </c>
      <c r="G859" s="95" t="s">
        <v>1785</v>
      </c>
      <c r="H859" s="126">
        <v>486</v>
      </c>
      <c r="I859" s="95" t="s">
        <v>1786</v>
      </c>
      <c r="J859" s="126">
        <v>934</v>
      </c>
      <c r="K859" s="95" t="s">
        <v>1787</v>
      </c>
      <c r="L859" s="126">
        <v>99</v>
      </c>
      <c r="M859" s="95" t="s">
        <v>1788</v>
      </c>
      <c r="N859" s="126">
        <v>68</v>
      </c>
    </row>
    <row r="860" spans="1:14">
      <c r="A860" s="98" t="s">
        <v>1789</v>
      </c>
      <c r="B860" s="114" t="s">
        <v>1790</v>
      </c>
      <c r="C860" s="118">
        <v>4.7</v>
      </c>
      <c r="D860" s="139">
        <v>0.35</v>
      </c>
      <c r="E860" s="98" t="s">
        <v>1791</v>
      </c>
      <c r="F860" s="129">
        <v>1480</v>
      </c>
      <c r="G860" s="98" t="s">
        <v>1792</v>
      </c>
      <c r="H860" s="128">
        <v>407</v>
      </c>
      <c r="I860" s="98" t="s">
        <v>1793</v>
      </c>
      <c r="J860" s="128">
        <v>783</v>
      </c>
      <c r="K860" s="98" t="s">
        <v>1794</v>
      </c>
      <c r="L860" s="128">
        <v>83</v>
      </c>
      <c r="M860" s="98" t="s">
        <v>1795</v>
      </c>
      <c r="N860" s="128">
        <v>57</v>
      </c>
    </row>
    <row r="861" spans="1:14">
      <c r="A861" s="95" t="s">
        <v>1796</v>
      </c>
      <c r="B861" s="112" t="s">
        <v>1797</v>
      </c>
      <c r="C861" s="113">
        <v>0.8</v>
      </c>
      <c r="D861" s="138">
        <v>0.3</v>
      </c>
      <c r="E861" s="95" t="s">
        <v>1798</v>
      </c>
      <c r="F861" s="126">
        <v>209</v>
      </c>
      <c r="G861" s="95" t="s">
        <v>1798</v>
      </c>
      <c r="H861" s="126">
        <v>57</v>
      </c>
      <c r="I861" s="95" t="s">
        <v>1799</v>
      </c>
      <c r="J861" s="126">
        <v>66</v>
      </c>
      <c r="K861" s="95" t="s">
        <v>1800</v>
      </c>
      <c r="L861" s="126">
        <v>10</v>
      </c>
      <c r="M861" s="95" t="s">
        <v>1801</v>
      </c>
      <c r="N861" s="126">
        <v>8</v>
      </c>
    </row>
    <row r="862" spans="1:14">
      <c r="A862" s="98" t="s">
        <v>1802</v>
      </c>
      <c r="B862" s="114" t="s">
        <v>1803</v>
      </c>
      <c r="C862" s="118">
        <v>0.8</v>
      </c>
      <c r="D862" s="114" t="s">
        <v>1804</v>
      </c>
      <c r="E862" s="98" t="s">
        <v>1805</v>
      </c>
      <c r="F862" s="128">
        <v>237</v>
      </c>
      <c r="G862" s="98" t="s">
        <v>1805</v>
      </c>
      <c r="H862" s="128">
        <v>65</v>
      </c>
      <c r="I862" s="98" t="s">
        <v>1794</v>
      </c>
      <c r="J862" s="128">
        <v>75</v>
      </c>
      <c r="K862" s="98" t="s">
        <v>1319</v>
      </c>
      <c r="L862" s="128">
        <v>11</v>
      </c>
      <c r="M862" s="98" t="s">
        <v>1806</v>
      </c>
      <c r="N862" s="128">
        <v>9</v>
      </c>
    </row>
    <row r="863" spans="1:14">
      <c r="A863" s="95" t="s">
        <v>1807</v>
      </c>
      <c r="B863" s="112" t="s">
        <v>1808</v>
      </c>
      <c r="C863" s="113">
        <v>0.8</v>
      </c>
      <c r="D863" s="138">
        <v>0.24</v>
      </c>
      <c r="E863" s="95" t="s">
        <v>1809</v>
      </c>
      <c r="F863" s="126">
        <v>163</v>
      </c>
      <c r="G863" s="95" t="s">
        <v>1809</v>
      </c>
      <c r="H863" s="126">
        <v>44</v>
      </c>
      <c r="I863" s="95" t="s">
        <v>1810</v>
      </c>
      <c r="J863" s="126">
        <v>52</v>
      </c>
      <c r="K863" s="95" t="s">
        <v>1811</v>
      </c>
      <c r="L863" s="126">
        <v>8</v>
      </c>
      <c r="M863" s="95" t="s">
        <v>1812</v>
      </c>
      <c r="N863" s="126">
        <v>6</v>
      </c>
    </row>
    <row r="864" spans="1:14">
      <c r="A864" s="98" t="s">
        <v>1813</v>
      </c>
      <c r="B864" s="114" t="s">
        <v>1814</v>
      </c>
      <c r="C864" s="109">
        <v>25</v>
      </c>
      <c r="D864" s="139">
        <v>0.65</v>
      </c>
      <c r="E864" s="98" t="s">
        <v>1815</v>
      </c>
      <c r="F864" s="148">
        <v>11000</v>
      </c>
      <c r="G864" s="98" t="s">
        <v>1816</v>
      </c>
      <c r="H864" s="129">
        <v>5350</v>
      </c>
      <c r="I864" s="98" t="s">
        <v>1817</v>
      </c>
      <c r="J864" s="148">
        <v>10300</v>
      </c>
      <c r="K864" s="98" t="s">
        <v>1188</v>
      </c>
      <c r="L864" s="129">
        <v>4770</v>
      </c>
      <c r="M864" s="98" t="s">
        <v>1818</v>
      </c>
      <c r="N864" s="128">
        <v>1420</v>
      </c>
    </row>
    <row r="865" spans="1:14" ht="19.5">
      <c r="A865" s="95" t="s">
        <v>1819</v>
      </c>
      <c r="B865" s="112" t="s">
        <v>1820</v>
      </c>
      <c r="C865" s="106">
        <v>12.9</v>
      </c>
      <c r="D865" s="138">
        <v>0.86</v>
      </c>
      <c r="E865" s="95" t="s">
        <v>1821</v>
      </c>
      <c r="F865" s="127">
        <v>8430</v>
      </c>
      <c r="G865" s="95" t="s">
        <v>1822</v>
      </c>
      <c r="H865" s="127">
        <v>2910</v>
      </c>
      <c r="I865" s="95" t="s">
        <v>1464</v>
      </c>
      <c r="J865" s="127">
        <v>6860</v>
      </c>
      <c r="K865" s="95" t="s">
        <v>1823</v>
      </c>
      <c r="L865" s="127">
        <v>1500</v>
      </c>
      <c r="M865" s="95" t="s">
        <v>1824</v>
      </c>
      <c r="N865" s="126">
        <v>442</v>
      </c>
    </row>
    <row r="866" spans="1:14">
      <c r="A866" s="98" t="s">
        <v>1825</v>
      </c>
      <c r="B866" s="114" t="s">
        <v>1826</v>
      </c>
      <c r="C866" s="118">
        <v>1.9</v>
      </c>
      <c r="D866" s="139">
        <v>0.26</v>
      </c>
      <c r="E866" s="98" t="s">
        <v>1827</v>
      </c>
      <c r="F866" s="128">
        <v>668</v>
      </c>
      <c r="G866" s="98" t="s">
        <v>1827</v>
      </c>
      <c r="H866" s="128">
        <v>182</v>
      </c>
      <c r="I866" s="98" t="s">
        <v>1391</v>
      </c>
      <c r="J866" s="128">
        <v>243</v>
      </c>
      <c r="K866" s="98" t="s">
        <v>1828</v>
      </c>
      <c r="L866" s="128">
        <v>32</v>
      </c>
      <c r="M866" s="98" t="s">
        <v>1011</v>
      </c>
      <c r="N866" s="128">
        <v>25</v>
      </c>
    </row>
    <row r="867" spans="1:14" ht="19.5">
      <c r="A867" s="95" t="s">
        <v>1829</v>
      </c>
      <c r="B867" s="112" t="s">
        <v>1830</v>
      </c>
      <c r="C867" s="106">
        <v>12.9</v>
      </c>
      <c r="D867" s="112" t="s">
        <v>1831</v>
      </c>
      <c r="E867" s="95" t="s">
        <v>1832</v>
      </c>
      <c r="F867" s="127">
        <v>7900</v>
      </c>
      <c r="G867" s="95" t="s">
        <v>1833</v>
      </c>
      <c r="H867" s="127">
        <v>2730</v>
      </c>
      <c r="I867" s="95" t="s">
        <v>1422</v>
      </c>
      <c r="J867" s="127">
        <v>6430</v>
      </c>
      <c r="K867" s="95" t="s">
        <v>1834</v>
      </c>
      <c r="L867" s="127">
        <v>1410</v>
      </c>
      <c r="M867" s="95" t="s">
        <v>1835</v>
      </c>
      <c r="N867" s="126">
        <v>415</v>
      </c>
    </row>
    <row r="868" spans="1:14" ht="19.5">
      <c r="A868" s="98" t="s">
        <v>1836</v>
      </c>
      <c r="B868" s="114" t="s">
        <v>1837</v>
      </c>
      <c r="C868" s="109">
        <v>12.9</v>
      </c>
      <c r="D868" s="114" t="s">
        <v>1838</v>
      </c>
      <c r="E868" s="98" t="s">
        <v>1839</v>
      </c>
      <c r="F868" s="129">
        <v>8270</v>
      </c>
      <c r="G868" s="98" t="s">
        <v>1840</v>
      </c>
      <c r="H868" s="129">
        <v>2850</v>
      </c>
      <c r="I868" s="98" t="s">
        <v>925</v>
      </c>
      <c r="J868" s="129">
        <v>6730</v>
      </c>
      <c r="K868" s="98" t="s">
        <v>1841</v>
      </c>
      <c r="L868" s="129">
        <v>1480</v>
      </c>
      <c r="M868" s="98" t="s">
        <v>1842</v>
      </c>
      <c r="N868" s="128">
        <v>434</v>
      </c>
    </row>
    <row r="869" spans="1:14" ht="19.5">
      <c r="A869" s="95" t="s">
        <v>1843</v>
      </c>
      <c r="B869" s="112" t="s">
        <v>1844</v>
      </c>
      <c r="C869" s="106">
        <v>25</v>
      </c>
      <c r="D869" s="112" t="s">
        <v>1845</v>
      </c>
      <c r="E869" s="95" t="s">
        <v>1846</v>
      </c>
      <c r="F869" s="147">
        <v>10900</v>
      </c>
      <c r="G869" s="95" t="s">
        <v>1847</v>
      </c>
      <c r="H869" s="127">
        <v>5300</v>
      </c>
      <c r="I869" s="95" t="s">
        <v>1848</v>
      </c>
      <c r="J869" s="147">
        <v>10200</v>
      </c>
      <c r="K869" s="95" t="s">
        <v>1849</v>
      </c>
      <c r="L869" s="127">
        <v>4730</v>
      </c>
      <c r="M869" s="95" t="s">
        <v>1850</v>
      </c>
      <c r="N869" s="126">
        <v>1400</v>
      </c>
    </row>
    <row r="870" spans="1:14" ht="19.5">
      <c r="A870" s="120" t="s">
        <v>1851</v>
      </c>
      <c r="B870" s="119" t="s">
        <v>1852</v>
      </c>
      <c r="C870" s="157">
        <v>13.5</v>
      </c>
      <c r="D870" s="119" t="s">
        <v>1853</v>
      </c>
      <c r="E870" s="120" t="s">
        <v>1854</v>
      </c>
      <c r="F870" s="153">
        <v>11100</v>
      </c>
      <c r="G870" s="120" t="s">
        <v>1855</v>
      </c>
      <c r="H870" s="152">
        <v>3890</v>
      </c>
      <c r="I870" s="120" t="s">
        <v>1856</v>
      </c>
      <c r="J870" s="152">
        <v>9110</v>
      </c>
      <c r="K870" s="120" t="s">
        <v>1656</v>
      </c>
      <c r="L870" s="152">
        <v>2120</v>
      </c>
      <c r="M870" s="120" t="s">
        <v>1857</v>
      </c>
      <c r="N870" s="158">
        <v>602</v>
      </c>
    </row>
    <row r="871" spans="1:14" ht="19.5">
      <c r="A871" s="91" t="s">
        <v>1858</v>
      </c>
      <c r="B871" s="134" t="s">
        <v>1859</v>
      </c>
      <c r="C871" s="124">
        <v>25</v>
      </c>
      <c r="D871" s="134" t="s">
        <v>1860</v>
      </c>
      <c r="E871" s="91" t="s">
        <v>1861</v>
      </c>
      <c r="F871" s="125">
        <v>15100</v>
      </c>
      <c r="G871" s="91" t="s">
        <v>1862</v>
      </c>
      <c r="H871" s="155">
        <v>7330</v>
      </c>
      <c r="I871" s="91" t="s">
        <v>1863</v>
      </c>
      <c r="J871" s="125">
        <v>14100</v>
      </c>
      <c r="K871" s="91" t="s">
        <v>1864</v>
      </c>
      <c r="L871" s="155">
        <v>6530</v>
      </c>
      <c r="M871" s="91" t="s">
        <v>1865</v>
      </c>
      <c r="N871" s="136">
        <v>1940</v>
      </c>
    </row>
    <row r="872" spans="1:14" ht="19.5">
      <c r="A872" s="95" t="s">
        <v>1866</v>
      </c>
      <c r="B872" s="112" t="s">
        <v>1867</v>
      </c>
      <c r="C872" s="113">
        <v>0.8</v>
      </c>
      <c r="D872" s="112" t="s">
        <v>1868</v>
      </c>
      <c r="E872" s="95" t="s">
        <v>933</v>
      </c>
      <c r="F872" s="126">
        <v>223</v>
      </c>
      <c r="G872" s="95" t="s">
        <v>933</v>
      </c>
      <c r="H872" s="126">
        <v>61</v>
      </c>
      <c r="I872" s="95" t="s">
        <v>1869</v>
      </c>
      <c r="J872" s="126">
        <v>70</v>
      </c>
      <c r="K872" s="95" t="s">
        <v>1870</v>
      </c>
      <c r="L872" s="126">
        <v>10</v>
      </c>
      <c r="M872" s="95" t="s">
        <v>1871</v>
      </c>
      <c r="N872" s="126">
        <v>8</v>
      </c>
    </row>
    <row r="873" spans="1:14">
      <c r="A873" s="98" t="s">
        <v>1872</v>
      </c>
      <c r="B873" s="114" t="s">
        <v>1873</v>
      </c>
      <c r="C873" s="98" t="s">
        <v>1874</v>
      </c>
      <c r="D873" s="114" t="s">
        <v>1875</v>
      </c>
      <c r="E873" s="98" t="s">
        <v>1876</v>
      </c>
      <c r="F873" s="130" t="s">
        <v>1098</v>
      </c>
      <c r="G873" s="98" t="s">
        <v>1876</v>
      </c>
      <c r="H873" s="130" t="s">
        <v>1098</v>
      </c>
      <c r="I873" s="98" t="s">
        <v>1877</v>
      </c>
      <c r="J873" s="130" t="s">
        <v>1098</v>
      </c>
      <c r="K873" s="98" t="s">
        <v>1878</v>
      </c>
      <c r="L873" s="130" t="s">
        <v>1098</v>
      </c>
      <c r="M873" s="98" t="s">
        <v>1879</v>
      </c>
      <c r="N873" s="130" t="s">
        <v>1098</v>
      </c>
    </row>
    <row r="874" spans="1:14">
      <c r="A874" s="95" t="s">
        <v>1880</v>
      </c>
      <c r="B874" s="112" t="s">
        <v>1881</v>
      </c>
      <c r="C874" s="113">
        <v>6.2</v>
      </c>
      <c r="D874" s="112" t="s">
        <v>1882</v>
      </c>
      <c r="E874" s="95" t="s">
        <v>1883</v>
      </c>
      <c r="F874" s="127">
        <v>3080</v>
      </c>
      <c r="G874" s="95" t="s">
        <v>1884</v>
      </c>
      <c r="H874" s="126">
        <v>871</v>
      </c>
      <c r="I874" s="95" t="s">
        <v>1681</v>
      </c>
      <c r="J874" s="127">
        <v>1880</v>
      </c>
      <c r="K874" s="95" t="s">
        <v>899</v>
      </c>
      <c r="L874" s="126">
        <v>207</v>
      </c>
      <c r="M874" s="95" t="s">
        <v>1885</v>
      </c>
      <c r="N874" s="126">
        <v>122</v>
      </c>
    </row>
    <row r="875" spans="1:14" ht="19.5">
      <c r="A875" s="98" t="s">
        <v>1886</v>
      </c>
      <c r="B875" s="114" t="s">
        <v>1887</v>
      </c>
      <c r="C875" s="118">
        <v>1</v>
      </c>
      <c r="D875" s="114" t="s">
        <v>1888</v>
      </c>
      <c r="E875" s="98" t="s">
        <v>1889</v>
      </c>
      <c r="F875" s="128">
        <v>204</v>
      </c>
      <c r="G875" s="98" t="s">
        <v>1889</v>
      </c>
      <c r="H875" s="128">
        <v>56</v>
      </c>
      <c r="I875" s="98" t="s">
        <v>1747</v>
      </c>
      <c r="J875" s="128">
        <v>66</v>
      </c>
      <c r="K875" s="98" t="s">
        <v>1890</v>
      </c>
      <c r="L875" s="128">
        <v>10</v>
      </c>
      <c r="M875" s="98" t="s">
        <v>1891</v>
      </c>
      <c r="N875" s="128">
        <v>8</v>
      </c>
    </row>
    <row r="876" spans="1:14">
      <c r="A876" s="95" t="s">
        <v>1892</v>
      </c>
      <c r="B876" s="112" t="s">
        <v>1893</v>
      </c>
      <c r="C876" s="95" t="s">
        <v>1894</v>
      </c>
      <c r="D876" s="112" t="s">
        <v>1895</v>
      </c>
      <c r="E876" s="95" t="s">
        <v>1612</v>
      </c>
      <c r="F876" s="126">
        <v>46</v>
      </c>
      <c r="G876" s="95" t="s">
        <v>1612</v>
      </c>
      <c r="H876" s="126">
        <v>13</v>
      </c>
      <c r="I876" s="95" t="s">
        <v>1896</v>
      </c>
      <c r="J876" s="126">
        <v>14</v>
      </c>
      <c r="K876" s="95" t="s">
        <v>1532</v>
      </c>
      <c r="L876" s="126">
        <v>2</v>
      </c>
      <c r="M876" s="95" t="s">
        <v>1897</v>
      </c>
      <c r="N876" s="126">
        <v>2</v>
      </c>
    </row>
    <row r="877" spans="1:14">
      <c r="A877" s="98" t="s">
        <v>1898</v>
      </c>
      <c r="B877" s="114" t="s">
        <v>1899</v>
      </c>
      <c r="C877" s="118">
        <v>1.1000000000000001</v>
      </c>
      <c r="D877" s="114" t="s">
        <v>1900</v>
      </c>
      <c r="E877" s="98" t="s">
        <v>1180</v>
      </c>
      <c r="F877" s="128">
        <v>528</v>
      </c>
      <c r="G877" s="98" t="s">
        <v>1180</v>
      </c>
      <c r="H877" s="128">
        <v>144</v>
      </c>
      <c r="I877" s="98" t="s">
        <v>1901</v>
      </c>
      <c r="J877" s="128">
        <v>173</v>
      </c>
      <c r="K877" s="98" t="s">
        <v>1902</v>
      </c>
      <c r="L877" s="128">
        <v>25</v>
      </c>
      <c r="M877" s="98" t="s">
        <v>1903</v>
      </c>
      <c r="N877" s="128">
        <v>20</v>
      </c>
    </row>
    <row r="878" spans="1:14">
      <c r="A878" s="95" t="s">
        <v>1904</v>
      </c>
      <c r="B878" s="112" t="s">
        <v>1905</v>
      </c>
      <c r="C878" s="113">
        <v>0.9</v>
      </c>
      <c r="D878" s="112" t="s">
        <v>1906</v>
      </c>
      <c r="E878" s="95" t="s">
        <v>1907</v>
      </c>
      <c r="F878" s="126">
        <v>479</v>
      </c>
      <c r="G878" s="95" t="s">
        <v>1907</v>
      </c>
      <c r="H878" s="126">
        <v>130</v>
      </c>
      <c r="I878" s="95" t="s">
        <v>1908</v>
      </c>
      <c r="J878" s="126">
        <v>153</v>
      </c>
      <c r="K878" s="95" t="s">
        <v>1266</v>
      </c>
      <c r="L878" s="126">
        <v>22</v>
      </c>
      <c r="M878" s="95" t="s">
        <v>1909</v>
      </c>
      <c r="N878" s="126">
        <v>18</v>
      </c>
    </row>
    <row r="879" spans="1:14">
      <c r="A879" s="98" t="s">
        <v>1910</v>
      </c>
      <c r="B879" s="114" t="s">
        <v>1911</v>
      </c>
      <c r="C879" s="118">
        <v>3.3</v>
      </c>
      <c r="D879" s="114" t="s">
        <v>1912</v>
      </c>
      <c r="E879" s="98" t="s">
        <v>1752</v>
      </c>
      <c r="F879" s="129">
        <v>2260</v>
      </c>
      <c r="G879" s="98" t="s">
        <v>1913</v>
      </c>
      <c r="H879" s="128">
        <v>617</v>
      </c>
      <c r="I879" s="98" t="s">
        <v>1914</v>
      </c>
      <c r="J879" s="129">
        <v>1010</v>
      </c>
      <c r="K879" s="98" t="s">
        <v>1915</v>
      </c>
      <c r="L879" s="128">
        <v>115</v>
      </c>
      <c r="M879" s="98" t="s">
        <v>1916</v>
      </c>
      <c r="N879" s="128">
        <v>86</v>
      </c>
    </row>
    <row r="880" spans="1:14">
      <c r="A880" s="95" t="s">
        <v>1917</v>
      </c>
      <c r="B880" s="112" t="s">
        <v>1918</v>
      </c>
      <c r="C880" s="113">
        <v>4.4000000000000004</v>
      </c>
      <c r="D880" s="112" t="s">
        <v>1919</v>
      </c>
      <c r="E880" s="95" t="s">
        <v>1920</v>
      </c>
      <c r="F880" s="127">
        <v>2730</v>
      </c>
      <c r="G880" s="95" t="s">
        <v>1921</v>
      </c>
      <c r="H880" s="126">
        <v>751</v>
      </c>
      <c r="I880" s="95" t="s">
        <v>1922</v>
      </c>
      <c r="J880" s="127">
        <v>1400</v>
      </c>
      <c r="K880" s="95" t="s">
        <v>1923</v>
      </c>
      <c r="L880" s="126">
        <v>150</v>
      </c>
      <c r="M880" s="95" t="s">
        <v>1573</v>
      </c>
      <c r="N880" s="126">
        <v>105</v>
      </c>
    </row>
    <row r="881" spans="1:14">
      <c r="A881" s="98" t="s">
        <v>1924</v>
      </c>
      <c r="B881" s="114" t="s">
        <v>1925</v>
      </c>
      <c r="C881" s="118">
        <v>2</v>
      </c>
      <c r="D881" s="139">
        <v>0.28999999999999998</v>
      </c>
      <c r="E881" s="98" t="s">
        <v>1926</v>
      </c>
      <c r="F881" s="128">
        <v>815</v>
      </c>
      <c r="G881" s="98" t="s">
        <v>1926</v>
      </c>
      <c r="H881" s="128">
        <v>222</v>
      </c>
      <c r="I881" s="98" t="s">
        <v>1668</v>
      </c>
      <c r="J881" s="128">
        <v>301</v>
      </c>
      <c r="K881" s="98" t="s">
        <v>1927</v>
      </c>
      <c r="L881" s="128">
        <v>39</v>
      </c>
      <c r="M881" s="98" t="s">
        <v>1928</v>
      </c>
      <c r="N881" s="128">
        <v>31</v>
      </c>
    </row>
    <row r="882" spans="1:14" ht="19.5">
      <c r="A882" s="95" t="s">
        <v>1929</v>
      </c>
      <c r="B882" s="112" t="s">
        <v>1930</v>
      </c>
      <c r="C882" s="113">
        <v>2</v>
      </c>
      <c r="D882" s="138">
        <v>0.56000000000000005</v>
      </c>
      <c r="E882" s="95" t="s">
        <v>1153</v>
      </c>
      <c r="F882" s="126">
        <v>868</v>
      </c>
      <c r="G882" s="95" t="s">
        <v>1153</v>
      </c>
      <c r="H882" s="126">
        <v>236</v>
      </c>
      <c r="I882" s="95" t="s">
        <v>1931</v>
      </c>
      <c r="J882" s="126">
        <v>320</v>
      </c>
      <c r="K882" s="95" t="s">
        <v>1932</v>
      </c>
      <c r="L882" s="126">
        <v>42</v>
      </c>
      <c r="M882" s="95" t="s">
        <v>1156</v>
      </c>
      <c r="N882" s="126">
        <v>33</v>
      </c>
    </row>
    <row r="883" spans="1:14" ht="19.5">
      <c r="A883" s="98" t="s">
        <v>1933</v>
      </c>
      <c r="B883" s="114" t="s">
        <v>1934</v>
      </c>
      <c r="C883" s="118">
        <v>2</v>
      </c>
      <c r="D883" s="139">
        <v>0.76</v>
      </c>
      <c r="E883" s="98" t="s">
        <v>1926</v>
      </c>
      <c r="F883" s="128">
        <v>812</v>
      </c>
      <c r="G883" s="98" t="s">
        <v>1926</v>
      </c>
      <c r="H883" s="128">
        <v>221</v>
      </c>
      <c r="I883" s="98" t="s">
        <v>1935</v>
      </c>
      <c r="J883" s="128">
        <v>299</v>
      </c>
      <c r="K883" s="98" t="s">
        <v>1936</v>
      </c>
      <c r="L883" s="128">
        <v>39</v>
      </c>
      <c r="M883" s="98" t="s">
        <v>1937</v>
      </c>
      <c r="N883" s="128">
        <v>31</v>
      </c>
    </row>
    <row r="884" spans="1:14">
      <c r="A884" s="95" t="s">
        <v>1938</v>
      </c>
      <c r="B884" s="112" t="s">
        <v>1939</v>
      </c>
      <c r="C884" s="106">
        <v>40</v>
      </c>
      <c r="D884" s="138">
        <v>0.48</v>
      </c>
      <c r="E884" s="95" t="s">
        <v>1940</v>
      </c>
      <c r="F884" s="127">
        <v>7170</v>
      </c>
      <c r="G884" s="95" t="s">
        <v>1941</v>
      </c>
      <c r="H884" s="127">
        <v>4550</v>
      </c>
      <c r="I884" s="95" t="s">
        <v>1942</v>
      </c>
      <c r="J884" s="127">
        <v>7090</v>
      </c>
      <c r="K884" s="95" t="s">
        <v>1943</v>
      </c>
      <c r="L884" s="127">
        <v>4690</v>
      </c>
      <c r="M884" s="95" t="s">
        <v>1311</v>
      </c>
      <c r="N884" s="126">
        <v>2040</v>
      </c>
    </row>
    <row r="885" spans="1:14" ht="19.5">
      <c r="A885" s="98" t="s">
        <v>1944</v>
      </c>
      <c r="B885" s="114" t="s">
        <v>1945</v>
      </c>
      <c r="C885" s="98" t="s">
        <v>1946</v>
      </c>
      <c r="D885" s="139">
        <v>0.06</v>
      </c>
      <c r="E885" s="98" t="s">
        <v>1947</v>
      </c>
      <c r="F885" s="128">
        <v>2</v>
      </c>
      <c r="G885" s="98" t="s">
        <v>1947</v>
      </c>
      <c r="H885" s="130" t="s">
        <v>1098</v>
      </c>
      <c r="I885" s="98" t="s">
        <v>1948</v>
      </c>
      <c r="J885" s="130" t="s">
        <v>1098</v>
      </c>
      <c r="K885" s="98" t="s">
        <v>1949</v>
      </c>
      <c r="L885" s="130" t="s">
        <v>1098</v>
      </c>
      <c r="M885" s="98" t="s">
        <v>1950</v>
      </c>
      <c r="N885" s="130" t="s">
        <v>1098</v>
      </c>
    </row>
    <row r="886" spans="1:14" ht="19.5">
      <c r="A886" s="95" t="s">
        <v>1951</v>
      </c>
      <c r="B886" s="112" t="s">
        <v>1952</v>
      </c>
      <c r="C886" s="95" t="s">
        <v>1946</v>
      </c>
      <c r="D886" s="138">
        <v>7.0000000000000007E-2</v>
      </c>
      <c r="E886" s="95" t="s">
        <v>1953</v>
      </c>
      <c r="F886" s="126">
        <v>1</v>
      </c>
      <c r="G886" s="95" t="s">
        <v>1953</v>
      </c>
      <c r="H886" s="131" t="s">
        <v>1098</v>
      </c>
      <c r="I886" s="95" t="s">
        <v>1954</v>
      </c>
      <c r="J886" s="131" t="s">
        <v>1098</v>
      </c>
      <c r="K886" s="95" t="s">
        <v>1955</v>
      </c>
      <c r="L886" s="131" t="s">
        <v>1098</v>
      </c>
      <c r="M886" s="95" t="s">
        <v>1956</v>
      </c>
      <c r="N886" s="131" t="s">
        <v>1098</v>
      </c>
    </row>
    <row r="887" spans="1:14" ht="19.5">
      <c r="A887" s="114" t="s">
        <v>1957</v>
      </c>
      <c r="B887" s="114" t="s">
        <v>1958</v>
      </c>
      <c r="C887" s="98" t="s">
        <v>1946</v>
      </c>
      <c r="D887" s="139">
        <v>0.05</v>
      </c>
      <c r="E887" s="98" t="s">
        <v>1959</v>
      </c>
      <c r="F887" s="130" t="s">
        <v>1098</v>
      </c>
      <c r="G887" s="98" t="s">
        <v>1959</v>
      </c>
      <c r="H887" s="130" t="s">
        <v>1098</v>
      </c>
      <c r="I887" s="98" t="s">
        <v>1631</v>
      </c>
      <c r="J887" s="130" t="s">
        <v>1098</v>
      </c>
      <c r="K887" s="98" t="s">
        <v>1960</v>
      </c>
      <c r="L887" s="130" t="s">
        <v>1098</v>
      </c>
      <c r="M887" s="98" t="s">
        <v>1961</v>
      </c>
      <c r="N887" s="130" t="s">
        <v>1098</v>
      </c>
    </row>
    <row r="888" spans="1:14">
      <c r="A888" s="95" t="s">
        <v>1962</v>
      </c>
      <c r="B888" s="112" t="s">
        <v>1963</v>
      </c>
      <c r="C888" s="113">
        <v>1.4</v>
      </c>
      <c r="D888" s="138">
        <v>0.21</v>
      </c>
      <c r="E888" s="95" t="s">
        <v>1964</v>
      </c>
      <c r="F888" s="126">
        <v>449</v>
      </c>
      <c r="G888" s="95" t="s">
        <v>1964</v>
      </c>
      <c r="H888" s="126">
        <v>122</v>
      </c>
      <c r="I888" s="95" t="s">
        <v>1908</v>
      </c>
      <c r="J888" s="126">
        <v>153</v>
      </c>
      <c r="K888" s="95" t="s">
        <v>1045</v>
      </c>
      <c r="L888" s="126">
        <v>21</v>
      </c>
      <c r="M888" s="95" t="s">
        <v>1965</v>
      </c>
      <c r="N888" s="126">
        <v>17</v>
      </c>
    </row>
    <row r="889" spans="1:14" ht="19.5">
      <c r="A889" s="98" t="s">
        <v>1966</v>
      </c>
      <c r="B889" s="114" t="s">
        <v>1967</v>
      </c>
      <c r="C889" s="109">
        <v>800</v>
      </c>
      <c r="D889" s="139">
        <v>0.65</v>
      </c>
      <c r="E889" s="98" t="s">
        <v>1968</v>
      </c>
      <c r="F889" s="129">
        <v>7500</v>
      </c>
      <c r="G889" s="98" t="s">
        <v>1969</v>
      </c>
      <c r="H889" s="129">
        <v>9710</v>
      </c>
      <c r="I889" s="98" t="s">
        <v>1970</v>
      </c>
      <c r="J889" s="129">
        <v>8070</v>
      </c>
      <c r="K889" s="98" t="s">
        <v>1971</v>
      </c>
      <c r="L889" s="129">
        <v>9910</v>
      </c>
      <c r="M889" s="98" t="s">
        <v>1559</v>
      </c>
      <c r="N889" s="148">
        <v>11300</v>
      </c>
    </row>
    <row r="890" spans="1:14">
      <c r="A890" s="95" t="s">
        <v>1972</v>
      </c>
      <c r="B890" s="112" t="s">
        <v>1973</v>
      </c>
      <c r="C890" s="95" t="s">
        <v>1974</v>
      </c>
      <c r="D890" s="138">
        <v>0.02</v>
      </c>
      <c r="E890" s="95" t="s">
        <v>1975</v>
      </c>
      <c r="F890" s="131" t="s">
        <v>1098</v>
      </c>
      <c r="G890" s="95" t="s">
        <v>1975</v>
      </c>
      <c r="H890" s="131" t="s">
        <v>1098</v>
      </c>
      <c r="I890" s="95" t="s">
        <v>1976</v>
      </c>
      <c r="J890" s="131" t="s">
        <v>1098</v>
      </c>
      <c r="K890" s="95" t="s">
        <v>1977</v>
      </c>
      <c r="L890" s="131" t="s">
        <v>1098</v>
      </c>
      <c r="M890" s="95" t="s">
        <v>1978</v>
      </c>
      <c r="N890" s="131" t="s">
        <v>1098</v>
      </c>
    </row>
    <row r="891" spans="1:14">
      <c r="A891" s="98" t="s">
        <v>1979</v>
      </c>
      <c r="B891" s="114" t="s">
        <v>1980</v>
      </c>
      <c r="C891" s="118">
        <v>3.5</v>
      </c>
      <c r="D891" s="114" t="s">
        <v>1981</v>
      </c>
      <c r="E891" s="98" t="s">
        <v>1982</v>
      </c>
      <c r="F891" s="129">
        <v>2150</v>
      </c>
      <c r="G891" s="98" t="s">
        <v>1983</v>
      </c>
      <c r="H891" s="128">
        <v>588</v>
      </c>
      <c r="I891" s="98" t="s">
        <v>1984</v>
      </c>
      <c r="J891" s="128">
        <v>984</v>
      </c>
      <c r="K891" s="98" t="s">
        <v>1985</v>
      </c>
      <c r="L891" s="128">
        <v>111</v>
      </c>
      <c r="M891" s="98" t="s">
        <v>1986</v>
      </c>
      <c r="N891" s="128">
        <v>82</v>
      </c>
    </row>
    <row r="892" spans="1:14">
      <c r="A892" s="95" t="s">
        <v>1987</v>
      </c>
      <c r="B892" s="112" t="s">
        <v>1988</v>
      </c>
      <c r="C892" s="113">
        <v>3.5</v>
      </c>
      <c r="D892" s="112" t="s">
        <v>1989</v>
      </c>
      <c r="E892" s="95" t="s">
        <v>1564</v>
      </c>
      <c r="F892" s="127">
        <v>2130</v>
      </c>
      <c r="G892" s="95" t="s">
        <v>1990</v>
      </c>
      <c r="H892" s="126">
        <v>580</v>
      </c>
      <c r="I892" s="95" t="s">
        <v>1991</v>
      </c>
      <c r="J892" s="126">
        <v>971</v>
      </c>
      <c r="K892" s="95" t="s">
        <v>1992</v>
      </c>
      <c r="L892" s="126">
        <v>110</v>
      </c>
      <c r="M892" s="95" t="s">
        <v>1993</v>
      </c>
      <c r="N892" s="126">
        <v>81</v>
      </c>
    </row>
    <row r="893" spans="1:14">
      <c r="A893" s="98" t="s">
        <v>1994</v>
      </c>
      <c r="B893" s="114" t="s">
        <v>1995</v>
      </c>
      <c r="C893" s="118">
        <v>2.6</v>
      </c>
      <c r="D893" s="114" t="s">
        <v>1996</v>
      </c>
      <c r="E893" s="98" t="s">
        <v>1347</v>
      </c>
      <c r="F893" s="129">
        <v>1380</v>
      </c>
      <c r="G893" s="98" t="s">
        <v>1347</v>
      </c>
      <c r="H893" s="128">
        <v>376</v>
      </c>
      <c r="I893" s="98" t="s">
        <v>1997</v>
      </c>
      <c r="J893" s="128">
        <v>555</v>
      </c>
      <c r="K893" s="98" t="s">
        <v>1998</v>
      </c>
      <c r="L893" s="128">
        <v>68</v>
      </c>
      <c r="M893" s="98" t="s">
        <v>1999</v>
      </c>
      <c r="N893" s="128">
        <v>52</v>
      </c>
    </row>
    <row r="894" spans="1:14" ht="19.5">
      <c r="A894" s="95" t="s">
        <v>2000</v>
      </c>
      <c r="B894" s="112" t="s">
        <v>2001</v>
      </c>
      <c r="C894" s="113">
        <v>3</v>
      </c>
      <c r="D894" s="112" t="s">
        <v>2002</v>
      </c>
      <c r="E894" s="95" t="s">
        <v>2003</v>
      </c>
      <c r="F894" s="127">
        <v>1440</v>
      </c>
      <c r="G894" s="95" t="s">
        <v>2003</v>
      </c>
      <c r="H894" s="126">
        <v>392</v>
      </c>
      <c r="I894" s="95" t="s">
        <v>2004</v>
      </c>
      <c r="J894" s="126">
        <v>613</v>
      </c>
      <c r="K894" s="95" t="s">
        <v>2005</v>
      </c>
      <c r="L894" s="126">
        <v>72</v>
      </c>
      <c r="M894" s="95" t="s">
        <v>2006</v>
      </c>
      <c r="N894" s="126">
        <v>54</v>
      </c>
    </row>
    <row r="895" spans="1:14">
      <c r="A895" s="98" t="s">
        <v>2007</v>
      </c>
      <c r="B895" s="114" t="s">
        <v>2008</v>
      </c>
      <c r="C895" s="118">
        <v>0.4</v>
      </c>
      <c r="D895" s="114" t="s">
        <v>2009</v>
      </c>
      <c r="E895" s="98" t="s">
        <v>2010</v>
      </c>
      <c r="F895" s="128">
        <v>123</v>
      </c>
      <c r="G895" s="98" t="s">
        <v>2010</v>
      </c>
      <c r="H895" s="128">
        <v>33</v>
      </c>
      <c r="I895" s="98" t="s">
        <v>2011</v>
      </c>
      <c r="J895" s="128">
        <v>37</v>
      </c>
      <c r="K895" s="98" t="s">
        <v>2012</v>
      </c>
      <c r="L895" s="128">
        <v>6</v>
      </c>
      <c r="M895" s="98" t="s">
        <v>2013</v>
      </c>
      <c r="N895" s="128">
        <v>5</v>
      </c>
    </row>
    <row r="896" spans="1:14">
      <c r="A896" s="95" t="s">
        <v>2014</v>
      </c>
      <c r="B896" s="112" t="s">
        <v>2015</v>
      </c>
      <c r="C896" s="113">
        <v>0.3</v>
      </c>
      <c r="D896" s="112" t="s">
        <v>2016</v>
      </c>
      <c r="E896" s="95" t="s">
        <v>2017</v>
      </c>
      <c r="F896" s="126">
        <v>64</v>
      </c>
      <c r="G896" s="95" t="s">
        <v>2017</v>
      </c>
      <c r="H896" s="126">
        <v>17</v>
      </c>
      <c r="I896" s="95" t="s">
        <v>1045</v>
      </c>
      <c r="J896" s="126">
        <v>19</v>
      </c>
      <c r="K896" s="95" t="s">
        <v>2018</v>
      </c>
      <c r="L896" s="126">
        <v>3</v>
      </c>
      <c r="M896" s="95" t="s">
        <v>2019</v>
      </c>
      <c r="N896" s="126">
        <v>2</v>
      </c>
    </row>
    <row r="897" spans="1:14">
      <c r="A897" s="98" t="s">
        <v>2020</v>
      </c>
      <c r="B897" s="114" t="s">
        <v>2021</v>
      </c>
      <c r="C897" s="118">
        <v>3.2</v>
      </c>
      <c r="D897" s="114" t="s">
        <v>1804</v>
      </c>
      <c r="E897" s="98" t="s">
        <v>2022</v>
      </c>
      <c r="F897" s="129">
        <v>1720</v>
      </c>
      <c r="G897" s="98" t="s">
        <v>2023</v>
      </c>
      <c r="H897" s="128">
        <v>470</v>
      </c>
      <c r="I897" s="98" t="s">
        <v>1348</v>
      </c>
      <c r="J897" s="128">
        <v>755</v>
      </c>
      <c r="K897" s="98" t="s">
        <v>2024</v>
      </c>
      <c r="L897" s="128">
        <v>87</v>
      </c>
      <c r="M897" s="98" t="s">
        <v>1641</v>
      </c>
      <c r="N897" s="128">
        <v>65</v>
      </c>
    </row>
    <row r="898" spans="1:14">
      <c r="A898" s="95" t="s">
        <v>2025</v>
      </c>
      <c r="B898" s="112" t="s">
        <v>2026</v>
      </c>
      <c r="C898" s="113">
        <v>3.2</v>
      </c>
      <c r="D898" s="112" t="s">
        <v>2027</v>
      </c>
      <c r="E898" s="95" t="s">
        <v>2028</v>
      </c>
      <c r="F898" s="127">
        <v>1220</v>
      </c>
      <c r="G898" s="95" t="s">
        <v>2028</v>
      </c>
      <c r="H898" s="126">
        <v>333</v>
      </c>
      <c r="I898" s="95" t="s">
        <v>2029</v>
      </c>
      <c r="J898" s="126">
        <v>535</v>
      </c>
      <c r="K898" s="95" t="s">
        <v>2030</v>
      </c>
      <c r="L898" s="126">
        <v>62</v>
      </c>
      <c r="M898" s="95" t="s">
        <v>2031</v>
      </c>
      <c r="N898" s="126">
        <v>46</v>
      </c>
    </row>
    <row r="899" spans="1:14" ht="19.5">
      <c r="A899" s="98" t="s">
        <v>2032</v>
      </c>
      <c r="B899" s="114" t="s">
        <v>2033</v>
      </c>
      <c r="C899" s="98" t="s">
        <v>2034</v>
      </c>
      <c r="D899" s="114" t="s">
        <v>2035</v>
      </c>
      <c r="E899" s="98" t="s">
        <v>2036</v>
      </c>
      <c r="F899" s="128">
        <v>6</v>
      </c>
      <c r="G899" s="98" t="s">
        <v>2036</v>
      </c>
      <c r="H899" s="128">
        <v>2</v>
      </c>
      <c r="I899" s="98" t="s">
        <v>2037</v>
      </c>
      <c r="J899" s="128">
        <v>2</v>
      </c>
      <c r="K899" s="98" t="s">
        <v>2038</v>
      </c>
      <c r="L899" s="130" t="s">
        <v>1098</v>
      </c>
      <c r="M899" s="98" t="s">
        <v>2039</v>
      </c>
      <c r="N899" s="130" t="s">
        <v>1098</v>
      </c>
    </row>
    <row r="900" spans="1:14" ht="19.5">
      <c r="A900" s="95" t="s">
        <v>2040</v>
      </c>
      <c r="B900" s="112" t="s">
        <v>2041</v>
      </c>
      <c r="C900" s="95" t="s">
        <v>2034</v>
      </c>
      <c r="D900" s="112" t="s">
        <v>2042</v>
      </c>
      <c r="E900" s="95" t="s">
        <v>2043</v>
      </c>
      <c r="F900" s="126">
        <v>6</v>
      </c>
      <c r="G900" s="95" t="s">
        <v>2043</v>
      </c>
      <c r="H900" s="126">
        <v>2</v>
      </c>
      <c r="I900" s="95" t="s">
        <v>2044</v>
      </c>
      <c r="J900" s="126">
        <v>2</v>
      </c>
      <c r="K900" s="95" t="s">
        <v>1338</v>
      </c>
      <c r="L900" s="131" t="s">
        <v>1098</v>
      </c>
      <c r="M900" s="95" t="s">
        <v>2045</v>
      </c>
      <c r="N900" s="131" t="s">
        <v>1098</v>
      </c>
    </row>
    <row r="901" spans="1:14">
      <c r="A901" s="98" t="s">
        <v>2046</v>
      </c>
      <c r="B901" s="114" t="s">
        <v>2047</v>
      </c>
      <c r="C901" s="98" t="s">
        <v>2034</v>
      </c>
      <c r="D901" s="114" t="s">
        <v>2048</v>
      </c>
      <c r="E901" s="98" t="s">
        <v>897</v>
      </c>
      <c r="F901" s="128">
        <v>8</v>
      </c>
      <c r="G901" s="98" t="s">
        <v>897</v>
      </c>
      <c r="H901" s="128">
        <v>2</v>
      </c>
      <c r="I901" s="98" t="s">
        <v>2049</v>
      </c>
      <c r="J901" s="128">
        <v>2</v>
      </c>
      <c r="K901" s="98" t="s">
        <v>2050</v>
      </c>
      <c r="L901" s="130" t="s">
        <v>1098</v>
      </c>
      <c r="M901" s="98" t="s">
        <v>2051</v>
      </c>
      <c r="N901" s="130" t="s">
        <v>1098</v>
      </c>
    </row>
    <row r="902" spans="1:14">
      <c r="A902" s="101" t="s">
        <v>2052</v>
      </c>
      <c r="B902" s="115" t="s">
        <v>2053</v>
      </c>
      <c r="C902" s="101" t="s">
        <v>2034</v>
      </c>
      <c r="D902" s="115" t="s">
        <v>2054</v>
      </c>
      <c r="E902" s="101" t="s">
        <v>2055</v>
      </c>
      <c r="F902" s="132">
        <v>8</v>
      </c>
      <c r="G902" s="101" t="s">
        <v>2055</v>
      </c>
      <c r="H902" s="132">
        <v>2</v>
      </c>
      <c r="I902" s="101" t="s">
        <v>2056</v>
      </c>
      <c r="J902" s="132">
        <v>2</v>
      </c>
      <c r="K902" s="101" t="s">
        <v>2057</v>
      </c>
      <c r="L902" s="133" t="s">
        <v>1098</v>
      </c>
      <c r="M902" s="101" t="s">
        <v>2058</v>
      </c>
      <c r="N902" s="133" t="s">
        <v>1098</v>
      </c>
    </row>
    <row r="903" spans="1:14">
      <c r="A903" s="91" t="s">
        <v>2059</v>
      </c>
      <c r="B903" s="134" t="s">
        <v>2060</v>
      </c>
      <c r="C903" s="104">
        <v>1.8</v>
      </c>
      <c r="D903" s="134" t="s">
        <v>2054</v>
      </c>
      <c r="E903" s="91" t="s">
        <v>2061</v>
      </c>
      <c r="F903" s="136">
        <v>350</v>
      </c>
      <c r="G903" s="91" t="s">
        <v>2061</v>
      </c>
      <c r="H903" s="136">
        <v>95</v>
      </c>
      <c r="I903" s="91" t="s">
        <v>2062</v>
      </c>
      <c r="J903" s="136">
        <v>126</v>
      </c>
      <c r="K903" s="91" t="s">
        <v>2063</v>
      </c>
      <c r="L903" s="136">
        <v>17</v>
      </c>
      <c r="M903" s="91" t="s">
        <v>2064</v>
      </c>
      <c r="N903" s="136">
        <v>13</v>
      </c>
    </row>
    <row r="904" spans="1:14">
      <c r="A904" s="95" t="s">
        <v>2065</v>
      </c>
      <c r="B904" s="112" t="s">
        <v>2066</v>
      </c>
      <c r="C904" s="113">
        <v>0.3</v>
      </c>
      <c r="D904" s="112" t="s">
        <v>2067</v>
      </c>
      <c r="E904" s="95" t="s">
        <v>2068</v>
      </c>
      <c r="F904" s="126">
        <v>99</v>
      </c>
      <c r="G904" s="95" t="s">
        <v>2068</v>
      </c>
      <c r="H904" s="126">
        <v>27</v>
      </c>
      <c r="I904" s="95" t="s">
        <v>2069</v>
      </c>
      <c r="J904" s="126">
        <v>30</v>
      </c>
      <c r="K904" s="95" t="s">
        <v>2070</v>
      </c>
      <c r="L904" s="126">
        <v>5</v>
      </c>
      <c r="M904" s="95" t="s">
        <v>2071</v>
      </c>
      <c r="N904" s="126">
        <v>4</v>
      </c>
    </row>
    <row r="905" spans="1:14">
      <c r="A905" s="98" t="s">
        <v>2072</v>
      </c>
      <c r="B905" s="114" t="s">
        <v>2073</v>
      </c>
      <c r="C905" s="118">
        <v>0.3</v>
      </c>
      <c r="D905" s="114" t="s">
        <v>2074</v>
      </c>
      <c r="E905" s="98" t="s">
        <v>2075</v>
      </c>
      <c r="F905" s="128">
        <v>113</v>
      </c>
      <c r="G905" s="98" t="s">
        <v>2075</v>
      </c>
      <c r="H905" s="128">
        <v>31</v>
      </c>
      <c r="I905" s="98" t="s">
        <v>2076</v>
      </c>
      <c r="J905" s="128">
        <v>34</v>
      </c>
      <c r="K905" s="98" t="s">
        <v>2077</v>
      </c>
      <c r="L905" s="128">
        <v>5</v>
      </c>
      <c r="M905" s="98" t="s">
        <v>2078</v>
      </c>
      <c r="N905" s="128">
        <v>4</v>
      </c>
    </row>
    <row r="906" spans="1:14">
      <c r="A906" s="95" t="s">
        <v>2079</v>
      </c>
      <c r="B906" s="112" t="s">
        <v>2080</v>
      </c>
      <c r="C906" s="95" t="s">
        <v>2034</v>
      </c>
      <c r="D906" s="112" t="s">
        <v>2081</v>
      </c>
      <c r="E906" s="95" t="s">
        <v>2082</v>
      </c>
      <c r="F906" s="126">
        <v>5</v>
      </c>
      <c r="G906" s="95" t="s">
        <v>2082</v>
      </c>
      <c r="H906" s="126">
        <v>1</v>
      </c>
      <c r="I906" s="95" t="s">
        <v>2083</v>
      </c>
      <c r="J906" s="126">
        <v>1</v>
      </c>
      <c r="K906" s="95" t="s">
        <v>2084</v>
      </c>
      <c r="L906" s="131" t="s">
        <v>1098</v>
      </c>
      <c r="M906" s="95" t="s">
        <v>2085</v>
      </c>
      <c r="N906" s="131" t="s">
        <v>1098</v>
      </c>
    </row>
    <row r="907" spans="1:14">
      <c r="A907" s="98" t="s">
        <v>2086</v>
      </c>
      <c r="B907" s="114" t="s">
        <v>2087</v>
      </c>
      <c r="C907" s="98" t="s">
        <v>2088</v>
      </c>
      <c r="D907" s="114" t="s">
        <v>2089</v>
      </c>
      <c r="E907" s="98" t="s">
        <v>2090</v>
      </c>
      <c r="F907" s="128">
        <v>25</v>
      </c>
      <c r="G907" s="98" t="s">
        <v>2090</v>
      </c>
      <c r="H907" s="128">
        <v>7</v>
      </c>
      <c r="I907" s="98" t="s">
        <v>2091</v>
      </c>
      <c r="J907" s="128">
        <v>7</v>
      </c>
      <c r="K907" s="98" t="s">
        <v>2092</v>
      </c>
      <c r="L907" s="128">
        <v>1</v>
      </c>
      <c r="M907" s="98" t="s">
        <v>2093</v>
      </c>
      <c r="N907" s="130" t="s">
        <v>1098</v>
      </c>
    </row>
    <row r="908" spans="1:14">
      <c r="A908" s="95" t="s">
        <v>2094</v>
      </c>
      <c r="B908" s="112" t="s">
        <v>2095</v>
      </c>
      <c r="C908" s="113">
        <v>0.6</v>
      </c>
      <c r="D908" s="112" t="s">
        <v>2096</v>
      </c>
      <c r="E908" s="95" t="s">
        <v>2097</v>
      </c>
      <c r="F908" s="126">
        <v>192</v>
      </c>
      <c r="G908" s="95" t="s">
        <v>2097</v>
      </c>
      <c r="H908" s="126">
        <v>52</v>
      </c>
      <c r="I908" s="95" t="s">
        <v>2098</v>
      </c>
      <c r="J908" s="126">
        <v>60</v>
      </c>
      <c r="K908" s="95" t="s">
        <v>2099</v>
      </c>
      <c r="L908" s="126">
        <v>9</v>
      </c>
      <c r="M908" s="95" t="s">
        <v>2100</v>
      </c>
      <c r="N908" s="126">
        <v>7</v>
      </c>
    </row>
    <row r="909" spans="1:14">
      <c r="A909" s="98" t="s">
        <v>2101</v>
      </c>
      <c r="B909" s="114" t="s">
        <v>2102</v>
      </c>
      <c r="C909" s="98" t="s">
        <v>2103</v>
      </c>
      <c r="D909" s="114" t="s">
        <v>2081</v>
      </c>
      <c r="E909" s="98" t="s">
        <v>2104</v>
      </c>
      <c r="F909" s="128">
        <v>12</v>
      </c>
      <c r="G909" s="98" t="s">
        <v>2104</v>
      </c>
      <c r="H909" s="128">
        <v>3</v>
      </c>
      <c r="I909" s="98" t="s">
        <v>2105</v>
      </c>
      <c r="J909" s="128">
        <v>4</v>
      </c>
      <c r="K909" s="98" t="s">
        <v>2106</v>
      </c>
      <c r="L909" s="130" t="s">
        <v>1098</v>
      </c>
      <c r="M909" s="98" t="s">
        <v>1337</v>
      </c>
      <c r="N909" s="130" t="s">
        <v>1098</v>
      </c>
    </row>
    <row r="910" spans="1:14">
      <c r="A910" s="95" t="s">
        <v>2107</v>
      </c>
      <c r="B910" s="112" t="s">
        <v>2108</v>
      </c>
      <c r="C910" s="113">
        <v>0.3</v>
      </c>
      <c r="D910" s="112" t="s">
        <v>2109</v>
      </c>
      <c r="E910" s="95" t="s">
        <v>2110</v>
      </c>
      <c r="F910" s="126">
        <v>99</v>
      </c>
      <c r="G910" s="95" t="s">
        <v>2110</v>
      </c>
      <c r="H910" s="126">
        <v>27</v>
      </c>
      <c r="I910" s="95" t="s">
        <v>2111</v>
      </c>
      <c r="J910" s="126">
        <v>30</v>
      </c>
      <c r="K910" s="95" t="s">
        <v>2112</v>
      </c>
      <c r="L910" s="126">
        <v>5</v>
      </c>
      <c r="M910" s="95" t="s">
        <v>2113</v>
      </c>
      <c r="N910" s="126">
        <v>4</v>
      </c>
    </row>
    <row r="911" spans="1:14">
      <c r="A911" s="98" t="s">
        <v>2114</v>
      </c>
      <c r="B911" s="114" t="s">
        <v>2115</v>
      </c>
      <c r="C911" s="118">
        <v>0.6</v>
      </c>
      <c r="D911" s="139">
        <v>0.2</v>
      </c>
      <c r="E911" s="98" t="s">
        <v>2116</v>
      </c>
      <c r="F911" s="128">
        <v>124</v>
      </c>
      <c r="G911" s="98" t="s">
        <v>2116</v>
      </c>
      <c r="H911" s="128">
        <v>34</v>
      </c>
      <c r="I911" s="98" t="s">
        <v>1238</v>
      </c>
      <c r="J911" s="128">
        <v>38</v>
      </c>
      <c r="K911" s="98" t="s">
        <v>2117</v>
      </c>
      <c r="L911" s="128">
        <v>6</v>
      </c>
      <c r="M911" s="98" t="s">
        <v>2118</v>
      </c>
      <c r="N911" s="128">
        <v>5</v>
      </c>
    </row>
    <row r="912" spans="1:14">
      <c r="A912" s="95" t="s">
        <v>2119</v>
      </c>
      <c r="B912" s="112" t="s">
        <v>2120</v>
      </c>
      <c r="C912" s="113">
        <v>9.8000000000000007</v>
      </c>
      <c r="D912" s="138">
        <v>0.35</v>
      </c>
      <c r="E912" s="95" t="s">
        <v>2121</v>
      </c>
      <c r="F912" s="127">
        <v>3970</v>
      </c>
      <c r="G912" s="95" t="s">
        <v>2122</v>
      </c>
      <c r="H912" s="127">
        <v>1240</v>
      </c>
      <c r="I912" s="95" t="s">
        <v>2123</v>
      </c>
      <c r="J912" s="127">
        <v>2960</v>
      </c>
      <c r="K912" s="95" t="s">
        <v>2124</v>
      </c>
      <c r="L912" s="126">
        <v>467</v>
      </c>
      <c r="M912" s="95" t="s">
        <v>2125</v>
      </c>
      <c r="N912" s="126">
        <v>178</v>
      </c>
    </row>
    <row r="913" spans="1:14" ht="19.5">
      <c r="A913" s="98" t="s">
        <v>2126</v>
      </c>
      <c r="B913" s="114" t="s">
        <v>2127</v>
      </c>
      <c r="C913" s="118">
        <v>0.4</v>
      </c>
      <c r="D913" s="139">
        <v>0.19</v>
      </c>
      <c r="E913" s="98" t="s">
        <v>2128</v>
      </c>
      <c r="F913" s="128">
        <v>86</v>
      </c>
      <c r="G913" s="98" t="s">
        <v>2128</v>
      </c>
      <c r="H913" s="128">
        <v>23</v>
      </c>
      <c r="I913" s="98" t="s">
        <v>2129</v>
      </c>
      <c r="J913" s="128">
        <v>26</v>
      </c>
      <c r="K913" s="98" t="s">
        <v>2130</v>
      </c>
      <c r="L913" s="128">
        <v>4</v>
      </c>
      <c r="M913" s="98" t="s">
        <v>2131</v>
      </c>
      <c r="N913" s="128">
        <v>3</v>
      </c>
    </row>
    <row r="914" spans="1:14" ht="19.5">
      <c r="A914" s="112" t="s">
        <v>2132</v>
      </c>
      <c r="B914" s="112" t="s">
        <v>2133</v>
      </c>
      <c r="C914" s="106">
        <v>67</v>
      </c>
      <c r="D914" s="138">
        <v>0.57999999999999996</v>
      </c>
      <c r="E914" s="95" t="s">
        <v>2134</v>
      </c>
      <c r="F914" s="127">
        <v>7940</v>
      </c>
      <c r="G914" s="95" t="s">
        <v>2135</v>
      </c>
      <c r="H914" s="127">
        <v>6490</v>
      </c>
      <c r="I914" s="95" t="s">
        <v>2136</v>
      </c>
      <c r="J914" s="127">
        <v>8140</v>
      </c>
      <c r="K914" s="95" t="s">
        <v>2137</v>
      </c>
      <c r="L914" s="127">
        <v>6960</v>
      </c>
      <c r="M914" s="95" t="s">
        <v>2138</v>
      </c>
      <c r="N914" s="126">
        <v>4380</v>
      </c>
    </row>
    <row r="915" spans="1:14">
      <c r="A915" s="98" t="s">
        <v>2139</v>
      </c>
      <c r="B915" s="114" t="s">
        <v>2140</v>
      </c>
      <c r="C915" s="98" t="s">
        <v>2141</v>
      </c>
      <c r="D915" s="139">
        <v>0.11</v>
      </c>
      <c r="E915" s="98" t="s">
        <v>2142</v>
      </c>
      <c r="F915" s="128">
        <v>48</v>
      </c>
      <c r="G915" s="98" t="s">
        <v>2142</v>
      </c>
      <c r="H915" s="128">
        <v>13</v>
      </c>
      <c r="I915" s="98" t="s">
        <v>2143</v>
      </c>
      <c r="J915" s="128">
        <v>14</v>
      </c>
      <c r="K915" s="98" t="s">
        <v>2144</v>
      </c>
      <c r="L915" s="128">
        <v>2</v>
      </c>
      <c r="M915" s="98" t="s">
        <v>2145</v>
      </c>
      <c r="N915" s="128">
        <v>2</v>
      </c>
    </row>
    <row r="916" spans="1:14" ht="19.5">
      <c r="A916" s="95" t="s">
        <v>2146</v>
      </c>
      <c r="B916" s="112" t="s">
        <v>2147</v>
      </c>
      <c r="C916" s="95" t="s">
        <v>2148</v>
      </c>
      <c r="D916" s="138">
        <v>0.19</v>
      </c>
      <c r="E916" s="95" t="s">
        <v>2149</v>
      </c>
      <c r="F916" s="126">
        <v>63</v>
      </c>
      <c r="G916" s="95" t="s">
        <v>2149</v>
      </c>
      <c r="H916" s="126">
        <v>17</v>
      </c>
      <c r="I916" s="95" t="s">
        <v>2150</v>
      </c>
      <c r="J916" s="126">
        <v>19</v>
      </c>
      <c r="K916" s="95" t="s">
        <v>2131</v>
      </c>
      <c r="L916" s="126">
        <v>3</v>
      </c>
      <c r="M916" s="95" t="s">
        <v>2151</v>
      </c>
      <c r="N916" s="126">
        <v>2</v>
      </c>
    </row>
    <row r="917" spans="1:14">
      <c r="A917" s="98" t="s">
        <v>2152</v>
      </c>
      <c r="B917" s="114" t="s">
        <v>2153</v>
      </c>
      <c r="C917" s="118">
        <v>0.3</v>
      </c>
      <c r="D917" s="139">
        <v>0.16</v>
      </c>
      <c r="E917" s="98" t="s">
        <v>2154</v>
      </c>
      <c r="F917" s="128">
        <v>60</v>
      </c>
      <c r="G917" s="98" t="s">
        <v>2154</v>
      </c>
      <c r="H917" s="128">
        <v>16</v>
      </c>
      <c r="I917" s="98" t="s">
        <v>2155</v>
      </c>
      <c r="J917" s="128">
        <v>18</v>
      </c>
      <c r="K917" s="98" t="s">
        <v>2156</v>
      </c>
      <c r="L917" s="128">
        <v>3</v>
      </c>
      <c r="M917" s="98" t="s">
        <v>1260</v>
      </c>
      <c r="N917" s="128">
        <v>2</v>
      </c>
    </row>
    <row r="918" spans="1:14">
      <c r="A918" s="95" t="s">
        <v>2157</v>
      </c>
      <c r="B918" s="112" t="s">
        <v>2158</v>
      </c>
      <c r="C918" s="95" t="s">
        <v>2159</v>
      </c>
      <c r="D918" s="138">
        <v>0.03</v>
      </c>
      <c r="E918" s="95" t="s">
        <v>2160</v>
      </c>
      <c r="F918" s="126">
        <v>2</v>
      </c>
      <c r="G918" s="95" t="s">
        <v>2160</v>
      </c>
      <c r="H918" s="131" t="s">
        <v>1098</v>
      </c>
      <c r="I918" s="95" t="s">
        <v>2161</v>
      </c>
      <c r="J918" s="131" t="s">
        <v>1098</v>
      </c>
      <c r="K918" s="95" t="s">
        <v>2162</v>
      </c>
      <c r="L918" s="131" t="s">
        <v>1098</v>
      </c>
      <c r="M918" s="95" t="s">
        <v>2163</v>
      </c>
      <c r="N918" s="131" t="s">
        <v>1098</v>
      </c>
    </row>
    <row r="919" spans="1:14" ht="19.5">
      <c r="A919" s="98" t="s">
        <v>2164</v>
      </c>
      <c r="B919" s="114" t="s">
        <v>2165</v>
      </c>
      <c r="C919" s="98" t="s">
        <v>1265</v>
      </c>
      <c r="D919" s="139">
        <v>0.03</v>
      </c>
      <c r="E919" s="98" t="s">
        <v>2166</v>
      </c>
      <c r="F919" s="130" t="s">
        <v>1098</v>
      </c>
      <c r="G919" s="98" t="s">
        <v>2166</v>
      </c>
      <c r="H919" s="130" t="s">
        <v>1098</v>
      </c>
      <c r="I919" s="98" t="s">
        <v>2167</v>
      </c>
      <c r="J919" s="130" t="s">
        <v>1098</v>
      </c>
      <c r="K919" s="98" t="s">
        <v>2168</v>
      </c>
      <c r="L919" s="130" t="s">
        <v>1098</v>
      </c>
      <c r="M919" s="98" t="s">
        <v>2169</v>
      </c>
      <c r="N919" s="130" t="s">
        <v>1098</v>
      </c>
    </row>
    <row r="920" spans="1:14">
      <c r="A920" s="95" t="s">
        <v>2170</v>
      </c>
      <c r="B920" s="112" t="s">
        <v>2171</v>
      </c>
      <c r="C920" s="95" t="s">
        <v>2172</v>
      </c>
      <c r="D920" s="156">
        <v>4.0000000000000001E-3</v>
      </c>
      <c r="E920" s="95" t="s">
        <v>2173</v>
      </c>
      <c r="F920" s="131" t="s">
        <v>1098</v>
      </c>
      <c r="G920" s="95" t="s">
        <v>2173</v>
      </c>
      <c r="H920" s="131" t="s">
        <v>1098</v>
      </c>
      <c r="I920" s="95" t="s">
        <v>2174</v>
      </c>
      <c r="J920" s="131" t="s">
        <v>1098</v>
      </c>
      <c r="K920" s="95" t="s">
        <v>2175</v>
      </c>
      <c r="L920" s="131" t="s">
        <v>1098</v>
      </c>
      <c r="M920" s="95" t="s">
        <v>2176</v>
      </c>
      <c r="N920" s="131" t="s">
        <v>1098</v>
      </c>
    </row>
    <row r="921" spans="1:14">
      <c r="A921" s="98" t="s">
        <v>2177</v>
      </c>
      <c r="B921" s="114" t="s">
        <v>2178</v>
      </c>
      <c r="C921" s="98" t="s">
        <v>2179</v>
      </c>
      <c r="D921" s="139">
        <v>0.02</v>
      </c>
      <c r="E921" s="98" t="s">
        <v>2180</v>
      </c>
      <c r="F921" s="128">
        <v>3</v>
      </c>
      <c r="G921" s="98" t="s">
        <v>2180</v>
      </c>
      <c r="H921" s="130" t="s">
        <v>1098</v>
      </c>
      <c r="I921" s="98" t="s">
        <v>2181</v>
      </c>
      <c r="J921" s="130" t="s">
        <v>1098</v>
      </c>
      <c r="K921" s="98" t="s">
        <v>2182</v>
      </c>
      <c r="L921" s="130" t="s">
        <v>1098</v>
      </c>
      <c r="M921" s="98" t="s">
        <v>2183</v>
      </c>
      <c r="N921" s="130" t="s">
        <v>1098</v>
      </c>
    </row>
    <row r="922" spans="1:14">
      <c r="A922" s="95" t="s">
        <v>2184</v>
      </c>
      <c r="B922" s="112" t="s">
        <v>2185</v>
      </c>
      <c r="C922" s="95" t="s">
        <v>2186</v>
      </c>
      <c r="D922" s="138">
        <v>0.04</v>
      </c>
      <c r="E922" s="95" t="s">
        <v>2187</v>
      </c>
      <c r="F922" s="126">
        <v>11</v>
      </c>
      <c r="G922" s="95" t="s">
        <v>2187</v>
      </c>
      <c r="H922" s="126">
        <v>3</v>
      </c>
      <c r="I922" s="95" t="s">
        <v>2188</v>
      </c>
      <c r="J922" s="126">
        <v>3</v>
      </c>
      <c r="K922" s="95" t="s">
        <v>1948</v>
      </c>
      <c r="L922" s="131" t="s">
        <v>1098</v>
      </c>
      <c r="M922" s="95" t="s">
        <v>2189</v>
      </c>
      <c r="N922" s="131" t="s">
        <v>1098</v>
      </c>
    </row>
    <row r="923" spans="1:14">
      <c r="A923" s="98" t="s">
        <v>2190</v>
      </c>
      <c r="B923" s="114" t="s">
        <v>2191</v>
      </c>
      <c r="C923" s="118">
        <v>0.3</v>
      </c>
      <c r="D923" s="139">
        <v>0.1</v>
      </c>
      <c r="E923" s="98" t="s">
        <v>2192</v>
      </c>
      <c r="F923" s="128">
        <v>73</v>
      </c>
      <c r="G923" s="98" t="s">
        <v>2192</v>
      </c>
      <c r="H923" s="128">
        <v>20</v>
      </c>
      <c r="I923" s="98" t="s">
        <v>2193</v>
      </c>
      <c r="J923" s="128">
        <v>22</v>
      </c>
      <c r="K923" s="98" t="s">
        <v>2194</v>
      </c>
      <c r="L923" s="128">
        <v>3</v>
      </c>
      <c r="M923" s="98" t="s">
        <v>2195</v>
      </c>
      <c r="N923" s="128">
        <v>3</v>
      </c>
    </row>
    <row r="924" spans="1:14" ht="19.5">
      <c r="A924" s="95" t="s">
        <v>2196</v>
      </c>
      <c r="B924" s="112" t="s">
        <v>2197</v>
      </c>
      <c r="C924" s="106">
        <v>26</v>
      </c>
      <c r="D924" s="112" t="s">
        <v>2198</v>
      </c>
      <c r="E924" s="95" t="s">
        <v>2199</v>
      </c>
      <c r="F924" s="127">
        <v>9910</v>
      </c>
      <c r="G924" s="95" t="s">
        <v>2200</v>
      </c>
      <c r="H924" s="127">
        <v>4920</v>
      </c>
      <c r="I924" s="95" t="s">
        <v>2201</v>
      </c>
      <c r="J924" s="127">
        <v>9320</v>
      </c>
      <c r="K924" s="95" t="s">
        <v>2202</v>
      </c>
      <c r="L924" s="127">
        <v>4460</v>
      </c>
      <c r="M924" s="95" t="s">
        <v>2203</v>
      </c>
      <c r="N924" s="126">
        <v>1360</v>
      </c>
    </row>
    <row r="925" spans="1:14" ht="19.5">
      <c r="A925" s="114" t="s">
        <v>2204</v>
      </c>
      <c r="B925" s="114" t="s">
        <v>2205</v>
      </c>
      <c r="C925" s="109">
        <v>26</v>
      </c>
      <c r="D925" s="114" t="s">
        <v>2206</v>
      </c>
      <c r="E925" s="98" t="s">
        <v>2207</v>
      </c>
      <c r="F925" s="129">
        <v>9050</v>
      </c>
      <c r="G925" s="98" t="s">
        <v>2208</v>
      </c>
      <c r="H925" s="129">
        <v>4490</v>
      </c>
      <c r="I925" s="98" t="s">
        <v>1439</v>
      </c>
      <c r="J925" s="129">
        <v>8520</v>
      </c>
      <c r="K925" s="98" t="s">
        <v>2209</v>
      </c>
      <c r="L925" s="129">
        <v>4080</v>
      </c>
      <c r="M925" s="98" t="s">
        <v>2210</v>
      </c>
      <c r="N925" s="128">
        <v>1250</v>
      </c>
    </row>
    <row r="926" spans="1:14" ht="19.5">
      <c r="A926" s="115" t="s">
        <v>2211</v>
      </c>
      <c r="B926" s="115" t="s">
        <v>2212</v>
      </c>
      <c r="C926" s="144">
        <v>26</v>
      </c>
      <c r="D926" s="115" t="s">
        <v>2213</v>
      </c>
      <c r="E926" s="101" t="s">
        <v>2214</v>
      </c>
      <c r="F926" s="145">
        <v>7320</v>
      </c>
      <c r="G926" s="101" t="s">
        <v>2215</v>
      </c>
      <c r="H926" s="145">
        <v>3630</v>
      </c>
      <c r="I926" s="101" t="s">
        <v>904</v>
      </c>
      <c r="J926" s="145">
        <v>6880</v>
      </c>
      <c r="K926" s="101" t="s">
        <v>2123</v>
      </c>
      <c r="L926" s="145">
        <v>3300</v>
      </c>
      <c r="M926" s="101" t="s">
        <v>2216</v>
      </c>
      <c r="N926" s="132">
        <v>1010</v>
      </c>
    </row>
    <row r="927" spans="1:14">
      <c r="A927"/>
      <c r="B927"/>
      <c r="C927"/>
      <c r="D927"/>
      <c r="E927"/>
    </row>
    <row r="928" spans="1:14">
      <c r="A928" s="159"/>
      <c r="B928" s="160" t="s">
        <v>2217</v>
      </c>
      <c r="C928" s="160" t="s">
        <v>2218</v>
      </c>
      <c r="D928" s="42" t="s">
        <v>2219</v>
      </c>
      <c r="E928"/>
    </row>
    <row r="929" spans="1:5">
      <c r="A929" t="s">
        <v>2220</v>
      </c>
      <c r="B929" s="161">
        <v>1</v>
      </c>
      <c r="C929" s="161">
        <v>1</v>
      </c>
      <c r="D929" t="s">
        <v>2221</v>
      </c>
      <c r="E929"/>
    </row>
    <row r="930" spans="1:5">
      <c r="A930" t="s">
        <v>2222</v>
      </c>
      <c r="B930" s="161">
        <v>16.2</v>
      </c>
      <c r="C930" s="161">
        <v>5</v>
      </c>
      <c r="D930" t="s">
        <v>2223</v>
      </c>
      <c r="E930"/>
    </row>
    <row r="931" spans="1:5">
      <c r="A931" t="s">
        <v>485</v>
      </c>
      <c r="B931" s="161">
        <v>5.6</v>
      </c>
      <c r="C931" s="161">
        <v>1.8</v>
      </c>
      <c r="D931" t="s">
        <v>2224</v>
      </c>
      <c r="E931"/>
    </row>
    <row r="932" spans="1:5">
      <c r="A932" t="s">
        <v>2225</v>
      </c>
      <c r="B932" s="161">
        <v>-2.4</v>
      </c>
      <c r="C932" s="161">
        <v>-8.1999999999999993</v>
      </c>
      <c r="D932" t="s">
        <v>2226</v>
      </c>
      <c r="E932"/>
    </row>
    <row r="933" spans="1:5">
      <c r="A933" t="s">
        <v>2227</v>
      </c>
      <c r="B933" s="161">
        <v>0</v>
      </c>
      <c r="C933" s="161">
        <v>0</v>
      </c>
      <c r="D933" t="s">
        <v>2228</v>
      </c>
      <c r="E933"/>
    </row>
    <row r="934" spans="1:5">
      <c r="A934" t="s">
        <v>2229</v>
      </c>
      <c r="B934" s="161">
        <v>0</v>
      </c>
      <c r="C934" s="161">
        <v>0</v>
      </c>
      <c r="D934" t="s">
        <v>2228</v>
      </c>
      <c r="E934"/>
    </row>
    <row r="935" spans="1:5">
      <c r="A935" t="s">
        <v>2230</v>
      </c>
      <c r="B935" s="161">
        <v>0</v>
      </c>
      <c r="C935" s="161">
        <v>0</v>
      </c>
      <c r="D935" t="s">
        <v>2231</v>
      </c>
      <c r="E935"/>
    </row>
    <row r="936" spans="1:5">
      <c r="A936" t="s">
        <v>2232</v>
      </c>
      <c r="B936" s="161">
        <v>1200</v>
      </c>
      <c r="C936" s="161">
        <v>345</v>
      </c>
      <c r="D936" t="s">
        <v>2233</v>
      </c>
      <c r="E936"/>
    </row>
    <row r="937" spans="1:5">
      <c r="A937" t="s">
        <v>2234</v>
      </c>
      <c r="B937" s="161">
        <v>-160</v>
      </c>
      <c r="C937" s="161">
        <v>-46</v>
      </c>
      <c r="D937" t="s">
        <v>2235</v>
      </c>
      <c r="E937"/>
    </row>
    <row r="938" spans="1:5">
      <c r="A938" t="s">
        <v>2236</v>
      </c>
      <c r="B938" s="161">
        <v>84</v>
      </c>
      <c r="C938" s="161">
        <v>28</v>
      </c>
      <c r="D938" t="s">
        <v>2237</v>
      </c>
      <c r="E938"/>
    </row>
    <row r="939" spans="1:5">
      <c r="A939" t="s">
        <v>2238</v>
      </c>
      <c r="B939" s="161">
        <v>264</v>
      </c>
      <c r="C939" s="161">
        <v>265</v>
      </c>
      <c r="D939" t="s">
        <v>2239</v>
      </c>
      <c r="E939"/>
    </row>
    <row r="940" spans="1:5">
      <c r="A940" t="s">
        <v>2240</v>
      </c>
      <c r="B940" s="161">
        <v>1</v>
      </c>
      <c r="C940" s="161">
        <v>1</v>
      </c>
      <c r="D940" t="s">
        <v>2241</v>
      </c>
      <c r="E940"/>
    </row>
    <row r="941" spans="1:5">
      <c r="A941"/>
      <c r="B941"/>
      <c r="C941"/>
      <c r="D941" t="s">
        <v>2242</v>
      </c>
      <c r="E941"/>
    </row>
    <row r="942" spans="1:5">
      <c r="A942"/>
      <c r="B942"/>
      <c r="C942"/>
      <c r="D942" t="s">
        <v>2243</v>
      </c>
      <c r="E942"/>
    </row>
  </sheetData>
  <mergeCells count="34">
    <mergeCell ref="A637:A638"/>
    <mergeCell ref="B638:H638"/>
    <mergeCell ref="U472:V472"/>
    <mergeCell ref="A605:A606"/>
    <mergeCell ref="B606:G606"/>
    <mergeCell ref="A471:A472"/>
    <mergeCell ref="B472:R472"/>
    <mergeCell ref="A633:B633"/>
    <mergeCell ref="A467:Q467"/>
    <mergeCell ref="W472:AC472"/>
    <mergeCell ref="AF472:AG472"/>
    <mergeCell ref="B502:AJ502"/>
    <mergeCell ref="B519:G519"/>
    <mergeCell ref="A410:G410"/>
    <mergeCell ref="B415:D415"/>
    <mergeCell ref="E415:G415"/>
    <mergeCell ref="H415:M415"/>
    <mergeCell ref="E75:F75"/>
    <mergeCell ref="G75:J75"/>
    <mergeCell ref="A2:B2"/>
    <mergeCell ref="A6:A7"/>
    <mergeCell ref="B7:H7"/>
    <mergeCell ref="A69:B69"/>
    <mergeCell ref="A72:A75"/>
    <mergeCell ref="B72:C72"/>
    <mergeCell ref="D72:F72"/>
    <mergeCell ref="G72:J72"/>
    <mergeCell ref="B73:C74"/>
    <mergeCell ref="D73:D74"/>
    <mergeCell ref="E73:E74"/>
    <mergeCell ref="F73:F74"/>
    <mergeCell ref="G73:G74"/>
    <mergeCell ref="H73:H74"/>
    <mergeCell ref="I73:I74"/>
  </mergeCells>
  <dataValidations count="1">
    <dataValidation allowBlank="1" showInputMessage="1" showErrorMessage="1" sqref="H589:IV596 A561:G588"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c r="A1" s="454" t="s">
        <v>11</v>
      </c>
      <c r="B1" s="454"/>
      <c r="C1" s="454"/>
      <c r="D1" s="454"/>
      <c r="E1" s="454"/>
    </row>
    <row r="2" spans="1:5">
      <c r="A2" s="455" t="s">
        <v>154</v>
      </c>
      <c r="B2" s="455"/>
      <c r="C2" s="455"/>
      <c r="D2" s="455"/>
      <c r="E2" s="455"/>
    </row>
    <row r="19" spans="1:5">
      <c r="A19" t="s">
        <v>155</v>
      </c>
    </row>
    <row r="20" spans="1:5">
      <c r="A20">
        <v>155400</v>
      </c>
      <c r="B20" t="s">
        <v>156</v>
      </c>
    </row>
    <row r="21" spans="1:5">
      <c r="A21" s="455" t="s">
        <v>157</v>
      </c>
      <c r="B21" s="455"/>
      <c r="C21" s="455"/>
      <c r="D21" s="455"/>
      <c r="E21" s="455"/>
    </row>
    <row r="38" spans="1:5">
      <c r="A38" t="s">
        <v>155</v>
      </c>
    </row>
    <row r="39" spans="1:5">
      <c r="A39">
        <v>100800</v>
      </c>
      <c r="B39" t="s">
        <v>156</v>
      </c>
    </row>
    <row r="40" spans="1:5">
      <c r="A40" s="455" t="s">
        <v>158</v>
      </c>
      <c r="B40" s="455"/>
      <c r="C40" s="455"/>
      <c r="D40" s="455"/>
      <c r="E40" s="455"/>
    </row>
    <row r="57" spans="1:5" ht="15.75" thickBot="1">
      <c r="A57" t="s">
        <v>155</v>
      </c>
    </row>
    <row r="58" spans="1:5" ht="15.75" thickBot="1">
      <c r="A58" s="7">
        <v>194000</v>
      </c>
      <c r="B58" t="s">
        <v>159</v>
      </c>
    </row>
    <row r="60" spans="1:5">
      <c r="A60" s="454" t="s">
        <v>160</v>
      </c>
      <c r="B60" s="454"/>
      <c r="C60" s="454"/>
      <c r="D60" s="454"/>
      <c r="E60" s="454"/>
    </row>
    <row r="85" spans="1:37" s="8" customFormat="1">
      <c r="A85" t="s">
        <v>360</v>
      </c>
      <c r="B85">
        <v>55.1</v>
      </c>
      <c r="C85" t="s">
        <v>361</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c r="A86" t="s">
        <v>362</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row r="88" spans="1:37" ht="15.75" thickBot="1">
      <c r="A88" s="9" t="s">
        <v>363</v>
      </c>
      <c r="B88" s="10">
        <f>(B86-B85)/B85</f>
        <v>1.0254083484573502</v>
      </c>
    </row>
    <row r="89" spans="1:37">
      <c r="A89" s="454" t="s">
        <v>161</v>
      </c>
      <c r="B89" s="454"/>
      <c r="C89" s="454"/>
      <c r="D89" s="454"/>
      <c r="E89" s="454"/>
    </row>
    <row r="90" spans="1:37">
      <c r="A90">
        <v>6.6290250000000004</v>
      </c>
      <c r="B90" t="s">
        <v>366</v>
      </c>
      <c r="E90" t="s">
        <v>371</v>
      </c>
    </row>
    <row r="91" spans="1:37">
      <c r="A91">
        <f>1/A90</f>
        <v>0.15085174667466181</v>
      </c>
      <c r="B91" t="s">
        <v>367</v>
      </c>
      <c r="E91" t="s">
        <v>166</v>
      </c>
    </row>
    <row r="92" spans="1:37">
      <c r="A92" s="11">
        <v>0.5</v>
      </c>
      <c r="B92" t="s">
        <v>368</v>
      </c>
      <c r="E92" t="s">
        <v>372</v>
      </c>
    </row>
    <row r="93" spans="1:37">
      <c r="A93">
        <f>A92*A91</f>
        <v>7.5425873337330904E-2</v>
      </c>
      <c r="B93" t="s">
        <v>369</v>
      </c>
      <c r="E93" t="s">
        <v>166</v>
      </c>
    </row>
    <row r="94" spans="1:37">
      <c r="A94">
        <f>1/A93</f>
        <v>13.258050000000001</v>
      </c>
      <c r="B94" t="s">
        <v>370</v>
      </c>
      <c r="E94" t="s">
        <v>166</v>
      </c>
      <c r="J94" s="11"/>
    </row>
    <row r="95" spans="1:37" ht="15.75" thickBot="1">
      <c r="A95">
        <v>8.0274920000000005</v>
      </c>
      <c r="B95" t="s">
        <v>364</v>
      </c>
      <c r="E95" t="s">
        <v>373</v>
      </c>
      <c r="J95" s="11"/>
    </row>
    <row r="96" spans="1:37" ht="15.75" thickBot="1">
      <c r="A96" s="12">
        <f>(A94-A95)/A95</f>
        <v>0.65158059329115492</v>
      </c>
      <c r="B96" t="s">
        <v>365</v>
      </c>
      <c r="C96" s="13"/>
      <c r="E96" t="s">
        <v>166</v>
      </c>
    </row>
    <row r="98" spans="1:5">
      <c r="A98" s="454" t="s">
        <v>162</v>
      </c>
      <c r="B98" s="454"/>
      <c r="C98" s="454"/>
      <c r="D98" s="454"/>
      <c r="E98" s="454"/>
    </row>
    <row r="99" spans="1:5">
      <c r="A99" s="13">
        <v>0.3</v>
      </c>
      <c r="B99" s="11" t="s">
        <v>375</v>
      </c>
    </row>
    <row r="100" spans="1:5">
      <c r="A100">
        <v>63.5</v>
      </c>
      <c r="B100" t="s">
        <v>376</v>
      </c>
    </row>
    <row r="101" spans="1:5">
      <c r="A101">
        <f>1/A100</f>
        <v>1.5748031496062992E-2</v>
      </c>
      <c r="B101" t="s">
        <v>374</v>
      </c>
    </row>
    <row r="102" spans="1:5">
      <c r="A102" s="14">
        <f>A101*(1-A99)</f>
        <v>1.1023622047244094E-2</v>
      </c>
      <c r="B102" t="s">
        <v>377</v>
      </c>
    </row>
    <row r="103" spans="1:5">
      <c r="A103" s="14">
        <f>1/A102</f>
        <v>90.714285714285722</v>
      </c>
      <c r="B103" t="s">
        <v>381</v>
      </c>
    </row>
    <row r="104" spans="1:5">
      <c r="A104" s="13">
        <v>0.35</v>
      </c>
      <c r="B104" t="s">
        <v>378</v>
      </c>
    </row>
    <row r="105" spans="1:5">
      <c r="A105">
        <f>A102*(1-A104)</f>
        <v>7.1653543307086615E-3</v>
      </c>
      <c r="B105" t="s">
        <v>379</v>
      </c>
    </row>
    <row r="106" spans="1:5" ht="15.75" thickBot="1">
      <c r="A106">
        <f>1/A105</f>
        <v>139.56043956043956</v>
      </c>
      <c r="B106" t="s">
        <v>380</v>
      </c>
    </row>
    <row r="107" spans="1:5" ht="15.75" thickBot="1">
      <c r="A107" s="12">
        <f>(A106-A103)/A103</f>
        <v>0.53846153846153832</v>
      </c>
      <c r="B107" t="s">
        <v>382</v>
      </c>
    </row>
    <row r="108" spans="1:5">
      <c r="A108" s="15"/>
    </row>
    <row r="109" spans="1:5">
      <c r="A109" s="454" t="s">
        <v>164</v>
      </c>
      <c r="B109" s="454"/>
      <c r="C109" s="454"/>
      <c r="D109" s="454"/>
      <c r="E109" s="454"/>
    </row>
    <row r="110" spans="1:5" ht="15.75" thickBot="1"/>
    <row r="111" spans="1:5" ht="15.75" thickBot="1">
      <c r="A111" s="12">
        <f>A122</f>
        <v>0.20481927710843381</v>
      </c>
      <c r="B111" t="s">
        <v>384</v>
      </c>
    </row>
    <row r="113" spans="1:12">
      <c r="A113" s="454" t="s">
        <v>163</v>
      </c>
      <c r="B113" s="454"/>
      <c r="C113" s="454"/>
      <c r="D113" s="454"/>
      <c r="E113" s="454"/>
    </row>
    <row r="114" spans="1:12">
      <c r="A114" s="13">
        <v>0.2</v>
      </c>
      <c r="B114" s="11" t="s">
        <v>375</v>
      </c>
    </row>
    <row r="115" spans="1:12">
      <c r="A115">
        <v>1.95</v>
      </c>
      <c r="B115" t="s">
        <v>383</v>
      </c>
    </row>
    <row r="116" spans="1:12">
      <c r="A116">
        <f>1/A115</f>
        <v>0.51282051282051289</v>
      </c>
      <c r="B116" t="s">
        <v>374</v>
      </c>
    </row>
    <row r="117" spans="1:12">
      <c r="A117" s="14">
        <f>A116*(1-A114)</f>
        <v>0.41025641025641035</v>
      </c>
      <c r="B117" t="s">
        <v>377</v>
      </c>
    </row>
    <row r="118" spans="1:12">
      <c r="A118" s="14">
        <f>1/A117</f>
        <v>2.4374999999999996</v>
      </c>
      <c r="B118" t="s">
        <v>381</v>
      </c>
    </row>
    <row r="119" spans="1:12">
      <c r="A119" s="13">
        <v>0.17</v>
      </c>
      <c r="B119" t="s">
        <v>378</v>
      </c>
    </row>
    <row r="120" spans="1:12">
      <c r="A120">
        <f>A117*(1-A119)</f>
        <v>0.34051282051282056</v>
      </c>
      <c r="B120" t="s">
        <v>379</v>
      </c>
    </row>
    <row r="121" spans="1:12" ht="15.75" thickBot="1">
      <c r="A121">
        <f>1/A120</f>
        <v>2.9367469879518069</v>
      </c>
      <c r="B121" t="s">
        <v>380</v>
      </c>
    </row>
    <row r="122" spans="1:12" ht="15.75" thickBot="1">
      <c r="A122" s="12">
        <f>(A121-A118)/A118</f>
        <v>0.20481927710843381</v>
      </c>
      <c r="B122" t="s">
        <v>382</v>
      </c>
    </row>
    <row r="124" spans="1:12">
      <c r="A124" s="454" t="s">
        <v>385</v>
      </c>
      <c r="B124" s="454"/>
      <c r="C124" s="454"/>
      <c r="D124" s="454"/>
      <c r="E124" s="454"/>
      <c r="J124" s="16"/>
    </row>
    <row r="125" spans="1:12">
      <c r="A125" s="17">
        <v>4.4824543659231753E-4</v>
      </c>
      <c r="B125" t="s">
        <v>387</v>
      </c>
      <c r="K125" s="11"/>
      <c r="L125" s="11"/>
    </row>
    <row r="126" spans="1:12">
      <c r="A126">
        <v>1.27</v>
      </c>
      <c r="B126" t="s">
        <v>391</v>
      </c>
      <c r="F126" s="18"/>
      <c r="J126" s="1"/>
      <c r="K126" s="17"/>
      <c r="L126" s="17"/>
    </row>
    <row r="127" spans="1:12">
      <c r="A127">
        <f>(1/CONVERT(A125/A126,"mi","km")*0.00105505585)</f>
        <v>1.857438352962903</v>
      </c>
      <c r="B127" t="s">
        <v>388</v>
      </c>
      <c r="K127" s="17"/>
      <c r="L127" s="17"/>
    </row>
    <row r="128" spans="1:12">
      <c r="A128">
        <f>1/A127</f>
        <v>0.53837587578874124</v>
      </c>
      <c r="B128" t="s">
        <v>389</v>
      </c>
      <c r="F128" s="18"/>
      <c r="K128" s="13"/>
      <c r="L128" s="11"/>
    </row>
    <row r="129" spans="1:12">
      <c r="A129">
        <v>1.07</v>
      </c>
      <c r="B129" t="s">
        <v>386</v>
      </c>
      <c r="F129" s="18"/>
      <c r="K129" s="13"/>
      <c r="L129" s="11"/>
    </row>
    <row r="130" spans="1:12" ht="15.75" thickBot="1">
      <c r="A130">
        <f>1/A129</f>
        <v>0.93457943925233644</v>
      </c>
      <c r="B130" t="s">
        <v>390</v>
      </c>
      <c r="F130" s="18"/>
      <c r="K130" s="11"/>
      <c r="L130" s="11"/>
    </row>
    <row r="131" spans="1:12" ht="15.75" thickBot="1">
      <c r="A131" s="12">
        <f>(A130-A128)/A128</f>
        <v>0.73592369435785332</v>
      </c>
      <c r="B131" t="s">
        <v>382</v>
      </c>
      <c r="F131" s="18"/>
    </row>
    <row r="133" spans="1:12">
      <c r="A133" s="16"/>
      <c r="B133" s="11"/>
      <c r="C133" s="11"/>
    </row>
    <row r="134" spans="1:12">
      <c r="A134" s="454" t="s">
        <v>100</v>
      </c>
      <c r="B134" s="454"/>
      <c r="C134" s="454"/>
      <c r="D134" s="454"/>
      <c r="E134" s="454"/>
    </row>
    <row r="135" spans="1:12">
      <c r="A135" s="19" t="s">
        <v>402</v>
      </c>
      <c r="B135" s="20"/>
      <c r="C135" s="20"/>
      <c r="D135" s="20"/>
      <c r="E135" s="20"/>
      <c r="F135" s="20"/>
      <c r="G135" s="20"/>
    </row>
    <row r="136" spans="1:12" ht="15.75">
      <c r="A136" s="21"/>
      <c r="B136" s="457" t="s">
        <v>403</v>
      </c>
      <c r="C136" s="458"/>
      <c r="D136" s="458"/>
      <c r="E136" s="459"/>
      <c r="F136" s="20"/>
      <c r="G136" s="20"/>
    </row>
    <row r="137" spans="1:12" ht="15.75">
      <c r="A137" s="22"/>
      <c r="B137" s="457" t="s">
        <v>404</v>
      </c>
      <c r="C137" s="459"/>
      <c r="D137" s="457" t="s">
        <v>405</v>
      </c>
      <c r="E137" s="459"/>
      <c r="F137" s="20"/>
      <c r="G137" s="20"/>
    </row>
    <row r="138" spans="1:12" ht="15.75">
      <c r="A138" s="23" t="s">
        <v>406</v>
      </c>
      <c r="B138" s="24" t="s">
        <v>407</v>
      </c>
      <c r="C138" s="24" t="s">
        <v>408</v>
      </c>
      <c r="D138" s="24" t="s">
        <v>407</v>
      </c>
      <c r="E138" s="24" t="s">
        <v>408</v>
      </c>
      <c r="F138" s="20"/>
      <c r="G138" s="25" t="s">
        <v>409</v>
      </c>
    </row>
    <row r="139" spans="1:12">
      <c r="A139" s="26" t="s">
        <v>410</v>
      </c>
      <c r="B139" s="27">
        <v>95</v>
      </c>
      <c r="C139" s="28">
        <v>95</v>
      </c>
      <c r="D139" s="27">
        <v>50</v>
      </c>
      <c r="E139" s="28">
        <v>50</v>
      </c>
      <c r="F139" s="25" t="s">
        <v>125</v>
      </c>
      <c r="G139" s="20">
        <f>(C139-E139)/C139</f>
        <v>0.47368421052631576</v>
      </c>
    </row>
    <row r="140" spans="1:12">
      <c r="A140" s="29" t="s">
        <v>411</v>
      </c>
      <c r="B140" s="30">
        <v>100</v>
      </c>
      <c r="C140" s="31">
        <v>100</v>
      </c>
      <c r="D140" s="30">
        <v>70</v>
      </c>
      <c r="E140" s="31">
        <v>70</v>
      </c>
      <c r="F140" s="25" t="s">
        <v>125</v>
      </c>
      <c r="G140" s="20">
        <f t="shared" ref="G140:G156" si="0">(C140-E140)/C140</f>
        <v>0.3</v>
      </c>
    </row>
    <row r="141" spans="1:12">
      <c r="A141" s="29" t="s">
        <v>412</v>
      </c>
      <c r="B141" s="30">
        <v>95</v>
      </c>
      <c r="C141" s="31">
        <v>95</v>
      </c>
      <c r="D141" s="30">
        <v>50</v>
      </c>
      <c r="E141" s="31">
        <v>50</v>
      </c>
      <c r="F141" s="25" t="s">
        <v>125</v>
      </c>
      <c r="G141" s="20">
        <f t="shared" si="0"/>
        <v>0.47368421052631576</v>
      </c>
    </row>
    <row r="142" spans="1:12">
      <c r="A142" s="29" t="s">
        <v>413</v>
      </c>
      <c r="B142" s="30">
        <v>105</v>
      </c>
      <c r="C142" s="31">
        <v>105</v>
      </c>
      <c r="D142" s="30">
        <v>110</v>
      </c>
      <c r="E142" s="31">
        <v>110</v>
      </c>
      <c r="F142" s="32" t="s">
        <v>429</v>
      </c>
      <c r="G142" s="20">
        <f t="shared" si="0"/>
        <v>-4.7619047619047616E-2</v>
      </c>
    </row>
    <row r="143" spans="1:12">
      <c r="A143" s="29" t="s">
        <v>414</v>
      </c>
      <c r="B143" s="30">
        <v>80</v>
      </c>
      <c r="C143" s="31">
        <v>80</v>
      </c>
      <c r="D143" s="30">
        <v>35</v>
      </c>
      <c r="E143" s="31">
        <v>35</v>
      </c>
      <c r="F143" s="25" t="s">
        <v>125</v>
      </c>
      <c r="G143" s="20">
        <f t="shared" si="0"/>
        <v>0.5625</v>
      </c>
    </row>
    <row r="144" spans="1:12">
      <c r="A144" s="29" t="s">
        <v>415</v>
      </c>
      <c r="B144" s="30">
        <v>70</v>
      </c>
      <c r="C144" s="31">
        <v>70</v>
      </c>
      <c r="D144" s="30">
        <v>50</v>
      </c>
      <c r="E144" s="31">
        <v>50</v>
      </c>
      <c r="F144" s="25" t="s">
        <v>125</v>
      </c>
      <c r="G144" s="20">
        <f t="shared" si="0"/>
        <v>0.2857142857142857</v>
      </c>
    </row>
    <row r="145" spans="1:9">
      <c r="A145" s="29" t="s">
        <v>416</v>
      </c>
      <c r="B145" s="30">
        <v>90</v>
      </c>
      <c r="C145" s="31">
        <v>90</v>
      </c>
      <c r="D145" s="30">
        <v>80</v>
      </c>
      <c r="E145" s="31">
        <v>80</v>
      </c>
      <c r="F145" s="25" t="s">
        <v>417</v>
      </c>
      <c r="G145" s="20">
        <f t="shared" si="0"/>
        <v>0.1111111111111111</v>
      </c>
    </row>
    <row r="146" spans="1:9">
      <c r="A146" s="29" t="s">
        <v>418</v>
      </c>
      <c r="B146" s="30">
        <v>100</v>
      </c>
      <c r="C146" s="31">
        <v>100</v>
      </c>
      <c r="D146" s="30">
        <v>90</v>
      </c>
      <c r="E146" s="31">
        <v>90</v>
      </c>
      <c r="F146" s="25" t="s">
        <v>125</v>
      </c>
      <c r="G146" s="20">
        <f t="shared" si="0"/>
        <v>0.1</v>
      </c>
    </row>
    <row r="147" spans="1:9">
      <c r="A147" s="29" t="s">
        <v>419</v>
      </c>
      <c r="B147" s="30">
        <v>80</v>
      </c>
      <c r="C147" s="31">
        <v>80</v>
      </c>
      <c r="D147" s="30">
        <v>40</v>
      </c>
      <c r="E147" s="31">
        <v>40</v>
      </c>
      <c r="F147" s="25" t="s">
        <v>125</v>
      </c>
      <c r="G147" s="20">
        <f t="shared" si="0"/>
        <v>0.5</v>
      </c>
    </row>
    <row r="148" spans="1:9">
      <c r="A148" s="29" t="s">
        <v>420</v>
      </c>
      <c r="B148" s="30">
        <v>80</v>
      </c>
      <c r="C148" s="31">
        <v>80</v>
      </c>
      <c r="D148" s="30">
        <v>50</v>
      </c>
      <c r="E148" s="31">
        <v>50</v>
      </c>
      <c r="F148" s="25" t="s">
        <v>125</v>
      </c>
      <c r="G148" s="20">
        <f t="shared" si="0"/>
        <v>0.375</v>
      </c>
    </row>
    <row r="149" spans="1:9">
      <c r="A149" s="29" t="s">
        <v>421</v>
      </c>
      <c r="B149" s="30">
        <v>90</v>
      </c>
      <c r="C149" s="31">
        <v>90</v>
      </c>
      <c r="D149" s="30">
        <v>80</v>
      </c>
      <c r="E149" s="31">
        <v>80</v>
      </c>
      <c r="F149" s="25" t="s">
        <v>417</v>
      </c>
      <c r="G149" s="20">
        <f t="shared" si="0"/>
        <v>0.1111111111111111</v>
      </c>
    </row>
    <row r="150" spans="1:9">
      <c r="A150" s="29" t="s">
        <v>422</v>
      </c>
      <c r="B150" s="30">
        <v>95</v>
      </c>
      <c r="C150" s="31">
        <v>95</v>
      </c>
      <c r="D150" s="30">
        <v>90</v>
      </c>
      <c r="E150" s="31">
        <v>90</v>
      </c>
      <c r="F150" s="32" t="s">
        <v>429</v>
      </c>
      <c r="G150" s="20">
        <f t="shared" si="0"/>
        <v>5.2631578947368418E-2</v>
      </c>
    </row>
    <row r="151" spans="1:9">
      <c r="A151" s="29" t="s">
        <v>423</v>
      </c>
      <c r="B151" s="30">
        <v>95</v>
      </c>
      <c r="C151" s="31">
        <v>95</v>
      </c>
      <c r="D151" s="30">
        <v>90</v>
      </c>
      <c r="E151" s="31">
        <v>90</v>
      </c>
      <c r="F151" s="32" t="s">
        <v>429</v>
      </c>
      <c r="G151" s="20">
        <f t="shared" si="0"/>
        <v>5.2631578947368418E-2</v>
      </c>
    </row>
    <row r="152" spans="1:9">
      <c r="A152" s="29" t="s">
        <v>424</v>
      </c>
      <c r="B152" s="30">
        <v>80</v>
      </c>
      <c r="C152" s="31">
        <v>50</v>
      </c>
      <c r="D152" s="30">
        <v>30</v>
      </c>
      <c r="E152" s="31">
        <v>30</v>
      </c>
      <c r="F152" s="25" t="s">
        <v>124</v>
      </c>
      <c r="G152" s="20">
        <f>(C152-E152)/C152</f>
        <v>0.4</v>
      </c>
    </row>
    <row r="153" spans="1:9">
      <c r="A153" s="29" t="s">
        <v>425</v>
      </c>
      <c r="B153" s="30">
        <v>90</v>
      </c>
      <c r="C153" s="31">
        <v>90</v>
      </c>
      <c r="D153" s="30">
        <v>70</v>
      </c>
      <c r="E153" s="31">
        <v>70</v>
      </c>
      <c r="F153" s="25" t="s">
        <v>121</v>
      </c>
      <c r="G153" s="20">
        <f t="shared" si="0"/>
        <v>0.22222222222222221</v>
      </c>
    </row>
    <row r="154" spans="1:9">
      <c r="A154" s="29" t="s">
        <v>426</v>
      </c>
      <c r="B154" s="30">
        <v>95</v>
      </c>
      <c r="C154" s="31">
        <v>90</v>
      </c>
      <c r="D154" s="30">
        <v>80</v>
      </c>
      <c r="E154" s="31">
        <v>80</v>
      </c>
      <c r="F154" s="32" t="s">
        <v>429</v>
      </c>
      <c r="G154" s="20">
        <f t="shared" si="0"/>
        <v>0.1111111111111111</v>
      </c>
      <c r="I154" s="33"/>
    </row>
    <row r="155" spans="1:9">
      <c r="A155" s="29" t="s">
        <v>427</v>
      </c>
      <c r="B155" s="30">
        <v>80</v>
      </c>
      <c r="C155" s="31">
        <v>65</v>
      </c>
      <c r="D155" s="30">
        <v>60</v>
      </c>
      <c r="E155" s="31">
        <v>30</v>
      </c>
      <c r="F155" s="25" t="s">
        <v>122</v>
      </c>
      <c r="G155" s="20">
        <f t="shared" si="0"/>
        <v>0.53846153846153844</v>
      </c>
    </row>
    <row r="156" spans="1:9">
      <c r="A156" s="34" t="s">
        <v>428</v>
      </c>
      <c r="B156" s="35">
        <v>90</v>
      </c>
      <c r="C156" s="36">
        <v>90</v>
      </c>
      <c r="D156" s="35">
        <v>70</v>
      </c>
      <c r="E156" s="36">
        <v>70</v>
      </c>
      <c r="F156" s="25" t="s">
        <v>122</v>
      </c>
      <c r="G156" s="20">
        <f t="shared" si="0"/>
        <v>0.22222222222222221</v>
      </c>
    </row>
    <row r="157" spans="1:9">
      <c r="A157" s="20"/>
      <c r="B157" s="20"/>
      <c r="C157" s="20"/>
      <c r="D157" s="20"/>
      <c r="E157" s="20"/>
      <c r="F157" s="20"/>
      <c r="G157" s="20"/>
    </row>
    <row r="158" spans="1:9">
      <c r="A158" s="20"/>
      <c r="B158" s="20"/>
      <c r="C158" s="20"/>
      <c r="D158" s="20"/>
      <c r="E158" s="20"/>
      <c r="F158" s="20"/>
      <c r="G158" s="20"/>
    </row>
    <row r="159" spans="1:9">
      <c r="A159" s="20" t="s">
        <v>125</v>
      </c>
      <c r="B159" s="20">
        <f>AVERAGEIF(F139:F156,A159,G139:G156)</f>
        <v>0.38382283834586467</v>
      </c>
      <c r="C159" s="20"/>
      <c r="D159" s="20"/>
      <c r="E159" s="20"/>
      <c r="F159" s="20"/>
      <c r="G159" s="20"/>
    </row>
    <row r="160" spans="1:9">
      <c r="A160" s="20" t="s">
        <v>417</v>
      </c>
      <c r="B160" s="20">
        <f>AVERAGEIF(F139:F156,A160,G139:G156)</f>
        <v>0.1111111111111111</v>
      </c>
      <c r="C160" s="20"/>
      <c r="D160" s="20"/>
      <c r="E160" s="20"/>
      <c r="F160" s="20"/>
      <c r="G160" s="20"/>
    </row>
    <row r="161" spans="1:7">
      <c r="A161" s="20" t="s">
        <v>124</v>
      </c>
      <c r="B161" s="20">
        <f>AVERAGEIF(F139:F156,A161,G139:G156)</f>
        <v>0.4</v>
      </c>
      <c r="C161" s="20"/>
      <c r="D161" s="20"/>
      <c r="E161" s="20"/>
      <c r="F161" s="20"/>
      <c r="G161" s="20"/>
    </row>
    <row r="162" spans="1:7">
      <c r="A162" s="20" t="s">
        <v>121</v>
      </c>
      <c r="B162" s="20">
        <f>AVERAGEIF(F139:F156,A162,G139:G156)</f>
        <v>0.22222222222222221</v>
      </c>
      <c r="C162" s="20"/>
      <c r="D162" s="20"/>
      <c r="E162" s="20"/>
      <c r="F162" s="20"/>
      <c r="G162" s="20"/>
    </row>
    <row r="163" spans="1:7">
      <c r="A163" s="20" t="s">
        <v>122</v>
      </c>
      <c r="B163" s="20">
        <f>AVERAGEIF(F139:F156,A163,G139:G156)</f>
        <v>0.38034188034188032</v>
      </c>
      <c r="C163" s="20"/>
      <c r="D163" s="20"/>
      <c r="E163" s="20"/>
      <c r="F163" s="20"/>
      <c r="G163" s="20"/>
    </row>
    <row r="165" spans="1:7">
      <c r="A165" s="454" t="s">
        <v>167</v>
      </c>
      <c r="B165" s="454"/>
      <c r="C165" s="454"/>
      <c r="D165" s="454"/>
      <c r="E165" s="454"/>
    </row>
    <row r="166" spans="1:7" ht="15.75" thickBot="1">
      <c r="A166" t="s">
        <v>168</v>
      </c>
      <c r="B166" s="13">
        <v>0.4</v>
      </c>
    </row>
    <row r="167" spans="1:7" ht="15.75" thickBot="1">
      <c r="A167" t="s">
        <v>169</v>
      </c>
      <c r="B167" s="37">
        <f>(1+B166)^(1/(2020-2010))-1</f>
        <v>3.4219694129380196E-2</v>
      </c>
    </row>
    <row r="168" spans="1:7">
      <c r="B168" s="38"/>
    </row>
    <row r="169" spans="1:7">
      <c r="A169" s="454" t="s">
        <v>392</v>
      </c>
      <c r="B169" s="454"/>
    </row>
    <row r="170" spans="1:7">
      <c r="A170" t="s">
        <v>393</v>
      </c>
      <c r="B170" s="39">
        <v>972.7</v>
      </c>
    </row>
    <row r="171" spans="1:7" ht="15.75" thickBot="1">
      <c r="A171" t="s">
        <v>394</v>
      </c>
      <c r="B171" s="40">
        <f>400.9+53.5+276.5+255.7+63.5+462.5+B170+975.4+227.6+436.5</f>
        <v>4124.8</v>
      </c>
    </row>
    <row r="172" spans="1:7" ht="15.75" thickBot="1">
      <c r="A172" t="s">
        <v>395</v>
      </c>
      <c r="B172" s="37">
        <f>B170/B171</f>
        <v>0.23581749418153608</v>
      </c>
    </row>
    <row r="173" spans="1:7">
      <c r="B173" s="38"/>
    </row>
    <row r="174" spans="1:7">
      <c r="A174" s="454" t="s">
        <v>174</v>
      </c>
      <c r="B174" s="454"/>
      <c r="C174" s="454"/>
      <c r="D174" s="454"/>
      <c r="E174" s="454"/>
    </row>
    <row r="175" spans="1:7" ht="15.75" thickBot="1">
      <c r="A175" t="s">
        <v>401</v>
      </c>
      <c r="B175" s="38">
        <v>0.1246</v>
      </c>
    </row>
    <row r="176" spans="1:7" ht="15.75" thickBot="1">
      <c r="A176" t="s">
        <v>397</v>
      </c>
      <c r="B176" s="37">
        <f>1-B175</f>
        <v>0.87539999999999996</v>
      </c>
    </row>
    <row r="178" spans="1:5">
      <c r="A178" s="454" t="s">
        <v>170</v>
      </c>
      <c r="B178" s="454"/>
      <c r="C178" s="454"/>
      <c r="D178" s="454"/>
      <c r="E178" s="454"/>
    </row>
    <row r="179" spans="1:5">
      <c r="A179" t="s">
        <v>399</v>
      </c>
      <c r="B179">
        <v>197000</v>
      </c>
    </row>
    <row r="180" spans="1:5" ht="15.75" thickBot="1">
      <c r="A180" t="s">
        <v>400</v>
      </c>
      <c r="B180">
        <v>175000</v>
      </c>
    </row>
    <row r="181" spans="1:5" ht="15.75" thickBot="1">
      <c r="A181" t="s">
        <v>171</v>
      </c>
      <c r="B181" s="12">
        <f>B179/B180</f>
        <v>1.1257142857142857</v>
      </c>
    </row>
    <row r="183" spans="1:5">
      <c r="A183" s="454" t="s">
        <v>172</v>
      </c>
      <c r="B183" s="454"/>
      <c r="C183" s="454"/>
      <c r="D183" s="454"/>
      <c r="E183" s="454"/>
    </row>
    <row r="184" spans="1:5">
      <c r="A184" t="s">
        <v>2251</v>
      </c>
      <c r="B184" s="162">
        <v>1.2E-2</v>
      </c>
    </row>
    <row r="185" spans="1:5">
      <c r="A185" t="s">
        <v>2252</v>
      </c>
      <c r="B185" s="162">
        <v>2.4E-2</v>
      </c>
    </row>
    <row r="186" spans="1:5">
      <c r="A186" t="s">
        <v>2253</v>
      </c>
      <c r="B186">
        <f>2050-2018+1</f>
        <v>33</v>
      </c>
    </row>
    <row r="187" spans="1:5">
      <c r="A187" t="s">
        <v>2254</v>
      </c>
      <c r="B187" s="11">
        <f>(1-B184)^B186</f>
        <v>0.67139665221009714</v>
      </c>
    </row>
    <row r="188" spans="1:5" ht="15.75" thickBot="1">
      <c r="A188" t="s">
        <v>2255</v>
      </c>
      <c r="B188" s="11">
        <f>(1-B185)^B186</f>
        <v>0.44858421050781644</v>
      </c>
    </row>
    <row r="189" spans="1:5" ht="15.75" thickBot="1">
      <c r="A189" t="s">
        <v>2256</v>
      </c>
      <c r="B189" s="12">
        <f>(B187-B188)/B187</f>
        <v>0.33186409400289502</v>
      </c>
    </row>
    <row r="191" spans="1:5">
      <c r="A191" s="454" t="s">
        <v>184</v>
      </c>
      <c r="B191" s="454"/>
      <c r="C191" s="454"/>
      <c r="D191" s="454"/>
      <c r="E191" s="454"/>
    </row>
    <row r="192" spans="1:5">
      <c r="A192" s="16" t="s">
        <v>176</v>
      </c>
      <c r="B192" s="16" t="s">
        <v>177</v>
      </c>
      <c r="C192" s="16"/>
    </row>
    <row r="193" spans="1:9">
      <c r="A193" t="s">
        <v>178</v>
      </c>
      <c r="B193" s="17">
        <v>15277777.777777778</v>
      </c>
      <c r="C193" t="s">
        <v>179</v>
      </c>
    </row>
    <row r="194" spans="1:9">
      <c r="A194" t="s">
        <v>180</v>
      </c>
      <c r="B194" s="17">
        <f>3.4*10^6</f>
        <v>3400000</v>
      </c>
      <c r="C194" s="41"/>
    </row>
    <row r="195" spans="1:9">
      <c r="A195" t="s">
        <v>181</v>
      </c>
      <c r="B195">
        <v>2</v>
      </c>
    </row>
    <row r="196" spans="1:9" ht="15.75" thickBot="1">
      <c r="A196" t="s">
        <v>182</v>
      </c>
      <c r="B196" s="17">
        <f>B195*B194</f>
        <v>6800000</v>
      </c>
    </row>
    <row r="197" spans="1:9" ht="15.75" thickBot="1">
      <c r="A197" t="s">
        <v>183</v>
      </c>
      <c r="B197" s="12">
        <f>B196/B193</f>
        <v>0.44509090909090909</v>
      </c>
    </row>
    <row r="199" spans="1:9">
      <c r="A199" s="201" t="s">
        <v>2990</v>
      </c>
    </row>
    <row r="201" spans="1:9">
      <c r="A201" s="202" t="s">
        <v>3011</v>
      </c>
      <c r="B201" s="456" t="s">
        <v>2994</v>
      </c>
      <c r="C201" s="456"/>
      <c r="D201" s="456"/>
      <c r="E201" s="456"/>
      <c r="F201" s="456"/>
      <c r="G201" s="456"/>
      <c r="H201" s="456"/>
      <c r="I201" s="456"/>
    </row>
    <row r="202" spans="1:9">
      <c r="A202" s="42" t="s">
        <v>2995</v>
      </c>
      <c r="B202" s="42" t="s">
        <v>2996</v>
      </c>
      <c r="C202" s="42" t="s">
        <v>2997</v>
      </c>
      <c r="D202" s="42" t="s">
        <v>2998</v>
      </c>
      <c r="E202" s="42" t="s">
        <v>2345</v>
      </c>
      <c r="F202" s="42" t="s">
        <v>86</v>
      </c>
      <c r="G202" s="42" t="s">
        <v>2999</v>
      </c>
      <c r="H202" s="42" t="s">
        <v>3000</v>
      </c>
      <c r="I202" s="42" t="s">
        <v>3001</v>
      </c>
    </row>
    <row r="203" spans="1:9">
      <c r="A203" s="42" t="s">
        <v>3002</v>
      </c>
      <c r="B203">
        <v>0</v>
      </c>
      <c r="C203">
        <v>6</v>
      </c>
      <c r="D203">
        <v>9</v>
      </c>
      <c r="E203">
        <v>25</v>
      </c>
      <c r="F203">
        <v>21</v>
      </c>
      <c r="G203">
        <v>215</v>
      </c>
      <c r="H203">
        <v>81</v>
      </c>
      <c r="I203">
        <v>134</v>
      </c>
    </row>
    <row r="204" spans="1:9">
      <c r="A204" s="42" t="s">
        <v>3003</v>
      </c>
      <c r="B204">
        <v>4</v>
      </c>
      <c r="C204">
        <v>3</v>
      </c>
      <c r="D204">
        <v>15</v>
      </c>
      <c r="E204">
        <v>40</v>
      </c>
      <c r="F204">
        <v>43</v>
      </c>
      <c r="G204">
        <v>163</v>
      </c>
      <c r="H204">
        <v>56</v>
      </c>
      <c r="I204">
        <v>94</v>
      </c>
    </row>
    <row r="205" spans="1:9" ht="15.75" thickBot="1">
      <c r="A205" s="42" t="s">
        <v>3004</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c r="A206" t="s">
        <v>3005</v>
      </c>
      <c r="B206" s="12">
        <f>SUM(G205:H205)/SUM(G203:H203)</f>
        <v>-0.26013513513513514</v>
      </c>
    </row>
    <row r="207" spans="1:9" ht="15.75" thickBot="1">
      <c r="A207" t="s">
        <v>3006</v>
      </c>
      <c r="B207" s="12">
        <f>I205/I203</f>
        <v>-0.29850746268656714</v>
      </c>
    </row>
    <row r="209" spans="1:9">
      <c r="A209" s="202" t="s">
        <v>3012</v>
      </c>
      <c r="B209" s="456" t="s">
        <v>2994</v>
      </c>
      <c r="C209" s="456"/>
      <c r="D209" s="456"/>
      <c r="E209" s="456"/>
      <c r="F209" s="456"/>
      <c r="G209" s="456"/>
      <c r="H209" s="456"/>
      <c r="I209" s="456"/>
    </row>
    <row r="210" spans="1:9">
      <c r="A210" s="42" t="s">
        <v>2995</v>
      </c>
      <c r="B210" s="42" t="s">
        <v>2996</v>
      </c>
      <c r="C210" s="42" t="s">
        <v>2997</v>
      </c>
      <c r="D210" s="42" t="s">
        <v>2998</v>
      </c>
      <c r="E210" s="42" t="s">
        <v>2345</v>
      </c>
      <c r="F210" s="42" t="s">
        <v>86</v>
      </c>
      <c r="G210" s="42" t="s">
        <v>2999</v>
      </c>
      <c r="H210" s="42" t="s">
        <v>3000</v>
      </c>
      <c r="I210" s="42" t="s">
        <v>3001</v>
      </c>
    </row>
    <row r="211" spans="1:9">
      <c r="A211" s="42" t="s">
        <v>3002</v>
      </c>
      <c r="B211">
        <v>0</v>
      </c>
      <c r="C211">
        <v>17</v>
      </c>
      <c r="D211">
        <v>18</v>
      </c>
      <c r="E211">
        <v>22</v>
      </c>
      <c r="F211">
        <v>12</v>
      </c>
      <c r="G211">
        <v>73</v>
      </c>
      <c r="H211">
        <v>21</v>
      </c>
      <c r="I211">
        <v>21</v>
      </c>
    </row>
    <row r="212" spans="1:9">
      <c r="A212" s="42" t="s">
        <v>3003</v>
      </c>
      <c r="B212">
        <v>0</v>
      </c>
      <c r="C212">
        <v>15</v>
      </c>
      <c r="D212">
        <v>22</v>
      </c>
      <c r="E212">
        <v>39</v>
      </c>
      <c r="F212">
        <v>23</v>
      </c>
      <c r="G212">
        <v>51</v>
      </c>
      <c r="H212">
        <v>17</v>
      </c>
      <c r="I212">
        <v>19</v>
      </c>
    </row>
    <row r="213" spans="1:9" ht="15.75" thickBot="1">
      <c r="A213" s="42" t="s">
        <v>3004</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c r="A214" t="s">
        <v>3005</v>
      </c>
      <c r="B214" s="12">
        <f>SUM(G213:H213)/SUM(G211:H211)</f>
        <v>-0.27659574468085107</v>
      </c>
    </row>
    <row r="215" spans="1:9" ht="15.75" thickBot="1">
      <c r="A215" t="s">
        <v>3006</v>
      </c>
      <c r="B215" s="12">
        <f>I213/I211</f>
        <v>-9.5238095238095233E-2</v>
      </c>
    </row>
    <row r="217" spans="1:9">
      <c r="A217" s="202" t="s">
        <v>3013</v>
      </c>
      <c r="B217" s="456" t="s">
        <v>2994</v>
      </c>
      <c r="C217" s="456"/>
      <c r="D217" s="456"/>
      <c r="E217" s="456"/>
    </row>
    <row r="218" spans="1:9">
      <c r="A218" s="42" t="s">
        <v>2995</v>
      </c>
      <c r="B218" s="42" t="s">
        <v>3007</v>
      </c>
      <c r="C218" s="42" t="s">
        <v>3008</v>
      </c>
      <c r="D218" s="42" t="s">
        <v>3009</v>
      </c>
      <c r="E218" s="42" t="s">
        <v>86</v>
      </c>
    </row>
    <row r="219" spans="1:9">
      <c r="A219" s="42" t="s">
        <v>3002</v>
      </c>
      <c r="B219">
        <v>112</v>
      </c>
      <c r="C219">
        <v>16</v>
      </c>
      <c r="D219">
        <v>9</v>
      </c>
      <c r="E219">
        <v>134</v>
      </c>
    </row>
    <row r="220" spans="1:9">
      <c r="A220" s="42" t="s">
        <v>3003</v>
      </c>
      <c r="B220">
        <v>87</v>
      </c>
      <c r="C220">
        <v>17</v>
      </c>
      <c r="D220">
        <v>9</v>
      </c>
      <c r="E220">
        <v>151</v>
      </c>
    </row>
    <row r="221" spans="1:9" ht="15.75" thickBot="1">
      <c r="A221" s="42" t="s">
        <v>3004</v>
      </c>
      <c r="B221">
        <f>B220-B219</f>
        <v>-25</v>
      </c>
      <c r="C221">
        <f t="shared" ref="C221:E221" si="9">C220-C219</f>
        <v>1</v>
      </c>
      <c r="D221">
        <f t="shared" si="9"/>
        <v>0</v>
      </c>
      <c r="E221">
        <f t="shared" si="9"/>
        <v>17</v>
      </c>
    </row>
    <row r="222" spans="1:9" ht="15.75" thickBot="1">
      <c r="A222" t="s">
        <v>3010</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2024-03-22T17:31:37Z</dcterms:modified>
</cp:coreProperties>
</file>