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93342177-8A29-49D2-8138-362B1EE4140F}" xr6:coauthVersionLast="47" xr6:coauthVersionMax="47" xr10:uidLastSave="{00000000-0000-0000-0000-000000000000}"/>
  <bookViews>
    <workbookView xWindow="-110" yWindow="-110" windowWidth="19420" windowHeight="10420" xr2:uid="{00000000-000D-0000-FFFF-FFFF00000000}"/>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psgr" sheetId="23" r:id="rId23"/>
    <sheet name="BCDTRtSY-frgt" sheetId="24" r:id="rId24"/>
  </sheets>
  <externalReferences>
    <externalReference r:id="rId25"/>
  </externalReferences>
  <definedNames>
    <definedName name="Eno_TM" localSheetId="3">'[1]1997  Table 1a Modified'!#REF!</definedName>
    <definedName name="Eno_TM" localSheetId="5">'[1]1997  Table 1a Modified'!#REF!</definedName>
    <definedName name="Eno_TM" localSheetId="23">'[1]1997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3">'[1]1997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3">'[1]1997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3">'[1]1997  Table 1a Modified'!#REF!</definedName>
    <definedName name="Sum_TTM">'[1]1997  Table 1a Modified'!#REF!</definedName>
    <definedName name="ti_tbl_50" localSheetId="23">#REF!</definedName>
    <definedName name="ti_tbl_50">#REF!</definedName>
    <definedName name="ti_tbl_69" localSheetId="23">#REF!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3" l="1"/>
  <c r="F3" i="23" s="1"/>
  <c r="G3" i="23" s="1"/>
  <c r="D3" i="23"/>
  <c r="C3" i="23"/>
  <c r="C4" i="23"/>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D4" i="24" s="1"/>
  <c r="R9" i="36"/>
  <c r="G4" i="24" s="1"/>
  <c r="T9" i="36"/>
  <c r="I4" i="23" s="1"/>
  <c r="U9" i="36"/>
  <c r="J4" i="23" s="1"/>
  <c r="Z9" i="36"/>
  <c r="AB9" i="36"/>
  <c r="Q4" i="24" s="1"/>
  <c r="AC9" i="36"/>
  <c r="R4" i="24" s="1"/>
  <c r="AH9" i="36"/>
  <c r="W4" i="24" s="1"/>
  <c r="AJ9" i="36"/>
  <c r="Y4" i="24" s="1"/>
  <c r="AK9" i="36"/>
  <c r="Z4" i="24" s="1"/>
  <c r="AP9" i="36"/>
  <c r="AE4" i="24" s="1"/>
  <c r="AR9" i="36"/>
  <c r="AG4" i="24" s="1"/>
  <c r="N9" i="36"/>
  <c r="P6" i="36"/>
  <c r="P9" i="36" s="1"/>
  <c r="Q6" i="36"/>
  <c r="Q9" i="36" s="1"/>
  <c r="R6" i="36"/>
  <c r="S6" i="36"/>
  <c r="S9" i="36" s="1"/>
  <c r="T6" i="36"/>
  <c r="U6" i="36"/>
  <c r="V6" i="36"/>
  <c r="V9" i="36" s="1"/>
  <c r="K4" i="23" s="1"/>
  <c r="W6" i="36"/>
  <c r="W9" i="36" s="1"/>
  <c r="X6" i="36"/>
  <c r="X9" i="36" s="1"/>
  <c r="Y6" i="36"/>
  <c r="Y9" i="36" s="1"/>
  <c r="Z6" i="36"/>
  <c r="AA6" i="36"/>
  <c r="AA9" i="36" s="1"/>
  <c r="AB6" i="36"/>
  <c r="AC6" i="36"/>
  <c r="AD6" i="36"/>
  <c r="AD9" i="36" s="1"/>
  <c r="S4" i="23" s="1"/>
  <c r="AE6" i="36"/>
  <c r="AE9" i="36" s="1"/>
  <c r="AF6" i="36"/>
  <c r="AF9" i="36" s="1"/>
  <c r="AG6" i="36"/>
  <c r="AG9" i="36" s="1"/>
  <c r="AH6" i="36"/>
  <c r="AI6" i="36"/>
  <c r="AI9" i="36" s="1"/>
  <c r="AJ6" i="36"/>
  <c r="AK6" i="36"/>
  <c r="AL6" i="36"/>
  <c r="AL9" i="36" s="1"/>
  <c r="AA4" i="23" s="1"/>
  <c r="AM6" i="36"/>
  <c r="AM9" i="36" s="1"/>
  <c r="AN6" i="36"/>
  <c r="AN9" i="36" s="1"/>
  <c r="AO6" i="36"/>
  <c r="AO9" i="36" s="1"/>
  <c r="AP6" i="36"/>
  <c r="AQ6" i="36"/>
  <c r="AQ9" i="36" s="1"/>
  <c r="AR6" i="36"/>
  <c r="O6" i="36"/>
  <c r="N6" i="36"/>
  <c r="O4" i="24"/>
  <c r="O4" i="23"/>
  <c r="Q4" i="23"/>
  <c r="R4" i="23"/>
  <c r="Z4" i="23"/>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D3"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D2" i="24"/>
  <c r="C6" i="24"/>
  <c r="F6" i="24"/>
  <c r="D6" i="24" s="1"/>
  <c r="E6" i="24" s="1"/>
  <c r="G6" i="24"/>
  <c r="I6" i="24"/>
  <c r="J6" i="24"/>
  <c r="K6" i="24"/>
  <c r="L6" i="24"/>
  <c r="M6" i="24"/>
  <c r="N6" i="24"/>
  <c r="O6" i="24"/>
  <c r="P6" i="24"/>
  <c r="Q6" i="24"/>
  <c r="R6" i="24"/>
  <c r="S6" i="24"/>
  <c r="T6" i="24"/>
  <c r="U6" i="24"/>
  <c r="V6" i="24"/>
  <c r="W6" i="24"/>
  <c r="X6" i="24"/>
  <c r="Y6" i="24"/>
  <c r="Z6" i="24"/>
  <c r="AA6" i="24"/>
  <c r="AB6" i="24"/>
  <c r="AC6" i="24"/>
  <c r="AD6" i="24"/>
  <c r="AE6" i="24"/>
  <c r="AF6" i="24"/>
  <c r="AG6" i="24"/>
  <c r="H6"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D5"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D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D5" i="23"/>
  <c r="H3" i="23"/>
  <c r="I3" i="23"/>
  <c r="J3" i="23"/>
  <c r="K3" i="23"/>
  <c r="L3" i="23"/>
  <c r="M3" i="23"/>
  <c r="N3" i="23"/>
  <c r="O3" i="23"/>
  <c r="P3" i="23"/>
  <c r="Q3" i="23"/>
  <c r="R3" i="23"/>
  <c r="S3" i="23"/>
  <c r="T3" i="23"/>
  <c r="U3" i="23"/>
  <c r="V3" i="23"/>
  <c r="W3" i="23"/>
  <c r="X3" i="23"/>
  <c r="Y3" i="23"/>
  <c r="Z3" i="23"/>
  <c r="AA3" i="23"/>
  <c r="AB3" i="23"/>
  <c r="AC3" i="23"/>
  <c r="AD3" i="23"/>
  <c r="AE3" i="23"/>
  <c r="AF3" i="23"/>
  <c r="AG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D2" i="23"/>
  <c r="L4" i="24" l="1"/>
  <c r="L4" i="23"/>
  <c r="AD4" i="24"/>
  <c r="AD4" i="23"/>
  <c r="V4" i="24"/>
  <c r="V4" i="23"/>
  <c r="N4" i="23"/>
  <c r="N4" i="24"/>
  <c r="F4" i="24"/>
  <c r="F4" i="23"/>
  <c r="U4" i="24"/>
  <c r="U4" i="23"/>
  <c r="AC4" i="23"/>
  <c r="AC4" i="24"/>
  <c r="E4" i="24"/>
  <c r="E4" i="23"/>
  <c r="AB4" i="24"/>
  <c r="AB4" i="23"/>
  <c r="T4" i="24"/>
  <c r="T4" i="23"/>
  <c r="M4" i="23"/>
  <c r="M4" i="24"/>
  <c r="AF4" i="24"/>
  <c r="AF4" i="23"/>
  <c r="X4" i="24"/>
  <c r="X4" i="23"/>
  <c r="P4" i="24"/>
  <c r="P4" i="23"/>
  <c r="H4" i="24"/>
  <c r="H4" i="23"/>
  <c r="D4" i="23"/>
  <c r="Y4" i="23"/>
  <c r="G4" i="23"/>
  <c r="AG4" i="23"/>
  <c r="W4" i="23"/>
  <c r="J4" i="24"/>
  <c r="AE4" i="23"/>
  <c r="I4" i="24"/>
  <c r="AA4" i="24"/>
  <c r="S4" i="24"/>
  <c r="K4" i="24"/>
  <c r="C4" i="24" l="1"/>
  <c r="C3" i="24"/>
  <c r="C2" i="24"/>
  <c r="C5" i="23" l="1"/>
  <c r="C5" i="24"/>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2" i="23"/>
  <c r="B6" i="24" l="1"/>
  <c r="B5" i="24"/>
  <c r="C7" i="23" l="1"/>
  <c r="B7" i="23"/>
  <c r="C6" i="23" l="1"/>
  <c r="B6" i="23"/>
  <c r="B5" i="23" l="1"/>
  <c r="C2" i="23"/>
  <c r="B4" i="23"/>
  <c r="B3" i="23" l="1"/>
</calcChain>
</file>

<file path=xl/sharedStrings.xml><?xml version="1.0" encoding="utf-8"?>
<sst xmlns="http://schemas.openxmlformats.org/spreadsheetml/2006/main" count="6939" uniqueCount="3359">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</sst>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cellStyleXfs>
  <cellXfs count="67">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xf numFmtId="4" fontId="0" fillId="0" borderId="0" xfId="0" applyNumberFormat="1"/>
    <xf numFmtId="9" fontId="0" fillId="0" borderId="0" xfId="207" applyFont="1"/>
    <xf numFmtId="0" fontId="0" fillId="28" borderId="0" xfId="0" applyNumberFormat="1" applyFill="1"/>
    <xf numFmtId="0" fontId="0" fillId="0" borderId="0" xfId="0" applyAlignment="1">
      <alignment horizontal="left" vertical="top"/>
    </xf>
  </cellXfs>
  <cellStyles count="20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workbookViewId="0">
      <selection activeCell="B12" sqref="B12"/>
    </sheetView>
  </sheetViews>
  <sheetFormatPr defaultRowHeight="14.5"/>
  <cols>
    <col min="1" max="1" width="13.453125" customWidth="1"/>
    <col min="2" max="2" width="107.453125" customWidth="1"/>
  </cols>
  <sheetData>
    <row r="1" spans="1:2">
      <c r="A1" s="1" t="s">
        <v>146</v>
      </c>
    </row>
    <row r="3" spans="1:2">
      <c r="A3" s="1" t="s">
        <v>0</v>
      </c>
      <c r="B3" s="2" t="s">
        <v>134</v>
      </c>
    </row>
    <row r="4" spans="1:2">
      <c r="B4" t="s">
        <v>132</v>
      </c>
    </row>
    <row r="5" spans="1:2">
      <c r="B5" s="3" t="s">
        <v>2279</v>
      </c>
    </row>
    <row r="6" spans="1:2">
      <c r="B6" t="s">
        <v>2280</v>
      </c>
    </row>
    <row r="7" spans="1:2">
      <c r="B7" s="6" t="s">
        <v>1521</v>
      </c>
    </row>
    <row r="8" spans="1:2">
      <c r="B8" t="s">
        <v>1520</v>
      </c>
    </row>
    <row r="10" spans="1:2">
      <c r="B10" s="2" t="s">
        <v>3354</v>
      </c>
    </row>
    <row r="11" spans="1:2">
      <c r="B11" t="s">
        <v>3355</v>
      </c>
    </row>
    <row r="12" spans="1:2">
      <c r="B12" s="66">
        <v>2022</v>
      </c>
    </row>
    <row r="13" spans="1:2">
      <c r="B13" t="s">
        <v>3356</v>
      </c>
    </row>
    <row r="14" spans="1:2">
      <c r="B14" s="6" t="s">
        <v>3357</v>
      </c>
    </row>
    <row r="15" spans="1:2">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265625" customWidth="1"/>
    <col min="2" max="2" width="38.816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ht="14.5">
      <c r="A10" t="s">
        <v>645</v>
      </c>
    </row>
    <row r="11" spans="1:36" ht="14.5">
      <c r="A11" t="s">
        <v>646</v>
      </c>
    </row>
    <row r="12" spans="1:36" ht="14.5">
      <c r="A12" t="s">
        <v>647</v>
      </c>
    </row>
    <row r="13" spans="1:36" ht="14.5">
      <c r="A13" t="s">
        <v>177</v>
      </c>
    </row>
    <row r="14" spans="1:36" ht="14.5">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ht="14.5">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ht="14.5">
      <c r="A16" t="s">
        <v>129</v>
      </c>
      <c r="C16" t="s">
        <v>650</v>
      </c>
    </row>
    <row r="17" spans="1:36" ht="14.5">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ht="14.5">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ht="14.5">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ht="14.5">
      <c r="A20" t="s">
        <v>128</v>
      </c>
      <c r="C20" t="s">
        <v>655</v>
      </c>
    </row>
    <row r="21" spans="1:36" ht="14.5">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ht="14.5">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ht="14.5">
      <c r="A23" t="s">
        <v>127</v>
      </c>
      <c r="C23" t="s">
        <v>659</v>
      </c>
    </row>
    <row r="24" spans="1:36" ht="14.5">
      <c r="A24" t="s">
        <v>455</v>
      </c>
      <c r="C24" t="s">
        <v>660</v>
      </c>
    </row>
    <row r="25" spans="1:36" ht="14.5">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ht="14.5">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ht="14.5">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ht="14.5">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ht="14.5">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ht="14.5">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ht="14.5">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ht="14.5">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ht="14.5">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ht="14.5">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ht="14.5">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ht="14.5">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ht="14.5">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ht="14.5">
      <c r="A38" t="s">
        <v>126</v>
      </c>
      <c r="C38" t="s">
        <v>675</v>
      </c>
    </row>
    <row r="39" spans="1:36" ht="14.5">
      <c r="A39" t="s">
        <v>482</v>
      </c>
      <c r="C39" t="s">
        <v>676</v>
      </c>
    </row>
    <row r="40" spans="1:36" ht="14.5">
      <c r="A40" t="s">
        <v>445</v>
      </c>
      <c r="C40" t="s">
        <v>677</v>
      </c>
    </row>
    <row r="41" spans="1:36" ht="14.5">
      <c r="A41" t="s">
        <v>456</v>
      </c>
      <c r="B41" t="s">
        <v>483</v>
      </c>
      <c r="C41" t="s">
        <v>678</v>
      </c>
      <c r="D41" t="s">
        <v>371</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ht="14.5">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ht="14.5">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ht="14.5">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ht="14.5">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ht="14.5">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ht="14.5">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ht="14.5">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ht="14.5">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ht="14.5">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ht="14.5">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ht="14.5">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ht="14.5">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ht="14.5">
      <c r="A54" t="s">
        <v>447</v>
      </c>
      <c r="C54" t="s">
        <v>691</v>
      </c>
    </row>
    <row r="55" spans="1:36" ht="14.5">
      <c r="A55" t="s">
        <v>456</v>
      </c>
      <c r="B55" t="s">
        <v>496</v>
      </c>
      <c r="C55" t="s">
        <v>692</v>
      </c>
      <c r="D55" t="s">
        <v>371</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ht="14.5">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ht="14.5">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ht="14.5">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ht="14.5">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ht="14.5">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ht="14.5">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ht="14.5">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ht="14.5">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ht="14.5">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ht="14.5">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ht="14.5">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ht="14.5">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ht="14.5">
      <c r="A68" t="s">
        <v>509</v>
      </c>
      <c r="C68" t="s">
        <v>705</v>
      </c>
    </row>
    <row r="69" spans="1:36" s="12" customFormat="1" ht="14.5">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ht="14.5">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ht="14.5">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ht="14.5">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ht="14.5">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ht="14.5">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ht="14.5">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ht="14.5">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ht="14.5">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ht="14.5">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ht="14.5">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ht="14.5">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ht="14.5">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ht="14.5">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ht="14.5">
      <c r="A83" t="s">
        <v>125</v>
      </c>
      <c r="C83" t="s">
        <v>720</v>
      </c>
    </row>
    <row r="84" spans="1:36" ht="14.5">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ht="14.5">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ht="14.5">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ht="14.5">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ht="14.5">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ht="14.5">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ht="14.5">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ht="14.5">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ht="14.5">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ht="14.5">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ht="14.5">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ht="14.5">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ht="14.5">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ht="14.5">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ht="14.5">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ht="14.5">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ht="14.5">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ht="14.5">
      <c r="A101" t="s">
        <v>124</v>
      </c>
      <c r="C101" t="s">
        <v>738</v>
      </c>
    </row>
    <row r="102" spans="1:36" ht="14.5">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ht="14.5">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ht="14.5">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ht="14.5">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ht="14.5">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ht="14.5">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ht="14.5">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ht="14.5">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ht="14.5">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ht="14.5">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ht="14.5">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ht="14.5">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ht="14.5">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ht="14.5">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ht="14.5">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ht="14.5">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ht="14.5">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ht="14.5">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ht="14.5">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ht="14.5">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ht="14.5">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ht="14.5">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ht="14.5">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ht="14.5">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ht="14.5">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ht="14.5">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ht="14.5">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ht="14.5">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ht="14.5">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ht="14.5">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ht="14.5">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ht="14.5">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ht="14.5">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ht="14.5">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ht="14.5">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ht="14.5">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ht="14.5">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ht="14.5">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ht="14.5">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ht="14.5">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ht="14.5">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ht="14.5">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ht="14.5">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ht="14.5">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ht="14.5">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ht="14.5">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ht="14.5">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ht="14.5">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ht="14.5">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ht="14.5">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ht="14.5">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ht="14.5">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ht="14.5">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ht="14.5">
      <c r="A155" t="s">
        <v>122</v>
      </c>
      <c r="C155" t="s">
        <v>792</v>
      </c>
    </row>
    <row r="156" spans="1:36" ht="14.5">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ht="14.5">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ht="14.5">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ht="14.5">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ht="14.5">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ht="14.5">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ht="14.5">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ht="14.5">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ht="14.5">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ht="14.5">
      <c r="A165" t="s">
        <v>615</v>
      </c>
      <c r="C165" t="s">
        <v>802</v>
      </c>
    </row>
    <row r="166" spans="1:36" ht="14.5">
      <c r="A166" t="s">
        <v>616</v>
      </c>
      <c r="C166" t="s">
        <v>803</v>
      </c>
    </row>
    <row r="167" spans="1:36" ht="14.5">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ht="14.5">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ht="14.5">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ht="14.5">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ht="14.5">
      <c r="A171" t="s">
        <v>622</v>
      </c>
      <c r="C171" t="s">
        <v>809</v>
      </c>
    </row>
    <row r="172" spans="1:36" ht="14.5">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ht="14.5">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ht="14.5">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ht="14.5">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ht="14.5">
      <c r="A176" t="s">
        <v>120</v>
      </c>
      <c r="C176" t="s">
        <v>814</v>
      </c>
    </row>
    <row r="177" spans="1:37" ht="14.5">
      <c r="A177" t="s">
        <v>627</v>
      </c>
      <c r="C177" t="s">
        <v>815</v>
      </c>
    </row>
    <row r="178" spans="1:37" ht="14.5">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ht="14.5">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ht="14.5">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ht="14.5">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ht="14.5">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ht="14.5">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ht="14.5">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ht="14.5">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ht="14.5">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ht="14.5">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ht="14.5">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ht="14.5">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ht="14.5">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ht="14.5">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ht="14.5">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ht="14.5">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workbookViewId="0">
      <selection activeCell="A5" sqref="A5:XFD5"/>
    </sheetView>
  </sheetViews>
  <sheetFormatPr defaultColWidth="9.1796875" defaultRowHeight="14.5"/>
  <sheetData>
    <row r="1" spans="1:31">
      <c r="A1" t="s">
        <v>834</v>
      </c>
    </row>
    <row r="2" spans="1:31">
      <c r="A2" t="s">
        <v>1522</v>
      </c>
    </row>
    <row r="3" spans="1:31">
      <c r="A3" t="s">
        <v>1523</v>
      </c>
    </row>
    <row r="4" spans="1:31">
      <c r="A4" t="s">
        <v>177</v>
      </c>
    </row>
    <row r="5" spans="1:31" s="35" customFormat="1" ht="101.5">
      <c r="A5" s="35" t="s">
        <v>178</v>
      </c>
      <c r="B5" s="35" t="s">
        <v>1524</v>
      </c>
      <c r="C5" s="35" t="s">
        <v>184</v>
      </c>
      <c r="D5" s="35" t="s">
        <v>1525</v>
      </c>
      <c r="E5" s="35" t="s">
        <v>1526</v>
      </c>
      <c r="F5" s="35" t="s">
        <v>1527</v>
      </c>
      <c r="G5" s="35" t="s">
        <v>1528</v>
      </c>
      <c r="H5" s="35" t="s">
        <v>1529</v>
      </c>
      <c r="I5" s="35" t="s">
        <v>1530</v>
      </c>
      <c r="J5" s="35" t="s">
        <v>1531</v>
      </c>
      <c r="K5" s="35" t="s">
        <v>1532</v>
      </c>
      <c r="L5" s="35" t="s">
        <v>1533</v>
      </c>
      <c r="M5" s="35" t="s">
        <v>185</v>
      </c>
      <c r="N5" s="35" t="s">
        <v>1534</v>
      </c>
      <c r="O5" s="35" t="s">
        <v>1535</v>
      </c>
      <c r="P5" s="35" t="s">
        <v>1536</v>
      </c>
      <c r="Q5" s="35" t="s">
        <v>1537</v>
      </c>
      <c r="R5" s="35" t="s">
        <v>1538</v>
      </c>
      <c r="S5" s="35" t="s">
        <v>1539</v>
      </c>
      <c r="T5" s="35" t="s">
        <v>1540</v>
      </c>
      <c r="U5" s="35" t="s">
        <v>1541</v>
      </c>
      <c r="V5" s="35" t="s">
        <v>1542</v>
      </c>
      <c r="W5" s="35" t="s">
        <v>186</v>
      </c>
      <c r="X5" s="35" t="s">
        <v>1543</v>
      </c>
      <c r="Y5" s="35" t="s">
        <v>1544</v>
      </c>
      <c r="Z5" s="35" t="s">
        <v>1545</v>
      </c>
      <c r="AA5" s="35" t="s">
        <v>1546</v>
      </c>
      <c r="AB5" s="35" t="s">
        <v>1547</v>
      </c>
      <c r="AC5" s="35" t="s">
        <v>1548</v>
      </c>
      <c r="AD5" s="35" t="s">
        <v>1549</v>
      </c>
      <c r="AE5" s="35"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v>117.991058</v>
      </c>
      <c r="L6">
        <v>75.230225000000004</v>
      </c>
      <c r="M6">
        <v>28.344539999999999</v>
      </c>
      <c r="N6">
        <v>0.19453000000000001</v>
      </c>
      <c r="O6">
        <v>0.29178999999999999</v>
      </c>
      <c r="P6">
        <v>4.1454469999999999</v>
      </c>
      <c r="Q6">
        <v>0.20696000000000001</v>
      </c>
      <c r="R6">
        <v>0.223412</v>
      </c>
      <c r="S6">
        <v>0.209813</v>
      </c>
      <c r="T6">
        <v>0.34322200000000003</v>
      </c>
      <c r="U6">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v>115.891792</v>
      </c>
      <c r="L7">
        <v>73.088111999999995</v>
      </c>
      <c r="M7">
        <v>27.652967</v>
      </c>
      <c r="N7">
        <v>0.18373600000000001</v>
      </c>
      <c r="O7">
        <v>0.28072200000000003</v>
      </c>
      <c r="P7">
        <v>3.9100199999999998</v>
      </c>
      <c r="Q7">
        <v>0.194604</v>
      </c>
      <c r="R7">
        <v>0.21002999999999999</v>
      </c>
      <c r="S7">
        <v>0.197246</v>
      </c>
      <c r="T7">
        <v>0.32266400000000001</v>
      </c>
      <c r="U7">
        <v>106.039688</v>
      </c>
      <c r="V7">
        <v>207.51411400000001</v>
      </c>
      <c r="W7">
        <v>9.0484999999999996E-2</v>
      </c>
      <c r="X7">
        <v>7.4689000000000005E-2</v>
      </c>
      <c r="Y7">
        <v>4.2648529999999996</v>
      </c>
      <c r="Z7">
        <v>0</v>
      </c>
      <c r="AA7">
        <v>3.9392000000000003E-2</v>
      </c>
      <c r="AB7">
        <v>5.8538E-2</v>
      </c>
      <c r="AC7">
        <v>6.4530000000000004E-2</v>
      </c>
      <c r="AD7">
        <v>7.9177999999999998E-2</v>
      </c>
      <c r="AE7">
        <v>212.185318</v>
      </c>
    </row>
    <row r="8" spans="1:31">
      <c r="A8">
        <v>2048</v>
      </c>
      <c r="B8">
        <v>70.158630000000002</v>
      </c>
      <c r="C8">
        <v>22.800196</v>
      </c>
      <c r="D8">
        <v>0.215387</v>
      </c>
      <c r="E8">
        <v>5.9117999999999997E-2</v>
      </c>
      <c r="F8">
        <v>19.985868</v>
      </c>
      <c r="G8">
        <v>0.22128300000000001</v>
      </c>
      <c r="H8">
        <v>0.238653</v>
      </c>
      <c r="I8">
        <v>0.242233</v>
      </c>
      <c r="J8">
        <v>4.6999999999999997E-5</v>
      </c>
      <c r="K8">
        <v>113.92124200000001</v>
      </c>
      <c r="L8">
        <v>71.089843999999999</v>
      </c>
      <c r="M8">
        <v>26.998093000000001</v>
      </c>
      <c r="N8">
        <v>0.173872</v>
      </c>
      <c r="O8">
        <v>0.27061400000000002</v>
      </c>
      <c r="P8">
        <v>3.6928519999999998</v>
      </c>
      <c r="Q8">
        <v>0.183171</v>
      </c>
      <c r="R8">
        <v>0.19764200000000001</v>
      </c>
      <c r="S8">
        <v>0.185612</v>
      </c>
      <c r="T8">
        <v>0.30363299999999999</v>
      </c>
      <c r="U8">
        <v>103.095596</v>
      </c>
      <c r="V8">
        <v>206.63888499999999</v>
      </c>
      <c r="W8">
        <v>8.9556999999999998E-2</v>
      </c>
      <c r="X8">
        <v>7.3094000000000006E-2</v>
      </c>
      <c r="Y8">
        <v>3.954189</v>
      </c>
      <c r="Z8">
        <v>0</v>
      </c>
      <c r="AA8">
        <v>3.7858999999999997E-2</v>
      </c>
      <c r="AB8">
        <v>5.6265999999999997E-2</v>
      </c>
      <c r="AC8">
        <v>6.2025999999999998E-2</v>
      </c>
      <c r="AD8">
        <v>7.6103000000000004E-2</v>
      </c>
      <c r="AE8">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v>111.964691</v>
      </c>
      <c r="L9">
        <v>69.220253</v>
      </c>
      <c r="M9">
        <v>26.379553000000001</v>
      </c>
      <c r="N9">
        <v>0.16434000000000001</v>
      </c>
      <c r="O9">
        <v>0.26127600000000001</v>
      </c>
      <c r="P9">
        <v>3.4920789999999999</v>
      </c>
      <c r="Q9">
        <v>0.17255000000000001</v>
      </c>
      <c r="R9">
        <v>0.18614</v>
      </c>
      <c r="S9">
        <v>0.17480999999999999</v>
      </c>
      <c r="T9">
        <v>0.28596199999999999</v>
      </c>
      <c r="U9">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v>110.282471</v>
      </c>
      <c r="L10">
        <v>67.480141000000003</v>
      </c>
      <c r="M10">
        <v>25.802208</v>
      </c>
      <c r="N10">
        <v>0.15545900000000001</v>
      </c>
      <c r="O10">
        <v>0.25259399999999999</v>
      </c>
      <c r="P10">
        <v>3.3047219999999999</v>
      </c>
      <c r="Q10">
        <v>0.16265199999999999</v>
      </c>
      <c r="R10">
        <v>0.17541899999999999</v>
      </c>
      <c r="S10">
        <v>0.164742</v>
      </c>
      <c r="T10">
        <v>0.26949200000000001</v>
      </c>
      <c r="U10">
        <v>97.767455999999996</v>
      </c>
      <c r="V10">
        <v>205.217896</v>
      </c>
      <c r="W10">
        <v>8.7975999999999999E-2</v>
      </c>
      <c r="X10">
        <v>7.0239999999999997E-2</v>
      </c>
      <c r="Y10">
        <v>3.42943</v>
      </c>
      <c r="Z10">
        <v>0</v>
      </c>
      <c r="AA10">
        <v>3.5028999999999998E-2</v>
      </c>
      <c r="AB10">
        <v>5.2075000000000003E-2</v>
      </c>
      <c r="AC10">
        <v>5.7405999999999999E-2</v>
      </c>
      <c r="AD10">
        <v>7.0427000000000003E-2</v>
      </c>
      <c r="AE1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v>108.70193500000001</v>
      </c>
      <c r="L11">
        <v>65.736037999999994</v>
      </c>
      <c r="M11">
        <v>25.222774999999999</v>
      </c>
      <c r="N11">
        <v>0.146872</v>
      </c>
      <c r="O11">
        <v>0.24406</v>
      </c>
      <c r="P11">
        <v>3.1239020000000002</v>
      </c>
      <c r="Q11">
        <v>0.15309500000000001</v>
      </c>
      <c r="R11">
        <v>0.16506599999999999</v>
      </c>
      <c r="S11">
        <v>0.15501799999999999</v>
      </c>
      <c r="T11">
        <v>0.25358599999999998</v>
      </c>
      <c r="U11">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v>106.89825399999999</v>
      </c>
      <c r="L12">
        <v>63.896785999999999</v>
      </c>
      <c r="M12">
        <v>24.599024</v>
      </c>
      <c r="N12">
        <v>0.13841500000000001</v>
      </c>
      <c r="O12">
        <v>0.23535400000000001</v>
      </c>
      <c r="P12">
        <v>2.9457680000000002</v>
      </c>
      <c r="Q12">
        <v>0.143706</v>
      </c>
      <c r="R12">
        <v>0.154893</v>
      </c>
      <c r="S12">
        <v>0.14546500000000001</v>
      </c>
      <c r="T12">
        <v>0.237958</v>
      </c>
      <c r="U12">
        <v>92.497275999999999</v>
      </c>
      <c r="V12">
        <v>202.907623</v>
      </c>
      <c r="W12">
        <v>8.6636000000000005E-2</v>
      </c>
      <c r="X12">
        <v>6.7456000000000002E-2</v>
      </c>
      <c r="Y12">
        <v>2.9925440000000001</v>
      </c>
      <c r="Z12">
        <v>0</v>
      </c>
      <c r="AA12">
        <v>3.2318E-2</v>
      </c>
      <c r="AB12">
        <v>4.8059999999999999E-2</v>
      </c>
      <c r="AC12">
        <v>5.2979999999999999E-2</v>
      </c>
      <c r="AD12">
        <v>6.4991999999999994E-2</v>
      </c>
      <c r="AE12">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v>105.194016</v>
      </c>
      <c r="L13">
        <v>62.128014</v>
      </c>
      <c r="M13">
        <v>23.983839</v>
      </c>
      <c r="N13">
        <v>0.130414</v>
      </c>
      <c r="O13">
        <v>0.22706699999999999</v>
      </c>
      <c r="P13">
        <v>2.7770570000000001</v>
      </c>
      <c r="Q13">
        <v>0.134794</v>
      </c>
      <c r="R13">
        <v>0.145236</v>
      </c>
      <c r="S13">
        <v>0.13639599999999999</v>
      </c>
      <c r="T13">
        <v>0.22312299999999999</v>
      </c>
      <c r="U13">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v>103.250038</v>
      </c>
      <c r="L14">
        <v>60.255966000000001</v>
      </c>
      <c r="M14">
        <v>23.321432000000001</v>
      </c>
      <c r="N14">
        <v>0.12245499999999999</v>
      </c>
      <c r="O14">
        <v>0.218386</v>
      </c>
      <c r="P14">
        <v>2.6084019999999999</v>
      </c>
      <c r="Q14">
        <v>0.12590699999999999</v>
      </c>
      <c r="R14">
        <v>0.13560700000000001</v>
      </c>
      <c r="S14">
        <v>0.12735299999999999</v>
      </c>
      <c r="T14">
        <v>0.20832999999999999</v>
      </c>
      <c r="U14">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v>101.493889</v>
      </c>
      <c r="L15">
        <v>58.566901999999999</v>
      </c>
      <c r="M15">
        <v>22.724648999999999</v>
      </c>
      <c r="N15">
        <v>0.11512799999999999</v>
      </c>
      <c r="O15">
        <v>0.21024399999999999</v>
      </c>
      <c r="P15">
        <v>2.452369</v>
      </c>
      <c r="Q15">
        <v>0.11763800000000001</v>
      </c>
      <c r="R15">
        <v>0.12664400000000001</v>
      </c>
      <c r="S15">
        <v>0.118936</v>
      </c>
      <c r="T15">
        <v>0.19456100000000001</v>
      </c>
      <c r="U15">
        <v>84.627112999999994</v>
      </c>
      <c r="V15">
        <v>197.77810700000001</v>
      </c>
      <c r="W15">
        <v>8.5285E-2</v>
      </c>
      <c r="X15">
        <v>6.3270999999999994E-2</v>
      </c>
      <c r="Y15">
        <v>2.486901</v>
      </c>
      <c r="Z15">
        <v>0</v>
      </c>
      <c r="AA15">
        <v>2.8354000000000001E-2</v>
      </c>
      <c r="AB15">
        <v>4.2192E-2</v>
      </c>
      <c r="AC15">
        <v>4.6511999999999998E-2</v>
      </c>
      <c r="AD15">
        <v>5.7045999999999999E-2</v>
      </c>
      <c r="AE15">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v>99.787696999999994</v>
      </c>
      <c r="L16">
        <v>56.955432999999999</v>
      </c>
      <c r="M16">
        <v>22.157523999999999</v>
      </c>
      <c r="N16">
        <v>0.10828500000000001</v>
      </c>
      <c r="O16">
        <v>0.20253099999999999</v>
      </c>
      <c r="P16">
        <v>2.3054549999999998</v>
      </c>
      <c r="Q16">
        <v>0.109815</v>
      </c>
      <c r="R16">
        <v>0.11816400000000001</v>
      </c>
      <c r="S16">
        <v>0.110972</v>
      </c>
      <c r="T16">
        <v>0.181532</v>
      </c>
      <c r="U16">
        <v>82.249786</v>
      </c>
      <c r="V16">
        <v>196.307739</v>
      </c>
      <c r="W16">
        <v>8.4857000000000002E-2</v>
      </c>
      <c r="X16">
        <v>6.2068999999999999E-2</v>
      </c>
      <c r="Y16">
        <v>2.3585590000000001</v>
      </c>
      <c r="Z16">
        <v>0</v>
      </c>
      <c r="AA16">
        <v>2.7150000000000001E-2</v>
      </c>
      <c r="AB16">
        <v>4.0389000000000001E-2</v>
      </c>
      <c r="AC16">
        <v>4.4525000000000002E-2</v>
      </c>
      <c r="AD16">
        <v>5.4609999999999999E-2</v>
      </c>
      <c r="AE16">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v>98.200080999999997</v>
      </c>
      <c r="L17">
        <v>55.482284999999997</v>
      </c>
      <c r="M17">
        <v>21.643822</v>
      </c>
      <c r="N17">
        <v>0.10208399999999999</v>
      </c>
      <c r="O17">
        <v>0.19545000000000001</v>
      </c>
      <c r="P17">
        <v>2.17048</v>
      </c>
      <c r="Q17">
        <v>0.10258</v>
      </c>
      <c r="R17">
        <v>0.110317</v>
      </c>
      <c r="S17">
        <v>0.103602</v>
      </c>
      <c r="T17">
        <v>0.16947699999999999</v>
      </c>
      <c r="U17">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v>96.318832</v>
      </c>
      <c r="L18">
        <v>54.011184999999998</v>
      </c>
      <c r="M18">
        <v>21.11458</v>
      </c>
      <c r="N18">
        <v>9.6263000000000001E-2</v>
      </c>
      <c r="O18">
        <v>0.18856400000000001</v>
      </c>
      <c r="P18">
        <v>2.0424229999999999</v>
      </c>
      <c r="Q18">
        <v>9.5702999999999996E-2</v>
      </c>
      <c r="R18">
        <v>0.102856</v>
      </c>
      <c r="S18">
        <v>9.6595E-2</v>
      </c>
      <c r="T18">
        <v>0.15801499999999999</v>
      </c>
      <c r="U18">
        <v>77.906181000000004</v>
      </c>
      <c r="V18">
        <v>193.78573600000001</v>
      </c>
      <c r="W18">
        <v>8.4641999999999995E-2</v>
      </c>
      <c r="X18">
        <v>6.012E-2</v>
      </c>
      <c r="Y18">
        <v>2.161508</v>
      </c>
      <c r="Z18">
        <v>0</v>
      </c>
      <c r="AA18">
        <v>2.4840999999999998E-2</v>
      </c>
      <c r="AB18">
        <v>3.7024000000000001E-2</v>
      </c>
      <c r="AC18">
        <v>4.0815999999999998E-2</v>
      </c>
      <c r="AD18">
        <v>5.0037999999999999E-2</v>
      </c>
      <c r="AE18">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v>75.951415999999995</v>
      </c>
      <c r="V19">
        <v>192.54530299999999</v>
      </c>
      <c r="W19">
        <v>8.4626999999999994E-2</v>
      </c>
      <c r="X19">
        <v>5.9261000000000001E-2</v>
      </c>
      <c r="Y19">
        <v>2.085245</v>
      </c>
      <c r="Z19">
        <v>0</v>
      </c>
      <c r="AA19">
        <v>2.3708E-2</v>
      </c>
      <c r="AB19">
        <v>3.5371E-2</v>
      </c>
      <c r="AC19">
        <v>3.8995000000000002E-2</v>
      </c>
      <c r="AD19">
        <v>4.7791E-2</v>
      </c>
      <c r="AE19">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v>74.11515</v>
      </c>
      <c r="V20">
        <v>191.44442699999999</v>
      </c>
      <c r="W20">
        <v>8.4828000000000001E-2</v>
      </c>
      <c r="X20">
        <v>5.8554000000000002E-2</v>
      </c>
      <c r="Y20">
        <v>2.021522</v>
      </c>
      <c r="Z20">
        <v>0</v>
      </c>
      <c r="AA20">
        <v>2.2612E-2</v>
      </c>
      <c r="AB20">
        <v>3.3746999999999999E-2</v>
      </c>
      <c r="AC20">
        <v>3.7204000000000001E-2</v>
      </c>
      <c r="AD20">
        <v>4.5588999999999998E-2</v>
      </c>
      <c r="AE2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v>88.334434999999999</v>
      </c>
      <c r="L22">
        <v>48.873032000000002</v>
      </c>
      <c r="M22">
        <v>19.403744</v>
      </c>
      <c r="N22">
        <v>7.7104000000000006E-2</v>
      </c>
      <c r="O22">
        <v>0.16405500000000001</v>
      </c>
      <c r="P22">
        <v>1.612492</v>
      </c>
      <c r="Q22">
        <v>7.1549000000000001E-2</v>
      </c>
      <c r="R22">
        <v>7.6567999999999997E-2</v>
      </c>
      <c r="S22">
        <v>7.1906999999999999E-2</v>
      </c>
      <c r="T22">
        <v>0.117629</v>
      </c>
      <c r="U2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v>84.131516000000005</v>
      </c>
      <c r="L24">
        <v>46.789397999999998</v>
      </c>
      <c r="M24">
        <v>18.731877999999998</v>
      </c>
      <c r="N24">
        <v>6.9166000000000005E-2</v>
      </c>
      <c r="O24">
        <v>0.15228900000000001</v>
      </c>
      <c r="P24">
        <v>1.439514</v>
      </c>
      <c r="Q24">
        <v>6.1312999999999999E-2</v>
      </c>
      <c r="R24">
        <v>6.54E-2</v>
      </c>
      <c r="S24">
        <v>6.1419000000000001E-2</v>
      </c>
      <c r="T24">
        <v>0.10047200000000001</v>
      </c>
      <c r="U24">
        <v>67.470680000000002</v>
      </c>
      <c r="V24">
        <v>187.66241500000001</v>
      </c>
      <c r="W24">
        <v>8.7162000000000003E-2</v>
      </c>
      <c r="X24">
        <v>5.6269E-2</v>
      </c>
      <c r="Y24">
        <v>1.900709</v>
      </c>
      <c r="Z24">
        <v>0</v>
      </c>
      <c r="AA24">
        <v>1.7829000000000001E-2</v>
      </c>
      <c r="AB24">
        <v>2.6797000000000001E-2</v>
      </c>
      <c r="AC24">
        <v>2.9545999999999999E-2</v>
      </c>
      <c r="AD24">
        <v>3.6129000000000001E-2</v>
      </c>
      <c r="AE24">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v>81.840125999999998</v>
      </c>
      <c r="L25">
        <v>45.715141000000003</v>
      </c>
      <c r="M25">
        <v>18.393978000000001</v>
      </c>
      <c r="N25">
        <v>6.5789E-2</v>
      </c>
      <c r="O25">
        <v>0.14588799999999999</v>
      </c>
      <c r="P25">
        <v>1.3584590000000001</v>
      </c>
      <c r="Q25">
        <v>5.6411000000000003E-2</v>
      </c>
      <c r="R25">
        <v>6.0041999999999998E-2</v>
      </c>
      <c r="S25">
        <v>5.6387E-2</v>
      </c>
      <c r="T25">
        <v>9.2241000000000004E-2</v>
      </c>
      <c r="U25">
        <v>65.944243999999998</v>
      </c>
      <c r="V25">
        <v>187.107574</v>
      </c>
      <c r="W25">
        <v>8.8321999999999998E-2</v>
      </c>
      <c r="X25">
        <v>5.5923E-2</v>
      </c>
      <c r="Y25">
        <v>1.9092359999999999</v>
      </c>
      <c r="Z25">
        <v>0</v>
      </c>
      <c r="AA25">
        <v>1.6513E-2</v>
      </c>
      <c r="AB25">
        <v>2.4889000000000001E-2</v>
      </c>
      <c r="AC25">
        <v>2.7442999999999999E-2</v>
      </c>
      <c r="AD25">
        <v>3.3530999999999998E-2</v>
      </c>
      <c r="AE25">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v>79.517669999999995</v>
      </c>
      <c r="L26">
        <v>44.713017000000001</v>
      </c>
      <c r="M26">
        <v>18.10059</v>
      </c>
      <c r="N26">
        <v>6.2822000000000003E-2</v>
      </c>
      <c r="O26">
        <v>0.139316</v>
      </c>
      <c r="P26">
        <v>1.283031</v>
      </c>
      <c r="Q26">
        <v>5.1713000000000002E-2</v>
      </c>
      <c r="R26">
        <v>5.4896E-2</v>
      </c>
      <c r="S26">
        <v>5.1554000000000003E-2</v>
      </c>
      <c r="T26">
        <v>8.4334999999999993E-2</v>
      </c>
      <c r="U26">
        <v>64.541161000000002</v>
      </c>
      <c r="V26">
        <v>186.649078</v>
      </c>
      <c r="W26">
        <v>8.9443999999999996E-2</v>
      </c>
      <c r="X26">
        <v>5.5497999999999999E-2</v>
      </c>
      <c r="Y26">
        <v>1.930417</v>
      </c>
      <c r="Z26">
        <v>0</v>
      </c>
      <c r="AA26">
        <v>1.5162999999999999E-2</v>
      </c>
      <c r="AB26">
        <v>2.2925000000000001E-2</v>
      </c>
      <c r="AC26">
        <v>2.528E-2</v>
      </c>
      <c r="AD26">
        <v>3.0856999999999999E-2</v>
      </c>
      <c r="AE26">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v>63.214333000000003</v>
      </c>
      <c r="V27">
        <v>186.217941</v>
      </c>
      <c r="W27">
        <v>9.0825000000000003E-2</v>
      </c>
      <c r="X27">
        <v>5.4955999999999998E-2</v>
      </c>
      <c r="Y27">
        <v>1.9591369999999999</v>
      </c>
      <c r="Z27">
        <v>0</v>
      </c>
      <c r="AA27">
        <v>1.379E-2</v>
      </c>
      <c r="AB27">
        <v>2.0923000000000001E-2</v>
      </c>
      <c r="AC27">
        <v>2.3074000000000001E-2</v>
      </c>
      <c r="AD27">
        <v>2.8133999999999999E-2</v>
      </c>
      <c r="AE27">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v>73.593200999999993</v>
      </c>
      <c r="L29">
        <v>42.068516000000002</v>
      </c>
      <c r="M29">
        <v>17.432796</v>
      </c>
      <c r="N29">
        <v>5.5728E-2</v>
      </c>
      <c r="O29">
        <v>0.118092</v>
      </c>
      <c r="P29">
        <v>1.082565</v>
      </c>
      <c r="Q29">
        <v>3.8429999999999999E-2</v>
      </c>
      <c r="R29">
        <v>4.027E-2</v>
      </c>
      <c r="S29">
        <v>3.7817999999999997E-2</v>
      </c>
      <c r="T29">
        <v>6.1865000000000003E-2</v>
      </c>
      <c r="U29">
        <v>60.935946999999999</v>
      </c>
      <c r="V29">
        <v>185.086884</v>
      </c>
      <c r="W29">
        <v>9.7096000000000002E-2</v>
      </c>
      <c r="X29">
        <v>5.3384000000000001E-2</v>
      </c>
      <c r="Y29">
        <v>2.0307599999999999</v>
      </c>
      <c r="Z29">
        <v>0</v>
      </c>
      <c r="AA29">
        <v>1.1039E-2</v>
      </c>
      <c r="AB29">
        <v>1.6896999999999999E-2</v>
      </c>
      <c r="AC29">
        <v>1.8637000000000001E-2</v>
      </c>
      <c r="AD29">
        <v>2.266E-2</v>
      </c>
      <c r="AE29">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v>59.933838000000002</v>
      </c>
      <c r="V30">
        <v>183.780869</v>
      </c>
      <c r="W30">
        <v>0.101701</v>
      </c>
      <c r="X30">
        <v>5.2096999999999997E-2</v>
      </c>
      <c r="Y30">
        <v>2.0664760000000002</v>
      </c>
      <c r="Z30">
        <v>0</v>
      </c>
      <c r="AA30">
        <v>9.6419999999999995E-3</v>
      </c>
      <c r="AB30">
        <v>1.4844E-2</v>
      </c>
      <c r="AC30">
        <v>1.6375000000000001E-2</v>
      </c>
      <c r="AD30">
        <v>1.9872999999999998E-2</v>
      </c>
      <c r="AE3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v>58.815109</v>
      </c>
      <c r="V31">
        <v>181.35458399999999</v>
      </c>
      <c r="W31">
        <v>0.108125</v>
      </c>
      <c r="X31">
        <v>5.0243000000000003E-2</v>
      </c>
      <c r="Y31">
        <v>2.0933250000000001</v>
      </c>
      <c r="Z31">
        <v>0</v>
      </c>
      <c r="AA31">
        <v>8.1779999999999995E-3</v>
      </c>
      <c r="AB31">
        <v>1.2688E-2</v>
      </c>
      <c r="AC31">
        <v>1.3998E-2</v>
      </c>
      <c r="AD31">
        <v>1.6945999999999999E-2</v>
      </c>
      <c r="AE31">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v>69.224518000000003</v>
      </c>
      <c r="L32">
        <v>39.124969</v>
      </c>
      <c r="M32">
        <v>17.099653</v>
      </c>
      <c r="N32">
        <v>4.9514000000000002E-2</v>
      </c>
      <c r="O32">
        <v>9.1757000000000005E-2</v>
      </c>
      <c r="P32">
        <v>0.87512100000000004</v>
      </c>
      <c r="Q32">
        <v>2.4204E-2</v>
      </c>
      <c r="R32">
        <v>2.4531000000000001E-2</v>
      </c>
      <c r="S32">
        <v>2.3037999999999999E-2</v>
      </c>
      <c r="T32">
        <v>3.7686999999999998E-2</v>
      </c>
      <c r="U3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v>55.932628999999999</v>
      </c>
      <c r="V33">
        <v>173.45579499999999</v>
      </c>
      <c r="W33">
        <v>0.12559699999999999</v>
      </c>
      <c r="X33">
        <v>4.4704000000000001E-2</v>
      </c>
      <c r="Y33">
        <v>2.0947990000000001</v>
      </c>
      <c r="Z33">
        <v>0</v>
      </c>
      <c r="AA33">
        <v>5.1339999999999997E-3</v>
      </c>
      <c r="AB33">
        <v>8.1840000000000003E-3</v>
      </c>
      <c r="AC33">
        <v>9.0340000000000004E-3</v>
      </c>
      <c r="AD33">
        <v>1.0843E-2</v>
      </c>
      <c r="AE33">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v>66.023560000000003</v>
      </c>
      <c r="L34">
        <v>36.957549999999998</v>
      </c>
      <c r="M34">
        <v>16.901983000000001</v>
      </c>
      <c r="N34">
        <v>4.5803999999999997E-2</v>
      </c>
      <c r="O34">
        <v>7.1687000000000001E-2</v>
      </c>
      <c r="P34">
        <v>0.71984000000000004</v>
      </c>
      <c r="Q34">
        <v>1.4236E-2</v>
      </c>
      <c r="R34">
        <v>1.3495E-2</v>
      </c>
      <c r="S34">
        <v>1.2674E-2</v>
      </c>
      <c r="T34">
        <v>2.0733000000000001E-2</v>
      </c>
      <c r="U34">
        <v>54.758040999999999</v>
      </c>
      <c r="V34">
        <v>170.25006099999999</v>
      </c>
      <c r="W34">
        <v>0.13748099999999999</v>
      </c>
      <c r="X34">
        <v>4.1474999999999998E-2</v>
      </c>
      <c r="Y34">
        <v>2.077585</v>
      </c>
      <c r="Z34">
        <v>0</v>
      </c>
      <c r="AA34">
        <v>3.689E-3</v>
      </c>
      <c r="AB34">
        <v>6.0419999999999996E-3</v>
      </c>
      <c r="AC34">
        <v>6.672E-3</v>
      </c>
      <c r="AD34">
        <v>7.9419999999999994E-3</v>
      </c>
      <c r="AE34">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v>60.124729000000002</v>
      </c>
      <c r="L36">
        <v>34.473965</v>
      </c>
      <c r="M36">
        <v>16.394169000000002</v>
      </c>
      <c r="N36">
        <v>4.2376999999999998E-2</v>
      </c>
      <c r="O36">
        <v>5.1877E-2</v>
      </c>
      <c r="P36">
        <v>0.559701</v>
      </c>
      <c r="Q36">
        <v>5.4200000000000003E-3</v>
      </c>
      <c r="R36">
        <v>3.8600000000000001E-3</v>
      </c>
      <c r="S36">
        <v>3.6250000000000002E-3</v>
      </c>
      <c r="T36">
        <v>5.9309999999999996E-3</v>
      </c>
      <c r="U36">
        <v>51.540877999999999</v>
      </c>
      <c r="V36">
        <v>160.74234000000001</v>
      </c>
      <c r="W36">
        <v>0.16367399999999999</v>
      </c>
      <c r="X36">
        <v>3.3450000000000001E-2</v>
      </c>
      <c r="Y36">
        <v>1.935392</v>
      </c>
      <c r="Z36">
        <v>0</v>
      </c>
      <c r="AA36">
        <v>1.15E-3</v>
      </c>
      <c r="AB36">
        <v>2.284E-3</v>
      </c>
      <c r="AC36">
        <v>2.5300000000000001E-3</v>
      </c>
      <c r="AD36">
        <v>2.8630000000000001E-3</v>
      </c>
      <c r="AE36">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1" workbookViewId="0">
      <selection activeCell="B13" sqref="B13:AG85"/>
    </sheetView>
  </sheetViews>
  <sheetFormatPr defaultColWidth="8.7265625" defaultRowHeight="14.5"/>
  <cols>
    <col min="1" max="1" width="21.453125" hidden="1" customWidth="1"/>
    <col min="2" max="2" width="46.7265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ht="15" customHeight="1">
      <c r="A19" s="8" t="s">
        <v>103</v>
      </c>
      <c r="B19" s="28" t="s">
        <v>102</v>
      </c>
      <c r="C19" s="29">
        <v>100.61560799999999</v>
      </c>
      <c r="D19" s="29">
        <v>102.667145</v>
      </c>
      <c r="E19" s="29">
        <v>104.08693700000001</v>
      </c>
      <c r="F19" s="29">
        <v>104.462761</v>
      </c>
      <c r="G19" s="29">
        <v>104.921295</v>
      </c>
      <c r="H19" s="29">
        <v>105.239487</v>
      </c>
      <c r="I19" s="29">
        <v>105.445435</v>
      </c>
      <c r="J19" s="29">
        <v>105.982208</v>
      </c>
      <c r="K19" s="29">
        <v>106.386368</v>
      </c>
      <c r="L19" s="29">
        <v>106.87365699999999</v>
      </c>
      <c r="M19" s="29">
        <v>107.45148500000001</v>
      </c>
      <c r="N19" s="29">
        <v>108.420692</v>
      </c>
      <c r="O19" s="29">
        <v>109.31637600000001</v>
      </c>
      <c r="P19" s="29">
        <v>109.784843</v>
      </c>
      <c r="Q19" s="29">
        <v>110.323616</v>
      </c>
      <c r="R19" s="29">
        <v>110.93609600000001</v>
      </c>
      <c r="S19" s="29">
        <v>111.719955</v>
      </c>
      <c r="T19" s="29">
        <v>112.582939</v>
      </c>
      <c r="U19" s="29">
        <v>113.58968400000001</v>
      </c>
      <c r="V19" s="29">
        <v>114.55830400000001</v>
      </c>
      <c r="W19" s="29">
        <v>115.505859</v>
      </c>
      <c r="X19" s="29">
        <v>116.58477000000001</v>
      </c>
      <c r="Y19" s="29">
        <v>117.720039</v>
      </c>
      <c r="Z19" s="29">
        <v>118.65319100000001</v>
      </c>
      <c r="AA19" s="29">
        <v>119.66278800000001</v>
      </c>
      <c r="AB19" s="29">
        <v>120.999634</v>
      </c>
      <c r="AC19" s="29">
        <v>122.260178</v>
      </c>
      <c r="AD19" s="29">
        <v>123.280457</v>
      </c>
      <c r="AE19" s="29">
        <v>124.46199799999999</v>
      </c>
      <c r="AF19" s="29">
        <v>126.005608</v>
      </c>
      <c r="AG19" s="30">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8" t="s">
        <v>147</v>
      </c>
      <c r="B22" s="28" t="s">
        <v>148</v>
      </c>
      <c r="C22" s="29">
        <v>151.12510700000001</v>
      </c>
      <c r="D22" s="29">
        <v>172.57624799999999</v>
      </c>
      <c r="E22" s="29">
        <v>183.98443599999999</v>
      </c>
      <c r="F22" s="29">
        <v>190.58796699999999</v>
      </c>
      <c r="G22" s="29">
        <v>194.82553100000001</v>
      </c>
      <c r="H22" s="29">
        <v>197.64862099999999</v>
      </c>
      <c r="I22" s="29">
        <v>199.61532600000001</v>
      </c>
      <c r="J22" s="29">
        <v>201.019012</v>
      </c>
      <c r="K22" s="29">
        <v>202.00473</v>
      </c>
      <c r="L22" s="29">
        <v>202.72674599999999</v>
      </c>
      <c r="M22" s="29">
        <v>203.187378</v>
      </c>
      <c r="N22" s="29">
        <v>203.61854600000001</v>
      </c>
      <c r="O22" s="29">
        <v>203.85322600000001</v>
      </c>
      <c r="P22" s="29">
        <v>203.99607800000001</v>
      </c>
      <c r="Q22" s="29">
        <v>204.043228</v>
      </c>
      <c r="R22" s="29">
        <v>204.07839999999999</v>
      </c>
      <c r="S22" s="29">
        <v>204.18630999999999</v>
      </c>
      <c r="T22" s="29">
        <v>204.21899400000001</v>
      </c>
      <c r="U22" s="29">
        <v>203.99002100000001</v>
      </c>
      <c r="V22" s="29">
        <v>203.792114</v>
      </c>
      <c r="W22" s="29">
        <v>203.48487900000001</v>
      </c>
      <c r="X22" s="29">
        <v>203.15222199999999</v>
      </c>
      <c r="Y22" s="29">
        <v>202.79278600000001</v>
      </c>
      <c r="Z22" s="29">
        <v>202.389938</v>
      </c>
      <c r="AA22" s="29">
        <v>201.98461900000001</v>
      </c>
      <c r="AB22" s="29">
        <v>201.58862300000001</v>
      </c>
      <c r="AC22" s="29">
        <v>201.169388</v>
      </c>
      <c r="AD22" s="29">
        <v>200.720001</v>
      </c>
      <c r="AE22" s="29">
        <v>200.25181599999999</v>
      </c>
      <c r="AF22" s="29">
        <v>199.751251</v>
      </c>
      <c r="AG22" s="30">
        <v>9.6659999999999992E-3</v>
      </c>
    </row>
    <row r="23" spans="1:33" ht="15" customHeight="1">
      <c r="A23" s="8" t="s">
        <v>149</v>
      </c>
      <c r="B23" s="28" t="s">
        <v>150</v>
      </c>
      <c r="C23" s="29">
        <v>29.302727000000001</v>
      </c>
      <c r="D23" s="29">
        <v>32.183658999999999</v>
      </c>
      <c r="E23" s="29">
        <v>34.523235</v>
      </c>
      <c r="F23" s="29">
        <v>36.408005000000003</v>
      </c>
      <c r="G23" s="29">
        <v>37.782608000000003</v>
      </c>
      <c r="H23" s="29">
        <v>38.852116000000002</v>
      </c>
      <c r="I23" s="29">
        <v>39.682259000000002</v>
      </c>
      <c r="J23" s="29">
        <v>40.435603999999998</v>
      </c>
      <c r="K23" s="29">
        <v>41.089024000000002</v>
      </c>
      <c r="L23" s="29">
        <v>41.799472999999999</v>
      </c>
      <c r="M23" s="29">
        <v>42.392325999999997</v>
      </c>
      <c r="N23" s="29">
        <v>43.226954999999997</v>
      </c>
      <c r="O23" s="29">
        <v>43.855072</v>
      </c>
      <c r="P23" s="29">
        <v>44.286602000000002</v>
      </c>
      <c r="Q23" s="29">
        <v>44.641052000000002</v>
      </c>
      <c r="R23" s="29">
        <v>44.98415</v>
      </c>
      <c r="S23" s="29">
        <v>45.384822999999997</v>
      </c>
      <c r="T23" s="29">
        <v>45.809635</v>
      </c>
      <c r="U23" s="29">
        <v>46.217002999999998</v>
      </c>
      <c r="V23" s="29">
        <v>46.775120000000001</v>
      </c>
      <c r="W23" s="29">
        <v>47.199725999999998</v>
      </c>
      <c r="X23" s="29">
        <v>47.657195999999999</v>
      </c>
      <c r="Y23" s="29">
        <v>48.122261000000002</v>
      </c>
      <c r="Z23" s="29">
        <v>48.558163</v>
      </c>
      <c r="AA23" s="29">
        <v>49.064247000000002</v>
      </c>
      <c r="AB23" s="29">
        <v>49.669609000000001</v>
      </c>
      <c r="AC23" s="29">
        <v>50.250259</v>
      </c>
      <c r="AD23" s="29">
        <v>50.763556999999999</v>
      </c>
      <c r="AE23" s="29">
        <v>51.312564999999999</v>
      </c>
      <c r="AF23" s="29">
        <v>51.905762000000003</v>
      </c>
      <c r="AG23" s="30">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2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58"/>
      <c r="C1100" s="58"/>
      <c r="D1100" s="58"/>
      <c r="E1100" s="58"/>
      <c r="F1100" s="58"/>
      <c r="G1100" s="58"/>
      <c r="H1100" s="58"/>
      <c r="I1100" s="58"/>
      <c r="J1100" s="58"/>
      <c r="K1100" s="58"/>
      <c r="L1100" s="58"/>
      <c r="M1100" s="58"/>
      <c r="N1100" s="58"/>
      <c r="O1100" s="58"/>
      <c r="P1100" s="58"/>
      <c r="Q1100" s="58"/>
      <c r="R1100" s="58"/>
      <c r="S1100" s="58"/>
      <c r="T1100" s="58"/>
      <c r="U1100" s="58"/>
      <c r="V1100" s="58"/>
      <c r="W1100" s="58"/>
      <c r="X1100" s="58"/>
      <c r="Y1100" s="58"/>
      <c r="Z1100" s="58"/>
      <c r="AA1100" s="58"/>
      <c r="AB1100" s="58"/>
      <c r="AC1100" s="58"/>
      <c r="AD1100" s="58"/>
      <c r="AE1100" s="58"/>
      <c r="AF1100" s="58"/>
      <c r="AG1100" s="5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58"/>
      <c r="C1227" s="58"/>
      <c r="D1227" s="58"/>
      <c r="E1227" s="58"/>
      <c r="F1227" s="58"/>
      <c r="G1227" s="58"/>
      <c r="H1227" s="58"/>
      <c r="I1227" s="58"/>
      <c r="J1227" s="58"/>
      <c r="K1227" s="58"/>
      <c r="L1227" s="58"/>
      <c r="M1227" s="58"/>
      <c r="N1227" s="58"/>
      <c r="O1227" s="58"/>
      <c r="P1227" s="58"/>
      <c r="Q1227" s="58"/>
      <c r="R1227" s="58"/>
      <c r="S1227" s="58"/>
      <c r="T1227" s="58"/>
      <c r="U1227" s="58"/>
      <c r="V1227" s="58"/>
      <c r="W1227" s="58"/>
      <c r="X1227" s="58"/>
      <c r="Y1227" s="58"/>
      <c r="Z1227" s="58"/>
      <c r="AA1227" s="58"/>
      <c r="AB1227" s="58"/>
      <c r="AC1227" s="58"/>
      <c r="AD1227" s="58"/>
      <c r="AE1227" s="58"/>
      <c r="AF1227" s="58"/>
      <c r="AG1227" s="5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58"/>
      <c r="C1390" s="58"/>
      <c r="D1390" s="58"/>
      <c r="E1390" s="58"/>
      <c r="F1390" s="58"/>
      <c r="G1390" s="58"/>
      <c r="H1390" s="58"/>
      <c r="I1390" s="58"/>
      <c r="J1390" s="58"/>
      <c r="K1390" s="58"/>
      <c r="L1390" s="58"/>
      <c r="M1390" s="58"/>
      <c r="N1390" s="58"/>
      <c r="O1390" s="58"/>
      <c r="P1390" s="58"/>
      <c r="Q1390" s="58"/>
      <c r="R1390" s="58"/>
      <c r="S1390" s="58"/>
      <c r="T1390" s="58"/>
      <c r="U1390" s="58"/>
      <c r="V1390" s="58"/>
      <c r="W1390" s="58"/>
      <c r="X1390" s="58"/>
      <c r="Y1390" s="58"/>
      <c r="Z1390" s="58"/>
      <c r="AA1390" s="58"/>
      <c r="AB1390" s="58"/>
      <c r="AC1390" s="58"/>
      <c r="AD1390" s="58"/>
      <c r="AE1390" s="58"/>
      <c r="AF1390" s="58"/>
      <c r="AG1390" s="5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58"/>
      <c r="C1502" s="58"/>
      <c r="D1502" s="58"/>
      <c r="E1502" s="58"/>
      <c r="F1502" s="58"/>
      <c r="G1502" s="58"/>
      <c r="H1502" s="58"/>
      <c r="I1502" s="58"/>
      <c r="J1502" s="58"/>
      <c r="K1502" s="58"/>
      <c r="L1502" s="58"/>
      <c r="M1502" s="58"/>
      <c r="N1502" s="58"/>
      <c r="O1502" s="58"/>
      <c r="P1502" s="58"/>
      <c r="Q1502" s="58"/>
      <c r="R1502" s="58"/>
      <c r="S1502" s="58"/>
      <c r="T1502" s="58"/>
      <c r="U1502" s="58"/>
      <c r="V1502" s="58"/>
      <c r="W1502" s="58"/>
      <c r="X1502" s="58"/>
      <c r="Y1502" s="58"/>
      <c r="Z1502" s="58"/>
      <c r="AA1502" s="58"/>
      <c r="AB1502" s="58"/>
      <c r="AC1502" s="58"/>
      <c r="AD1502" s="58"/>
      <c r="AE1502" s="58"/>
      <c r="AF1502" s="58"/>
      <c r="AG1502" s="5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58"/>
      <c r="C1604" s="58"/>
      <c r="D1604" s="58"/>
      <c r="E1604" s="58"/>
      <c r="F1604" s="58"/>
      <c r="G1604" s="58"/>
      <c r="H1604" s="58"/>
      <c r="I1604" s="58"/>
      <c r="J1604" s="58"/>
      <c r="K1604" s="58"/>
      <c r="L1604" s="58"/>
      <c r="M1604" s="58"/>
      <c r="N1604" s="58"/>
      <c r="O1604" s="58"/>
      <c r="P1604" s="58"/>
      <c r="Q1604" s="58"/>
      <c r="R1604" s="58"/>
      <c r="S1604" s="58"/>
      <c r="T1604" s="58"/>
      <c r="U1604" s="58"/>
      <c r="V1604" s="58"/>
      <c r="W1604" s="58"/>
      <c r="X1604" s="58"/>
      <c r="Y1604" s="58"/>
      <c r="Z1604" s="58"/>
      <c r="AA1604" s="58"/>
      <c r="AB1604" s="58"/>
      <c r="AC1604" s="58"/>
      <c r="AD1604" s="58"/>
      <c r="AE1604" s="58"/>
      <c r="AF1604" s="58"/>
      <c r="AG1604" s="5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58"/>
      <c r="C1698" s="58"/>
      <c r="D1698" s="58"/>
      <c r="E1698" s="58"/>
      <c r="F1698" s="58"/>
      <c r="G1698" s="58"/>
      <c r="H1698" s="58"/>
      <c r="I1698" s="58"/>
      <c r="J1698" s="58"/>
      <c r="K1698" s="58"/>
      <c r="L1698" s="58"/>
      <c r="M1698" s="58"/>
      <c r="N1698" s="58"/>
      <c r="O1698" s="58"/>
      <c r="P1698" s="58"/>
      <c r="Q1698" s="58"/>
      <c r="R1698" s="58"/>
      <c r="S1698" s="58"/>
      <c r="T1698" s="58"/>
      <c r="U1698" s="58"/>
      <c r="V1698" s="58"/>
      <c r="W1698" s="58"/>
      <c r="X1698" s="58"/>
      <c r="Y1698" s="58"/>
      <c r="Z1698" s="58"/>
      <c r="AA1698" s="58"/>
      <c r="AB1698" s="58"/>
      <c r="AC1698" s="58"/>
      <c r="AD1698" s="58"/>
      <c r="AE1698" s="58"/>
      <c r="AF1698" s="58"/>
      <c r="AG1698" s="5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58"/>
      <c r="C1945" s="58"/>
      <c r="D1945" s="58"/>
      <c r="E1945" s="58"/>
      <c r="F1945" s="58"/>
      <c r="G1945" s="58"/>
      <c r="H1945" s="58"/>
      <c r="I1945" s="58"/>
      <c r="J1945" s="58"/>
      <c r="K1945" s="58"/>
      <c r="L1945" s="58"/>
      <c r="M1945" s="58"/>
      <c r="N1945" s="58"/>
      <c r="O1945" s="58"/>
      <c r="P1945" s="58"/>
      <c r="Q1945" s="58"/>
      <c r="R1945" s="58"/>
      <c r="S1945" s="58"/>
      <c r="T1945" s="58"/>
      <c r="U1945" s="58"/>
      <c r="V1945" s="58"/>
      <c r="W1945" s="58"/>
      <c r="X1945" s="58"/>
      <c r="Y1945" s="58"/>
      <c r="Z1945" s="58"/>
      <c r="AA1945" s="58"/>
      <c r="AB1945" s="58"/>
      <c r="AC1945" s="58"/>
      <c r="AD1945" s="58"/>
      <c r="AE1945" s="58"/>
      <c r="AF1945" s="58"/>
      <c r="AG1945" s="5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58"/>
      <c r="C2031" s="58"/>
      <c r="D2031" s="58"/>
      <c r="E2031" s="58"/>
      <c r="F2031" s="58"/>
      <c r="G2031" s="58"/>
      <c r="H2031" s="58"/>
      <c r="I2031" s="58"/>
      <c r="J2031" s="58"/>
      <c r="K2031" s="58"/>
      <c r="L2031" s="58"/>
      <c r="M2031" s="58"/>
      <c r="N2031" s="58"/>
      <c r="O2031" s="58"/>
      <c r="P2031" s="58"/>
      <c r="Q2031" s="58"/>
      <c r="R2031" s="58"/>
      <c r="S2031" s="58"/>
      <c r="T2031" s="58"/>
      <c r="U2031" s="58"/>
      <c r="V2031" s="58"/>
      <c r="W2031" s="58"/>
      <c r="X2031" s="58"/>
      <c r="Y2031" s="58"/>
      <c r="Z2031" s="58"/>
      <c r="AA2031" s="58"/>
      <c r="AB2031" s="58"/>
      <c r="AC2031" s="58"/>
      <c r="AD2031" s="58"/>
      <c r="AE2031" s="58"/>
      <c r="AF2031" s="58"/>
      <c r="AG2031" s="5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58"/>
      <c r="C2153" s="58"/>
      <c r="D2153" s="58"/>
      <c r="E2153" s="58"/>
      <c r="F2153" s="58"/>
      <c r="G2153" s="58"/>
      <c r="H2153" s="58"/>
      <c r="I2153" s="58"/>
      <c r="J2153" s="58"/>
      <c r="K2153" s="58"/>
      <c r="L2153" s="58"/>
      <c r="M2153" s="58"/>
      <c r="N2153" s="58"/>
      <c r="O2153" s="58"/>
      <c r="P2153" s="58"/>
      <c r="Q2153" s="58"/>
      <c r="R2153" s="58"/>
      <c r="S2153" s="58"/>
      <c r="T2153" s="58"/>
      <c r="U2153" s="58"/>
      <c r="V2153" s="58"/>
      <c r="W2153" s="58"/>
      <c r="X2153" s="58"/>
      <c r="Y2153" s="58"/>
      <c r="Z2153" s="58"/>
      <c r="AA2153" s="58"/>
      <c r="AB2153" s="58"/>
      <c r="AC2153" s="58"/>
      <c r="AD2153" s="58"/>
      <c r="AE2153" s="58"/>
      <c r="AF2153" s="58"/>
      <c r="AG2153" s="5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58"/>
      <c r="C2317" s="58"/>
      <c r="D2317" s="58"/>
      <c r="E2317" s="58"/>
      <c r="F2317" s="58"/>
      <c r="G2317" s="58"/>
      <c r="H2317" s="58"/>
      <c r="I2317" s="58"/>
      <c r="J2317" s="58"/>
      <c r="K2317" s="58"/>
      <c r="L2317" s="58"/>
      <c r="M2317" s="58"/>
      <c r="N2317" s="58"/>
      <c r="O2317" s="58"/>
      <c r="P2317" s="58"/>
      <c r="Q2317" s="58"/>
      <c r="R2317" s="58"/>
      <c r="S2317" s="58"/>
      <c r="T2317" s="58"/>
      <c r="U2317" s="58"/>
      <c r="V2317" s="58"/>
      <c r="W2317" s="58"/>
      <c r="X2317" s="58"/>
      <c r="Y2317" s="58"/>
      <c r="Z2317" s="58"/>
      <c r="AA2317" s="58"/>
      <c r="AB2317" s="58"/>
      <c r="AC2317" s="58"/>
      <c r="AD2317" s="58"/>
      <c r="AE2317" s="58"/>
      <c r="AF2317" s="58"/>
      <c r="AG2317" s="5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58"/>
      <c r="C2419" s="58"/>
      <c r="D2419" s="58"/>
      <c r="E2419" s="58"/>
      <c r="F2419" s="58"/>
      <c r="G2419" s="58"/>
      <c r="H2419" s="58"/>
      <c r="I2419" s="58"/>
      <c r="J2419" s="58"/>
      <c r="K2419" s="58"/>
      <c r="L2419" s="58"/>
      <c r="M2419" s="58"/>
      <c r="N2419" s="58"/>
      <c r="O2419" s="58"/>
      <c r="P2419" s="58"/>
      <c r="Q2419" s="58"/>
      <c r="R2419" s="58"/>
      <c r="S2419" s="58"/>
      <c r="T2419" s="58"/>
      <c r="U2419" s="58"/>
      <c r="V2419" s="58"/>
      <c r="W2419" s="58"/>
      <c r="X2419" s="58"/>
      <c r="Y2419" s="58"/>
      <c r="Z2419" s="58"/>
      <c r="AA2419" s="58"/>
      <c r="AB2419" s="58"/>
      <c r="AC2419" s="58"/>
      <c r="AD2419" s="58"/>
      <c r="AE2419" s="58"/>
      <c r="AF2419" s="58"/>
      <c r="AG2419" s="5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58"/>
      <c r="C2509" s="58"/>
      <c r="D2509" s="58"/>
      <c r="E2509" s="58"/>
      <c r="F2509" s="58"/>
      <c r="G2509" s="58"/>
      <c r="H2509" s="58"/>
      <c r="I2509" s="58"/>
      <c r="J2509" s="58"/>
      <c r="K2509" s="58"/>
      <c r="L2509" s="58"/>
      <c r="M2509" s="58"/>
      <c r="N2509" s="58"/>
      <c r="O2509" s="58"/>
      <c r="P2509" s="58"/>
      <c r="Q2509" s="58"/>
      <c r="R2509" s="58"/>
      <c r="S2509" s="58"/>
      <c r="T2509" s="58"/>
      <c r="U2509" s="58"/>
      <c r="V2509" s="58"/>
      <c r="W2509" s="58"/>
      <c r="X2509" s="58"/>
      <c r="Y2509" s="58"/>
      <c r="Z2509" s="58"/>
      <c r="AA2509" s="58"/>
      <c r="AB2509" s="58"/>
      <c r="AC2509" s="58"/>
      <c r="AD2509" s="58"/>
      <c r="AE2509" s="58"/>
      <c r="AF2509" s="58"/>
      <c r="AG2509" s="5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58"/>
      <c r="C2598" s="58"/>
      <c r="D2598" s="58"/>
      <c r="E2598" s="58"/>
      <c r="F2598" s="58"/>
      <c r="G2598" s="58"/>
      <c r="H2598" s="58"/>
      <c r="I2598" s="58"/>
      <c r="J2598" s="58"/>
      <c r="K2598" s="58"/>
      <c r="L2598" s="58"/>
      <c r="M2598" s="58"/>
      <c r="N2598" s="58"/>
      <c r="O2598" s="58"/>
      <c r="P2598" s="58"/>
      <c r="Q2598" s="58"/>
      <c r="R2598" s="58"/>
      <c r="S2598" s="58"/>
      <c r="T2598" s="58"/>
      <c r="U2598" s="58"/>
      <c r="V2598" s="58"/>
      <c r="W2598" s="58"/>
      <c r="X2598" s="58"/>
      <c r="Y2598" s="58"/>
      <c r="Z2598" s="58"/>
      <c r="AA2598" s="58"/>
      <c r="AB2598" s="58"/>
      <c r="AC2598" s="58"/>
      <c r="AD2598" s="58"/>
      <c r="AE2598" s="58"/>
      <c r="AF2598" s="58"/>
      <c r="AG2598" s="5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58"/>
      <c r="C2719" s="58"/>
      <c r="D2719" s="58"/>
      <c r="E2719" s="58"/>
      <c r="F2719" s="58"/>
      <c r="G2719" s="58"/>
      <c r="H2719" s="58"/>
      <c r="I2719" s="58"/>
      <c r="J2719" s="58"/>
      <c r="K2719" s="58"/>
      <c r="L2719" s="58"/>
      <c r="M2719" s="58"/>
      <c r="N2719" s="58"/>
      <c r="O2719" s="58"/>
      <c r="P2719" s="58"/>
      <c r="Q2719" s="58"/>
      <c r="R2719" s="58"/>
      <c r="S2719" s="58"/>
      <c r="T2719" s="58"/>
      <c r="U2719" s="58"/>
      <c r="V2719" s="58"/>
      <c r="W2719" s="58"/>
      <c r="X2719" s="58"/>
      <c r="Y2719" s="58"/>
      <c r="Z2719" s="58"/>
      <c r="AA2719" s="58"/>
      <c r="AB2719" s="58"/>
      <c r="AC2719" s="58"/>
      <c r="AD2719" s="58"/>
      <c r="AE2719" s="58"/>
      <c r="AF2719" s="58"/>
      <c r="AG2719" s="5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58"/>
      <c r="C2837" s="58"/>
      <c r="D2837" s="58"/>
      <c r="E2837" s="58"/>
      <c r="F2837" s="58"/>
      <c r="G2837" s="58"/>
      <c r="H2837" s="58"/>
      <c r="I2837" s="58"/>
      <c r="J2837" s="58"/>
      <c r="K2837" s="58"/>
      <c r="L2837" s="58"/>
      <c r="M2837" s="58"/>
      <c r="N2837" s="58"/>
      <c r="O2837" s="58"/>
      <c r="P2837" s="58"/>
      <c r="Q2837" s="58"/>
      <c r="R2837" s="58"/>
      <c r="S2837" s="58"/>
      <c r="T2837" s="58"/>
      <c r="U2837" s="58"/>
      <c r="V2837" s="58"/>
      <c r="W2837" s="58"/>
      <c r="X2837" s="58"/>
      <c r="Y2837" s="58"/>
      <c r="Z2837" s="58"/>
      <c r="AA2837" s="58"/>
      <c r="AB2837" s="58"/>
      <c r="AC2837" s="58"/>
      <c r="AD2837" s="58"/>
      <c r="AE2837" s="58"/>
      <c r="AF2837" s="58"/>
      <c r="AG2837" s="58"/>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election sqref="A1:AJ60"/>
    </sheetView>
  </sheetViews>
  <sheetFormatPr defaultRowHeight="14.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election activeCell="T74" sqref="T74"/>
    </sheetView>
  </sheetViews>
  <sheetFormatPr defaultColWidth="8.7265625" defaultRowHeight="14.5"/>
  <cols>
    <col min="1" max="1" width="21.453125" hidden="1" customWidth="1"/>
    <col min="2" max="2" width="46.7265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62" t="s">
        <v>1685</v>
      </c>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61"/>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58"/>
      <c r="C1071" s="58"/>
      <c r="D1071" s="58"/>
      <c r="E1071" s="58"/>
      <c r="F1071" s="58"/>
      <c r="G1071" s="58"/>
      <c r="H1071" s="58"/>
      <c r="I1071" s="58"/>
      <c r="J1071" s="58"/>
      <c r="K1071" s="58"/>
      <c r="L1071" s="58"/>
      <c r="M1071" s="58"/>
      <c r="N1071" s="58"/>
      <c r="O1071" s="58"/>
      <c r="P1071" s="58"/>
      <c r="Q1071" s="58"/>
      <c r="R1071" s="58"/>
      <c r="S1071" s="58"/>
      <c r="T1071" s="58"/>
      <c r="U1071" s="58"/>
      <c r="V1071" s="58"/>
      <c r="W1071" s="58"/>
      <c r="X1071" s="58"/>
      <c r="Y1071" s="58"/>
      <c r="Z1071" s="58"/>
      <c r="AA1071" s="58"/>
      <c r="AB1071" s="58"/>
      <c r="AC1071" s="58"/>
      <c r="AD1071" s="58"/>
      <c r="AE1071" s="58"/>
      <c r="AF1071" s="58"/>
      <c r="AG1071" s="58"/>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58"/>
      <c r="C1169" s="58"/>
      <c r="D1169" s="58"/>
      <c r="E1169" s="58"/>
      <c r="F1169" s="58"/>
      <c r="G1169" s="58"/>
      <c r="H1169" s="58"/>
      <c r="I1169" s="58"/>
      <c r="J1169" s="58"/>
      <c r="K1169" s="58"/>
      <c r="L1169" s="58"/>
      <c r="M1169" s="58"/>
      <c r="N1169" s="58"/>
      <c r="O1169" s="58"/>
      <c r="P1169" s="58"/>
      <c r="Q1169" s="58"/>
      <c r="R1169" s="58"/>
      <c r="S1169" s="58"/>
      <c r="T1169" s="58"/>
      <c r="U1169" s="58"/>
      <c r="V1169" s="58"/>
      <c r="W1169" s="58"/>
      <c r="X1169" s="58"/>
      <c r="Y1169" s="58"/>
      <c r="Z1169" s="58"/>
      <c r="AA1169" s="58"/>
      <c r="AB1169" s="58"/>
      <c r="AC1169" s="58"/>
      <c r="AD1169" s="58"/>
      <c r="AE1169" s="58"/>
      <c r="AF1169" s="58"/>
      <c r="AG1169" s="58"/>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58"/>
      <c r="C1269" s="58"/>
      <c r="D1269" s="58"/>
      <c r="E1269" s="58"/>
      <c r="F1269" s="58"/>
      <c r="G1269" s="58"/>
      <c r="H1269" s="58"/>
      <c r="I1269" s="58"/>
      <c r="J1269" s="58"/>
      <c r="K1269" s="58"/>
      <c r="L1269" s="58"/>
      <c r="M1269" s="58"/>
      <c r="N1269" s="58"/>
      <c r="O1269" s="58"/>
      <c r="P1269" s="58"/>
      <c r="Q1269" s="58"/>
      <c r="R1269" s="58"/>
      <c r="S1269" s="58"/>
      <c r="T1269" s="58"/>
      <c r="U1269" s="58"/>
      <c r="V1269" s="58"/>
      <c r="W1269" s="58"/>
      <c r="X1269" s="58"/>
      <c r="Y1269" s="58"/>
      <c r="Z1269" s="58"/>
      <c r="AA1269" s="58"/>
      <c r="AB1269" s="58"/>
      <c r="AC1269" s="58"/>
      <c r="AD1269" s="58"/>
      <c r="AE1269" s="58"/>
      <c r="AF1269" s="58"/>
      <c r="AG1269" s="58"/>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58"/>
      <c r="C1484" s="58"/>
      <c r="D1484" s="58"/>
      <c r="E1484" s="58"/>
      <c r="F1484" s="58"/>
      <c r="G1484" s="58"/>
      <c r="H1484" s="58"/>
      <c r="I1484" s="58"/>
      <c r="J1484" s="58"/>
      <c r="K1484" s="58"/>
      <c r="L1484" s="58"/>
      <c r="M1484" s="58"/>
      <c r="N1484" s="58"/>
      <c r="O1484" s="58"/>
      <c r="P1484" s="58"/>
      <c r="Q1484" s="58"/>
      <c r="R1484" s="58"/>
      <c r="S1484" s="58"/>
      <c r="T1484" s="58"/>
      <c r="U1484" s="58"/>
      <c r="V1484" s="58"/>
      <c r="W1484" s="58"/>
      <c r="X1484" s="58"/>
      <c r="Y1484" s="58"/>
      <c r="Z1484" s="58"/>
      <c r="AA1484" s="58"/>
      <c r="AB1484" s="58"/>
      <c r="AC1484" s="58"/>
      <c r="AD1484" s="58"/>
      <c r="AE1484" s="58"/>
      <c r="AF1484" s="58"/>
      <c r="AG1484" s="58"/>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58"/>
      <c r="C1713" s="58"/>
      <c r="D1713" s="58"/>
      <c r="E1713" s="58"/>
      <c r="F1713" s="58"/>
      <c r="G1713" s="58"/>
      <c r="H1713" s="58"/>
      <c r="I1713" s="58"/>
      <c r="J1713" s="58"/>
      <c r="K1713" s="58"/>
      <c r="L1713" s="58"/>
      <c r="M1713" s="58"/>
      <c r="N1713" s="58"/>
      <c r="O1713" s="58"/>
      <c r="P1713" s="58"/>
      <c r="Q1713" s="58"/>
      <c r="R1713" s="58"/>
      <c r="S1713" s="58"/>
      <c r="T1713" s="58"/>
      <c r="U1713" s="58"/>
      <c r="V1713" s="58"/>
      <c r="W1713" s="58"/>
      <c r="X1713" s="58"/>
      <c r="Y1713" s="58"/>
      <c r="Z1713" s="58"/>
      <c r="AA1713" s="58"/>
      <c r="AB1713" s="58"/>
      <c r="AC1713" s="58"/>
      <c r="AD1713" s="58"/>
      <c r="AE1713" s="58"/>
      <c r="AF1713" s="58"/>
      <c r="AG1713" s="58"/>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58"/>
      <c r="C1990" s="58"/>
      <c r="D1990" s="58"/>
      <c r="E1990" s="58"/>
      <c r="F1990" s="58"/>
      <c r="G1990" s="58"/>
      <c r="H1990" s="58"/>
      <c r="I1990" s="58"/>
      <c r="J1990" s="58"/>
      <c r="K1990" s="58"/>
      <c r="L1990" s="58"/>
      <c r="M1990" s="58"/>
      <c r="N1990" s="58"/>
      <c r="O1990" s="58"/>
      <c r="P1990" s="58"/>
      <c r="Q1990" s="58"/>
      <c r="R1990" s="58"/>
      <c r="S1990" s="58"/>
      <c r="T1990" s="58"/>
      <c r="U1990" s="58"/>
      <c r="V1990" s="58"/>
      <c r="W1990" s="58"/>
      <c r="X1990" s="58"/>
      <c r="Y1990" s="58"/>
      <c r="Z1990" s="58"/>
      <c r="AA1990" s="58"/>
      <c r="AB1990" s="58"/>
      <c r="AC1990" s="58"/>
      <c r="AD1990" s="58"/>
      <c r="AE1990" s="58"/>
      <c r="AF1990" s="58"/>
      <c r="AG1990" s="58"/>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58"/>
      <c r="C2325" s="58"/>
      <c r="D2325" s="58"/>
      <c r="E2325" s="58"/>
      <c r="F2325" s="58"/>
      <c r="G2325" s="58"/>
      <c r="H2325" s="58"/>
      <c r="I2325" s="58"/>
      <c r="J2325" s="58"/>
      <c r="K2325" s="58"/>
      <c r="L2325" s="58"/>
      <c r="M2325" s="58"/>
      <c r="N2325" s="58"/>
      <c r="O2325" s="58"/>
      <c r="P2325" s="58"/>
      <c r="Q2325" s="58"/>
      <c r="R2325" s="58"/>
      <c r="S2325" s="58"/>
      <c r="T2325" s="58"/>
      <c r="U2325" s="58"/>
      <c r="V2325" s="58"/>
      <c r="W2325" s="58"/>
      <c r="X2325" s="58"/>
      <c r="Y2325" s="58"/>
      <c r="Z2325" s="58"/>
      <c r="AA2325" s="58"/>
      <c r="AB2325" s="58"/>
      <c r="AC2325" s="58"/>
      <c r="AD2325" s="58"/>
      <c r="AE2325" s="58"/>
      <c r="AF2325" s="58"/>
      <c r="AG2325" s="58"/>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58"/>
      <c r="C2645" s="58"/>
      <c r="D2645" s="58"/>
      <c r="E2645" s="58"/>
      <c r="F2645" s="58"/>
      <c r="G2645" s="58"/>
      <c r="H2645" s="58"/>
      <c r="I2645" s="58"/>
      <c r="J2645" s="58"/>
      <c r="K2645" s="58"/>
      <c r="L2645" s="58"/>
      <c r="M2645" s="58"/>
      <c r="N2645" s="58"/>
      <c r="O2645" s="58"/>
      <c r="P2645" s="58"/>
      <c r="Q2645" s="58"/>
      <c r="R2645" s="58"/>
      <c r="S2645" s="58"/>
      <c r="T2645" s="58"/>
      <c r="U2645" s="58"/>
      <c r="V2645" s="58"/>
      <c r="W2645" s="58"/>
      <c r="X2645" s="58"/>
      <c r="Y2645" s="58"/>
      <c r="Z2645" s="58"/>
      <c r="AA2645" s="58"/>
      <c r="AB2645" s="58"/>
      <c r="AC2645" s="58"/>
      <c r="AD2645" s="58"/>
      <c r="AE2645" s="58"/>
      <c r="AF2645" s="58"/>
      <c r="AG2645" s="58"/>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58"/>
      <c r="C2971" s="58"/>
      <c r="D2971" s="58"/>
      <c r="E2971" s="58"/>
      <c r="F2971" s="58"/>
      <c r="G2971" s="58"/>
      <c r="H2971" s="58"/>
      <c r="I2971" s="58"/>
      <c r="J2971" s="58"/>
      <c r="K2971" s="58"/>
      <c r="L2971" s="58"/>
      <c r="M2971" s="58"/>
      <c r="N2971" s="58"/>
      <c r="O2971" s="58"/>
      <c r="P2971" s="58"/>
      <c r="Q2971" s="58"/>
      <c r="R2971" s="58"/>
      <c r="S2971" s="58"/>
      <c r="T2971" s="58"/>
      <c r="U2971" s="58"/>
      <c r="V2971" s="58"/>
      <c r="W2971" s="58"/>
      <c r="X2971" s="58"/>
      <c r="Y2971" s="58"/>
      <c r="Z2971" s="58"/>
      <c r="AA2971" s="58"/>
      <c r="AB2971" s="58"/>
      <c r="AC2971" s="58"/>
      <c r="AD2971" s="58"/>
      <c r="AE2971" s="58"/>
      <c r="AF2971" s="58"/>
      <c r="AG2971" s="58"/>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58"/>
      <c r="C3293" s="58"/>
      <c r="D3293" s="58"/>
      <c r="E3293" s="58"/>
      <c r="F3293" s="58"/>
      <c r="G3293" s="58"/>
      <c r="H3293" s="58"/>
      <c r="I3293" s="58"/>
      <c r="J3293" s="58"/>
      <c r="K3293" s="58"/>
      <c r="L3293" s="58"/>
      <c r="M3293" s="58"/>
      <c r="N3293" s="58"/>
      <c r="O3293" s="58"/>
      <c r="P3293" s="58"/>
      <c r="Q3293" s="58"/>
      <c r="R3293" s="58"/>
      <c r="S3293" s="58"/>
      <c r="T3293" s="58"/>
      <c r="U3293" s="58"/>
      <c r="V3293" s="58"/>
      <c r="W3293" s="58"/>
      <c r="X3293" s="58"/>
      <c r="Y3293" s="58"/>
      <c r="Z3293" s="58"/>
      <c r="AA3293" s="58"/>
      <c r="AB3293" s="58"/>
      <c r="AC3293" s="58"/>
      <c r="AD3293" s="58"/>
      <c r="AE3293" s="58"/>
      <c r="AF3293" s="58"/>
      <c r="AG3293" s="58"/>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58"/>
      <c r="C3402" s="58"/>
      <c r="D3402" s="58"/>
      <c r="E3402" s="58"/>
      <c r="F3402" s="58"/>
      <c r="G3402" s="58"/>
      <c r="H3402" s="58"/>
      <c r="I3402" s="58"/>
      <c r="J3402" s="58"/>
      <c r="K3402" s="58"/>
      <c r="L3402" s="58"/>
      <c r="M3402" s="58"/>
      <c r="N3402" s="58"/>
      <c r="O3402" s="58"/>
      <c r="P3402" s="58"/>
      <c r="Q3402" s="58"/>
      <c r="R3402" s="58"/>
      <c r="S3402" s="58"/>
      <c r="T3402" s="58"/>
      <c r="U3402" s="58"/>
      <c r="V3402" s="58"/>
      <c r="W3402" s="58"/>
      <c r="X3402" s="58"/>
      <c r="Y3402" s="58"/>
      <c r="Z3402" s="58"/>
      <c r="AA3402" s="58"/>
      <c r="AB3402" s="58"/>
      <c r="AC3402" s="58"/>
      <c r="AD3402" s="58"/>
      <c r="AE3402" s="58"/>
      <c r="AF3402" s="58"/>
      <c r="AG3402" s="58"/>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58"/>
      <c r="C3527" s="58"/>
      <c r="D3527" s="58"/>
      <c r="E3527" s="58"/>
      <c r="F3527" s="58"/>
      <c r="G3527" s="58"/>
      <c r="H3527" s="58"/>
      <c r="I3527" s="58"/>
      <c r="J3527" s="58"/>
      <c r="K3527" s="58"/>
      <c r="L3527" s="58"/>
      <c r="M3527" s="58"/>
      <c r="N3527" s="58"/>
      <c r="O3527" s="58"/>
      <c r="P3527" s="58"/>
      <c r="Q3527" s="58"/>
      <c r="R3527" s="58"/>
      <c r="S3527" s="58"/>
      <c r="T3527" s="58"/>
      <c r="U3527" s="58"/>
      <c r="V3527" s="58"/>
      <c r="W3527" s="58"/>
      <c r="X3527" s="58"/>
      <c r="Y3527" s="58"/>
      <c r="Z3527" s="58"/>
      <c r="AA3527" s="58"/>
      <c r="AB3527" s="58"/>
      <c r="AC3527" s="58"/>
      <c r="AD3527" s="58"/>
      <c r="AE3527" s="58"/>
      <c r="AF3527" s="58"/>
      <c r="AG3527" s="58"/>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58"/>
      <c r="C3652" s="58"/>
      <c r="D3652" s="58"/>
      <c r="E3652" s="58"/>
      <c r="F3652" s="58"/>
      <c r="G3652" s="58"/>
      <c r="H3652" s="58"/>
      <c r="I3652" s="58"/>
      <c r="J3652" s="58"/>
      <c r="K3652" s="58"/>
      <c r="L3652" s="58"/>
      <c r="M3652" s="58"/>
      <c r="N3652" s="58"/>
      <c r="O3652" s="58"/>
      <c r="P3652" s="58"/>
      <c r="Q3652" s="58"/>
      <c r="R3652" s="58"/>
      <c r="S3652" s="58"/>
      <c r="T3652" s="58"/>
      <c r="U3652" s="58"/>
      <c r="V3652" s="58"/>
      <c r="W3652" s="58"/>
      <c r="X3652" s="58"/>
      <c r="Y3652" s="58"/>
      <c r="Z3652" s="58"/>
      <c r="AA3652" s="58"/>
      <c r="AB3652" s="58"/>
      <c r="AC3652" s="58"/>
      <c r="AD3652" s="58"/>
      <c r="AE3652" s="58"/>
      <c r="AF3652" s="58"/>
      <c r="AG3652" s="58"/>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58"/>
      <c r="C3777" s="58"/>
      <c r="D3777" s="58"/>
      <c r="E3777" s="58"/>
      <c r="F3777" s="58"/>
      <c r="G3777" s="58"/>
      <c r="H3777" s="58"/>
      <c r="I3777" s="58"/>
      <c r="J3777" s="58"/>
      <c r="K3777" s="58"/>
      <c r="L3777" s="58"/>
      <c r="M3777" s="58"/>
      <c r="N3777" s="58"/>
      <c r="O3777" s="58"/>
      <c r="P3777" s="58"/>
      <c r="Q3777" s="58"/>
      <c r="R3777" s="58"/>
      <c r="S3777" s="58"/>
      <c r="T3777" s="58"/>
      <c r="U3777" s="58"/>
      <c r="V3777" s="58"/>
      <c r="W3777" s="58"/>
      <c r="X3777" s="58"/>
      <c r="Y3777" s="58"/>
      <c r="Z3777" s="58"/>
      <c r="AA3777" s="58"/>
      <c r="AB3777" s="58"/>
      <c r="AC3777" s="58"/>
      <c r="AD3777" s="58"/>
      <c r="AE3777" s="58"/>
      <c r="AF3777" s="58"/>
      <c r="AG3777" s="58"/>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58"/>
      <c r="C3902" s="58"/>
      <c r="D3902" s="58"/>
      <c r="E3902" s="58"/>
      <c r="F3902" s="58"/>
      <c r="G3902" s="58"/>
      <c r="H3902" s="58"/>
      <c r="I3902" s="58"/>
      <c r="J3902" s="58"/>
      <c r="K3902" s="58"/>
      <c r="L3902" s="58"/>
      <c r="M3902" s="58"/>
      <c r="N3902" s="58"/>
      <c r="O3902" s="58"/>
      <c r="P3902" s="58"/>
      <c r="Q3902" s="58"/>
      <c r="R3902" s="58"/>
      <c r="S3902" s="58"/>
      <c r="T3902" s="58"/>
      <c r="U3902" s="58"/>
      <c r="V3902" s="58"/>
      <c r="W3902" s="58"/>
      <c r="X3902" s="58"/>
      <c r="Y3902" s="58"/>
      <c r="Z3902" s="58"/>
      <c r="AA3902" s="58"/>
      <c r="AB3902" s="58"/>
      <c r="AC3902" s="58"/>
      <c r="AD3902" s="58"/>
      <c r="AE3902" s="58"/>
      <c r="AF3902" s="58"/>
      <c r="AG3902" s="58"/>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58"/>
      <c r="C4027" s="58"/>
      <c r="D4027" s="58"/>
      <c r="E4027" s="58"/>
      <c r="F4027" s="58"/>
      <c r="G4027" s="58"/>
      <c r="H4027" s="58"/>
      <c r="I4027" s="58"/>
      <c r="J4027" s="58"/>
      <c r="K4027" s="58"/>
      <c r="L4027" s="58"/>
      <c r="M4027" s="58"/>
      <c r="N4027" s="58"/>
      <c r="O4027" s="58"/>
      <c r="P4027" s="58"/>
      <c r="Q4027" s="58"/>
      <c r="R4027" s="58"/>
      <c r="S4027" s="58"/>
      <c r="T4027" s="58"/>
      <c r="U4027" s="58"/>
      <c r="V4027" s="58"/>
      <c r="W4027" s="58"/>
      <c r="X4027" s="58"/>
      <c r="Y4027" s="58"/>
      <c r="Z4027" s="58"/>
      <c r="AA4027" s="58"/>
      <c r="AB4027" s="58"/>
      <c r="AC4027" s="58"/>
      <c r="AD4027" s="58"/>
      <c r="AE4027" s="58"/>
      <c r="AF4027" s="58"/>
      <c r="AG4027" s="58"/>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58"/>
      <c r="C4152" s="58"/>
      <c r="D4152" s="58"/>
      <c r="E4152" s="58"/>
      <c r="F4152" s="58"/>
      <c r="G4152" s="58"/>
      <c r="H4152" s="58"/>
      <c r="I4152" s="58"/>
      <c r="J4152" s="58"/>
      <c r="K4152" s="58"/>
      <c r="L4152" s="58"/>
      <c r="M4152" s="58"/>
      <c r="N4152" s="58"/>
      <c r="O4152" s="58"/>
      <c r="P4152" s="58"/>
      <c r="Q4152" s="58"/>
      <c r="R4152" s="58"/>
      <c r="S4152" s="58"/>
      <c r="T4152" s="58"/>
      <c r="U4152" s="58"/>
      <c r="V4152" s="58"/>
      <c r="W4152" s="58"/>
      <c r="X4152" s="58"/>
      <c r="Y4152" s="58"/>
      <c r="Z4152" s="58"/>
      <c r="AA4152" s="58"/>
      <c r="AB4152" s="58"/>
      <c r="AC4152" s="58"/>
      <c r="AD4152" s="58"/>
      <c r="AE4152" s="58"/>
      <c r="AF4152" s="58"/>
      <c r="AG4152" s="58"/>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58"/>
      <c r="C4277" s="58"/>
      <c r="D4277" s="58"/>
      <c r="E4277" s="58"/>
      <c r="F4277" s="58"/>
      <c r="G4277" s="58"/>
      <c r="H4277" s="58"/>
      <c r="I4277" s="58"/>
      <c r="J4277" s="58"/>
      <c r="K4277" s="58"/>
      <c r="L4277" s="58"/>
      <c r="M4277" s="58"/>
      <c r="N4277" s="58"/>
      <c r="O4277" s="58"/>
      <c r="P4277" s="58"/>
      <c r="Q4277" s="58"/>
      <c r="R4277" s="58"/>
      <c r="S4277" s="58"/>
      <c r="T4277" s="58"/>
      <c r="U4277" s="58"/>
      <c r="V4277" s="58"/>
      <c r="W4277" s="58"/>
      <c r="X4277" s="58"/>
      <c r="Y4277" s="58"/>
      <c r="Z4277" s="58"/>
      <c r="AA4277" s="58"/>
      <c r="AB4277" s="58"/>
      <c r="AC4277" s="58"/>
      <c r="AD4277" s="58"/>
      <c r="AE4277" s="58"/>
      <c r="AF4277" s="58"/>
      <c r="AG4277" s="58"/>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58"/>
      <c r="C4402" s="58"/>
      <c r="D4402" s="58"/>
      <c r="E4402" s="58"/>
      <c r="F4402" s="58"/>
      <c r="G4402" s="58"/>
      <c r="H4402" s="58"/>
      <c r="I4402" s="58"/>
      <c r="J4402" s="58"/>
      <c r="K4402" s="58"/>
      <c r="L4402" s="58"/>
      <c r="M4402" s="58"/>
      <c r="N4402" s="58"/>
      <c r="O4402" s="58"/>
      <c r="P4402" s="58"/>
      <c r="Q4402" s="58"/>
      <c r="R4402" s="58"/>
      <c r="S4402" s="58"/>
      <c r="T4402" s="58"/>
      <c r="U4402" s="58"/>
      <c r="V4402" s="58"/>
      <c r="W4402" s="58"/>
      <c r="X4402" s="58"/>
      <c r="Y4402" s="58"/>
      <c r="Z4402" s="58"/>
      <c r="AA4402" s="58"/>
      <c r="AB4402" s="58"/>
      <c r="AC4402" s="58"/>
      <c r="AD4402" s="58"/>
      <c r="AE4402" s="58"/>
      <c r="AF4402" s="58"/>
      <c r="AG4402" s="58"/>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election sqref="A1:AJ61"/>
    </sheetView>
  </sheetViews>
  <sheetFormatPr defaultRowHeight="14.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46" workbookViewId="0">
      <selection activeCell="AG77" sqref="AG17:AG77"/>
    </sheetView>
  </sheetViews>
  <sheetFormatPr defaultColWidth="8.7265625" defaultRowHeight="14.5"/>
  <cols>
    <col min="1" max="1" width="21.453125" hidden="1" customWidth="1"/>
    <col min="2" max="2" width="46.7265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62" t="s">
        <v>1787</v>
      </c>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8"/>
      <c r="AF452" s="58"/>
      <c r="AG452" s="58"/>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c r="AA638" s="58"/>
      <c r="AB638" s="58"/>
      <c r="AC638" s="58"/>
      <c r="AD638" s="58"/>
      <c r="AE638" s="58"/>
      <c r="AF638" s="58"/>
      <c r="AG638" s="58"/>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c r="AA886" s="58"/>
      <c r="AB886" s="58"/>
      <c r="AC886" s="58"/>
      <c r="AD886" s="58"/>
      <c r="AE886" s="58"/>
      <c r="AF886" s="58"/>
      <c r="AG886" s="58"/>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c r="AA969" s="58"/>
      <c r="AB969" s="58"/>
      <c r="AC969" s="58"/>
      <c r="AD969" s="58"/>
      <c r="AE969" s="58"/>
      <c r="AF969" s="58"/>
      <c r="AG969" s="58"/>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58"/>
      <c r="C1071" s="58"/>
      <c r="D1071" s="58"/>
      <c r="E1071" s="58"/>
      <c r="F1071" s="58"/>
      <c r="G1071" s="58"/>
      <c r="H1071" s="58"/>
      <c r="I1071" s="58"/>
      <c r="J1071" s="58"/>
      <c r="K1071" s="58"/>
      <c r="L1071" s="58"/>
      <c r="M1071" s="58"/>
      <c r="N1071" s="58"/>
      <c r="O1071" s="58"/>
      <c r="P1071" s="58"/>
      <c r="Q1071" s="58"/>
      <c r="R1071" s="58"/>
      <c r="S1071" s="58"/>
      <c r="T1071" s="58"/>
      <c r="U1071" s="58"/>
      <c r="V1071" s="58"/>
      <c r="W1071" s="58"/>
      <c r="X1071" s="58"/>
      <c r="Y1071" s="58"/>
      <c r="Z1071" s="58"/>
      <c r="AA1071" s="58"/>
      <c r="AB1071" s="58"/>
      <c r="AC1071" s="58"/>
      <c r="AD1071" s="58"/>
      <c r="AE1071" s="58"/>
      <c r="AF1071" s="58"/>
      <c r="AG1071" s="58"/>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58"/>
      <c r="C1169" s="58"/>
      <c r="D1169" s="58"/>
      <c r="E1169" s="58"/>
      <c r="F1169" s="58"/>
      <c r="G1169" s="58"/>
      <c r="H1169" s="58"/>
      <c r="I1169" s="58"/>
      <c r="J1169" s="58"/>
      <c r="K1169" s="58"/>
      <c r="L1169" s="58"/>
      <c r="M1169" s="58"/>
      <c r="N1169" s="58"/>
      <c r="O1169" s="58"/>
      <c r="P1169" s="58"/>
      <c r="Q1169" s="58"/>
      <c r="R1169" s="58"/>
      <c r="S1169" s="58"/>
      <c r="T1169" s="58"/>
      <c r="U1169" s="58"/>
      <c r="V1169" s="58"/>
      <c r="W1169" s="58"/>
      <c r="X1169" s="58"/>
      <c r="Y1169" s="58"/>
      <c r="Z1169" s="58"/>
      <c r="AA1169" s="58"/>
      <c r="AB1169" s="58"/>
      <c r="AC1169" s="58"/>
      <c r="AD1169" s="58"/>
      <c r="AE1169" s="58"/>
      <c r="AF1169" s="58"/>
      <c r="AG1169" s="58"/>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58"/>
      <c r="C1269" s="58"/>
      <c r="D1269" s="58"/>
      <c r="E1269" s="58"/>
      <c r="F1269" s="58"/>
      <c r="G1269" s="58"/>
      <c r="H1269" s="58"/>
      <c r="I1269" s="58"/>
      <c r="J1269" s="58"/>
      <c r="K1269" s="58"/>
      <c r="L1269" s="58"/>
      <c r="M1269" s="58"/>
      <c r="N1269" s="58"/>
      <c r="O1269" s="58"/>
      <c r="P1269" s="58"/>
      <c r="Q1269" s="58"/>
      <c r="R1269" s="58"/>
      <c r="S1269" s="58"/>
      <c r="T1269" s="58"/>
      <c r="U1269" s="58"/>
      <c r="V1269" s="58"/>
      <c r="W1269" s="58"/>
      <c r="X1269" s="58"/>
      <c r="Y1269" s="58"/>
      <c r="Z1269" s="58"/>
      <c r="AA1269" s="58"/>
      <c r="AB1269" s="58"/>
      <c r="AC1269" s="58"/>
      <c r="AD1269" s="58"/>
      <c r="AE1269" s="58"/>
      <c r="AF1269" s="58"/>
      <c r="AG1269" s="58"/>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58"/>
      <c r="C1484" s="58"/>
      <c r="D1484" s="58"/>
      <c r="E1484" s="58"/>
      <c r="F1484" s="58"/>
      <c r="G1484" s="58"/>
      <c r="H1484" s="58"/>
      <c r="I1484" s="58"/>
      <c r="J1484" s="58"/>
      <c r="K1484" s="58"/>
      <c r="L1484" s="58"/>
      <c r="M1484" s="58"/>
      <c r="N1484" s="58"/>
      <c r="O1484" s="58"/>
      <c r="P1484" s="58"/>
      <c r="Q1484" s="58"/>
      <c r="R1484" s="58"/>
      <c r="S1484" s="58"/>
      <c r="T1484" s="58"/>
      <c r="U1484" s="58"/>
      <c r="V1484" s="58"/>
      <c r="W1484" s="58"/>
      <c r="X1484" s="58"/>
      <c r="Y1484" s="58"/>
      <c r="Z1484" s="58"/>
      <c r="AA1484" s="58"/>
      <c r="AB1484" s="58"/>
      <c r="AC1484" s="58"/>
      <c r="AD1484" s="58"/>
      <c r="AE1484" s="58"/>
      <c r="AF1484" s="58"/>
      <c r="AG1484" s="58"/>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58"/>
      <c r="C1713" s="58"/>
      <c r="D1713" s="58"/>
      <c r="E1713" s="58"/>
      <c r="F1713" s="58"/>
      <c r="G1713" s="58"/>
      <c r="H1713" s="58"/>
      <c r="I1713" s="58"/>
      <c r="J1713" s="58"/>
      <c r="K1713" s="58"/>
      <c r="L1713" s="58"/>
      <c r="M1713" s="58"/>
      <c r="N1713" s="58"/>
      <c r="O1713" s="58"/>
      <c r="P1713" s="58"/>
      <c r="Q1713" s="58"/>
      <c r="R1713" s="58"/>
      <c r="S1713" s="58"/>
      <c r="T1713" s="58"/>
      <c r="U1713" s="58"/>
      <c r="V1713" s="58"/>
      <c r="W1713" s="58"/>
      <c r="X1713" s="58"/>
      <c r="Y1713" s="58"/>
      <c r="Z1713" s="58"/>
      <c r="AA1713" s="58"/>
      <c r="AB1713" s="58"/>
      <c r="AC1713" s="58"/>
      <c r="AD1713" s="58"/>
      <c r="AE1713" s="58"/>
      <c r="AF1713" s="58"/>
      <c r="AG1713" s="58"/>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58"/>
      <c r="C1990" s="58"/>
      <c r="D1990" s="58"/>
      <c r="E1990" s="58"/>
      <c r="F1990" s="58"/>
      <c r="G1990" s="58"/>
      <c r="H1990" s="58"/>
      <c r="I1990" s="58"/>
      <c r="J1990" s="58"/>
      <c r="K1990" s="58"/>
      <c r="L1990" s="58"/>
      <c r="M1990" s="58"/>
      <c r="N1990" s="58"/>
      <c r="O1990" s="58"/>
      <c r="P1990" s="58"/>
      <c r="Q1990" s="58"/>
      <c r="R1990" s="58"/>
      <c r="S1990" s="58"/>
      <c r="T1990" s="58"/>
      <c r="U1990" s="58"/>
      <c r="V1990" s="58"/>
      <c r="W1990" s="58"/>
      <c r="X1990" s="58"/>
      <c r="Y1990" s="58"/>
      <c r="Z1990" s="58"/>
      <c r="AA1990" s="58"/>
      <c r="AB1990" s="58"/>
      <c r="AC1990" s="58"/>
      <c r="AD1990" s="58"/>
      <c r="AE1990" s="58"/>
      <c r="AF1990" s="58"/>
      <c r="AG1990" s="58"/>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58"/>
      <c r="C2325" s="58"/>
      <c r="D2325" s="58"/>
      <c r="E2325" s="58"/>
      <c r="F2325" s="58"/>
      <c r="G2325" s="58"/>
      <c r="H2325" s="58"/>
      <c r="I2325" s="58"/>
      <c r="J2325" s="58"/>
      <c r="K2325" s="58"/>
      <c r="L2325" s="58"/>
      <c r="M2325" s="58"/>
      <c r="N2325" s="58"/>
      <c r="O2325" s="58"/>
      <c r="P2325" s="58"/>
      <c r="Q2325" s="58"/>
      <c r="R2325" s="58"/>
      <c r="S2325" s="58"/>
      <c r="T2325" s="58"/>
      <c r="U2325" s="58"/>
      <c r="V2325" s="58"/>
      <c r="W2325" s="58"/>
      <c r="X2325" s="58"/>
      <c r="Y2325" s="58"/>
      <c r="Z2325" s="58"/>
      <c r="AA2325" s="58"/>
      <c r="AB2325" s="58"/>
      <c r="AC2325" s="58"/>
      <c r="AD2325" s="58"/>
      <c r="AE2325" s="58"/>
      <c r="AF2325" s="58"/>
      <c r="AG2325" s="58"/>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58"/>
      <c r="C2645" s="58"/>
      <c r="D2645" s="58"/>
      <c r="E2645" s="58"/>
      <c r="F2645" s="58"/>
      <c r="G2645" s="58"/>
      <c r="H2645" s="58"/>
      <c r="I2645" s="58"/>
      <c r="J2645" s="58"/>
      <c r="K2645" s="58"/>
      <c r="L2645" s="58"/>
      <c r="M2645" s="58"/>
      <c r="N2645" s="58"/>
      <c r="O2645" s="58"/>
      <c r="P2645" s="58"/>
      <c r="Q2645" s="58"/>
      <c r="R2645" s="58"/>
      <c r="S2645" s="58"/>
      <c r="T2645" s="58"/>
      <c r="U2645" s="58"/>
      <c r="V2645" s="58"/>
      <c r="W2645" s="58"/>
      <c r="X2645" s="58"/>
      <c r="Y2645" s="58"/>
      <c r="Z2645" s="58"/>
      <c r="AA2645" s="58"/>
      <c r="AB2645" s="58"/>
      <c r="AC2645" s="58"/>
      <c r="AD2645" s="58"/>
      <c r="AE2645" s="58"/>
      <c r="AF2645" s="58"/>
      <c r="AG2645" s="58"/>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58"/>
      <c r="C2971" s="58"/>
      <c r="D2971" s="58"/>
      <c r="E2971" s="58"/>
      <c r="F2971" s="58"/>
      <c r="G2971" s="58"/>
      <c r="H2971" s="58"/>
      <c r="I2971" s="58"/>
      <c r="J2971" s="58"/>
      <c r="K2971" s="58"/>
      <c r="L2971" s="58"/>
      <c r="M2971" s="58"/>
      <c r="N2971" s="58"/>
      <c r="O2971" s="58"/>
      <c r="P2971" s="58"/>
      <c r="Q2971" s="58"/>
      <c r="R2971" s="58"/>
      <c r="S2971" s="58"/>
      <c r="T2971" s="58"/>
      <c r="U2971" s="58"/>
      <c r="V2971" s="58"/>
      <c r="W2971" s="58"/>
      <c r="X2971" s="58"/>
      <c r="Y2971" s="58"/>
      <c r="Z2971" s="58"/>
      <c r="AA2971" s="58"/>
      <c r="AB2971" s="58"/>
      <c r="AC2971" s="58"/>
      <c r="AD2971" s="58"/>
      <c r="AE2971" s="58"/>
      <c r="AF2971" s="58"/>
      <c r="AG2971" s="58"/>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58"/>
      <c r="C3293" s="58"/>
      <c r="D3293" s="58"/>
      <c r="E3293" s="58"/>
      <c r="F3293" s="58"/>
      <c r="G3293" s="58"/>
      <c r="H3293" s="58"/>
      <c r="I3293" s="58"/>
      <c r="J3293" s="58"/>
      <c r="K3293" s="58"/>
      <c r="L3293" s="58"/>
      <c r="M3293" s="58"/>
      <c r="N3293" s="58"/>
      <c r="O3293" s="58"/>
      <c r="P3293" s="58"/>
      <c r="Q3293" s="58"/>
      <c r="R3293" s="58"/>
      <c r="S3293" s="58"/>
      <c r="T3293" s="58"/>
      <c r="U3293" s="58"/>
      <c r="V3293" s="58"/>
      <c r="W3293" s="58"/>
      <c r="X3293" s="58"/>
      <c r="Y3293" s="58"/>
      <c r="Z3293" s="58"/>
      <c r="AA3293" s="58"/>
      <c r="AB3293" s="58"/>
      <c r="AC3293" s="58"/>
      <c r="AD3293" s="58"/>
      <c r="AE3293" s="58"/>
      <c r="AF3293" s="58"/>
      <c r="AG3293" s="58"/>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58"/>
      <c r="C3402" s="58"/>
      <c r="D3402" s="58"/>
      <c r="E3402" s="58"/>
      <c r="F3402" s="58"/>
      <c r="G3402" s="58"/>
      <c r="H3402" s="58"/>
      <c r="I3402" s="58"/>
      <c r="J3402" s="58"/>
      <c r="K3402" s="58"/>
      <c r="L3402" s="58"/>
      <c r="M3402" s="58"/>
      <c r="N3402" s="58"/>
      <c r="O3402" s="58"/>
      <c r="P3402" s="58"/>
      <c r="Q3402" s="58"/>
      <c r="R3402" s="58"/>
      <c r="S3402" s="58"/>
      <c r="T3402" s="58"/>
      <c r="U3402" s="58"/>
      <c r="V3402" s="58"/>
      <c r="W3402" s="58"/>
      <c r="X3402" s="58"/>
      <c r="Y3402" s="58"/>
      <c r="Z3402" s="58"/>
      <c r="AA3402" s="58"/>
      <c r="AB3402" s="58"/>
      <c r="AC3402" s="58"/>
      <c r="AD3402" s="58"/>
      <c r="AE3402" s="58"/>
      <c r="AF3402" s="58"/>
      <c r="AG3402" s="58"/>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58"/>
      <c r="C3527" s="58"/>
      <c r="D3527" s="58"/>
      <c r="E3527" s="58"/>
      <c r="F3527" s="58"/>
      <c r="G3527" s="58"/>
      <c r="H3527" s="58"/>
      <c r="I3527" s="58"/>
      <c r="J3527" s="58"/>
      <c r="K3527" s="58"/>
      <c r="L3527" s="58"/>
      <c r="M3527" s="58"/>
      <c r="N3527" s="58"/>
      <c r="O3527" s="58"/>
      <c r="P3527" s="58"/>
      <c r="Q3527" s="58"/>
      <c r="R3527" s="58"/>
      <c r="S3527" s="58"/>
      <c r="T3527" s="58"/>
      <c r="U3527" s="58"/>
      <c r="V3527" s="58"/>
      <c r="W3527" s="58"/>
      <c r="X3527" s="58"/>
      <c r="Y3527" s="58"/>
      <c r="Z3527" s="58"/>
      <c r="AA3527" s="58"/>
      <c r="AB3527" s="58"/>
      <c r="AC3527" s="58"/>
      <c r="AD3527" s="58"/>
      <c r="AE3527" s="58"/>
      <c r="AF3527" s="58"/>
      <c r="AG3527" s="58"/>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58"/>
      <c r="C3652" s="58"/>
      <c r="D3652" s="58"/>
      <c r="E3652" s="58"/>
      <c r="F3652" s="58"/>
      <c r="G3652" s="58"/>
      <c r="H3652" s="58"/>
      <c r="I3652" s="58"/>
      <c r="J3652" s="58"/>
      <c r="K3652" s="58"/>
      <c r="L3652" s="58"/>
      <c r="M3652" s="58"/>
      <c r="N3652" s="58"/>
      <c r="O3652" s="58"/>
      <c r="P3652" s="58"/>
      <c r="Q3652" s="58"/>
      <c r="R3652" s="58"/>
      <c r="S3652" s="58"/>
      <c r="T3652" s="58"/>
      <c r="U3652" s="58"/>
      <c r="V3652" s="58"/>
      <c r="W3652" s="58"/>
      <c r="X3652" s="58"/>
      <c r="Y3652" s="58"/>
      <c r="Z3652" s="58"/>
      <c r="AA3652" s="58"/>
      <c r="AB3652" s="58"/>
      <c r="AC3652" s="58"/>
      <c r="AD3652" s="58"/>
      <c r="AE3652" s="58"/>
      <c r="AF3652" s="58"/>
      <c r="AG3652" s="58"/>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58"/>
      <c r="C3777" s="58"/>
      <c r="D3777" s="58"/>
      <c r="E3777" s="58"/>
      <c r="F3777" s="58"/>
      <c r="G3777" s="58"/>
      <c r="H3777" s="58"/>
      <c r="I3777" s="58"/>
      <c r="J3777" s="58"/>
      <c r="K3777" s="58"/>
      <c r="L3777" s="58"/>
      <c r="M3777" s="58"/>
      <c r="N3777" s="58"/>
      <c r="O3777" s="58"/>
      <c r="P3777" s="58"/>
      <c r="Q3777" s="58"/>
      <c r="R3777" s="58"/>
      <c r="S3777" s="58"/>
      <c r="T3777" s="58"/>
      <c r="U3777" s="58"/>
      <c r="V3777" s="58"/>
      <c r="W3777" s="58"/>
      <c r="X3777" s="58"/>
      <c r="Y3777" s="58"/>
      <c r="Z3777" s="58"/>
      <c r="AA3777" s="58"/>
      <c r="AB3777" s="58"/>
      <c r="AC3777" s="58"/>
      <c r="AD3777" s="58"/>
      <c r="AE3777" s="58"/>
      <c r="AF3777" s="58"/>
      <c r="AG3777" s="58"/>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58"/>
      <c r="C3902" s="58"/>
      <c r="D3902" s="58"/>
      <c r="E3902" s="58"/>
      <c r="F3902" s="58"/>
      <c r="G3902" s="58"/>
      <c r="H3902" s="58"/>
      <c r="I3902" s="58"/>
      <c r="J3902" s="58"/>
      <c r="K3902" s="58"/>
      <c r="L3902" s="58"/>
      <c r="M3902" s="58"/>
      <c r="N3902" s="58"/>
      <c r="O3902" s="58"/>
      <c r="P3902" s="58"/>
      <c r="Q3902" s="58"/>
      <c r="R3902" s="58"/>
      <c r="S3902" s="58"/>
      <c r="T3902" s="58"/>
      <c r="U3902" s="58"/>
      <c r="V3902" s="58"/>
      <c r="W3902" s="58"/>
      <c r="X3902" s="58"/>
      <c r="Y3902" s="58"/>
      <c r="Z3902" s="58"/>
      <c r="AA3902" s="58"/>
      <c r="AB3902" s="58"/>
      <c r="AC3902" s="58"/>
      <c r="AD3902" s="58"/>
      <c r="AE3902" s="58"/>
      <c r="AF3902" s="58"/>
      <c r="AG3902" s="58"/>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58"/>
      <c r="C4027" s="58"/>
      <c r="D4027" s="58"/>
      <c r="E4027" s="58"/>
      <c r="F4027" s="58"/>
      <c r="G4027" s="58"/>
      <c r="H4027" s="58"/>
      <c r="I4027" s="58"/>
      <c r="J4027" s="58"/>
      <c r="K4027" s="58"/>
      <c r="L4027" s="58"/>
      <c r="M4027" s="58"/>
      <c r="N4027" s="58"/>
      <c r="O4027" s="58"/>
      <c r="P4027" s="58"/>
      <c r="Q4027" s="58"/>
      <c r="R4027" s="58"/>
      <c r="S4027" s="58"/>
      <c r="T4027" s="58"/>
      <c r="U4027" s="58"/>
      <c r="V4027" s="58"/>
      <c r="W4027" s="58"/>
      <c r="X4027" s="58"/>
      <c r="Y4027" s="58"/>
      <c r="Z4027" s="58"/>
      <c r="AA4027" s="58"/>
      <c r="AB4027" s="58"/>
      <c r="AC4027" s="58"/>
      <c r="AD4027" s="58"/>
      <c r="AE4027" s="58"/>
      <c r="AF4027" s="58"/>
      <c r="AG4027" s="58"/>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58"/>
      <c r="C4152" s="58"/>
      <c r="D4152" s="58"/>
      <c r="E4152" s="58"/>
      <c r="F4152" s="58"/>
      <c r="G4152" s="58"/>
      <c r="H4152" s="58"/>
      <c r="I4152" s="58"/>
      <c r="J4152" s="58"/>
      <c r="K4152" s="58"/>
      <c r="L4152" s="58"/>
      <c r="M4152" s="58"/>
      <c r="N4152" s="58"/>
      <c r="O4152" s="58"/>
      <c r="P4152" s="58"/>
      <c r="Q4152" s="58"/>
      <c r="R4152" s="58"/>
      <c r="S4152" s="58"/>
      <c r="T4152" s="58"/>
      <c r="U4152" s="58"/>
      <c r="V4152" s="58"/>
      <c r="W4152" s="58"/>
      <c r="X4152" s="58"/>
      <c r="Y4152" s="58"/>
      <c r="Z4152" s="58"/>
      <c r="AA4152" s="58"/>
      <c r="AB4152" s="58"/>
      <c r="AC4152" s="58"/>
      <c r="AD4152" s="58"/>
      <c r="AE4152" s="58"/>
      <c r="AF4152" s="58"/>
      <c r="AG4152" s="58"/>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58"/>
      <c r="C4277" s="58"/>
      <c r="D4277" s="58"/>
      <c r="E4277" s="58"/>
      <c r="F4277" s="58"/>
      <c r="G4277" s="58"/>
      <c r="H4277" s="58"/>
      <c r="I4277" s="58"/>
      <c r="J4277" s="58"/>
      <c r="K4277" s="58"/>
      <c r="L4277" s="58"/>
      <c r="M4277" s="58"/>
      <c r="N4277" s="58"/>
      <c r="O4277" s="58"/>
      <c r="P4277" s="58"/>
      <c r="Q4277" s="58"/>
      <c r="R4277" s="58"/>
      <c r="S4277" s="58"/>
      <c r="T4277" s="58"/>
      <c r="U4277" s="58"/>
      <c r="V4277" s="58"/>
      <c r="W4277" s="58"/>
      <c r="X4277" s="58"/>
      <c r="Y4277" s="58"/>
      <c r="Z4277" s="58"/>
      <c r="AA4277" s="58"/>
      <c r="AB4277" s="58"/>
      <c r="AC4277" s="58"/>
      <c r="AD4277" s="58"/>
      <c r="AE4277" s="58"/>
      <c r="AF4277" s="58"/>
      <c r="AG4277" s="58"/>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58"/>
      <c r="C4402" s="58"/>
      <c r="D4402" s="58"/>
      <c r="E4402" s="58"/>
      <c r="F4402" s="58"/>
      <c r="G4402" s="58"/>
      <c r="H4402" s="58"/>
      <c r="I4402" s="58"/>
      <c r="J4402" s="58"/>
      <c r="K4402" s="58"/>
      <c r="L4402" s="58"/>
      <c r="M4402" s="58"/>
      <c r="N4402" s="58"/>
      <c r="O4402" s="58"/>
      <c r="P4402" s="58"/>
      <c r="Q4402" s="58"/>
      <c r="R4402" s="58"/>
      <c r="S4402" s="58"/>
      <c r="T4402" s="58"/>
      <c r="U4402" s="58"/>
      <c r="V4402" s="58"/>
      <c r="W4402" s="58"/>
      <c r="X4402" s="58"/>
      <c r="Y4402" s="58"/>
      <c r="Z4402" s="58"/>
      <c r="AA4402" s="58"/>
      <c r="AB4402" s="58"/>
      <c r="AC4402" s="58"/>
      <c r="AD4402" s="58"/>
      <c r="AE4402" s="58"/>
      <c r="AF4402" s="58"/>
      <c r="AG4402" s="58"/>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topLeftCell="A139" workbookViewId="0">
      <selection activeCell="I181" sqref="I181"/>
    </sheetView>
  </sheetViews>
  <sheetFormatPr defaultColWidth="9.1796875" defaultRowHeight="14.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160" workbookViewId="0">
      <selection activeCell="T197" sqref="T197"/>
    </sheetView>
  </sheetViews>
  <sheetFormatPr defaultColWidth="8.7265625" defaultRowHeight="14.5"/>
  <cols>
    <col min="1" max="1" width="21.453125" hidden="1" customWidth="1"/>
    <col min="2" max="2" width="46.7265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AG43" s="55"/>
    </row>
    <row r="44" spans="1:33" ht="12" customHeight="1">
      <c r="B44" s="27" t="s">
        <v>1834</v>
      </c>
      <c r="AG44" s="55"/>
    </row>
    <row r="45" spans="1:33" ht="12" customHeight="1">
      <c r="A45" s="8" t="s">
        <v>1835</v>
      </c>
      <c r="B45" s="28" t="s">
        <v>1836</v>
      </c>
      <c r="C45" s="29">
        <f>'AEO 2022 47 Raw'!F32</f>
        <v>535.94671600000004</v>
      </c>
      <c r="D45" s="29">
        <f>'AEO 2022 47 Raw'!G32</f>
        <v>667.29132100000004</v>
      </c>
      <c r="E45" s="29">
        <f>'AEO 2022 47 Raw'!H32</f>
        <v>719.82916299999999</v>
      </c>
      <c r="F45" s="29">
        <f>'AEO 2022 47 Raw'!I32</f>
        <v>742.01489300000003</v>
      </c>
      <c r="G45" s="29">
        <f>'AEO 2022 47 Raw'!J32</f>
        <v>759.67718500000001</v>
      </c>
      <c r="H45" s="29">
        <f>'AEO 2022 47 Raw'!K32</f>
        <v>775.02557400000001</v>
      </c>
      <c r="I45" s="29">
        <f>'AEO 2022 47 Raw'!L32</f>
        <v>786.07965100000001</v>
      </c>
      <c r="J45" s="29">
        <f>'AEO 2022 47 Raw'!M32</f>
        <v>799.764771</v>
      </c>
      <c r="K45" s="29">
        <f>'AEO 2022 47 Raw'!N32</f>
        <v>814.21252400000003</v>
      </c>
      <c r="L45" s="29">
        <f>'AEO 2022 47 Raw'!O32</f>
        <v>830.07330300000001</v>
      </c>
      <c r="M45" s="29">
        <f>'AEO 2022 47 Raw'!P32</f>
        <v>844.87103300000001</v>
      </c>
      <c r="N45" s="29">
        <f>'AEO 2022 47 Raw'!Q32</f>
        <v>862.62341300000003</v>
      </c>
      <c r="O45" s="29">
        <f>'AEO 2022 47 Raw'!R32</f>
        <v>879.68713400000001</v>
      </c>
      <c r="P45" s="29">
        <f>'AEO 2022 47 Raw'!S32</f>
        <v>892.413635</v>
      </c>
      <c r="Q45" s="29">
        <f>'AEO 2022 47 Raw'!T32</f>
        <v>903.95611599999995</v>
      </c>
      <c r="R45" s="29">
        <f>'AEO 2022 47 Raw'!U32</f>
        <v>915.12323000000004</v>
      </c>
      <c r="S45" s="29">
        <f>'AEO 2022 47 Raw'!V32</f>
        <v>928.09375</v>
      </c>
      <c r="T45" s="29">
        <f>'AEO 2022 47 Raw'!W32</f>
        <v>941.50689699999998</v>
      </c>
      <c r="U45" s="29">
        <f>'AEO 2022 47 Raw'!X32</f>
        <v>957.27099599999997</v>
      </c>
      <c r="V45" s="29">
        <f>'AEO 2022 47 Raw'!Y32</f>
        <v>974.25744599999996</v>
      </c>
      <c r="W45" s="29">
        <f>'AEO 2022 47 Raw'!Z32</f>
        <v>988.66180399999996</v>
      </c>
      <c r="X45" s="29">
        <f>'AEO 2022 47 Raw'!AA32</f>
        <v>1004.493835</v>
      </c>
      <c r="Y45" s="29">
        <f>'AEO 2022 47 Raw'!AB32</f>
        <v>1021.2597050000001</v>
      </c>
      <c r="Z45" s="29">
        <f>'AEO 2022 47 Raw'!AC32</f>
        <v>1037.251953</v>
      </c>
      <c r="AA45" s="29">
        <f>'AEO 2022 47 Raw'!AD32</f>
        <v>1055.8355710000001</v>
      </c>
      <c r="AB45" s="29">
        <f>'AEO 2022 47 Raw'!AE32</f>
        <v>1075.9636230000001</v>
      </c>
      <c r="AC45" s="29">
        <f>'AEO 2022 47 Raw'!AF32</f>
        <v>1095.3867190000001</v>
      </c>
      <c r="AD45" s="29">
        <f>'AEO 2022 47 Raw'!AG32</f>
        <v>1114.5532229999999</v>
      </c>
      <c r="AE45" s="29">
        <f>'AEO 2022 47 Raw'!AH32</f>
        <v>1135.255737</v>
      </c>
      <c r="AF45" s="29">
        <f>'AEO 2022 47 Raw'!AI32</f>
        <v>1160.4592290000001</v>
      </c>
      <c r="AG45" s="52">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ht="15" customHeight="1">
      <c r="A59" s="8" t="s">
        <v>1862</v>
      </c>
      <c r="B59" s="28" t="s">
        <v>1836</v>
      </c>
      <c r="C59" s="29">
        <f>'AEO 2022 47 Raw'!F46</f>
        <v>94.195380999999998</v>
      </c>
      <c r="D59" s="29">
        <f>'AEO 2022 47 Raw'!G46</f>
        <v>188.800308</v>
      </c>
      <c r="E59" s="29">
        <f>'AEO 2022 47 Raw'!H46</f>
        <v>299.172729</v>
      </c>
      <c r="F59" s="29">
        <f>'AEO 2022 47 Raw'!I46</f>
        <v>354.35891700000002</v>
      </c>
      <c r="G59" s="29">
        <f>'AEO 2022 47 Raw'!J46</f>
        <v>381.95202599999999</v>
      </c>
      <c r="H59" s="29">
        <f>'AEO 2022 47 Raw'!K46</f>
        <v>390.98666400000002</v>
      </c>
      <c r="I59" s="29">
        <f>'AEO 2022 47 Raw'!L46</f>
        <v>398.33737200000002</v>
      </c>
      <c r="J59" s="29">
        <f>'AEO 2022 47 Raw'!M46</f>
        <v>406.84954800000003</v>
      </c>
      <c r="K59" s="29">
        <f>'AEO 2022 47 Raw'!N46</f>
        <v>415.75982699999997</v>
      </c>
      <c r="L59" s="29">
        <f>'AEO 2022 47 Raw'!O46</f>
        <v>425.34075899999999</v>
      </c>
      <c r="M59" s="29">
        <f>'AEO 2022 47 Raw'!P46</f>
        <v>434.560608</v>
      </c>
      <c r="N59" s="29">
        <f>'AEO 2022 47 Raw'!Q46</f>
        <v>445.09667999999999</v>
      </c>
      <c r="O59" s="29">
        <f>'AEO 2022 47 Raw'!R46</f>
        <v>455.425568</v>
      </c>
      <c r="P59" s="29">
        <f>'AEO 2022 47 Raw'!S46</f>
        <v>464.004456</v>
      </c>
      <c r="Q59" s="29">
        <f>'AEO 2022 47 Raw'!T46</f>
        <v>472.14825400000001</v>
      </c>
      <c r="R59" s="29">
        <f>'AEO 2022 47 Raw'!U46</f>
        <v>480.19339000000002</v>
      </c>
      <c r="S59" s="29">
        <f>'AEO 2022 47 Raw'!V46</f>
        <v>489.07055700000001</v>
      </c>
      <c r="T59" s="29">
        <f>'AEO 2022 47 Raw'!W46</f>
        <v>498.20519999999999</v>
      </c>
      <c r="U59" s="29">
        <f>'AEO 2022 47 Raw'!X46</f>
        <v>508.42764299999999</v>
      </c>
      <c r="V59" s="29">
        <f>'AEO 2022 47 Raw'!Y46</f>
        <v>519.26086399999997</v>
      </c>
      <c r="W59" s="29">
        <f>'AEO 2022 47 Raw'!Z46</f>
        <v>529.05749500000002</v>
      </c>
      <c r="X59" s="29">
        <f>'AEO 2022 47 Raw'!AA46</f>
        <v>539.55963099999997</v>
      </c>
      <c r="Y59" s="29">
        <f>'AEO 2022 47 Raw'!AB46</f>
        <v>550.55847200000005</v>
      </c>
      <c r="Z59" s="29">
        <f>'AEO 2022 47 Raw'!AC46</f>
        <v>561.30755599999998</v>
      </c>
      <c r="AA59" s="29">
        <f>'AEO 2022 47 Raw'!AD46</f>
        <v>573.29119900000001</v>
      </c>
      <c r="AB59" s="29">
        <f>'AEO 2022 47 Raw'!AE46</f>
        <v>586.05957000000001</v>
      </c>
      <c r="AC59" s="29">
        <f>'AEO 2022 47 Raw'!AF46</f>
        <v>598.62298599999997</v>
      </c>
      <c r="AD59" s="29">
        <f>'AEO 2022 47 Raw'!AG46</f>
        <v>611.17883300000005</v>
      </c>
      <c r="AE59" s="29">
        <f>'AEO 2022 47 Raw'!AH46</f>
        <v>624.52874799999995</v>
      </c>
      <c r="AF59" s="29">
        <f>'AEO 2022 47 Raw'!AI46</f>
        <v>640.01232900000002</v>
      </c>
      <c r="AG59" s="52">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ht="15" customHeight="1">
      <c r="A74" s="8" t="s">
        <v>1876</v>
      </c>
      <c r="B74" s="28" t="s">
        <v>1808</v>
      </c>
      <c r="C74" s="31">
        <f>'AEO 2022 47 Raw'!F60</f>
        <v>46.504134999999998</v>
      </c>
      <c r="D74" s="31">
        <f>'AEO 2022 47 Raw'!G60</f>
        <v>47.712704000000002</v>
      </c>
      <c r="E74" s="31">
        <f>'AEO 2022 47 Raw'!H60</f>
        <v>48.897472</v>
      </c>
      <c r="F74" s="31">
        <f>'AEO 2022 47 Raw'!I60</f>
        <v>50.202869</v>
      </c>
      <c r="G74" s="31">
        <f>'AEO 2022 47 Raw'!J60</f>
        <v>51.351654000000003</v>
      </c>
      <c r="H74" s="31">
        <f>'AEO 2022 47 Raw'!K60</f>
        <v>52.422409000000002</v>
      </c>
      <c r="I74" s="31">
        <f>'AEO 2022 47 Raw'!L60</f>
        <v>53.336928999999998</v>
      </c>
      <c r="J74" s="31">
        <f>'AEO 2022 47 Raw'!M60</f>
        <v>54.365242000000002</v>
      </c>
      <c r="K74" s="31">
        <f>'AEO 2022 47 Raw'!N60</f>
        <v>55.434657999999999</v>
      </c>
      <c r="L74" s="31">
        <f>'AEO 2022 47 Raw'!O60</f>
        <v>56.570152</v>
      </c>
      <c r="M74" s="31">
        <f>'AEO 2022 47 Raw'!P60</f>
        <v>57.673313</v>
      </c>
      <c r="N74" s="31">
        <f>'AEO 2022 47 Raw'!Q60</f>
        <v>58.901057999999999</v>
      </c>
      <c r="O74" s="31">
        <f>'AEO 2022 47 Raw'!R60</f>
        <v>60.108921000000002</v>
      </c>
      <c r="P74" s="31">
        <f>'AEO 2022 47 Raw'!S60</f>
        <v>61.152428</v>
      </c>
      <c r="Q74" s="31">
        <f>'AEO 2022 47 Raw'!T60</f>
        <v>62.154975999999998</v>
      </c>
      <c r="R74" s="31">
        <f>'AEO 2022 47 Raw'!U60</f>
        <v>63.147606000000003</v>
      </c>
      <c r="S74" s="31">
        <f>'AEO 2022 47 Raw'!V60</f>
        <v>64.217369000000005</v>
      </c>
      <c r="T74" s="31">
        <f>'AEO 2022 47 Raw'!W60</f>
        <v>65.310333</v>
      </c>
      <c r="U74" s="31">
        <f>'AEO 2022 47 Raw'!X60</f>
        <v>66.505050999999995</v>
      </c>
      <c r="V74" s="31">
        <f>'AEO 2022 47 Raw'!Y60</f>
        <v>67.756568999999999</v>
      </c>
      <c r="W74" s="31">
        <f>'AEO 2022 47 Raw'!Z60</f>
        <v>68.911095000000003</v>
      </c>
      <c r="X74" s="31">
        <f>'AEO 2022 47 Raw'!AA60</f>
        <v>70.132309000000006</v>
      </c>
      <c r="Y74" s="31">
        <f>'AEO 2022 47 Raw'!AB60</f>
        <v>71.400542999999999</v>
      </c>
      <c r="Z74" s="31">
        <f>'AEO 2022 47 Raw'!AC60</f>
        <v>72.645966000000001</v>
      </c>
      <c r="AA74" s="31">
        <f>'AEO 2022 47 Raw'!AD60</f>
        <v>74.007034000000004</v>
      </c>
      <c r="AB74" s="31">
        <f>'AEO 2022 47 Raw'!AE60</f>
        <v>75.441872000000004</v>
      </c>
      <c r="AC74" s="31">
        <f>'AEO 2022 47 Raw'!AF60</f>
        <v>76.859076999999999</v>
      </c>
      <c r="AD74" s="31">
        <f>'AEO 2022 47 Raw'!AG60</f>
        <v>78.276877999999996</v>
      </c>
      <c r="AE74" s="31">
        <f>'AEO 2022 47 Raw'!AH60</f>
        <v>79.769310000000004</v>
      </c>
      <c r="AF74" s="31">
        <f>'AEO 2022 47 Raw'!AI60</f>
        <v>81.459686000000005</v>
      </c>
      <c r="AG74" s="52">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election activeCell="AB31" sqref="AB31"/>
    </sheetView>
  </sheetViews>
  <sheetFormatPr defaultColWidth="9.1796875" defaultRowHeight="14.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4.5"/>
  <cols>
    <col min="1" max="1" width="29" customWidth="1"/>
    <col min="2" max="2" width="45.7265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57" t="s">
        <v>7</v>
      </c>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40" workbookViewId="0">
      <selection activeCell="K281" sqref="K281"/>
    </sheetView>
  </sheetViews>
  <sheetFormatPr defaultColWidth="8.7265625" defaultRowHeight="14.5"/>
  <cols>
    <col min="1" max="1" width="21.453125" hidden="1" customWidth="1"/>
    <col min="2" max="2" width="46.7265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ht="15" customHeight="1">
      <c r="A28" s="8" t="s">
        <v>2040</v>
      </c>
      <c r="B28" s="28" t="s">
        <v>2041</v>
      </c>
      <c r="C28" s="31">
        <f>'AEO 2022 49 Raw'!F18</f>
        <v>66.035385000000005</v>
      </c>
      <c r="D28" s="31">
        <f>'AEO 2022 49 Raw'!G18</f>
        <v>68.072021000000007</v>
      </c>
      <c r="E28" s="31">
        <f>'AEO 2022 49 Raw'!H18</f>
        <v>69.391227999999998</v>
      </c>
      <c r="F28" s="31">
        <f>'AEO 2022 49 Raw'!I18</f>
        <v>70.092781000000002</v>
      </c>
      <c r="G28" s="31">
        <f>'AEO 2022 49 Raw'!J18</f>
        <v>70.785979999999995</v>
      </c>
      <c r="H28" s="31">
        <f>'AEO 2022 49 Raw'!K18</f>
        <v>71.302254000000005</v>
      </c>
      <c r="I28" s="31">
        <f>'AEO 2022 49 Raw'!L18</f>
        <v>71.762305999999995</v>
      </c>
      <c r="J28" s="31">
        <f>'AEO 2022 49 Raw'!M18</f>
        <v>72.494881000000007</v>
      </c>
      <c r="K28" s="31">
        <f>'AEO 2022 49 Raw'!N18</f>
        <v>73.197440999999998</v>
      </c>
      <c r="L28" s="31">
        <f>'AEO 2022 49 Raw'!O18</f>
        <v>74.131409000000005</v>
      </c>
      <c r="M28" s="31">
        <f>'AEO 2022 49 Raw'!P18</f>
        <v>75.137291000000005</v>
      </c>
      <c r="N28" s="31">
        <f>'AEO 2022 49 Raw'!Q18</f>
        <v>76.343986999999998</v>
      </c>
      <c r="O28" s="31">
        <f>'AEO 2022 49 Raw'!R18</f>
        <v>77.555655999999999</v>
      </c>
      <c r="P28" s="31">
        <f>'AEO 2022 49 Raw'!S18</f>
        <v>78.654785000000004</v>
      </c>
      <c r="Q28" s="31">
        <f>'AEO 2022 49 Raw'!T18</f>
        <v>79.913833999999994</v>
      </c>
      <c r="R28" s="31">
        <f>'AEO 2022 49 Raw'!U18</f>
        <v>81.181595000000002</v>
      </c>
      <c r="S28" s="31">
        <f>'AEO 2022 49 Raw'!V18</f>
        <v>82.356773000000004</v>
      </c>
      <c r="T28" s="31">
        <f>'AEO 2022 49 Raw'!W18</f>
        <v>83.458816999999996</v>
      </c>
      <c r="U28" s="31">
        <f>'AEO 2022 49 Raw'!X18</f>
        <v>84.522987000000001</v>
      </c>
      <c r="V28" s="31">
        <f>'AEO 2022 49 Raw'!Y18</f>
        <v>85.513289999999998</v>
      </c>
      <c r="W28" s="31">
        <f>'AEO 2022 49 Raw'!Z18</f>
        <v>86.528357999999997</v>
      </c>
      <c r="X28" s="31">
        <f>'AEO 2022 49 Raw'!AA18</f>
        <v>87.634902999999994</v>
      </c>
      <c r="Y28" s="31">
        <f>'AEO 2022 49 Raw'!AB18</f>
        <v>88.805107000000007</v>
      </c>
      <c r="Z28" s="31">
        <f>'AEO 2022 49 Raw'!AC18</f>
        <v>89.742226000000002</v>
      </c>
      <c r="AA28" s="31">
        <f>'AEO 2022 49 Raw'!AD18</f>
        <v>90.760597000000004</v>
      </c>
      <c r="AB28" s="31">
        <f>'AEO 2022 49 Raw'!AE18</f>
        <v>92.085052000000005</v>
      </c>
      <c r="AC28" s="31">
        <f>'AEO 2022 49 Raw'!AF18</f>
        <v>93.285651999999999</v>
      </c>
      <c r="AD28" s="31">
        <f>'AEO 2022 49 Raw'!AG18</f>
        <v>94.289710999999997</v>
      </c>
      <c r="AE28" s="31">
        <f>'AEO 2022 49 Raw'!AH18</f>
        <v>95.523894999999996</v>
      </c>
      <c r="AF28" s="31">
        <f>'AEO 2022 49 Raw'!AI18</f>
        <v>97.107994000000005</v>
      </c>
      <c r="AG28" s="52">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ht="12" customHeight="1">
      <c r="A39" s="8" t="s">
        <v>2052</v>
      </c>
      <c r="B39" s="28" t="s">
        <v>2053</v>
      </c>
      <c r="C39" s="31">
        <f>'AEO 2022 49 Raw'!F29</f>
        <v>55.063403999999998</v>
      </c>
      <c r="D39" s="31">
        <f>'AEO 2022 49 Raw'!G29</f>
        <v>55.804493000000001</v>
      </c>
      <c r="E39" s="31">
        <f>'AEO 2022 49 Raw'!H29</f>
        <v>56.094397999999998</v>
      </c>
      <c r="F39" s="31">
        <f>'AEO 2022 49 Raw'!I29</f>
        <v>56.346221999999997</v>
      </c>
      <c r="G39" s="31">
        <f>'AEO 2022 49 Raw'!J29</f>
        <v>56.854435000000002</v>
      </c>
      <c r="H39" s="31">
        <f>'AEO 2022 49 Raw'!K29</f>
        <v>57.319308999999997</v>
      </c>
      <c r="I39" s="31">
        <f>'AEO 2022 49 Raw'!L29</f>
        <v>57.813999000000003</v>
      </c>
      <c r="J39" s="31">
        <f>'AEO 2022 49 Raw'!M29</f>
        <v>58.595795000000003</v>
      </c>
      <c r="K39" s="31">
        <f>'AEO 2022 49 Raw'!N29</f>
        <v>59.340645000000002</v>
      </c>
      <c r="L39" s="31">
        <f>'AEO 2022 49 Raw'!O29</f>
        <v>60.191422000000003</v>
      </c>
      <c r="M39" s="31">
        <f>'AEO 2022 49 Raw'!P29</f>
        <v>61.006329000000001</v>
      </c>
      <c r="N39" s="31">
        <f>'AEO 2022 49 Raw'!Q29</f>
        <v>61.993561</v>
      </c>
      <c r="O39" s="31">
        <f>'AEO 2022 49 Raw'!R29</f>
        <v>62.930405</v>
      </c>
      <c r="P39" s="31">
        <f>'AEO 2022 49 Raw'!S29</f>
        <v>63.722389</v>
      </c>
      <c r="Q39" s="31">
        <f>'AEO 2022 49 Raw'!T29</f>
        <v>64.635955999999993</v>
      </c>
      <c r="R39" s="31">
        <f>'AEO 2022 49 Raw'!U29</f>
        <v>65.603522999999996</v>
      </c>
      <c r="S39" s="31">
        <f>'AEO 2022 49 Raw'!V29</f>
        <v>66.636734000000004</v>
      </c>
      <c r="T39" s="31">
        <f>'AEO 2022 49 Raw'!W29</f>
        <v>67.660126000000005</v>
      </c>
      <c r="U39" s="31">
        <f>'AEO 2022 49 Raw'!X29</f>
        <v>68.821335000000005</v>
      </c>
      <c r="V39" s="31">
        <f>'AEO 2022 49 Raw'!Y29</f>
        <v>69.983635000000007</v>
      </c>
      <c r="W39" s="31">
        <f>'AEO 2022 49 Raw'!Z29</f>
        <v>71.182022000000003</v>
      </c>
      <c r="X39" s="31">
        <f>'AEO 2022 49 Raw'!AA29</f>
        <v>72.483513000000002</v>
      </c>
      <c r="Y39" s="31">
        <f>'AEO 2022 49 Raw'!AB29</f>
        <v>73.866553999999994</v>
      </c>
      <c r="Z39" s="31">
        <f>'AEO 2022 49 Raw'!AC29</f>
        <v>75.083595000000003</v>
      </c>
      <c r="AA39" s="31">
        <f>'AEO 2022 49 Raw'!AD29</f>
        <v>76.379463000000001</v>
      </c>
      <c r="AB39" s="31">
        <f>'AEO 2022 49 Raw'!AE29</f>
        <v>77.923561000000007</v>
      </c>
      <c r="AC39" s="31">
        <f>'AEO 2022 49 Raw'!AF29</f>
        <v>79.383232000000007</v>
      </c>
      <c r="AD39" s="31">
        <f>'AEO 2022 49 Raw'!AG29</f>
        <v>80.603783000000007</v>
      </c>
      <c r="AE39" s="31">
        <f>'AEO 2022 49 Raw'!AH29</f>
        <v>81.916222000000005</v>
      </c>
      <c r="AF39" s="31">
        <f>'AEO 2022 49 Raw'!AI29</f>
        <v>83.661620999999997</v>
      </c>
      <c r="AG39" s="52">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ht="15" customHeight="1">
      <c r="A50" s="8" t="s">
        <v>2064</v>
      </c>
      <c r="B50" s="28" t="s">
        <v>2065</v>
      </c>
      <c r="C50" s="31">
        <f>'AEO 2022 49 Raw'!F40</f>
        <v>175.719223</v>
      </c>
      <c r="D50" s="31">
        <f>'AEO 2022 49 Raw'!G40</f>
        <v>178.10649100000001</v>
      </c>
      <c r="E50" s="31">
        <f>'AEO 2022 49 Raw'!H40</f>
        <v>178.26217700000001</v>
      </c>
      <c r="F50" s="31">
        <f>'AEO 2022 49 Raw'!I40</f>
        <v>177.869843</v>
      </c>
      <c r="G50" s="31">
        <f>'AEO 2022 49 Raw'!J40</f>
        <v>178.24118000000001</v>
      </c>
      <c r="H50" s="31">
        <f>'AEO 2022 49 Raw'!K40</f>
        <v>178.17709400000001</v>
      </c>
      <c r="I50" s="31">
        <f>'AEO 2022 49 Raw'!L40</f>
        <v>177.76707500000001</v>
      </c>
      <c r="J50" s="31">
        <f>'AEO 2022 49 Raw'!M40</f>
        <v>177.76258899999999</v>
      </c>
      <c r="K50" s="31">
        <f>'AEO 2022 49 Raw'!N40</f>
        <v>177.35720800000001</v>
      </c>
      <c r="L50" s="31">
        <f>'AEO 2022 49 Raw'!O40</f>
        <v>177.09243799999999</v>
      </c>
      <c r="M50" s="31">
        <f>'AEO 2022 49 Raw'!P40</f>
        <v>176.61172500000001</v>
      </c>
      <c r="N50" s="31">
        <f>'AEO 2022 49 Raw'!Q40</f>
        <v>176.35041799999999</v>
      </c>
      <c r="O50" s="31">
        <f>'AEO 2022 49 Raw'!R40</f>
        <v>175.91684000000001</v>
      </c>
      <c r="P50" s="31">
        <f>'AEO 2022 49 Raw'!S40</f>
        <v>175.01602199999999</v>
      </c>
      <c r="Q50" s="31">
        <f>'AEO 2022 49 Raw'!T40</f>
        <v>174.313187</v>
      </c>
      <c r="R50" s="31">
        <f>'AEO 2022 49 Raw'!U40</f>
        <v>173.61042800000001</v>
      </c>
      <c r="S50" s="31">
        <f>'AEO 2022 49 Raw'!V40</f>
        <v>172.93768299999999</v>
      </c>
      <c r="T50" s="31">
        <f>'AEO 2022 49 Raw'!W40</f>
        <v>172.422684</v>
      </c>
      <c r="U50" s="31">
        <f>'AEO 2022 49 Raw'!X40</f>
        <v>172.106201</v>
      </c>
      <c r="V50" s="31">
        <f>'AEO 2022 49 Raw'!Y40</f>
        <v>171.847534</v>
      </c>
      <c r="W50" s="31">
        <f>'AEO 2022 49 Raw'!Z40</f>
        <v>171.565979</v>
      </c>
      <c r="X50" s="31">
        <f>'AEO 2022 49 Raw'!AA40</f>
        <v>171.53147899999999</v>
      </c>
      <c r="Y50" s="31">
        <f>'AEO 2022 49 Raw'!AB40</f>
        <v>171.51869199999999</v>
      </c>
      <c r="Z50" s="31">
        <f>'AEO 2022 49 Raw'!AC40</f>
        <v>170.96814000000001</v>
      </c>
      <c r="AA50" s="31">
        <f>'AEO 2022 49 Raw'!AD40</f>
        <v>170.503601</v>
      </c>
      <c r="AB50" s="31">
        <f>'AEO 2022 49 Raw'!AE40</f>
        <v>170.46911600000001</v>
      </c>
      <c r="AC50" s="31">
        <f>'AEO 2022 49 Raw'!AF40</f>
        <v>170.11471599999999</v>
      </c>
      <c r="AD50" s="31">
        <f>'AEO 2022 49 Raw'!AG40</f>
        <v>169.17648299999999</v>
      </c>
      <c r="AE50" s="31">
        <f>'AEO 2022 49 Raw'!AH40</f>
        <v>168.33819600000001</v>
      </c>
      <c r="AF50" s="31">
        <f>'AEO 2022 49 Raw'!AI40</f>
        <v>168.282715</v>
      </c>
      <c r="AG50" s="52">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election activeCell="N9" sqref="N9:AR9"/>
    </sheetView>
  </sheetViews>
  <sheetFormatPr defaultRowHeight="14.5"/>
  <cols>
    <col min="14" max="15" width="11.816406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election activeCell="B1" sqref="B1"/>
    </sheetView>
  </sheetViews>
  <sheetFormatPr defaultRowHeight="14.5"/>
  <cols>
    <col min="1" max="1" width="13.54296875" customWidth="1"/>
  </cols>
  <sheetData>
    <row r="1" spans="1:32" ht="58">
      <c r="A1" s="35" t="s">
        <v>3350</v>
      </c>
      <c r="B1" s="64">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63">
        <v>1472</v>
      </c>
      <c r="C51" s="63">
        <v>1425.3</v>
      </c>
      <c r="D51" s="63">
        <v>1480.6</v>
      </c>
      <c r="E51" s="63">
        <v>1511.6</v>
      </c>
      <c r="F51" s="63">
        <v>1557.1</v>
      </c>
      <c r="G51" s="63">
        <v>1583.7</v>
      </c>
      <c r="H51" s="63">
        <v>1630.4</v>
      </c>
      <c r="I51" s="63">
        <v>1646.6</v>
      </c>
      <c r="J51" s="63">
        <v>1682.1</v>
      </c>
      <c r="K51" s="63">
        <v>1749.6</v>
      </c>
      <c r="L51" s="63">
        <v>1795.6</v>
      </c>
      <c r="M51" s="63">
        <v>1766.1</v>
      </c>
      <c r="N51" s="63">
        <v>1806.5</v>
      </c>
      <c r="O51" s="63">
        <v>1816.3</v>
      </c>
      <c r="P51" s="63">
        <v>1849.8</v>
      </c>
      <c r="Q51" s="63">
        <v>1863.3</v>
      </c>
      <c r="R51" s="63">
        <v>1863.7</v>
      </c>
      <c r="S51" s="63">
        <v>1865.8</v>
      </c>
      <c r="T51" s="63">
        <v>1764.4</v>
      </c>
      <c r="U51" s="63">
        <v>1693</v>
      </c>
      <c r="V51" s="63">
        <v>1701.3</v>
      </c>
      <c r="W51" s="63">
        <v>1674.9</v>
      </c>
      <c r="X51" s="63">
        <v>1663.5</v>
      </c>
      <c r="Y51" s="63">
        <v>1673.4</v>
      </c>
      <c r="Z51" s="63">
        <v>1711.8</v>
      </c>
      <c r="AA51" s="63">
        <v>1722.5</v>
      </c>
      <c r="AB51" s="63">
        <v>1761.8</v>
      </c>
      <c r="AC51" s="63">
        <v>1784.3</v>
      </c>
      <c r="AD51" s="63">
        <v>1817.4</v>
      </c>
      <c r="AE51" s="63">
        <v>1818.5</v>
      </c>
      <c r="AF51" s="63">
        <v>1576.7</v>
      </c>
    </row>
    <row r="52" spans="1:32">
      <c r="A52" t="s">
        <v>3344</v>
      </c>
      <c r="B52" s="63">
        <v>1575.6</v>
      </c>
      <c r="C52" s="63">
        <v>1543.1</v>
      </c>
      <c r="D52" s="63">
        <v>1588.6</v>
      </c>
      <c r="E52" s="63">
        <v>1609.6</v>
      </c>
      <c r="F52" s="63">
        <v>1653.9</v>
      </c>
      <c r="G52" s="63">
        <v>1682.4</v>
      </c>
      <c r="H52" s="63">
        <v>1730.3</v>
      </c>
      <c r="I52" s="63">
        <v>1753.7</v>
      </c>
      <c r="J52" s="63">
        <v>1792.7</v>
      </c>
      <c r="K52" s="63">
        <v>1852.4</v>
      </c>
      <c r="L52" s="63">
        <v>1897.5</v>
      </c>
      <c r="M52" s="63">
        <v>1860</v>
      </c>
      <c r="N52" s="63">
        <v>1901.1</v>
      </c>
      <c r="O52" s="63">
        <v>1914.8</v>
      </c>
      <c r="P52" s="63">
        <v>1958.4</v>
      </c>
      <c r="Q52" s="63">
        <v>1976.6</v>
      </c>
      <c r="R52" s="63">
        <v>1977.9</v>
      </c>
      <c r="S52" s="63">
        <v>1981.3</v>
      </c>
      <c r="T52" s="63">
        <v>1878.8</v>
      </c>
      <c r="U52" s="63">
        <v>1799.5</v>
      </c>
      <c r="V52" s="63">
        <v>1818.4</v>
      </c>
      <c r="W52" s="63">
        <v>1786.6</v>
      </c>
      <c r="X52" s="63">
        <v>1769.4</v>
      </c>
      <c r="Y52" s="63">
        <v>1773.2</v>
      </c>
      <c r="Z52" s="63">
        <v>1815.3</v>
      </c>
      <c r="AA52" s="63">
        <v>1833.4</v>
      </c>
      <c r="AB52" s="63">
        <v>1878.5</v>
      </c>
      <c r="AC52" s="63">
        <v>1904.5</v>
      </c>
      <c r="AD52" s="63">
        <v>1939.6</v>
      </c>
      <c r="AE52" s="63">
        <v>1934.6</v>
      </c>
      <c r="AF52" s="63">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election activeCell="D3" sqref="D3:G3"/>
    </sheetView>
  </sheetViews>
  <sheetFormatPr defaultRowHeight="14.5"/>
  <cols>
    <col min="1" max="1" width="16.54296875" customWidth="1"/>
  </cols>
  <sheetData>
    <row r="1" spans="1:33" ht="72.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INDEX('AEO 2020 7'!18:18,MATCH(B$1,'AEO 2020 7'!1:1,0))/INDEX('AEO 2020 7'!18:18,MATCH($B$1,'AEO 2020 7'!1:1,0))</f>
        <v>1</v>
      </c>
      <c r="C2">
        <f>INDEX('AEO 2021 7'!18:18,MATCH(C$1,'AEO 2021 7'!1:1,0))/INDEX('AEO 2020 7'!18:18,MATCH($B$1,'AEO 2020 7'!1:1,0))</f>
        <v>0.9011288744336301</v>
      </c>
      <c r="D2">
        <f>INDEX('AEO 2022 7'!18:18,MATCH(D$1,'AEO 2022 7'!1:1,0))/INDEX('AEO 2020 7'!18:18,MATCH($B$1,'AEO 2020 7'!1:1,0))</f>
        <v>0.94185095578144951</v>
      </c>
      <c r="E2">
        <f>INDEX('AEO 2022 7'!18:18,MATCH(E$1,'AEO 2022 7'!1:1,0))/INDEX('AEO 2020 7'!18:18,MATCH($B$1,'AEO 2020 7'!1:1,0))</f>
        <v>0.97580723856058227</v>
      </c>
      <c r="F2">
        <f>INDEX('AEO 2022 7'!18:18,MATCH(F$1,'AEO 2022 7'!1:1,0))/INDEX('AEO 2020 7'!18:18,MATCH($B$1,'AEO 2020 7'!1:1,0))</f>
        <v>1.0050113524282107</v>
      </c>
      <c r="G2">
        <f>INDEX('AEO 2022 7'!18:18,MATCH(G$1,'AEO 2022 7'!1:1,0))/INDEX('AEO 2020 7'!18:18,MATCH($B$1,'AEO 2020 7'!1:1,0))</f>
        <v>1.0173869598325038</v>
      </c>
      <c r="H2">
        <f>INDEX('AEO 2022 7'!18:18,MATCH(H$1,'AEO 2022 7'!1:1,0))/INDEX('AEO 2020 7'!18:18,MATCH($B$1,'AEO 2020 7'!1:1,0))</f>
        <v>1.0270737387820588</v>
      </c>
      <c r="I2">
        <f>INDEX('AEO 2022 7'!18:18,MATCH(I$1,'AEO 2022 7'!1:1,0))/INDEX('AEO 2020 7'!18:18,MATCH($B$1,'AEO 2020 7'!1:1,0))</f>
        <v>1.034647717396213</v>
      </c>
      <c r="J2">
        <f>INDEX('AEO 2022 7'!18:18,MATCH(J$1,'AEO 2022 7'!1:1,0))/INDEX('AEO 2020 7'!18:18,MATCH($B$1,'AEO 2020 7'!1:1,0))</f>
        <v>1.0399945768441294</v>
      </c>
      <c r="K2">
        <f>INDEX('AEO 2022 7'!18:18,MATCH(K$1,'AEO 2022 7'!1:1,0))/INDEX('AEO 2020 7'!18:18,MATCH($B$1,'AEO 2020 7'!1:1,0))</f>
        <v>1.0445392821200561</v>
      </c>
      <c r="L2">
        <f>INDEX('AEO 2022 7'!18:18,MATCH(L$1,'AEO 2022 7'!1:1,0))/INDEX('AEO 2020 7'!18:18,MATCH($B$1,'AEO 2020 7'!1:1,0))</f>
        <v>1.0487617863851963</v>
      </c>
      <c r="M2">
        <f>INDEX('AEO 2022 7'!18:18,MATCH(M$1,'AEO 2022 7'!1:1,0))/INDEX('AEO 2020 7'!18:18,MATCH($B$1,'AEO 2020 7'!1:1,0))</f>
        <v>1.0536522089696632</v>
      </c>
      <c r="N2">
        <f>INDEX('AEO 2022 7'!18:18,MATCH(N$1,'AEO 2022 7'!1:1,0))/INDEX('AEO 2020 7'!18:18,MATCH($B$1,'AEO 2020 7'!1:1,0))</f>
        <v>1.0591346438864642</v>
      </c>
      <c r="O2">
        <f>INDEX('AEO 2022 7'!18:18,MATCH(O$1,'AEO 2022 7'!1:1,0))/INDEX('AEO 2020 7'!18:18,MATCH($B$1,'AEO 2020 7'!1:1,0))</f>
        <v>1.0624408427721999</v>
      </c>
      <c r="P2">
        <f>INDEX('AEO 2022 7'!18:18,MATCH(P$1,'AEO 2022 7'!1:1,0))/INDEX('AEO 2020 7'!18:18,MATCH($B$1,'AEO 2020 7'!1:1,0))</f>
        <v>1.0660230461335944</v>
      </c>
      <c r="Q2">
        <f>INDEX('AEO 2022 7'!18:18,MATCH(Q$1,'AEO 2022 7'!1:1,0))/INDEX('AEO 2020 7'!18:18,MATCH($B$1,'AEO 2020 7'!1:1,0))</f>
        <v>1.0682665680572014</v>
      </c>
      <c r="R2">
        <f>INDEX('AEO 2022 7'!18:18,MATCH(R$1,'AEO 2022 7'!1:1,0))/INDEX('AEO 2020 7'!18:18,MATCH($B$1,'AEO 2020 7'!1:1,0))</f>
        <v>1.0695916082392265</v>
      </c>
      <c r="S2">
        <f>INDEX('AEO 2022 7'!18:18,MATCH(S$1,'AEO 2022 7'!1:1,0))/INDEX('AEO 2020 7'!18:18,MATCH($B$1,'AEO 2020 7'!1:1,0))</f>
        <v>1.0709939769792054</v>
      </c>
      <c r="T2">
        <f>INDEX('AEO 2022 7'!18:18,MATCH(T$1,'AEO 2022 7'!1:1,0))/INDEX('AEO 2020 7'!18:18,MATCH($B$1,'AEO 2020 7'!1:1,0))</f>
        <v>1.0729401534632121</v>
      </c>
      <c r="U2">
        <f>INDEX('AEO 2022 7'!18:18,MATCH(U$1,'AEO 2022 7'!1:1,0))/INDEX('AEO 2020 7'!18:18,MATCH($B$1,'AEO 2020 7'!1:1,0))</f>
        <v>1.0754913144127818</v>
      </c>
      <c r="V2">
        <f>INDEX('AEO 2022 7'!18:18,MATCH(V$1,'AEO 2022 7'!1:1,0))/INDEX('AEO 2020 7'!18:18,MATCH($B$1,'AEO 2020 7'!1:1,0))</f>
        <v>1.0795574884128905</v>
      </c>
      <c r="W2">
        <f>INDEX('AEO 2022 7'!18:18,MATCH(W$1,'AEO 2022 7'!1:1,0))/INDEX('AEO 2020 7'!18:18,MATCH($B$1,'AEO 2020 7'!1:1,0))</f>
        <v>1.0841878070943785</v>
      </c>
      <c r="X2">
        <f>INDEX('AEO 2022 7'!18:18,MATCH(X$1,'AEO 2022 7'!1:1,0))/INDEX('AEO 2020 7'!18:18,MATCH($B$1,'AEO 2020 7'!1:1,0))</f>
        <v>1.0887597945390428</v>
      </c>
      <c r="Y2">
        <f>INDEX('AEO 2022 7'!18:18,MATCH(Y$1,'AEO 2022 7'!1:1,0))/INDEX('AEO 2020 7'!18:18,MATCH($B$1,'AEO 2020 7'!1:1,0))</f>
        <v>1.0938518228518193</v>
      </c>
      <c r="Z2">
        <f>INDEX('AEO 2022 7'!18:18,MATCH(Z$1,'AEO 2022 7'!1:1,0))/INDEX('AEO 2020 7'!18:18,MATCH($B$1,'AEO 2020 7'!1:1,0))</f>
        <v>1.0989686227526771</v>
      </c>
      <c r="AA2">
        <f>INDEX('AEO 2022 7'!18:18,MATCH(AA$1,'AEO 2022 7'!1:1,0))/INDEX('AEO 2020 7'!18:18,MATCH($B$1,'AEO 2020 7'!1:1,0))</f>
        <v>1.1043068624489312</v>
      </c>
      <c r="AB2">
        <f>INDEX('AEO 2022 7'!18:18,MATCH(AB$1,'AEO 2022 7'!1:1,0))/INDEX('AEO 2020 7'!18:18,MATCH($B$1,'AEO 2020 7'!1:1,0))</f>
        <v>1.1103839042618273</v>
      </c>
      <c r="AC2">
        <f>INDEX('AEO 2022 7'!18:18,MATCH(AC$1,'AEO 2022 7'!1:1,0))/INDEX('AEO 2020 7'!18:18,MATCH($B$1,'AEO 2020 7'!1:1,0))</f>
        <v>1.1178023060593771</v>
      </c>
      <c r="AD2">
        <f>INDEX('AEO 2022 7'!18:18,MATCH(AD$1,'AEO 2022 7'!1:1,0))/INDEX('AEO 2020 7'!18:18,MATCH($B$1,'AEO 2020 7'!1:1,0))</f>
        <v>1.1261511566767834</v>
      </c>
      <c r="AE2">
        <f>INDEX('AEO 2022 7'!18:18,MATCH(AE$1,'AEO 2022 7'!1:1,0))/INDEX('AEO 2020 7'!18:18,MATCH($B$1,'AEO 2020 7'!1:1,0))</f>
        <v>1.1346569230414387</v>
      </c>
      <c r="AF2">
        <f>INDEX('AEO 2022 7'!18:18,MATCH(AF$1,'AEO 2022 7'!1:1,0))/INDEX('AEO 2020 7'!18:18,MATCH($B$1,'AEO 2020 7'!1:1,0))</f>
        <v>1.1436476647569738</v>
      </c>
      <c r="AG2">
        <f>INDEX('AEO 2022 7'!18:18,MATCH(AG$1,'AEO 2022 7'!1:1,0))/INDEX('AEO 2020 7'!18:18,MATCH($B$1,'AEO 2020 7'!1:1,0))</f>
        <v>1.1542612102957182</v>
      </c>
    </row>
    <row r="3" spans="1:33">
      <c r="A3" t="s">
        <v>133</v>
      </c>
      <c r="B3">
        <f>INDEX('AEO 2020 7'!22:22,MATCH(B$1,'AEO 2020 7'!1:1,0))/INDEX('AEO 2020 7'!22:22,MATCH(B$1,'AEO 2020 7'!1:1,0))</f>
        <v>1</v>
      </c>
      <c r="C3" s="65">
        <f>1-'bus correction'!B1</f>
        <v>0.81578947368421051</v>
      </c>
      <c r="D3" s="12">
        <f>($H$3-$C$3)/5+C3</f>
        <v>0.8380574074285686</v>
      </c>
      <c r="E3" s="12">
        <f t="shared" ref="E3:G3" si="0">($H$3-$C$3)/5+D3</f>
        <v>0.86032534117292669</v>
      </c>
      <c r="F3" s="12">
        <f t="shared" si="0"/>
        <v>0.88259327491728479</v>
      </c>
      <c r="G3" s="12">
        <f t="shared" si="0"/>
        <v>0.90486120866164288</v>
      </c>
      <c r="H3">
        <f>INDEX('AEO 2022 7'!22:22,MATCH(H$1,'AEO 2022 7'!1:1,0))/INDEX('AEO 2020 7'!22:22,MATCH($B$1,'AEO 2020 7'!1:1,0))</f>
        <v>0.92712914240600097</v>
      </c>
      <c r="I3">
        <f>INDEX('AEO 2022 7'!22:22,MATCH(I$1,'AEO 2022 7'!1:1,0))/INDEX('AEO 2020 7'!22:22,MATCH($B$1,'AEO 2020 7'!1:1,0))</f>
        <v>0.94056356754114889</v>
      </c>
      <c r="J3">
        <f>INDEX('AEO 2022 7'!22:22,MATCH(J$1,'AEO 2022 7'!1:1,0))/INDEX('AEO 2020 7'!22:22,MATCH($B$1,'AEO 2020 7'!1:1,0))</f>
        <v>0.94992265672548992</v>
      </c>
      <c r="K3">
        <f>INDEX('AEO 2022 7'!22:22,MATCH(K$1,'AEO 2022 7'!1:1,0))/INDEX('AEO 2020 7'!22:22,MATCH($B$1,'AEO 2020 7'!1:1,0))</f>
        <v>0.95660247014987787</v>
      </c>
      <c r="L3">
        <f>INDEX('AEO 2022 7'!22:22,MATCH(L$1,'AEO 2022 7'!1:1,0))/INDEX('AEO 2020 7'!22:22,MATCH($B$1,'AEO 2020 7'!1:1,0))</f>
        <v>0.96129327160338018</v>
      </c>
      <c r="M3">
        <f>INDEX('AEO 2022 7'!22:22,MATCH(M$1,'AEO 2022 7'!1:1,0))/INDEX('AEO 2020 7'!22:22,MATCH($B$1,'AEO 2020 7'!1:1,0))</f>
        <v>0.96472917690515192</v>
      </c>
      <c r="N3">
        <f>INDEX('AEO 2022 7'!22:22,MATCH(N$1,'AEO 2022 7'!1:1,0))/INDEX('AEO 2020 7'!22:22,MATCH($B$1,'AEO 2020 7'!1:1,0))</f>
        <v>0.96692121687513288</v>
      </c>
      <c r="O3">
        <f>INDEX('AEO 2022 7'!22:22,MATCH(O$1,'AEO 2022 7'!1:1,0))/INDEX('AEO 2020 7'!22:22,MATCH($B$1,'AEO 2020 7'!1:1,0))</f>
        <v>0.96897304455922084</v>
      </c>
      <c r="P3">
        <f>INDEX('AEO 2022 7'!22:22,MATCH(P$1,'AEO 2022 7'!1:1,0))/INDEX('AEO 2020 7'!22:22,MATCH($B$1,'AEO 2020 7'!1:1,0))</f>
        <v>0.97008983179969721</v>
      </c>
      <c r="Q3">
        <f>INDEX('AEO 2022 7'!22:22,MATCH(Q$1,'AEO 2022 7'!1:1,0))/INDEX('AEO 2020 7'!22:22,MATCH($B$1,'AEO 2020 7'!1:1,0))</f>
        <v>0.9707696310619971</v>
      </c>
      <c r="R3">
        <f>INDEX('AEO 2022 7'!22:22,MATCH(R$1,'AEO 2022 7'!1:1,0))/INDEX('AEO 2020 7'!22:22,MATCH($B$1,'AEO 2020 7'!1:1,0))</f>
        <v>0.97099400688604875</v>
      </c>
      <c r="S3">
        <f>INDEX('AEO 2022 7'!22:22,MATCH(S$1,'AEO 2022 7'!1:1,0))/INDEX('AEO 2020 7'!22:22,MATCH($B$1,'AEO 2020 7'!1:1,0))</f>
        <v>0.97116138220913562</v>
      </c>
      <c r="T3">
        <f>INDEX('AEO 2022 7'!22:22,MATCH(T$1,'AEO 2022 7'!1:1,0))/INDEX('AEO 2020 7'!22:22,MATCH($B$1,'AEO 2020 7'!1:1,0))</f>
        <v>0.97167490066456352</v>
      </c>
      <c r="U3">
        <f>INDEX('AEO 2022 7'!22:22,MATCH(U$1,'AEO 2022 7'!1:1,0))/INDEX('AEO 2020 7'!22:22,MATCH($B$1,'AEO 2020 7'!1:1,0))</f>
        <v>0.97183043617746512</v>
      </c>
      <c r="V3">
        <f>INDEX('AEO 2022 7'!22:22,MATCH(V$1,'AEO 2022 7'!1:1,0))/INDEX('AEO 2020 7'!22:22,MATCH($B$1,'AEO 2020 7'!1:1,0))</f>
        <v>0.97074080721541633</v>
      </c>
      <c r="W3">
        <f>INDEX('AEO 2022 7'!22:22,MATCH(W$1,'AEO 2022 7'!1:1,0))/INDEX('AEO 2020 7'!22:22,MATCH($B$1,'AEO 2020 7'!1:1,0))</f>
        <v>0.96979901408263569</v>
      </c>
      <c r="X3">
        <f>INDEX('AEO 2022 7'!22:22,MATCH(X$1,'AEO 2022 7'!1:1,0))/INDEX('AEO 2020 7'!22:22,MATCH($B$1,'AEO 2020 7'!1:1,0))</f>
        <v>0.96833695456402413</v>
      </c>
      <c r="Y3">
        <f>INDEX('AEO 2022 7'!22:22,MATCH(Y$1,'AEO 2022 7'!1:1,0))/INDEX('AEO 2020 7'!22:22,MATCH($B$1,'AEO 2020 7'!1:1,0))</f>
        <v>0.96675391769230445</v>
      </c>
      <c r="Z3">
        <f>INDEX('AEO 2022 7'!22:22,MATCH(Z$1,'AEO 2022 7'!1:1,0))/INDEX('AEO 2020 7'!22:22,MATCH($B$1,'AEO 2020 7'!1:1,0))</f>
        <v>0.96504344582180901</v>
      </c>
      <c r="AA3">
        <f>INDEX('AEO 2022 7'!22:22,MATCH(AA$1,'AEO 2022 7'!1:1,0))/INDEX('AEO 2020 7'!22:22,MATCH($B$1,'AEO 2020 7'!1:1,0))</f>
        <v>0.9631263863951367</v>
      </c>
      <c r="AB3">
        <f>INDEX('AEO 2022 7'!22:22,MATCH(AB$1,'AEO 2022 7'!1:1,0))/INDEX('AEO 2020 7'!22:22,MATCH($B$1,'AEO 2020 7'!1:1,0))</f>
        <v>0.96119756805730372</v>
      </c>
      <c r="AC3">
        <f>INDEX('AEO 2022 7'!22:22,MATCH(AC$1,'AEO 2022 7'!1:1,0))/INDEX('AEO 2020 7'!22:22,MATCH($B$1,'AEO 2020 7'!1:1,0))</f>
        <v>0.95931311569630284</v>
      </c>
      <c r="AD3">
        <f>INDEX('AEO 2022 7'!22:22,MATCH(AD$1,'AEO 2022 7'!1:1,0))/INDEX('AEO 2020 7'!22:22,MATCH($B$1,'AEO 2020 7'!1:1,0))</f>
        <v>0.95731807436870298</v>
      </c>
      <c r="AE3">
        <f>INDEX('AEO 2022 7'!22:22,MATCH(AE$1,'AEO 2022 7'!1:1,0))/INDEX('AEO 2020 7'!22:22,MATCH($B$1,'AEO 2020 7'!1:1,0))</f>
        <v>0.95517954672409766</v>
      </c>
      <c r="AF3">
        <f>INDEX('AEO 2022 7'!22:22,MATCH(AF$1,'AEO 2022 7'!1:1,0))/INDEX('AEO 2020 7'!22:22,MATCH($B$1,'AEO 2020 7'!1:1,0))</f>
        <v>0.95295156379337309</v>
      </c>
      <c r="AG3">
        <f>INDEX('AEO 2022 7'!22:22,MATCH(AG$1,'AEO 2022 7'!1:1,0))/INDEX('AEO 2020 7'!22:22,MATCH($B$1,'AEO 2020 7'!1:1,0))</f>
        <v>0.95056949201465712</v>
      </c>
    </row>
    <row r="4" spans="1:33">
      <c r="A4" t="s">
        <v>131</v>
      </c>
      <c r="B4">
        <f>SUM(INDEX('AEO 2020 47'!41:41,MATCH(B$1,'AEO 2020 47'!1:1,0)),INDEX('AEO 2020 47'!55:55,MATCH(B1,'AEO 2020 47'!1:1,0)))/SUM(INDEX('AEO 2020 47'!41:41,MATCH(B$1,'AEO 2020 47'!1:1,0)),INDEX('AEO 2020 47'!55:55,MATCH(B1,'AEO 2020 47'!1:1,0)))</f>
        <v>1</v>
      </c>
      <c r="C4">
        <f>SUM(INDEX('AEO 2021 47'!41:41,MATCH(C$1,'AEO 2021 47'!1:1,0)),INDEX('AEO 2021 47'!55:55,MATCH(C1,'AEO 2021 47'!1:1,0)))/SUM(INDEX('AEO 2020 47'!41:41,MATCH($B$1,'AEO 2020 47'!1:1,0)),INDEX('AEO 2020 47'!55:55,MATCH($B$1,'AEO 2020 47'!1:1,0)))/'aircraft calibration'!N9</f>
        <v>0.58434443483058296</v>
      </c>
      <c r="D4">
        <f>SUM(INDEX('AEO 2022 47'!45:45,MATCH(D1,'AEO 2022 47'!13:13,0)),INDEX('AEO 2022 47'!59:59,MATCH(D1,'AEO 2022 47'!13:13,0)))/SUM(INDEX('AEO 2020 47'!41:41,MATCH($B$1,'AEO 2020 47'!1:1,0)),INDEX('AEO 2020 47'!55:55,MATCH($B$1,'AEO 2020 47'!1:1,0)))/'aircraft calibration'!O9</f>
        <v>0.78468134571861559</v>
      </c>
      <c r="E4">
        <f>SUM(INDEX('AEO 2022 47'!45:45,MATCH(E1,'AEO 2022 47'!13:13,0)),INDEX('AEO 2022 47'!59:59,MATCH(E1,'AEO 2022 47'!13:13,0)))/SUM(INDEX('AEO 2020 47'!41:41,MATCH($B$1,'AEO 2020 47'!1:1,0)),INDEX('AEO 2020 47'!55:55,MATCH($B$1,'AEO 2020 47'!1:1,0)))/'aircraft calibration'!P9</f>
        <v>0.97160268705936637</v>
      </c>
      <c r="F4">
        <f>SUM(INDEX('AEO 2022 47'!45:45,MATCH(F1,'AEO 2022 47'!13:13,0)),INDEX('AEO 2022 47'!59:59,MATCH(F1,'AEO 2022 47'!13:13,0)))/SUM(INDEX('AEO 2020 47'!41:41,MATCH($B$1,'AEO 2020 47'!1:1,0)),INDEX('AEO 2020 47'!55:55,MATCH($B$1,'AEO 2020 47'!1:1,0)))/'aircraft calibration'!Q9</f>
        <v>1.1070327384542122</v>
      </c>
      <c r="G4">
        <f>SUM(INDEX('AEO 2022 47'!45:45,MATCH(G1,'AEO 2022 47'!13:13,0)),INDEX('AEO 2022 47'!59:59,MATCH(G1,'AEO 2022 47'!13:13,0)))/SUM(INDEX('AEO 2020 47'!41:41,MATCH($B$1,'AEO 2020 47'!1:1,0)),INDEX('AEO 2020 47'!55:55,MATCH($B$1,'AEO 2020 47'!1:1,0)))/'aircraft calibration'!R9</f>
        <v>1.1486272758100493</v>
      </c>
      <c r="H4">
        <f>SUM(INDEX('AEO 2022 47'!45:45,MATCH(H1,'AEO 2022 47'!13:13,0)),INDEX('AEO 2022 47'!59:59,MATCH(H1,'AEO 2022 47'!13:13,0)))/SUM(INDEX('AEO 2020 47'!41:41,MATCH($B$1,'AEO 2020 47'!1:1,0)),INDEX('AEO 2020 47'!55:55,MATCH($B$1,'AEO 2020 47'!1:1,0)))/'aircraft calibration'!S9</f>
        <v>1.179638978160392</v>
      </c>
      <c r="I4">
        <f>SUM(INDEX('AEO 2022 47'!45:45,MATCH(I1,'AEO 2022 47'!13:13,0)),INDEX('AEO 2022 47'!59:59,MATCH(I1,'AEO 2022 47'!13:13,0)))/SUM(INDEX('AEO 2020 47'!41:41,MATCH($B$1,'AEO 2020 47'!1:1,0)),INDEX('AEO 2020 47'!55:55,MATCH($B$1,'AEO 2020 47'!1:1,0)))/'aircraft calibration'!T9</f>
        <v>1.1981255214920665</v>
      </c>
      <c r="J4">
        <f>SUM(INDEX('AEO 2022 47'!45:45,MATCH(J1,'AEO 2022 47'!13:13,0)),INDEX('AEO 2022 47'!59:59,MATCH(J1,'AEO 2022 47'!13:13,0)))/SUM(INDEX('AEO 2020 47'!41:41,MATCH($B$1,'AEO 2020 47'!1:1,0)),INDEX('AEO 2020 47'!55:55,MATCH($B$1,'AEO 2020 47'!1:1,0)))/'aircraft calibration'!U9</f>
        <v>1.2136879738727104</v>
      </c>
      <c r="K4">
        <f>SUM(INDEX('AEO 2022 47'!45:45,MATCH(K1,'AEO 2022 47'!13:13,0)),INDEX('AEO 2022 47'!59:59,MATCH(K1,'AEO 2022 47'!13:13,0)))/SUM(INDEX('AEO 2020 47'!41:41,MATCH($B$1,'AEO 2020 47'!1:1,0)),INDEX('AEO 2020 47'!55:55,MATCH($B$1,'AEO 2020 47'!1:1,0)))/'aircraft calibration'!V9</f>
        <v>1.2355953368628565</v>
      </c>
      <c r="L4">
        <f>SUM(INDEX('AEO 2022 47'!45:45,MATCH(L1,'AEO 2022 47'!13:13,0)),INDEX('AEO 2022 47'!59:59,MATCH(L1,'AEO 2022 47'!13:13,0)))/SUM(INDEX('AEO 2020 47'!41:41,MATCH($B$1,'AEO 2020 47'!1:1,0)),INDEX('AEO 2020 47'!55:55,MATCH($B$1,'AEO 2020 47'!1:1,0)))/'aircraft calibration'!W9</f>
        <v>1.2548520968730004</v>
      </c>
      <c r="M4">
        <f>SUM(INDEX('AEO 2022 47'!45:45,MATCH(M1,'AEO 2022 47'!13:13,0)),INDEX('AEO 2022 47'!59:59,MATCH(M1,'AEO 2022 47'!13:13,0)))/SUM(INDEX('AEO 2020 47'!41:41,MATCH($B$1,'AEO 2020 47'!1:1,0)),INDEX('AEO 2020 47'!55:55,MATCH($B$1,'AEO 2020 47'!1:1,0)))/'aircraft calibration'!X9</f>
        <v>1.2743471697460291</v>
      </c>
      <c r="N4">
        <f>SUM(INDEX('AEO 2022 47'!45:45,MATCH(N1,'AEO 2022 47'!13:13,0)),INDEX('AEO 2022 47'!59:59,MATCH(N1,'AEO 2022 47'!13:13,0)))/SUM(INDEX('AEO 2020 47'!41:41,MATCH($B$1,'AEO 2020 47'!1:1,0)),INDEX('AEO 2020 47'!55:55,MATCH($B$1,'AEO 2020 47'!1:1,0)))/'aircraft calibration'!Y9</f>
        <v>1.2904985697468578</v>
      </c>
      <c r="O4">
        <f>SUM(INDEX('AEO 2022 47'!45:45,MATCH(O1,'AEO 2022 47'!13:13,0)),INDEX('AEO 2022 47'!59:59,MATCH(O1,'AEO 2022 47'!13:13,0)))/SUM(INDEX('AEO 2020 47'!41:41,MATCH($B$1,'AEO 2020 47'!1:1,0)),INDEX('AEO 2020 47'!55:55,MATCH($B$1,'AEO 2020 47'!1:1,0)))/'aircraft calibration'!Z9</f>
        <v>1.3116628224577005</v>
      </c>
      <c r="P4">
        <f>SUM(INDEX('AEO 2022 47'!45:45,MATCH(P1,'AEO 2022 47'!13:13,0)),INDEX('AEO 2022 47'!59:59,MATCH(P1,'AEO 2022 47'!13:13,0)))/SUM(INDEX('AEO 2020 47'!41:41,MATCH($B$1,'AEO 2020 47'!1:1,0)),INDEX('AEO 2020 47'!55:55,MATCH($B$1,'AEO 2020 47'!1:1,0)))/'aircraft calibration'!AA9</f>
        <v>1.324692661231186</v>
      </c>
      <c r="Q4">
        <f>SUM(INDEX('AEO 2022 47'!45:45,MATCH(Q1,'AEO 2022 47'!13:13,0)),INDEX('AEO 2022 47'!59:59,MATCH(Q1,'AEO 2022 47'!13:13,0)))/SUM(INDEX('AEO 2020 47'!41:41,MATCH($B$1,'AEO 2020 47'!1:1,0)),INDEX('AEO 2020 47'!55:55,MATCH($B$1,'AEO 2020 47'!1:1,0)))/'aircraft calibration'!AB9</f>
        <v>1.3250780526742871</v>
      </c>
      <c r="R4">
        <f>SUM(INDEX('AEO 2022 47'!45:45,MATCH(R1,'AEO 2022 47'!13:13,0)),INDEX('AEO 2022 47'!59:59,MATCH(R1,'AEO 2022 47'!13:13,0)))/SUM(INDEX('AEO 2020 47'!41:41,MATCH($B$1,'AEO 2020 47'!1:1,0)),INDEX('AEO 2020 47'!55:55,MATCH($B$1,'AEO 2020 47'!1:1,0)))/'aircraft calibration'!AC9</f>
        <v>1.3301064477473827</v>
      </c>
      <c r="S4">
        <f>SUM(INDEX('AEO 2022 47'!45:45,MATCH(S1,'AEO 2022 47'!13:13,0)),INDEX('AEO 2022 47'!59:59,MATCH(S1,'AEO 2022 47'!13:13,0)))/SUM(INDEX('AEO 2020 47'!41:41,MATCH($B$1,'AEO 2020 47'!1:1,0)),INDEX('AEO 2020 47'!55:55,MATCH($B$1,'AEO 2020 47'!1:1,0)))/'aircraft calibration'!AD9</f>
        <v>1.3364656846011096</v>
      </c>
      <c r="T4">
        <f>SUM(INDEX('AEO 2022 47'!45:45,MATCH(T1,'AEO 2022 47'!13:13,0)),INDEX('AEO 2022 47'!59:59,MATCH(T1,'AEO 2022 47'!13:13,0)))/SUM(INDEX('AEO 2020 47'!41:41,MATCH($B$1,'AEO 2020 47'!1:1,0)),INDEX('AEO 2020 47'!55:55,MATCH($B$1,'AEO 2020 47'!1:1,0)))/'aircraft calibration'!AE9</f>
        <v>1.3467590106415401</v>
      </c>
      <c r="U4">
        <f>SUM(INDEX('AEO 2022 47'!45:45,MATCH(U1,'AEO 2022 47'!13:13,0)),INDEX('AEO 2022 47'!59:59,MATCH(U1,'AEO 2022 47'!13:13,0)))/SUM(INDEX('AEO 2020 47'!41:41,MATCH($B$1,'AEO 2020 47'!1:1,0)),INDEX('AEO 2020 47'!55:55,MATCH($B$1,'AEO 2020 47'!1:1,0)))/'aircraft calibration'!AF9</f>
        <v>1.3585969609882078</v>
      </c>
      <c r="V4">
        <f>SUM(INDEX('AEO 2022 47'!45:45,MATCH(V1,'AEO 2022 47'!13:13,0)),INDEX('AEO 2022 47'!59:59,MATCH(V1,'AEO 2022 47'!13:13,0)))/SUM(INDEX('AEO 2020 47'!41:41,MATCH($B$1,'AEO 2020 47'!1:1,0)),INDEX('AEO 2020 47'!55:55,MATCH($B$1,'AEO 2020 47'!1:1,0)))/'aircraft calibration'!AG9</f>
        <v>1.3752922233447593</v>
      </c>
      <c r="W4">
        <f>SUM(INDEX('AEO 2022 47'!45:45,MATCH(W1,'AEO 2022 47'!13:13,0)),INDEX('AEO 2022 47'!59:59,MATCH(W1,'AEO 2022 47'!13:13,0)))/SUM(INDEX('AEO 2020 47'!41:41,MATCH($B$1,'AEO 2020 47'!1:1,0)),INDEX('AEO 2020 47'!55:55,MATCH($B$1,'AEO 2020 47'!1:1,0)))/'aircraft calibration'!AH9</f>
        <v>1.3931995213453749</v>
      </c>
      <c r="X4">
        <f>SUM(INDEX('AEO 2022 47'!45:45,MATCH(X1,'AEO 2022 47'!13:13,0)),INDEX('AEO 2022 47'!59:59,MATCH(X1,'AEO 2022 47'!13:13,0)))/SUM(INDEX('AEO 2020 47'!41:41,MATCH($B$1,'AEO 2020 47'!1:1,0)),INDEX('AEO 2020 47'!55:55,MATCH($B$1,'AEO 2020 47'!1:1,0)))/'aircraft calibration'!AI9</f>
        <v>1.4083703896802926</v>
      </c>
      <c r="Y4">
        <f>SUM(INDEX('AEO 2022 47'!45:45,MATCH(Y1,'AEO 2022 47'!13:13,0)),INDEX('AEO 2022 47'!59:59,MATCH(Y1,'AEO 2022 47'!13:13,0)))/SUM(INDEX('AEO 2020 47'!41:41,MATCH($B$1,'AEO 2020 47'!1:1,0)),INDEX('AEO 2020 47'!55:55,MATCH($B$1,'AEO 2020 47'!1:1,0)))/'aircraft calibration'!AJ9</f>
        <v>1.4259959489413661</v>
      </c>
      <c r="Z4">
        <f>SUM(INDEX('AEO 2022 47'!45:45,MATCH(Z1,'AEO 2022 47'!13:13,0)),INDEX('AEO 2022 47'!59:59,MATCH(Z1,'AEO 2022 47'!13:13,0)))/SUM(INDEX('AEO 2020 47'!41:41,MATCH($B$1,'AEO 2020 47'!1:1,0)),INDEX('AEO 2020 47'!55:55,MATCH($B$1,'AEO 2020 47'!1:1,0)))/'aircraft calibration'!AK9</f>
        <v>1.4442706074958402</v>
      </c>
      <c r="AA4">
        <f>SUM(INDEX('AEO 2022 47'!45:45,MATCH(AA1,'AEO 2022 47'!13:13,0)),INDEX('AEO 2022 47'!59:59,MATCH(AA1,'AEO 2022 47'!13:13,0)))/SUM(INDEX('AEO 2020 47'!41:41,MATCH($B$1,'AEO 2020 47'!1:1,0)),INDEX('AEO 2020 47'!55:55,MATCH($B$1,'AEO 2020 47'!1:1,0)))/'aircraft calibration'!AL9</f>
        <v>1.4562527043974669</v>
      </c>
      <c r="AB4">
        <f>SUM(INDEX('AEO 2022 47'!45:45,MATCH(AB1,'AEO 2022 47'!13:13,0)),INDEX('AEO 2022 47'!59:59,MATCH(AB1,'AEO 2022 47'!13:13,0)))/SUM(INDEX('AEO 2020 47'!41:41,MATCH($B$1,'AEO 2020 47'!1:1,0)),INDEX('AEO 2020 47'!55:55,MATCH($B$1,'AEO 2020 47'!1:1,0)))/'aircraft calibration'!AM9</f>
        <v>1.4740556752394678</v>
      </c>
      <c r="AC4">
        <f>SUM(INDEX('AEO 2022 47'!45:45,MATCH(AC1,'AEO 2022 47'!13:13,0)),INDEX('AEO 2022 47'!59:59,MATCH(AC1,'AEO 2022 47'!13:13,0)))/SUM(INDEX('AEO 2020 47'!41:41,MATCH($B$1,'AEO 2020 47'!1:1,0)),INDEX('AEO 2020 47'!55:55,MATCH($B$1,'AEO 2020 47'!1:1,0)))/'aircraft calibration'!AN9</f>
        <v>1.4948442976459269</v>
      </c>
      <c r="AD4">
        <f>SUM(INDEX('AEO 2022 47'!45:45,MATCH(AD1,'AEO 2022 47'!13:13,0)),INDEX('AEO 2022 47'!59:59,MATCH(AD1,'AEO 2022 47'!13:13,0)))/SUM(INDEX('AEO 2020 47'!41:41,MATCH($B$1,'AEO 2020 47'!1:1,0)),INDEX('AEO 2020 47'!55:55,MATCH($B$1,'AEO 2020 47'!1:1,0)))/'aircraft calibration'!AO9</f>
        <v>1.5170390829667917</v>
      </c>
      <c r="AE4">
        <f>SUM(INDEX('AEO 2022 47'!45:45,MATCH(AE1,'AEO 2022 47'!13:13,0)),INDEX('AEO 2022 47'!59:59,MATCH(AE1,'AEO 2022 47'!13:13,0)))/SUM(INDEX('AEO 2020 47'!41:41,MATCH($B$1,'AEO 2020 47'!1:1,0)),INDEX('AEO 2020 47'!55:55,MATCH($B$1,'AEO 2020 47'!1:1,0)))/'aircraft calibration'!AP9</f>
        <v>1.538536684782621</v>
      </c>
      <c r="AF4">
        <f>SUM(INDEX('AEO 2022 47'!45:45,MATCH(AF1,'AEO 2022 47'!13:13,0)),INDEX('AEO 2022 47'!59:59,MATCH(AF1,'AEO 2022 47'!13:13,0)))/SUM(INDEX('AEO 2020 47'!41:41,MATCH($B$1,'AEO 2020 47'!1:1,0)),INDEX('AEO 2020 47'!55:55,MATCH($B$1,'AEO 2020 47'!1:1,0)))/'aircraft calibration'!AQ9</f>
        <v>1.5598142325578639</v>
      </c>
      <c r="AG4">
        <f>SUM(INDEX('AEO 2022 47'!45:45,MATCH(AG1,'AEO 2022 47'!13:13,0)),INDEX('AEO 2022 47'!59:59,MATCH(AG1,'AEO 2022 47'!13:13,0)))/SUM(INDEX('AEO 2020 47'!41:41,MATCH($B$1,'AEO 2020 47'!1:1,0)),INDEX('AEO 2020 47'!55:55,MATCH($B$1,'AEO 2020 47'!1:1,0)))/'aircraft calibration'!AR9</f>
        <v>1.5901567391853617</v>
      </c>
    </row>
    <row r="5" spans="1:33">
      <c r="A5" t="s">
        <v>136</v>
      </c>
      <c r="B5">
        <f>INDEX('AEO 2020 7'!23:23,MATCH(B$1,'AEO 2020 7'!1:1,0))/INDEX('AEO 2020 7'!23:23,MATCH($B$1,'AEO 2020 7'!1:1,0))</f>
        <v>1</v>
      </c>
      <c r="C5">
        <f>INDEX('AEO 2021 7'!23:23,MATCH(C$1,'AEO 2021 7'!1:1,0))/INDEX('AEO 2020 7'!23:23,MATCH($B$1,'AEO 2020 7'!1:1,0))</f>
        <v>0.60504622187576185</v>
      </c>
      <c r="D5">
        <f>INDEX('AEO 2022 7'!23:23,MATCH(D$1,'AEO 2022 7'!1:1,0))/INDEX('AEO 2020 7'!23:23,MATCH($B$1,'AEO 2020 7'!1:1,0))</f>
        <v>0.71001253237222572</v>
      </c>
      <c r="E5">
        <f>INDEX('AEO 2022 7'!23:23,MATCH(E$1,'AEO 2022 7'!1:1,0))/INDEX('AEO 2020 7'!23:23,MATCH($B$1,'AEO 2020 7'!1:1,0))</f>
        <v>0.77981824789188303</v>
      </c>
      <c r="F5">
        <f>INDEX('AEO 2022 7'!23:23,MATCH(F$1,'AEO 2022 7'!1:1,0))/INDEX('AEO 2020 7'!23:23,MATCH($B$1,'AEO 2020 7'!1:1,0))</f>
        <v>0.83650676976349181</v>
      </c>
      <c r="G5">
        <f>INDEX('AEO 2022 7'!23:23,MATCH(G$1,'AEO 2022 7'!1:1,0))/INDEX('AEO 2020 7'!23:23,MATCH($B$1,'AEO 2020 7'!1:1,0))</f>
        <v>0.88217522651289959</v>
      </c>
      <c r="H5">
        <f>INDEX('AEO 2022 7'!23:23,MATCH(H$1,'AEO 2022 7'!1:1,0))/INDEX('AEO 2020 7'!23:23,MATCH($B$1,'AEO 2020 7'!1:1,0))</f>
        <v>0.91548220702145289</v>
      </c>
      <c r="I5">
        <f>INDEX('AEO 2022 7'!23:23,MATCH(I$1,'AEO 2022 7'!1:1,0))/INDEX('AEO 2020 7'!23:23,MATCH($B$1,'AEO 2020 7'!1:1,0))</f>
        <v>0.94139665803730388</v>
      </c>
      <c r="J5">
        <f>INDEX('AEO 2022 7'!23:23,MATCH(J$1,'AEO 2022 7'!1:1,0))/INDEX('AEO 2020 7'!23:23,MATCH($B$1,'AEO 2020 7'!1:1,0))</f>
        <v>0.96151123418788109</v>
      </c>
      <c r="K5">
        <f>INDEX('AEO 2022 7'!23:23,MATCH(K$1,'AEO 2022 7'!1:1,0))/INDEX('AEO 2020 7'!23:23,MATCH($B$1,'AEO 2020 7'!1:1,0))</f>
        <v>0.9797649752543679</v>
      </c>
      <c r="L5">
        <f>INDEX('AEO 2022 7'!23:23,MATCH(L$1,'AEO 2022 7'!1:1,0))/INDEX('AEO 2020 7'!23:23,MATCH($B$1,'AEO 2020 7'!1:1,0))</f>
        <v>0.99559750814124437</v>
      </c>
      <c r="M5">
        <f>INDEX('AEO 2022 7'!23:23,MATCH(M$1,'AEO 2022 7'!1:1,0))/INDEX('AEO 2020 7'!23:23,MATCH($B$1,'AEO 2020 7'!1:1,0))</f>
        <v>1.0128118682112581</v>
      </c>
      <c r="N5">
        <f>INDEX('AEO 2022 7'!23:23,MATCH(N$1,'AEO 2022 7'!1:1,0))/INDEX('AEO 2020 7'!23:23,MATCH($B$1,'AEO 2020 7'!1:1,0))</f>
        <v>1.0271768472746221</v>
      </c>
      <c r="O5">
        <f>INDEX('AEO 2022 7'!23:23,MATCH(O$1,'AEO 2022 7'!1:1,0))/INDEX('AEO 2020 7'!23:23,MATCH($B$1,'AEO 2020 7'!1:1,0))</f>
        <v>1.0474001203468279</v>
      </c>
      <c r="P5">
        <f>INDEX('AEO 2022 7'!23:23,MATCH(P$1,'AEO 2022 7'!1:1,0))/INDEX('AEO 2020 7'!23:23,MATCH($B$1,'AEO 2020 7'!1:1,0))</f>
        <v>1.0626195551044204</v>
      </c>
      <c r="Q5">
        <f>INDEX('AEO 2022 7'!23:23,MATCH(Q$1,'AEO 2022 7'!1:1,0))/INDEX('AEO 2020 7'!23:23,MATCH($B$1,'AEO 2020 7'!1:1,0))</f>
        <v>1.0730756368231829</v>
      </c>
      <c r="R5">
        <f>INDEX('AEO 2022 7'!23:23,MATCH(R$1,'AEO 2022 7'!1:1,0))/INDEX('AEO 2020 7'!23:23,MATCH($B$1,'AEO 2020 7'!1:1,0))</f>
        <v>1.0816640505260897</v>
      </c>
      <c r="S5">
        <f>INDEX('AEO 2022 7'!23:23,MATCH(S$1,'AEO 2022 7'!1:1,0))/INDEX('AEO 2020 7'!23:23,MATCH($B$1,'AEO 2020 7'!1:1,0))</f>
        <v>1.0899774023800604</v>
      </c>
      <c r="T5">
        <f>INDEX('AEO 2022 7'!23:23,MATCH(T$1,'AEO 2022 7'!1:1,0))/INDEX('AEO 2020 7'!23:23,MATCH($B$1,'AEO 2020 7'!1:1,0))</f>
        <v>1.0996858111361183</v>
      </c>
      <c r="U5">
        <f>INDEX('AEO 2022 7'!23:23,MATCH(U$1,'AEO 2022 7'!1:1,0))/INDEX('AEO 2020 7'!23:23,MATCH($B$1,'AEO 2020 7'!1:1,0))</f>
        <v>1.1099791140052373</v>
      </c>
      <c r="V5">
        <f>INDEX('AEO 2022 7'!23:23,MATCH(V$1,'AEO 2022 7'!1:1,0))/INDEX('AEO 2020 7'!23:23,MATCH($B$1,'AEO 2020 7'!1:1,0))</f>
        <v>1.1198497443150854</v>
      </c>
      <c r="W5">
        <f>INDEX('AEO 2022 7'!23:23,MATCH(W$1,'AEO 2022 7'!1:1,0))/INDEX('AEO 2020 7'!23:23,MATCH($B$1,'AEO 2020 7'!1:1,0))</f>
        <v>1.1333730612585902</v>
      </c>
      <c r="X5">
        <f>INDEX('AEO 2022 7'!23:23,MATCH(X$1,'AEO 2022 7'!1:1,0))/INDEX('AEO 2020 7'!23:23,MATCH($B$1,'AEO 2020 7'!1:1,0))</f>
        <v>1.1436613726952847</v>
      </c>
      <c r="Y5">
        <f>INDEX('AEO 2022 7'!23:23,MATCH(Y$1,'AEO 2022 7'!1:1,0))/INDEX('AEO 2020 7'!23:23,MATCH($B$1,'AEO 2020 7'!1:1,0))</f>
        <v>1.1547459872154393</v>
      </c>
      <c r="Z5">
        <f>INDEX('AEO 2022 7'!23:23,MATCH(Z$1,'AEO 2022 7'!1:1,0))/INDEX('AEO 2020 7'!23:23,MATCH($B$1,'AEO 2020 7'!1:1,0))</f>
        <v>1.1660146305184222</v>
      </c>
      <c r="AA5">
        <f>INDEX('AEO 2022 7'!23:23,MATCH(AA$1,'AEO 2022 7'!1:1,0))/INDEX('AEO 2020 7'!23:23,MATCH($B$1,'AEO 2020 7'!1:1,0))</f>
        <v>1.1765766469098018</v>
      </c>
      <c r="AB5">
        <f>INDEX('AEO 2022 7'!23:23,MATCH(AB$1,'AEO 2022 7'!1:1,0))/INDEX('AEO 2020 7'!23:23,MATCH($B$1,'AEO 2020 7'!1:1,0))</f>
        <v>1.1888391910215859</v>
      </c>
      <c r="AC5">
        <f>INDEX('AEO 2022 7'!23:23,MATCH(AC$1,'AEO 2022 7'!1:1,0))/INDEX('AEO 2020 7'!23:23,MATCH($B$1,'AEO 2020 7'!1:1,0))</f>
        <v>1.2035072663383273</v>
      </c>
      <c r="AD5">
        <f>INDEX('AEO 2022 7'!23:23,MATCH(AD$1,'AEO 2022 7'!1:1,0))/INDEX('AEO 2020 7'!23:23,MATCH($B$1,'AEO 2020 7'!1:1,0))</f>
        <v>1.2175765636061868</v>
      </c>
      <c r="AE5">
        <f>INDEX('AEO 2022 7'!23:23,MATCH(AE$1,'AEO 2022 7'!1:1,0))/INDEX('AEO 2020 7'!23:23,MATCH($B$1,'AEO 2020 7'!1:1,0))</f>
        <v>1.2300139047738399</v>
      </c>
      <c r="AF5">
        <f>INDEX('AEO 2022 7'!23:23,MATCH(AF$1,'AEO 2022 7'!1:1,0))/INDEX('AEO 2020 7'!23:23,MATCH($B$1,'AEO 2020 7'!1:1,0))</f>
        <v>1.2433165083292226</v>
      </c>
      <c r="AG5">
        <f>INDEX('AEO 2022 7'!23:23,MATCH(AG$1,'AEO 2022 7'!1:1,0))/INDEX('AEO 2020 7'!23:23,MATCH($B$1,'AEO 2020 7'!1:1,0))</f>
        <v>1.2576898226001303</v>
      </c>
    </row>
    <row r="6" spans="1:33">
      <c r="A6" t="s">
        <v>137</v>
      </c>
      <c r="B6">
        <f>INDEX('AEO 2020 7'!64:64,MATCH(B$1,'AEO 2020 7'!1:1,0))/INDEX('AEO 2020 7'!64:64,MATCH($B$1,'AEO 2020 7'!1:1,0))</f>
        <v>1</v>
      </c>
      <c r="C6">
        <f>INDEX('AEO 2021 7'!64:64,MATCH(C$1,'AEO 2021 7'!1:1,0))/INDEX('AEO 2020 7'!64:64,MATCH($B$1,'AEO 2020 7'!1:1,0))</f>
        <v>0.79791597925755742</v>
      </c>
      <c r="D6">
        <f>INDEX('AEO 2022 7'!64:64,MATCH(D$1,'AEO 2022 7'!1:1,0))/INDEX('AEO 2020 7'!64:64,MATCH($B$1,'AEO 2020 7'!1:1,0))</f>
        <v>0.82533087291791418</v>
      </c>
      <c r="E6">
        <f>INDEX('AEO 2022 7'!64:64,MATCH(E$1,'AEO 2022 7'!1:1,0))/INDEX('AEO 2020 7'!64:64,MATCH($B$1,'AEO 2020 7'!1:1,0))</f>
        <v>0.82558343211656826</v>
      </c>
      <c r="F6">
        <f>INDEX('AEO 2022 7'!64:64,MATCH(F$1,'AEO 2022 7'!1:1,0))/INDEX('AEO 2020 7'!64:64,MATCH($B$1,'AEO 2020 7'!1:1,0))</f>
        <v>0.82408437106649235</v>
      </c>
      <c r="G6">
        <f>INDEX('AEO 2022 7'!64:64,MATCH(G$1,'AEO 2022 7'!1:1,0))/INDEX('AEO 2020 7'!64:64,MATCH($B$1,'AEO 2020 7'!1:1,0))</f>
        <v>0.82390513550615707</v>
      </c>
      <c r="H6">
        <f>INDEX('AEO 2022 7'!64:64,MATCH(H$1,'AEO 2022 7'!1:1,0))/INDEX('AEO 2020 7'!64:64,MATCH($B$1,'AEO 2020 7'!1:1,0))</f>
        <v>0.82098033704432405</v>
      </c>
      <c r="I6">
        <f>INDEX('AEO 2022 7'!64:64,MATCH(I$1,'AEO 2022 7'!1:1,0))/INDEX('AEO 2020 7'!64:64,MATCH($B$1,'AEO 2020 7'!1:1,0))</f>
        <v>0.81660535995796113</v>
      </c>
      <c r="J6">
        <f>INDEX('AEO 2022 7'!64:64,MATCH(J$1,'AEO 2022 7'!1:1,0))/INDEX('AEO 2020 7'!64:64,MATCH($B$1,'AEO 2020 7'!1:1,0))</f>
        <v>0.80992068826455166</v>
      </c>
      <c r="K6">
        <f>INDEX('AEO 2022 7'!64:64,MATCH(K$1,'AEO 2022 7'!1:1,0))/INDEX('AEO 2020 7'!64:64,MATCH($B$1,'AEO 2020 7'!1:1,0))</f>
        <v>0.80481247479499929</v>
      </c>
      <c r="L6">
        <f>INDEX('AEO 2022 7'!64:64,MATCH(L$1,'AEO 2022 7'!1:1,0))/INDEX('AEO 2020 7'!64:64,MATCH($B$1,'AEO 2020 7'!1:1,0))</f>
        <v>0.79998940880779834</v>
      </c>
      <c r="M6">
        <f>INDEX('AEO 2022 7'!64:64,MATCH(M$1,'AEO 2022 7'!1:1,0))/INDEX('AEO 2020 7'!64:64,MATCH($B$1,'AEO 2020 7'!1:1,0))</f>
        <v>0.79587513799101373</v>
      </c>
      <c r="N6">
        <f>INDEX('AEO 2022 7'!64:64,MATCH(N$1,'AEO 2022 7'!1:1,0))/INDEX('AEO 2020 7'!64:64,MATCH($B$1,'AEO 2020 7'!1:1,0))</f>
        <v>0.79114168978398036</v>
      </c>
      <c r="O6">
        <f>INDEX('AEO 2022 7'!64:64,MATCH(O$1,'AEO 2022 7'!1:1,0))/INDEX('AEO 2020 7'!64:64,MATCH($B$1,'AEO 2020 7'!1:1,0))</f>
        <v>0.78804580283273651</v>
      </c>
      <c r="P6">
        <f>INDEX('AEO 2022 7'!64:64,MATCH(P$1,'AEO 2022 7'!1:1,0))/INDEX('AEO 2020 7'!64:64,MATCH($B$1,'AEO 2020 7'!1:1,0))</f>
        <v>0.78478290092754399</v>
      </c>
      <c r="Q6">
        <f>INDEX('AEO 2022 7'!64:64,MATCH(Q$1,'AEO 2022 7'!1:1,0))/INDEX('AEO 2020 7'!64:64,MATCH($B$1,'AEO 2020 7'!1:1,0))</f>
        <v>0.77950767250404296</v>
      </c>
      <c r="R6">
        <f>INDEX('AEO 2022 7'!64:64,MATCH(R$1,'AEO 2022 7'!1:1,0))/INDEX('AEO 2020 7'!64:64,MATCH($B$1,'AEO 2020 7'!1:1,0))</f>
        <v>0.77403284084289592</v>
      </c>
      <c r="S6">
        <f>INDEX('AEO 2022 7'!64:64,MATCH(S$1,'AEO 2022 7'!1:1,0))/INDEX('AEO 2020 7'!64:64,MATCH($B$1,'AEO 2020 7'!1:1,0))</f>
        <v>0.76870872999384887</v>
      </c>
      <c r="T6">
        <f>INDEX('AEO 2022 7'!64:64,MATCH(T$1,'AEO 2022 7'!1:1,0))/INDEX('AEO 2020 7'!64:64,MATCH($B$1,'AEO 2020 7'!1:1,0))</f>
        <v>0.76456187089336702</v>
      </c>
      <c r="U6">
        <f>INDEX('AEO 2022 7'!64:64,MATCH(U$1,'AEO 2022 7'!1:1,0))/INDEX('AEO 2020 7'!64:64,MATCH($B$1,'AEO 2020 7'!1:1,0))</f>
        <v>0.76070423281069866</v>
      </c>
      <c r="V6">
        <f>INDEX('AEO 2022 7'!64:64,MATCH(V$1,'AEO 2022 7'!1:1,0))/INDEX('AEO 2020 7'!64:64,MATCH($B$1,'AEO 2020 7'!1:1,0))</f>
        <v>0.7572580218097088</v>
      </c>
      <c r="W6">
        <f>INDEX('AEO 2022 7'!64:64,MATCH(W$1,'AEO 2022 7'!1:1,0))/INDEX('AEO 2020 7'!64:64,MATCH($B$1,'AEO 2020 7'!1:1,0))</f>
        <v>0.75426397324501904</v>
      </c>
      <c r="X6">
        <f>INDEX('AEO 2022 7'!64:64,MATCH(X$1,'AEO 2022 7'!1:1,0))/INDEX('AEO 2020 7'!64:64,MATCH($B$1,'AEO 2020 7'!1:1,0))</f>
        <v>0.75023117313747778</v>
      </c>
      <c r="Y6">
        <f>INDEX('AEO 2022 7'!64:64,MATCH(Y$1,'AEO 2022 7'!1:1,0))/INDEX('AEO 2020 7'!64:64,MATCH($B$1,'AEO 2020 7'!1:1,0))</f>
        <v>0.74647129990590133</v>
      </c>
      <c r="Z6">
        <f>INDEX('AEO 2022 7'!64:64,MATCH(Z$1,'AEO 2022 7'!1:1,0))/INDEX('AEO 2020 7'!64:64,MATCH($B$1,'AEO 2020 7'!1:1,0))</f>
        <v>0.74291102991197089</v>
      </c>
      <c r="AA6">
        <f>INDEX('AEO 2022 7'!64:64,MATCH(AA$1,'AEO 2022 7'!1:1,0))/INDEX('AEO 2020 7'!64:64,MATCH($B$1,'AEO 2020 7'!1:1,0))</f>
        <v>0.7394933336592161</v>
      </c>
      <c r="AB6">
        <f>INDEX('AEO 2022 7'!64:64,MATCH(AB$1,'AEO 2022 7'!1:1,0))/INDEX('AEO 2020 7'!64:64,MATCH($B$1,'AEO 2020 7'!1:1,0))</f>
        <v>0.73676813843502909</v>
      </c>
      <c r="AC6">
        <f>INDEX('AEO 2022 7'!64:64,MATCH(AC$1,'AEO 2022 7'!1:1,0))/INDEX('AEO 2020 7'!64:64,MATCH($B$1,'AEO 2020 7'!1:1,0))</f>
        <v>0.73493504747705574</v>
      </c>
      <c r="AD6">
        <f>INDEX('AEO 2022 7'!64:64,MATCH(AD$1,'AEO 2022 7'!1:1,0))/INDEX('AEO 2020 7'!64:64,MATCH($B$1,'AEO 2020 7'!1:1,0))</f>
        <v>0.73264164701185808</v>
      </c>
      <c r="AE6">
        <f>INDEX('AEO 2022 7'!64:64,MATCH(AE$1,'AEO 2022 7'!1:1,0))/INDEX('AEO 2020 7'!64:64,MATCH($B$1,'AEO 2020 7'!1:1,0))</f>
        <v>0.72965574551809254</v>
      </c>
      <c r="AF6">
        <f>INDEX('AEO 2022 7'!64:64,MATCH(AF$1,'AEO 2022 7'!1:1,0))/INDEX('AEO 2020 7'!64:64,MATCH($B$1,'AEO 2020 7'!1:1,0))</f>
        <v>0.72738271273020561</v>
      </c>
      <c r="AG6">
        <f>INDEX('AEO 2022 7'!64:64,MATCH(AG$1,'AEO 2022 7'!1:1,0))/INDEX('AEO 2020 7'!64:64,MATCH($B$1,'AEO 2020 7'!1:1,0))</f>
        <v>0.72657615270869735</v>
      </c>
    </row>
    <row r="7" spans="1:33">
      <c r="A7" t="s">
        <v>138</v>
      </c>
      <c r="B7">
        <f>INDEX('AEO 2020 36'!12:12,MATCH(B$1,'AEO 2020 36'!1:1,0))/INDEX('AEO 2020 36'!12:12,MATCH(B$1,'AEO 2020 36'!1:1,0))</f>
        <v>1</v>
      </c>
      <c r="C7">
        <f>INDEX('AEO 2021 35'!20:20,MATCH(C$1,'AEO 2021 35'!1:1,0))/INDEX('AEO 2020 36'!12:12,MATCH($B$1,'AEO 2020 36'!1:1,0))</f>
        <v>0.85917058299349081</v>
      </c>
      <c r="D7">
        <f>INDEX('AEO 2022 35'!20:20,MATCH(D1,'AEO 2022 35'!13:13,0))/INDEX('AEO 2020 36'!12:12,MATCH($B$1,'AEO 2020 36'!1:1,0))</f>
        <v>0.85377318135586844</v>
      </c>
      <c r="E7">
        <f>INDEX('AEO 2022 35'!20:20,MATCH(E1,'AEO 2022 35'!13:13,0))/INDEX('AEO 2020 36'!12:12,MATCH($B$1,'AEO 2020 36'!1:1,0))</f>
        <v>0.84698928010133467</v>
      </c>
      <c r="F7">
        <f>INDEX('AEO 2022 35'!20:20,MATCH(F1,'AEO 2022 35'!13:13,0))/INDEX('AEO 2020 36'!12:12,MATCH($B$1,'AEO 2020 36'!1:1,0))</f>
        <v>0.83274854849256452</v>
      </c>
      <c r="G7">
        <f>INDEX('AEO 2022 35'!20:20,MATCH(G1,'AEO 2022 35'!13:13,0))/INDEX('AEO 2020 36'!12:12,MATCH($B$1,'AEO 2020 36'!1:1,0))</f>
        <v>0.80217144299962129</v>
      </c>
      <c r="H7">
        <f>INDEX('AEO 2022 35'!20:20,MATCH(H1,'AEO 2022 35'!13:13,0))/INDEX('AEO 2020 36'!12:12,MATCH($B$1,'AEO 2020 36'!1:1,0))</f>
        <v>0.76868033205777631</v>
      </c>
      <c r="I7">
        <f>INDEX('AEO 2022 35'!20:20,MATCH(I1,'AEO 2022 35'!13:13,0))/INDEX('AEO 2020 36'!12:12,MATCH($B$1,'AEO 2020 36'!1:1,0))</f>
        <v>0.73282411201006603</v>
      </c>
      <c r="J7">
        <f>INDEX('AEO 2022 35'!20:20,MATCH(J1,'AEO 2022 35'!13:13,0))/INDEX('AEO 2020 36'!12:12,MATCH($B$1,'AEO 2020 36'!1:1,0))</f>
        <v>0.69610124404380525</v>
      </c>
      <c r="K7">
        <f>INDEX('AEO 2022 35'!20:20,MATCH(K1,'AEO 2022 35'!13:13,0))/INDEX('AEO 2020 36'!12:12,MATCH($B$1,'AEO 2020 36'!1:1,0))</f>
        <v>0.66011803933361779</v>
      </c>
      <c r="L7">
        <f>INDEX('AEO 2022 35'!20:20,MATCH(L1,'AEO 2022 35'!13:13,0))/INDEX('AEO 2020 36'!12:12,MATCH($B$1,'AEO 2020 36'!1:1,0))</f>
        <v>0.6250234636977523</v>
      </c>
      <c r="M7">
        <f>INDEX('AEO 2022 35'!20:20,MATCH(M1,'AEO 2022 35'!13:13,0))/INDEX('AEO 2020 36'!12:12,MATCH($B$1,'AEO 2020 36'!1:1,0))</f>
        <v>0.59229700178616662</v>
      </c>
      <c r="N7">
        <f>INDEX('AEO 2022 35'!20:20,MATCH(N1,'AEO 2022 35'!13:13,0))/INDEX('AEO 2020 36'!12:12,MATCH($B$1,'AEO 2020 36'!1:1,0))</f>
        <v>0.56206895915537547</v>
      </c>
      <c r="O7">
        <f>INDEX('AEO 2022 35'!20:20,MATCH(O1,'AEO 2022 35'!13:13,0))/INDEX('AEO 2020 36'!12:12,MATCH($B$1,'AEO 2020 36'!1:1,0))</f>
        <v>0.53337132154978217</v>
      </c>
      <c r="P7">
        <f>INDEX('AEO 2022 35'!20:20,MATCH(P1,'AEO 2022 35'!13:13,0))/INDEX('AEO 2020 36'!12:12,MATCH($B$1,'AEO 2020 36'!1:1,0))</f>
        <v>0.50764461900516034</v>
      </c>
      <c r="Q7">
        <f>INDEX('AEO 2022 35'!20:20,MATCH(Q1,'AEO 2022 35'!13:13,0))/INDEX('AEO 2020 36'!12:12,MATCH($B$1,'AEO 2020 36'!1:1,0))</f>
        <v>0.48433895363900148</v>
      </c>
      <c r="R7">
        <f>INDEX('AEO 2022 35'!20:20,MATCH(R1,'AEO 2022 35'!13:13,0))/INDEX('AEO 2020 36'!12:12,MATCH($B$1,'AEO 2020 36'!1:1,0))</f>
        <v>0.46281165338616542</v>
      </c>
      <c r="S7">
        <f>INDEX('AEO 2022 35'!20:20,MATCH(S1,'AEO 2022 35'!13:13,0))/INDEX('AEO 2020 36'!12:12,MATCH($B$1,'AEO 2020 36'!1:1,0))</f>
        <v>0.44399610032157327</v>
      </c>
      <c r="T7">
        <f>INDEX('AEO 2022 35'!20:20,MATCH(T1,'AEO 2022 35'!13:13,0))/INDEX('AEO 2020 36'!12:12,MATCH($B$1,'AEO 2020 36'!1:1,0))</f>
        <v>0.42812992286301127</v>
      </c>
      <c r="U7">
        <f>INDEX('AEO 2022 35'!20:20,MATCH(U1,'AEO 2022 35'!13:13,0))/INDEX('AEO 2020 36'!12:12,MATCH($B$1,'AEO 2020 36'!1:1,0))</f>
        <v>0.41533293675884436</v>
      </c>
      <c r="V7">
        <f>INDEX('AEO 2022 35'!20:20,MATCH(V1,'AEO 2022 35'!13:13,0))/INDEX('AEO 2020 36'!12:12,MATCH($B$1,'AEO 2020 36'!1:1,0))</f>
        <v>0.40495851649864967</v>
      </c>
      <c r="W7">
        <f>INDEX('AEO 2022 35'!20:20,MATCH(W1,'AEO 2022 35'!13:13,0))/INDEX('AEO 2020 36'!12:12,MATCH($B$1,'AEO 2020 36'!1:1,0))</f>
        <v>0.39691372976198414</v>
      </c>
      <c r="X7">
        <f>INDEX('AEO 2022 35'!20:20,MATCH(X1,'AEO 2022 35'!13:13,0))/INDEX('AEO 2020 36'!12:12,MATCH($B$1,'AEO 2020 36'!1:1,0))</f>
        <v>0.39037947539889606</v>
      </c>
      <c r="Y7">
        <f>INDEX('AEO 2022 35'!20:20,MATCH(Y1,'AEO 2022 35'!13:13,0))/INDEX('AEO 2020 36'!12:12,MATCH($B$1,'AEO 2020 36'!1:1,0))</f>
        <v>0.38556417904468426</v>
      </c>
      <c r="Z7">
        <f>INDEX('AEO 2022 35'!20:20,MATCH(Z1,'AEO 2022 35'!13:13,0))/INDEX('AEO 2020 36'!12:12,MATCH($B$1,'AEO 2020 36'!1:1,0))</f>
        <v>0.38205921259493869</v>
      </c>
      <c r="AA7">
        <f>INDEX('AEO 2022 35'!20:20,MATCH(AA1,'AEO 2022 35'!13:13,0))/INDEX('AEO 2020 36'!12:12,MATCH($B$1,'AEO 2020 36'!1:1,0))</f>
        <v>0.37953470057527905</v>
      </c>
      <c r="AB7">
        <f>INDEX('AEO 2022 35'!20:20,MATCH(AB1,'AEO 2022 35'!13:13,0))/INDEX('AEO 2020 36'!12:12,MATCH($B$1,'AEO 2020 36'!1:1,0))</f>
        <v>0.37788637745545195</v>
      </c>
      <c r="AC7">
        <f>INDEX('AEO 2022 35'!20:20,MATCH(AC1,'AEO 2022 35'!13:13,0))/INDEX('AEO 2020 36'!12:12,MATCH($B$1,'AEO 2020 36'!1:1,0))</f>
        <v>0.37716985503243278</v>
      </c>
      <c r="AD7">
        <f>INDEX('AEO 2022 35'!20:20,MATCH(AD1,'AEO 2022 35'!13:13,0))/INDEX('AEO 2020 36'!12:12,MATCH($B$1,'AEO 2020 36'!1:1,0))</f>
        <v>0.37701176993373237</v>
      </c>
      <c r="AE7">
        <f>INDEX('AEO 2022 35'!20:20,MATCH(AE1,'AEO 2022 35'!13:13,0))/INDEX('AEO 2020 36'!12:12,MATCH($B$1,'AEO 2020 36'!1:1,0))</f>
        <v>0.3770317480105605</v>
      </c>
      <c r="AF7">
        <f>INDEX('AEO 2022 35'!20:20,MATCH(AF1,'AEO 2022 35'!13:13,0))/INDEX('AEO 2020 36'!12:12,MATCH($B$1,'AEO 2020 36'!1:1,0))</f>
        <v>0.3772834506935529</v>
      </c>
      <c r="AG7">
        <f>INDEX('AEO 2022 35'!20:20,MATCH(AG1,'AEO 2022 35'!13:13,0))/INDEX('AEO 2020 36'!12:12,MATCH($B$1,'AEO 2020 36'!1:1,0))</f>
        <v>0.37801715742540049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C11" sqref="C11"/>
    </sheetView>
  </sheetViews>
  <sheetFormatPr defaultRowHeight="14.5"/>
  <cols>
    <col min="1" max="1" width="16.54296875" customWidth="1"/>
  </cols>
  <sheetData>
    <row r="1" spans="1:33" ht="72.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v>1</v>
      </c>
      <c r="C2">
        <f>(INDEX('AEO 2021 7'!19:19,MATCH(C$1,'AEO 2021 7'!1:1,0))+INDEX('AEO 2021 49'!$K:$K,MATCH('BCDTRtSY-frgt'!C1,'AEO 2021 49'!$A:$A,0))+INDEX('AEO 2021 49'!$U:$U,MATCH('BCDTRtSY-frgt'!C1,'AEO 2021 49'!$A:$A,0)))/(INDEX('AEO 2020 7'!19:19,MATCH($B$1,'AEO 2020 7'!1:1,0))+INDEX('AEO 2020 49'!$28:$28,MATCH('BCDTRtSY-frgt'!$B$1,'AEO 2020 49'!$15:$15,0))+INDEX('AEO 2020 49'!$39:$39,MATCH('BCDTRtSY-frgt'!$B$1,'AEO 2020 49'!$15:$15,0)))</f>
        <v>0.9329262984576715</v>
      </c>
      <c r="D2">
        <f>(INDEX('AEO 2022 7'!19:19,MATCH(D$1,'AEO 2022 7'!1:1,0))+INDEX('AEO 2022 49'!28:28,MATCH(D1,'AEO 2022 49'!13:13,0))+INDEX('AEO 2022 49'!39:39,MATCH(D1,'AEO 2022 49'!13:13,0)))/(INDEX('AEO 2020 7'!19:19,MATCH($B$1,'AEO 2020 7'!1:1,0))+INDEX('AEO 2020 49'!$28:$28,MATCH('BCDTRtSY-frgt'!$B$1,'AEO 2020 49'!$15:$15,0))+INDEX('AEO 2020 49'!$39:$39,MATCH('BCDTRtSY-frgt'!$B$1,'AEO 2020 49'!$15:$15,0)))</f>
        <v>1.0262609939401903</v>
      </c>
      <c r="E2">
        <f>(INDEX('AEO 2022 7'!19:19,MATCH(E$1,'AEO 2022 7'!1:1,0))+INDEX('AEO 2022 49'!28:28,MATCH(E1,'AEO 2022 49'!13:13,0))+INDEX('AEO 2022 49'!39:39,MATCH(E1,'AEO 2022 49'!13:13,0)))/(INDEX('AEO 2020 7'!19:19,MATCH($B$1,'AEO 2020 7'!1:1,0))+INDEX('AEO 2020 49'!$28:$28,MATCH('BCDTRtSY-frgt'!$B$1,'AEO 2020 49'!$15:$15,0))+INDEX('AEO 2020 49'!$39:$39,MATCH('BCDTRtSY-frgt'!$B$1,'AEO 2020 49'!$15:$15,0)))</f>
        <v>1.0486144508522266</v>
      </c>
      <c r="F2">
        <f>(INDEX('AEO 2022 7'!19:19,MATCH(F$1,'AEO 2022 7'!1:1,0))+INDEX('AEO 2022 49'!28:28,MATCH(F1,'AEO 2022 49'!13:13,0))+INDEX('AEO 2022 49'!39:39,MATCH(F1,'AEO 2022 49'!13:13,0)))/(INDEX('AEO 2020 7'!19:19,MATCH($B$1,'AEO 2020 7'!1:1,0))+INDEX('AEO 2020 49'!$28:$28,MATCH('BCDTRtSY-frgt'!$B$1,'AEO 2020 49'!$15:$15,0))+INDEX('AEO 2020 49'!$39:$39,MATCH('BCDTRtSY-frgt'!$B$1,'AEO 2020 49'!$15:$15,0)))</f>
        <v>1.0626344967836119</v>
      </c>
      <c r="G2">
        <f>(INDEX('AEO 2022 7'!19:19,MATCH(G$1,'AEO 2022 7'!1:1,0))+INDEX('AEO 2022 49'!28:28,MATCH(G1,'AEO 2022 49'!13:13,0))+INDEX('AEO 2022 49'!39:39,MATCH(G1,'AEO 2022 49'!13:13,0)))/(INDEX('AEO 2020 7'!19:19,MATCH($B$1,'AEO 2020 7'!1:1,0))+INDEX('AEO 2020 49'!$28:$28,MATCH('BCDTRtSY-frgt'!$B$1,'AEO 2020 49'!$15:$15,0))+INDEX('AEO 2020 49'!$39:$39,MATCH('BCDTRtSY-frgt'!$B$1,'AEO 2020 49'!$15:$15,0)))</f>
        <v>1.0687870387829765</v>
      </c>
      <c r="H2">
        <f>(INDEX('AEO 2022 7'!19:19,MATCH(H$1,'AEO 2022 7'!1:1,0))+INDEX('AEO 2022 49'!28:28,MATCH(H1,'AEO 2022 49'!13:13,0))+INDEX('AEO 2022 49'!39:39,MATCH(H1,'AEO 2022 49'!13:13,0)))/(INDEX('AEO 2020 7'!19:19,MATCH($B$1,'AEO 2020 7'!1:1,0))+INDEX('AEO 2020 49'!$28:$28,MATCH('BCDTRtSY-frgt'!$B$1,'AEO 2020 49'!$15:$15,0))+INDEX('AEO 2020 49'!$39:$39,MATCH('BCDTRtSY-frgt'!$B$1,'AEO 2020 49'!$15:$15,0)))</f>
        <v>1.0764705174153859</v>
      </c>
      <c r="I2">
        <f>(INDEX('AEO 2022 7'!19:19,MATCH(I$1,'AEO 2022 7'!1:1,0))+INDEX('AEO 2022 49'!28:28,MATCH(I1,'AEO 2022 49'!13:13,0))+INDEX('AEO 2022 49'!39:39,MATCH(I1,'AEO 2022 49'!13:13,0)))/(INDEX('AEO 2020 7'!19:19,MATCH($B$1,'AEO 2020 7'!1:1,0))+INDEX('AEO 2020 49'!$28:$28,MATCH('BCDTRtSY-frgt'!$B$1,'AEO 2020 49'!$15:$15,0))+INDEX('AEO 2020 49'!$39:$39,MATCH('BCDTRtSY-frgt'!$B$1,'AEO 2020 49'!$15:$15,0)))</f>
        <v>1.0824848402465113</v>
      </c>
      <c r="J2">
        <f>(INDEX('AEO 2022 7'!19:19,MATCH(J$1,'AEO 2022 7'!1:1,0))+INDEX('AEO 2022 49'!28:28,MATCH(J1,'AEO 2022 49'!13:13,0))+INDEX('AEO 2022 49'!39:39,MATCH(J1,'AEO 2022 49'!13:13,0)))/(INDEX('AEO 2020 7'!19:19,MATCH($B$1,'AEO 2020 7'!1:1,0))+INDEX('AEO 2020 49'!$28:$28,MATCH('BCDTRtSY-frgt'!$B$1,'AEO 2020 49'!$15:$15,0))+INDEX('AEO 2020 49'!$39:$39,MATCH('BCDTRtSY-frgt'!$B$1,'AEO 2020 49'!$15:$15,0)))</f>
        <v>1.0878573865907002</v>
      </c>
      <c r="K2">
        <f>(INDEX('AEO 2022 7'!19:19,MATCH(K$1,'AEO 2022 7'!1:1,0))+INDEX('AEO 2022 49'!28:28,MATCH(K1,'AEO 2022 49'!13:13,0))+INDEX('AEO 2022 49'!39:39,MATCH(K1,'AEO 2022 49'!13:13,0)))/(INDEX('AEO 2020 7'!19:19,MATCH($B$1,'AEO 2020 7'!1:1,0))+INDEX('AEO 2020 49'!$28:$28,MATCH('BCDTRtSY-frgt'!$B$1,'AEO 2020 49'!$15:$15,0))+INDEX('AEO 2020 49'!$39:$39,MATCH('BCDTRtSY-frgt'!$B$1,'AEO 2020 49'!$15:$15,0)))</f>
        <v>1.0973516238104621</v>
      </c>
      <c r="L2">
        <f>(INDEX('AEO 2022 7'!19:19,MATCH(L$1,'AEO 2022 7'!1:1,0))+INDEX('AEO 2022 49'!28:28,MATCH(L1,'AEO 2022 49'!13:13,0))+INDEX('AEO 2022 49'!39:39,MATCH(L1,'AEO 2022 49'!13:13,0)))/(INDEX('AEO 2020 7'!19:19,MATCH($B$1,'AEO 2020 7'!1:1,0))+INDEX('AEO 2020 49'!$28:$28,MATCH('BCDTRtSY-frgt'!$B$1,'AEO 2020 49'!$15:$15,0))+INDEX('AEO 2020 49'!$39:$39,MATCH('BCDTRtSY-frgt'!$B$1,'AEO 2020 49'!$15:$15,0)))</f>
        <v>1.1059220824467131</v>
      </c>
      <c r="M2">
        <f>(INDEX('AEO 2022 7'!19:19,MATCH(M$1,'AEO 2022 7'!1:1,0))+INDEX('AEO 2022 49'!28:28,MATCH(M1,'AEO 2022 49'!13:13,0))+INDEX('AEO 2022 49'!39:39,MATCH(M1,'AEO 2022 49'!13:13,0)))/(INDEX('AEO 2020 7'!19:19,MATCH($B$1,'AEO 2020 7'!1:1,0))+INDEX('AEO 2020 49'!$28:$28,MATCH('BCDTRtSY-frgt'!$B$1,'AEO 2020 49'!$15:$15,0))+INDEX('AEO 2020 49'!$39:$39,MATCH('BCDTRtSY-frgt'!$B$1,'AEO 2020 49'!$15:$15,0)))</f>
        <v>1.116438764731021</v>
      </c>
      <c r="N2">
        <f>(INDEX('AEO 2022 7'!19:19,MATCH(N$1,'AEO 2022 7'!1:1,0))+INDEX('AEO 2022 49'!28:28,MATCH(N1,'AEO 2022 49'!13:13,0))+INDEX('AEO 2022 49'!39:39,MATCH(N1,'AEO 2022 49'!13:13,0)))/(INDEX('AEO 2020 7'!19:19,MATCH($B$1,'AEO 2020 7'!1:1,0))+INDEX('AEO 2020 49'!$28:$28,MATCH('BCDTRtSY-frgt'!$B$1,'AEO 2020 49'!$15:$15,0))+INDEX('AEO 2020 49'!$39:$39,MATCH('BCDTRtSY-frgt'!$B$1,'AEO 2020 49'!$15:$15,0)))</f>
        <v>1.1275413683499544</v>
      </c>
      <c r="O2">
        <f>(INDEX('AEO 2022 7'!19:19,MATCH(O$1,'AEO 2022 7'!1:1,0))+INDEX('AEO 2022 49'!28:28,MATCH(O1,'AEO 2022 49'!13:13,0))+INDEX('AEO 2022 49'!39:39,MATCH(O1,'AEO 2022 49'!13:13,0)))/(INDEX('AEO 2020 7'!19:19,MATCH($B$1,'AEO 2020 7'!1:1,0))+INDEX('AEO 2020 49'!$28:$28,MATCH('BCDTRtSY-frgt'!$B$1,'AEO 2020 49'!$15:$15,0))+INDEX('AEO 2020 49'!$39:$39,MATCH('BCDTRtSY-frgt'!$B$1,'AEO 2020 49'!$15:$15,0)))</f>
        <v>1.1421827363124823</v>
      </c>
      <c r="P2">
        <f>(INDEX('AEO 2022 7'!19:19,MATCH(P$1,'AEO 2022 7'!1:1,0))+INDEX('AEO 2022 49'!28:28,MATCH(P1,'AEO 2022 49'!13:13,0))+INDEX('AEO 2022 49'!39:39,MATCH(P1,'AEO 2022 49'!13:13,0)))/(INDEX('AEO 2020 7'!19:19,MATCH($B$1,'AEO 2020 7'!1:1,0))+INDEX('AEO 2020 49'!$28:$28,MATCH('BCDTRtSY-frgt'!$B$1,'AEO 2020 49'!$15:$15,0))+INDEX('AEO 2020 49'!$39:$39,MATCH('BCDTRtSY-frgt'!$B$1,'AEO 2020 49'!$15:$15,0)))</f>
        <v>1.1562735697506454</v>
      </c>
      <c r="Q2">
        <f>(INDEX('AEO 2022 7'!19:19,MATCH(Q$1,'AEO 2022 7'!1:1,0))+INDEX('AEO 2022 49'!28:28,MATCH(Q1,'AEO 2022 49'!13:13,0))+INDEX('AEO 2022 49'!39:39,MATCH(Q1,'AEO 2022 49'!13:13,0)))/(INDEX('AEO 2020 7'!19:19,MATCH($B$1,'AEO 2020 7'!1:1,0))+INDEX('AEO 2020 49'!$28:$28,MATCH('BCDTRtSY-frgt'!$B$1,'AEO 2020 49'!$15:$15,0))+INDEX('AEO 2020 49'!$39:$39,MATCH('BCDTRtSY-frgt'!$B$1,'AEO 2020 49'!$15:$15,0)))</f>
        <v>1.1671954807715224</v>
      </c>
      <c r="R2">
        <f>(INDEX('AEO 2022 7'!19:19,MATCH(R$1,'AEO 2022 7'!1:1,0))+INDEX('AEO 2022 49'!28:28,MATCH(R1,'AEO 2022 49'!13:13,0))+INDEX('AEO 2022 49'!39:39,MATCH(R1,'AEO 2022 49'!13:13,0)))/(INDEX('AEO 2020 7'!19:19,MATCH($B$1,'AEO 2020 7'!1:1,0))+INDEX('AEO 2020 49'!$28:$28,MATCH('BCDTRtSY-frgt'!$B$1,'AEO 2020 49'!$15:$15,0))+INDEX('AEO 2020 49'!$39:$39,MATCH('BCDTRtSY-frgt'!$B$1,'AEO 2020 49'!$15:$15,0)))</f>
        <v>1.179745828460935</v>
      </c>
      <c r="S2">
        <f>(INDEX('AEO 2022 7'!19:19,MATCH(S$1,'AEO 2022 7'!1:1,0))+INDEX('AEO 2022 49'!28:28,MATCH(S1,'AEO 2022 49'!13:13,0))+INDEX('AEO 2022 49'!39:39,MATCH(S1,'AEO 2022 49'!13:13,0)))/(INDEX('AEO 2020 7'!19:19,MATCH($B$1,'AEO 2020 7'!1:1,0))+INDEX('AEO 2020 49'!$28:$28,MATCH('BCDTRtSY-frgt'!$B$1,'AEO 2020 49'!$15:$15,0))+INDEX('AEO 2020 49'!$39:$39,MATCH('BCDTRtSY-frgt'!$B$1,'AEO 2020 49'!$15:$15,0)))</f>
        <v>1.192927625891216</v>
      </c>
      <c r="T2">
        <f>(INDEX('AEO 2022 7'!19:19,MATCH(T$1,'AEO 2022 7'!1:1,0))+INDEX('AEO 2022 49'!28:28,MATCH(T1,'AEO 2022 49'!13:13,0))+INDEX('AEO 2022 49'!39:39,MATCH(T1,'AEO 2022 49'!13:13,0)))/(INDEX('AEO 2020 7'!19:19,MATCH($B$1,'AEO 2020 7'!1:1,0))+INDEX('AEO 2020 49'!$28:$28,MATCH('BCDTRtSY-frgt'!$B$1,'AEO 2020 49'!$15:$15,0))+INDEX('AEO 2020 49'!$39:$39,MATCH('BCDTRtSY-frgt'!$B$1,'AEO 2020 49'!$15:$15,0)))</f>
        <v>1.206778000283437</v>
      </c>
      <c r="U2">
        <f>(INDEX('AEO 2022 7'!19:19,MATCH(U$1,'AEO 2022 7'!1:1,0))+INDEX('AEO 2022 49'!28:28,MATCH(U1,'AEO 2022 49'!13:13,0))+INDEX('AEO 2022 49'!39:39,MATCH(U1,'AEO 2022 49'!13:13,0)))/(INDEX('AEO 2020 7'!19:19,MATCH($B$1,'AEO 2020 7'!1:1,0))+INDEX('AEO 2020 49'!$28:$28,MATCH('BCDTRtSY-frgt'!$B$1,'AEO 2020 49'!$15:$15,0))+INDEX('AEO 2020 49'!$39:$39,MATCH('BCDTRtSY-frgt'!$B$1,'AEO 2020 49'!$15:$15,0)))</f>
        <v>1.220610655812391</v>
      </c>
      <c r="V2">
        <f>(INDEX('AEO 2022 7'!19:19,MATCH(V$1,'AEO 2022 7'!1:1,0))+INDEX('AEO 2022 49'!28:28,MATCH(V1,'AEO 2022 49'!13:13,0))+INDEX('AEO 2022 49'!39:39,MATCH(V1,'AEO 2022 49'!13:13,0)))/(INDEX('AEO 2020 7'!19:19,MATCH($B$1,'AEO 2020 7'!1:1,0))+INDEX('AEO 2020 49'!$28:$28,MATCH('BCDTRtSY-frgt'!$B$1,'AEO 2020 49'!$15:$15,0))+INDEX('AEO 2020 49'!$39:$39,MATCH('BCDTRtSY-frgt'!$B$1,'AEO 2020 49'!$15:$15,0)))</f>
        <v>1.2355713567576612</v>
      </c>
      <c r="W2">
        <f>(INDEX('AEO 2022 7'!19:19,MATCH(W$1,'AEO 2022 7'!1:1,0))+INDEX('AEO 2022 49'!28:28,MATCH(W1,'AEO 2022 49'!13:13,0))+INDEX('AEO 2022 49'!39:39,MATCH(W1,'AEO 2022 49'!13:13,0)))/(INDEX('AEO 2020 7'!19:19,MATCH($B$1,'AEO 2020 7'!1:1,0))+INDEX('AEO 2020 49'!$28:$28,MATCH('BCDTRtSY-frgt'!$B$1,'AEO 2020 49'!$15:$15,0))+INDEX('AEO 2020 49'!$39:$39,MATCH('BCDTRtSY-frgt'!$B$1,'AEO 2020 49'!$15:$15,0)))</f>
        <v>1.2500187244596737</v>
      </c>
      <c r="X2">
        <f>(INDEX('AEO 2022 7'!19:19,MATCH(X$1,'AEO 2022 7'!1:1,0))+INDEX('AEO 2022 49'!28:28,MATCH(X1,'AEO 2022 49'!13:13,0))+INDEX('AEO 2022 49'!39:39,MATCH(X1,'AEO 2022 49'!13:13,0)))/(INDEX('AEO 2020 7'!19:19,MATCH($B$1,'AEO 2020 7'!1:1,0))+INDEX('AEO 2020 49'!$28:$28,MATCH('BCDTRtSY-frgt'!$B$1,'AEO 2020 49'!$15:$15,0))+INDEX('AEO 2020 49'!$39:$39,MATCH('BCDTRtSY-frgt'!$B$1,'AEO 2020 49'!$15:$15,0)))</f>
        <v>1.2646502563238626</v>
      </c>
      <c r="Y2">
        <f>(INDEX('AEO 2022 7'!19:19,MATCH(Y$1,'AEO 2022 7'!1:1,0))+INDEX('AEO 2022 49'!28:28,MATCH(Y1,'AEO 2022 49'!13:13,0))+INDEX('AEO 2022 49'!39:39,MATCH(Y1,'AEO 2022 49'!13:13,0)))/(INDEX('AEO 2020 7'!19:19,MATCH($B$1,'AEO 2020 7'!1:1,0))+INDEX('AEO 2020 49'!$28:$28,MATCH('BCDTRtSY-frgt'!$B$1,'AEO 2020 49'!$15:$15,0))+INDEX('AEO 2020 49'!$39:$39,MATCH('BCDTRtSY-frgt'!$B$1,'AEO 2020 49'!$15:$15,0)))</f>
        <v>1.2807904697807124</v>
      </c>
      <c r="Z2">
        <f>(INDEX('AEO 2022 7'!19:19,MATCH(Z$1,'AEO 2022 7'!1:1,0))+INDEX('AEO 2022 49'!28:28,MATCH(Z1,'AEO 2022 49'!13:13,0))+INDEX('AEO 2022 49'!39:39,MATCH(Z1,'AEO 2022 49'!13:13,0)))/(INDEX('AEO 2020 7'!19:19,MATCH($B$1,'AEO 2020 7'!1:1,0))+INDEX('AEO 2020 49'!$28:$28,MATCH('BCDTRtSY-frgt'!$B$1,'AEO 2020 49'!$15:$15,0))+INDEX('AEO 2020 49'!$39:$39,MATCH('BCDTRtSY-frgt'!$B$1,'AEO 2020 49'!$15:$15,0)))</f>
        <v>1.2978636869241273</v>
      </c>
      <c r="AA2">
        <f>(INDEX('AEO 2022 7'!19:19,MATCH(AA$1,'AEO 2022 7'!1:1,0))+INDEX('AEO 2022 49'!28:28,MATCH(AA1,'AEO 2022 49'!13:13,0))+INDEX('AEO 2022 49'!39:39,MATCH(AA1,'AEO 2022 49'!13:13,0)))/(INDEX('AEO 2020 7'!19:19,MATCH($B$1,'AEO 2020 7'!1:1,0))+INDEX('AEO 2020 49'!$28:$28,MATCH('BCDTRtSY-frgt'!$B$1,'AEO 2020 49'!$15:$15,0))+INDEX('AEO 2020 49'!$39:$39,MATCH('BCDTRtSY-frgt'!$B$1,'AEO 2020 49'!$15:$15,0)))</f>
        <v>1.3121540890116539</v>
      </c>
      <c r="AB2">
        <f>(INDEX('AEO 2022 7'!19:19,MATCH(AB$1,'AEO 2022 7'!1:1,0))+INDEX('AEO 2022 49'!28:28,MATCH(AB1,'AEO 2022 49'!13:13,0))+INDEX('AEO 2022 49'!39:39,MATCH(AB1,'AEO 2022 49'!13:13,0)))/(INDEX('AEO 2020 7'!19:19,MATCH($B$1,'AEO 2020 7'!1:1,0))+INDEX('AEO 2020 49'!$28:$28,MATCH('BCDTRtSY-frgt'!$B$1,'AEO 2020 49'!$15:$15,0))+INDEX('AEO 2020 49'!$39:$39,MATCH('BCDTRtSY-frgt'!$B$1,'AEO 2020 49'!$15:$15,0)))</f>
        <v>1.3275393020749902</v>
      </c>
      <c r="AC2">
        <f>(INDEX('AEO 2022 7'!19:19,MATCH(AC$1,'AEO 2022 7'!1:1,0))+INDEX('AEO 2022 49'!28:28,MATCH(AC1,'AEO 2022 49'!13:13,0))+INDEX('AEO 2022 49'!39:39,MATCH(AC1,'AEO 2022 49'!13:13,0)))/(INDEX('AEO 2020 7'!19:19,MATCH($B$1,'AEO 2020 7'!1:1,0))+INDEX('AEO 2020 49'!$28:$28,MATCH('BCDTRtSY-frgt'!$B$1,'AEO 2020 49'!$15:$15,0))+INDEX('AEO 2020 49'!$39:$39,MATCH('BCDTRtSY-frgt'!$B$1,'AEO 2020 49'!$15:$15,0)))</f>
        <v>1.3470050517784482</v>
      </c>
      <c r="AD2">
        <f>(INDEX('AEO 2022 7'!19:19,MATCH(AD$1,'AEO 2022 7'!1:1,0))+INDEX('AEO 2022 49'!28:28,MATCH(AD1,'AEO 2022 49'!13:13,0))+INDEX('AEO 2022 49'!39:39,MATCH(AD1,'AEO 2022 49'!13:13,0)))/(INDEX('AEO 2020 7'!19:19,MATCH($B$1,'AEO 2020 7'!1:1,0))+INDEX('AEO 2020 49'!$28:$28,MATCH('BCDTRtSY-frgt'!$B$1,'AEO 2020 49'!$15:$15,0))+INDEX('AEO 2020 49'!$39:$39,MATCH('BCDTRtSY-frgt'!$B$1,'AEO 2020 49'!$15:$15,0)))</f>
        <v>1.365153532677303</v>
      </c>
      <c r="AE2">
        <f>(INDEX('AEO 2022 7'!19:19,MATCH(AE$1,'AEO 2022 7'!1:1,0))+INDEX('AEO 2022 49'!28:28,MATCH(AE1,'AEO 2022 49'!13:13,0))+INDEX('AEO 2022 49'!39:39,MATCH(AE1,'AEO 2022 49'!13:13,0)))/(INDEX('AEO 2020 7'!19:19,MATCH($B$1,'AEO 2020 7'!1:1,0))+INDEX('AEO 2020 49'!$28:$28,MATCH('BCDTRtSY-frgt'!$B$1,'AEO 2020 49'!$15:$15,0))+INDEX('AEO 2020 49'!$39:$39,MATCH('BCDTRtSY-frgt'!$B$1,'AEO 2020 49'!$15:$15,0)))</f>
        <v>1.3801733196438912</v>
      </c>
      <c r="AF2">
        <f>(INDEX('AEO 2022 7'!19:19,MATCH(AF$1,'AEO 2022 7'!1:1,0))+INDEX('AEO 2022 49'!28:28,MATCH(AF1,'AEO 2022 49'!13:13,0))+INDEX('AEO 2022 49'!39:39,MATCH(AF1,'AEO 2022 49'!13:13,0)))/(INDEX('AEO 2020 7'!19:19,MATCH($B$1,'AEO 2020 7'!1:1,0))+INDEX('AEO 2020 49'!$28:$28,MATCH('BCDTRtSY-frgt'!$B$1,'AEO 2020 49'!$15:$15,0))+INDEX('AEO 2020 49'!$39:$39,MATCH('BCDTRtSY-frgt'!$B$1,'AEO 2020 49'!$15:$15,0)))</f>
        <v>1.3974300668104365</v>
      </c>
      <c r="AG2">
        <f>(INDEX('AEO 2022 7'!19:19,MATCH(AG$1,'AEO 2022 7'!1:1,0))+INDEX('AEO 2022 49'!28:28,MATCH(AG1,'AEO 2022 49'!13:13,0))+INDEX('AEO 2022 49'!39:39,MATCH(AG1,'AEO 2022 49'!13:13,0)))/(INDEX('AEO 2020 7'!19:19,MATCH($B$1,'AEO 2020 7'!1:1,0))+INDEX('AEO 2020 49'!$28:$28,MATCH('BCDTRtSY-frgt'!$B$1,'AEO 2020 49'!$15:$15,0))+INDEX('AEO 2020 49'!$39:$39,MATCH('BCDTRtSY-frgt'!$B$1,'AEO 2020 49'!$15:$15,0)))</f>
        <v>1.4199864759896648</v>
      </c>
    </row>
    <row r="3" spans="1:33">
      <c r="A3" t="s">
        <v>133</v>
      </c>
      <c r="B3">
        <v>1</v>
      </c>
      <c r="C3">
        <f>INDEX('AEO 2021 49'!$AE:$AE,MATCH('BCDTRtSY-frgt'!C1,'AEO 2021 49'!$A:$A,0))/INDEX('AEO 2020 49'!$50:$50,MATCH('BCDTRtSY-frgt'!$B$1,'AEO 2020 49'!$15:$15,0))</f>
        <v>0.8683685524475957</v>
      </c>
      <c r="D3">
        <f>INDEX('AEO 2022 49'!50:50,MATCH(D1,'AEO 2022 49'!13:13,0))/INDEX('AEO 2020 49'!$50:$50,MATCH('BCDTRtSY-frgt'!$B$1,'AEO 2020 49'!$15:$15,0))</f>
        <v>0.93679806741094784</v>
      </c>
      <c r="E3">
        <f>INDEX('AEO 2022 49'!50:50,MATCH(E1,'AEO 2022 49'!13:13,0))/INDEX('AEO 2020 49'!$50:$50,MATCH('BCDTRtSY-frgt'!$B$1,'AEO 2020 49'!$15:$15,0))</f>
        <v>0.94952512146121537</v>
      </c>
      <c r="F3">
        <f>INDEX('AEO 2022 49'!50:50,MATCH(F1,'AEO 2022 49'!13:13,0))/INDEX('AEO 2020 49'!$50:$50,MATCH('BCDTRtSY-frgt'!$B$1,'AEO 2020 49'!$15:$15,0))</f>
        <v>0.95035511798312655</v>
      </c>
      <c r="G3">
        <f>INDEX('AEO 2022 49'!50:50,MATCH(G1,'AEO 2022 49'!13:13,0))/INDEX('AEO 2020 49'!$50:$50,MATCH('BCDTRtSY-frgt'!$B$1,'AEO 2020 49'!$15:$15,0))</f>
        <v>0.94826349859906178</v>
      </c>
      <c r="H3">
        <f>INDEX('AEO 2022 49'!50:50,MATCH(H1,'AEO 2022 49'!13:13,0))/INDEX('AEO 2020 49'!$50:$50,MATCH('BCDTRtSY-frgt'!$B$1,'AEO 2020 49'!$15:$15,0))</f>
        <v>0.95024317832913996</v>
      </c>
      <c r="I3">
        <f>INDEX('AEO 2022 49'!50:50,MATCH(I1,'AEO 2022 49'!13:13,0))/INDEX('AEO 2020 49'!$50:$50,MATCH('BCDTRtSY-frgt'!$B$1,'AEO 2020 49'!$15:$15,0))</f>
        <v>0.9499015216798381</v>
      </c>
      <c r="J3">
        <f>INDEX('AEO 2022 49'!50:50,MATCH(J1,'AEO 2022 49'!13:13,0))/INDEX('AEO 2020 49'!$50:$50,MATCH('BCDTRtSY-frgt'!$B$1,'AEO 2020 49'!$15:$15,0))</f>
        <v>0.94771561964678752</v>
      </c>
      <c r="K3">
        <f>INDEX('AEO 2022 49'!50:50,MATCH(K1,'AEO 2022 49'!13:13,0))/INDEX('AEO 2020 49'!$50:$50,MATCH('BCDTRtSY-frgt'!$B$1,'AEO 2020 49'!$15:$15,0))</f>
        <v>0.94769170378796075</v>
      </c>
      <c r="L3">
        <f>INDEX('AEO 2022 49'!50:50,MATCH(L1,'AEO 2022 49'!13:13,0))/INDEX('AEO 2020 49'!$50:$50,MATCH('BCDTRtSY-frgt'!$B$1,'AEO 2020 49'!$15:$15,0))</f>
        <v>0.94553052795937709</v>
      </c>
      <c r="M3">
        <f>INDEX('AEO 2022 49'!50:50,MATCH(M1,'AEO 2022 49'!13:13,0))/INDEX('AEO 2020 49'!$50:$50,MATCH('BCDTRtSY-frgt'!$B$1,'AEO 2020 49'!$15:$15,0))</f>
        <v>0.94411898049135523</v>
      </c>
      <c r="N3">
        <f>INDEX('AEO 2022 49'!50:50,MATCH(N1,'AEO 2022 49'!13:13,0))/INDEX('AEO 2020 49'!$50:$50,MATCH('BCDTRtSY-frgt'!$B$1,'AEO 2020 49'!$15:$15,0))</f>
        <v>0.94155619309854222</v>
      </c>
      <c r="O3">
        <f>INDEX('AEO 2022 49'!50:50,MATCH(O1,'AEO 2022 49'!13:13,0))/INDEX('AEO 2020 49'!$50:$50,MATCH('BCDTRtSY-frgt'!$B$1,'AEO 2020 49'!$15:$15,0))</f>
        <v>0.94016310764994004</v>
      </c>
      <c r="P3">
        <f>INDEX('AEO 2022 49'!50:50,MATCH(P1,'AEO 2022 49'!13:13,0))/INDEX('AEO 2020 49'!$50:$50,MATCH('BCDTRtSY-frgt'!$B$1,'AEO 2020 49'!$15:$15,0))</f>
        <v>0.93785160737388951</v>
      </c>
      <c r="Q3">
        <f>INDEX('AEO 2022 49'!50:50,MATCH(Q1,'AEO 2022 49'!13:13,0))/INDEX('AEO 2020 49'!$50:$50,MATCH('BCDTRtSY-frgt'!$B$1,'AEO 2020 49'!$15:$15,0))</f>
        <v>0.93304914724982557</v>
      </c>
      <c r="R3">
        <f>INDEX('AEO 2022 49'!50:50,MATCH(R1,'AEO 2022 49'!13:13,0))/INDEX('AEO 2020 49'!$50:$50,MATCH('BCDTRtSY-frgt'!$B$1,'AEO 2020 49'!$15:$15,0))</f>
        <v>0.92930217831570516</v>
      </c>
      <c r="S3">
        <f>INDEX('AEO 2022 49'!50:50,MATCH(S1,'AEO 2022 49'!13:13,0))/INDEX('AEO 2020 49'!$50:$50,MATCH('BCDTRtSY-frgt'!$B$1,'AEO 2020 49'!$15:$15,0))</f>
        <v>0.92555561455440494</v>
      </c>
      <c r="T3">
        <f>INDEX('AEO 2022 49'!50:50,MATCH(T1,'AEO 2022 49'!13:13,0))/INDEX('AEO 2020 49'!$50:$50,MATCH('BCDTRtSY-frgt'!$B$1,'AEO 2020 49'!$15:$15,0))</f>
        <v>0.92196906206970386</v>
      </c>
      <c r="U3">
        <f>INDEX('AEO 2022 49'!50:50,MATCH(U1,'AEO 2022 49'!13:13,0))/INDEX('AEO 2020 49'!$50:$50,MATCH('BCDTRtSY-frgt'!$B$1,'AEO 2020 49'!$15:$15,0))</f>
        <v>0.91922348842282653</v>
      </c>
      <c r="V3">
        <f>INDEX('AEO 2022 49'!50:50,MATCH(V1,'AEO 2022 49'!13:13,0))/INDEX('AEO 2020 49'!$50:$50,MATCH('BCDTRtSY-frgt'!$B$1,'AEO 2020 49'!$15:$15,0))</f>
        <v>0.91753624750685436</v>
      </c>
      <c r="W3">
        <f>INDEX('AEO 2022 49'!50:50,MATCH(W1,'AEO 2022 49'!13:13,0))/INDEX('AEO 2020 49'!$50:$50,MATCH('BCDTRtSY-frgt'!$B$1,'AEO 2020 49'!$15:$15,0))</f>
        <v>0.91615723648252845</v>
      </c>
      <c r="X3">
        <f>INDEX('AEO 2022 49'!50:50,MATCH(X1,'AEO 2022 49'!13:13,0))/INDEX('AEO 2020 49'!$50:$50,MATCH('BCDTRtSY-frgt'!$B$1,'AEO 2020 49'!$15:$15,0))</f>
        <v>0.91465620446470597</v>
      </c>
      <c r="Y3">
        <f>INDEX('AEO 2022 49'!50:50,MATCH(Y1,'AEO 2022 49'!13:13,0))/INDEX('AEO 2020 49'!$50:$50,MATCH('BCDTRtSY-frgt'!$B$1,'AEO 2020 49'!$15:$15,0))</f>
        <v>0.91447227732927994</v>
      </c>
      <c r="Z3">
        <f>INDEX('AEO 2022 49'!50:50,MATCH(Z1,'AEO 2022 49'!13:13,0))/INDEX('AEO 2020 49'!$50:$50,MATCH('BCDTRtSY-frgt'!$B$1,'AEO 2020 49'!$15:$15,0))</f>
        <v>0.91440410700230335</v>
      </c>
      <c r="AA3">
        <f>INDEX('AEO 2022 49'!50:50,MATCH(AA1,'AEO 2022 49'!13:13,0))/INDEX('AEO 2020 49'!$50:$50,MATCH('BCDTRtSY-frgt'!$B$1,'AEO 2020 49'!$15:$15,0))</f>
        <v>0.91146899244395352</v>
      </c>
      <c r="AB3">
        <f>INDEX('AEO 2022 49'!50:50,MATCH(AB1,'AEO 2022 49'!13:13,0))/INDEX('AEO 2020 49'!$50:$50,MATCH('BCDTRtSY-frgt'!$B$1,'AEO 2020 49'!$15:$15,0))</f>
        <v>0.9089924322247166</v>
      </c>
      <c r="AC3">
        <f>INDEX('AEO 2022 49'!50:50,MATCH(AC1,'AEO 2022 49'!13:13,0))/INDEX('AEO 2020 49'!$50:$50,MATCH('BCDTRtSY-frgt'!$B$1,'AEO 2020 49'!$15:$15,0))</f>
        <v>0.90880858505761042</v>
      </c>
      <c r="AD3">
        <f>INDEX('AEO 2022 49'!50:50,MATCH(AD1,'AEO 2022 49'!13:13,0))/INDEX('AEO 2020 49'!$50:$50,MATCH('BCDTRtSY-frgt'!$B$1,'AEO 2020 49'!$15:$15,0))</f>
        <v>0.90691920022297301</v>
      </c>
      <c r="AE3">
        <f>INDEX('AEO 2022 49'!50:50,MATCH(AE1,'AEO 2022 49'!13:13,0))/INDEX('AEO 2020 49'!$50:$50,MATCH('BCDTRtSY-frgt'!$B$1,'AEO 2020 49'!$15:$15,0))</f>
        <v>0.90191727245334485</v>
      </c>
      <c r="AF3">
        <f>INDEX('AEO 2022 49'!50:50,MATCH(AF1,'AEO 2022 49'!13:13,0))/INDEX('AEO 2020 49'!$50:$50,MATCH('BCDTRtSY-frgt'!$B$1,'AEO 2020 49'!$15:$15,0))</f>
        <v>0.8974481789294354</v>
      </c>
      <c r="AG3">
        <f>INDEX('AEO 2022 49'!50:50,MATCH(AG1,'AEO 2022 49'!13:13,0))/INDEX('AEO 2020 49'!$50:$50,MATCH('BCDTRtSY-frgt'!$B$1,'AEO 2020 49'!$15:$15,0))</f>
        <v>0.89715239743956376</v>
      </c>
    </row>
    <row r="4" spans="1:33">
      <c r="A4" t="s">
        <v>131</v>
      </c>
      <c r="B4">
        <v>1</v>
      </c>
      <c r="C4">
        <f>INDEX('AEO 2021 47'!69:69,MATCH(C$1,'AEO 2021 47'!1:1,0))/INDEX('AEO 2020 47'!69:69,MATCH($B$1,'AEO 2020 47'!1:1,0))/'aircraft calibration'!N9</f>
        <v>1.6010166969692461</v>
      </c>
      <c r="D4">
        <f>INDEX('AEO 2022 47'!74:74,MATCH(D$1,'AEO 2022 47'!13:13,0))/INDEX('AEO 2020 47'!69:69,MATCH($B$1,'AEO 2020 47'!1:1,0))/'aircraft calibration'!O9</f>
        <v>1.5706784294712592</v>
      </c>
      <c r="E4">
        <f>INDEX('AEO 2022 47'!74:74,MATCH(E$1,'AEO 2022 47'!13:13,0))/INDEX('AEO 2020 47'!69:69,MATCH($B$1,'AEO 2020 47'!1:1,0))/'aircraft calibration'!P9</f>
        <v>1.4687347185892852</v>
      </c>
      <c r="F4">
        <f>INDEX('AEO 2022 47'!74:74,MATCH(F$1,'AEO 2022 47'!13:13,0))/INDEX('AEO 2020 47'!69:69,MATCH($B$1,'AEO 2020 47'!1:1,0))/'aircraft calibration'!Q9</f>
        <v>1.4408300424554918</v>
      </c>
      <c r="G4">
        <f>INDEX('AEO 2022 47'!74:74,MATCH(G$1,'AEO 2022 47'!13:13,0))/INDEX('AEO 2020 47'!69:69,MATCH($B$1,'AEO 2020 47'!1:1,0))/'aircraft calibration'!R9</f>
        <v>1.4265594788662244</v>
      </c>
      <c r="H4">
        <f>INDEX('AEO 2022 47'!74:74,MATCH(H$1,'AEO 2022 47'!13:13,0))/INDEX('AEO 2020 47'!69:69,MATCH($B$1,'AEO 2020 47'!1:1,0))/'aircraft calibration'!S9</f>
        <v>1.4391940425628866</v>
      </c>
      <c r="I4">
        <f>INDEX('AEO 2022 47'!74:74,MATCH(I$1,'AEO 2022 47'!13:13,0))/INDEX('AEO 2020 47'!69:69,MATCH($B$1,'AEO 2020 47'!1:1,0))/'aircraft calibration'!T9</f>
        <v>1.4610230226677161</v>
      </c>
      <c r="J4">
        <f>INDEX('AEO 2022 47'!74:74,MATCH(J$1,'AEO 2022 47'!13:13,0))/INDEX('AEO 2020 47'!69:69,MATCH($B$1,'AEO 2020 47'!1:1,0))/'aircraft calibration'!U9</f>
        <v>1.4824200798323333</v>
      </c>
      <c r="K4">
        <f>INDEX('AEO 2022 47'!74:74,MATCH(K$1,'AEO 2022 47'!13:13,0))/INDEX('AEO 2020 47'!69:69,MATCH($B$1,'AEO 2020 47'!1:1,0))/'aircraft calibration'!V9</f>
        <v>1.5099757958330835</v>
      </c>
      <c r="L4">
        <f>INDEX('AEO 2022 47'!74:74,MATCH(L$1,'AEO 2022 47'!13:13,0))/INDEX('AEO 2020 47'!69:69,MATCH($B$1,'AEO 2020 47'!1:1,0))/'aircraft calibration'!W9</f>
        <v>1.533979086928972</v>
      </c>
      <c r="M4">
        <f>INDEX('AEO 2022 47'!74:74,MATCH(M$1,'AEO 2022 47'!13:13,0))/INDEX('AEO 2020 47'!69:69,MATCH($B$1,'AEO 2020 47'!1:1,0))/'aircraft calibration'!X9</f>
        <v>1.5575033518103578</v>
      </c>
      <c r="N4">
        <f>INDEX('AEO 2022 47'!74:74,MATCH(N$1,'AEO 2022 47'!13:13,0))/INDEX('AEO 2020 47'!69:69,MATCH($B$1,'AEO 2020 47'!1:1,0))/'aircraft calibration'!Y9</f>
        <v>1.5778154887164448</v>
      </c>
      <c r="O4">
        <f>INDEX('AEO 2022 47'!74:74,MATCH(O$1,'AEO 2022 47'!13:13,0))/INDEX('AEO 2020 47'!69:69,MATCH($B$1,'AEO 2020 47'!1:1,0))/'aircraft calibration'!Z9</f>
        <v>1.6024016472102591</v>
      </c>
      <c r="P4">
        <f>INDEX('AEO 2022 47'!74:74,MATCH(P$1,'AEO 2022 47'!13:13,0))/INDEX('AEO 2020 47'!69:69,MATCH($B$1,'AEO 2020 47'!1:1,0))/'aircraft calibration'!AA9</f>
        <v>1.6176218675030354</v>
      </c>
      <c r="Q4">
        <f>INDEX('AEO 2022 47'!74:74,MATCH(Q$1,'AEO 2022 47'!13:13,0))/INDEX('AEO 2020 47'!69:69,MATCH($B$1,'AEO 2020 47'!1:1,0))/'aircraft calibration'!AB9</f>
        <v>1.6203262460316132</v>
      </c>
      <c r="R4">
        <f>INDEX('AEO 2022 47'!74:74,MATCH(R$1,'AEO 2022 47'!13:13,0))/INDEX('AEO 2020 47'!69:69,MATCH($B$1,'AEO 2020 47'!1:1,0))/'aircraft calibration'!AC9</f>
        <v>1.6294903852505651</v>
      </c>
      <c r="S4">
        <f>INDEX('AEO 2022 47'!74:74,MATCH(S$1,'AEO 2022 47'!13:13,0))/INDEX('AEO 2020 47'!69:69,MATCH($B$1,'AEO 2020 47'!1:1,0))/'aircraft calibration'!AD9</f>
        <v>1.6405248374999324</v>
      </c>
      <c r="T4">
        <f>INDEX('AEO 2022 47'!74:74,MATCH(T$1,'AEO 2022 47'!13:13,0))/INDEX('AEO 2020 47'!69:69,MATCH($B$1,'AEO 2020 47'!1:1,0))/'aircraft calibration'!AE9</f>
        <v>1.6552479827186075</v>
      </c>
      <c r="U4">
        <f>INDEX('AEO 2022 47'!74:74,MATCH(U$1,'AEO 2022 47'!13:13,0))/INDEX('AEO 2020 47'!69:69,MATCH($B$1,'AEO 2020 47'!1:1,0))/'aircraft calibration'!AF9</f>
        <v>1.6716207659863185</v>
      </c>
      <c r="V4">
        <f>INDEX('AEO 2022 47'!74:74,MATCH(V$1,'AEO 2022 47'!13:13,0))/INDEX('AEO 2020 47'!69:69,MATCH($B$1,'AEO 2020 47'!1:1,0))/'aircraft calibration'!AG9</f>
        <v>1.6925667614950519</v>
      </c>
      <c r="W4">
        <f>INDEX('AEO 2022 47'!74:74,MATCH(W$1,'AEO 2022 47'!13:13,0))/INDEX('AEO 2020 47'!69:69,MATCH($B$1,'AEO 2020 47'!1:1,0))/'aircraft calibration'!AH9</f>
        <v>1.7143324515297009</v>
      </c>
      <c r="X4">
        <f>INDEX('AEO 2022 47'!74:74,MATCH(X$1,'AEO 2022 47'!13:13,0))/INDEX('AEO 2020 47'!69:69,MATCH($B$1,'AEO 2020 47'!1:1,0))/'aircraft calibration'!AI9</f>
        <v>1.7344247190899553</v>
      </c>
      <c r="Y4">
        <f>INDEX('AEO 2022 47'!74:74,MATCH(Y$1,'AEO 2022 47'!13:13,0))/INDEX('AEO 2020 47'!69:69,MATCH($B$1,'AEO 2020 47'!1:1,0))/'aircraft calibration'!AJ9</f>
        <v>1.7567702538775907</v>
      </c>
      <c r="Z4">
        <f>INDEX('AEO 2022 47'!74:74,MATCH(Z$1,'AEO 2022 47'!13:13,0))/INDEX('AEO 2020 47'!69:69,MATCH($B$1,'AEO 2020 47'!1:1,0))/'aircraft calibration'!AK9</f>
        <v>1.7794617420794121</v>
      </c>
      <c r="AA4">
        <f>INDEX('AEO 2022 47'!74:74,MATCH(AA$1,'AEO 2022 47'!13:13,0))/INDEX('AEO 2020 47'!69:69,MATCH($B$1,'AEO 2020 47'!1:1,0))/'aircraft calibration'!AL9</f>
        <v>1.7949828943495632</v>
      </c>
      <c r="AB4">
        <f>INDEX('AEO 2022 47'!74:74,MATCH(AB$1,'AEO 2022 47'!13:13,0))/INDEX('AEO 2020 47'!69:69,MATCH($B$1,'AEO 2020 47'!1:1,0))/'aircraft calibration'!AM9</f>
        <v>1.8162385137354149</v>
      </c>
      <c r="AC4">
        <f>INDEX('AEO 2022 47'!74:74,MATCH(AC$1,'AEO 2022 47'!13:13,0))/INDEX('AEO 2020 47'!69:69,MATCH($B$1,'AEO 2020 47'!1:1,0))/'aircraft calibration'!AN9</f>
        <v>1.8403999380676739</v>
      </c>
      <c r="AD4">
        <f>INDEX('AEO 2022 47'!74:74,MATCH(AD$1,'AEO 2022 47'!13:13,0))/INDEX('AEO 2020 47'!69:69,MATCH($B$1,'AEO 2020 47'!1:1,0))/'aircraft calibration'!AO9</f>
        <v>1.8668821988035604</v>
      </c>
      <c r="AE4">
        <f>INDEX('AEO 2022 47'!74:74,MATCH(AE$1,'AEO 2022 47'!13:13,0))/INDEX('AEO 2020 47'!69:69,MATCH($B$1,'AEO 2020 47'!1:1,0))/'aircraft calibration'!AP9</f>
        <v>1.8928180119839897</v>
      </c>
      <c r="AF4">
        <f>INDEX('AEO 2022 47'!74:74,MATCH(AF$1,'AEO 2022 47'!13:13,0))/INDEX('AEO 2020 47'!69:69,MATCH($B$1,'AEO 2020 47'!1:1,0))/'aircraft calibration'!AQ9</f>
        <v>1.9177416664739697</v>
      </c>
      <c r="AG4">
        <f>INDEX('AEO 2022 47'!74:74,MATCH(AG$1,'AEO 2022 47'!13:13,0))/INDEX('AEO 2020 47'!69:69,MATCH($B$1,'AEO 2020 47'!1:1,0))/'aircraft calibration'!AR9</f>
        <v>1.9513594460715955</v>
      </c>
    </row>
    <row r="5" spans="1:33">
      <c r="A5" t="s">
        <v>136</v>
      </c>
      <c r="B5">
        <f>INDEX('AEO 2020 7'!27:27,MATCH(B$1,'AEO 2020 7'!1:1,0))/INDEX('AEO 2020 7'!27:27,MATCH($B$1,'AEO 2020 7'!1:1,0))</f>
        <v>1</v>
      </c>
      <c r="C5">
        <f>INDEX('AEO 2021 7'!27:27,MATCH(C$1,'AEO 2021 7'!1:1,0))/INDEX('AEO 2020 7'!27:27,MATCH($B$1,'AEO 2020 7'!1:1,0))</f>
        <v>0.83439628342246175</v>
      </c>
      <c r="D5">
        <f>INDEX('AEO 2022 7'!27:27,MATCH(D$1,'AEO 2022 7'!1:1,0))/INDEX('AEO 2020 7'!27:27,MATCH($B$1,'AEO 2020 7'!1:1,0))</f>
        <v>0.90844731395612965</v>
      </c>
      <c r="E5">
        <f>INDEX('AEO 2022 7'!27:27,MATCH(E$1,'AEO 2022 7'!1:1,0))/INDEX('AEO 2020 7'!27:27,MATCH($B$1,'AEO 2020 7'!1:1,0))</f>
        <v>0.91198870974232937</v>
      </c>
      <c r="F5">
        <f>INDEX('AEO 2022 7'!27:27,MATCH(F$1,'AEO 2022 7'!1:1,0))/INDEX('AEO 2020 7'!27:27,MATCH($B$1,'AEO 2020 7'!1:1,0))</f>
        <v>0.90826987607285703</v>
      </c>
      <c r="G5">
        <f>INDEX('AEO 2022 7'!27:27,MATCH(G$1,'AEO 2022 7'!1:1,0))/INDEX('AEO 2020 7'!27:27,MATCH($B$1,'AEO 2020 7'!1:1,0))</f>
        <v>0.85087071783378143</v>
      </c>
      <c r="H5">
        <f>INDEX('AEO 2022 7'!27:27,MATCH(H$1,'AEO 2022 7'!1:1,0))/INDEX('AEO 2020 7'!27:27,MATCH($B$1,'AEO 2020 7'!1:1,0))</f>
        <v>0.85766135839957902</v>
      </c>
      <c r="I5">
        <f>INDEX('AEO 2022 7'!27:27,MATCH(I$1,'AEO 2022 7'!1:1,0))/INDEX('AEO 2020 7'!27:27,MATCH($B$1,'AEO 2020 7'!1:1,0))</f>
        <v>0.87734695715001321</v>
      </c>
      <c r="J5">
        <f>INDEX('AEO 2022 7'!27:27,MATCH(J$1,'AEO 2022 7'!1:1,0))/INDEX('AEO 2020 7'!27:27,MATCH($B$1,'AEO 2020 7'!1:1,0))</f>
        <v>0.87664956206940337</v>
      </c>
      <c r="K5">
        <f>INDEX('AEO 2022 7'!27:27,MATCH(K$1,'AEO 2022 7'!1:1,0))/INDEX('AEO 2020 7'!27:27,MATCH($B$1,'AEO 2020 7'!1:1,0))</f>
        <v>0.88241696447339601</v>
      </c>
      <c r="L5">
        <f>INDEX('AEO 2022 7'!27:27,MATCH(L$1,'AEO 2022 7'!1:1,0))/INDEX('AEO 2020 7'!27:27,MATCH($B$1,'AEO 2020 7'!1:1,0))</f>
        <v>0.88330489616188224</v>
      </c>
      <c r="M5">
        <f>INDEX('AEO 2022 7'!27:27,MATCH(M$1,'AEO 2022 7'!1:1,0))/INDEX('AEO 2020 7'!27:27,MATCH($B$1,'AEO 2020 7'!1:1,0))</f>
        <v>0.8855370467131648</v>
      </c>
      <c r="N5">
        <f>INDEX('AEO 2022 7'!27:27,MATCH(N$1,'AEO 2022 7'!1:1,0))/INDEX('AEO 2020 7'!27:27,MATCH($B$1,'AEO 2020 7'!1:1,0))</f>
        <v>0.88905906488270325</v>
      </c>
      <c r="O5">
        <f>INDEX('AEO 2022 7'!27:27,MATCH(O$1,'AEO 2022 7'!1:1,0))/INDEX('AEO 2020 7'!27:27,MATCH($B$1,'AEO 2020 7'!1:1,0))</f>
        <v>0.89026358890629065</v>
      </c>
      <c r="P5">
        <f>INDEX('AEO 2022 7'!27:27,MATCH(P$1,'AEO 2022 7'!1:1,0))/INDEX('AEO 2020 7'!27:27,MATCH($B$1,'AEO 2020 7'!1:1,0))</f>
        <v>0.8909646300806674</v>
      </c>
      <c r="Q5">
        <f>INDEX('AEO 2022 7'!27:27,MATCH(Q$1,'AEO 2022 7'!1:1,0))/INDEX('AEO 2020 7'!27:27,MATCH($B$1,'AEO 2020 7'!1:1,0))</f>
        <v>0.88510486291782597</v>
      </c>
      <c r="R5">
        <f>INDEX('AEO 2022 7'!27:27,MATCH(R$1,'AEO 2022 7'!1:1,0))/INDEX('AEO 2020 7'!27:27,MATCH($B$1,'AEO 2020 7'!1:1,0))</f>
        <v>0.88185210755613774</v>
      </c>
      <c r="S5">
        <f>INDEX('AEO 2022 7'!27:27,MATCH(S$1,'AEO 2022 7'!1:1,0))/INDEX('AEO 2020 7'!27:27,MATCH($B$1,'AEO 2020 7'!1:1,0))</f>
        <v>0.87898427283560365</v>
      </c>
      <c r="T5">
        <f>INDEX('AEO 2022 7'!27:27,MATCH(T$1,'AEO 2022 7'!1:1,0))/INDEX('AEO 2020 7'!27:27,MATCH($B$1,'AEO 2020 7'!1:1,0))</f>
        <v>0.87933908112286496</v>
      </c>
      <c r="U5">
        <f>INDEX('AEO 2022 7'!27:27,MATCH(U$1,'AEO 2022 7'!1:1,0))/INDEX('AEO 2020 7'!27:27,MATCH($B$1,'AEO 2020 7'!1:1,0))</f>
        <v>0.88245362674269956</v>
      </c>
      <c r="V5">
        <f>INDEX('AEO 2022 7'!27:27,MATCH(V$1,'AEO 2022 7'!1:1,0))/INDEX('AEO 2020 7'!27:27,MATCH($B$1,'AEO 2020 7'!1:1,0))</f>
        <v>0.88465566438698051</v>
      </c>
      <c r="W5">
        <f>INDEX('AEO 2022 7'!27:27,MATCH(W$1,'AEO 2022 7'!1:1,0))/INDEX('AEO 2020 7'!27:27,MATCH($B$1,'AEO 2020 7'!1:1,0))</f>
        <v>0.883916610804513</v>
      </c>
      <c r="X5">
        <f>INDEX('AEO 2022 7'!27:27,MATCH(X$1,'AEO 2022 7'!1:1,0))/INDEX('AEO 2020 7'!27:27,MATCH($B$1,'AEO 2020 7'!1:1,0))</f>
        <v>0.88663516254332486</v>
      </c>
      <c r="Y5">
        <f>INDEX('AEO 2022 7'!27:27,MATCH(Y$1,'AEO 2022 7'!1:1,0))/INDEX('AEO 2020 7'!27:27,MATCH($B$1,'AEO 2020 7'!1:1,0))</f>
        <v>0.89077200106188059</v>
      </c>
      <c r="Z5">
        <f>INDEX('AEO 2022 7'!27:27,MATCH(Z$1,'AEO 2022 7'!1:1,0))/INDEX('AEO 2020 7'!27:27,MATCH($B$1,'AEO 2020 7'!1:1,0))</f>
        <v>0.88954290019811699</v>
      </c>
      <c r="AA5">
        <f>INDEX('AEO 2022 7'!27:27,MATCH(AA$1,'AEO 2022 7'!1:1,0))/INDEX('AEO 2020 7'!27:27,MATCH($B$1,'AEO 2020 7'!1:1,0))</f>
        <v>0.89176154714909206</v>
      </c>
      <c r="AB5">
        <f>INDEX('AEO 2022 7'!27:27,MATCH(AB$1,'AEO 2022 7'!1:1,0))/INDEX('AEO 2020 7'!27:27,MATCH($B$1,'AEO 2020 7'!1:1,0))</f>
        <v>0.88847408752355173</v>
      </c>
      <c r="AC5">
        <f>INDEX('AEO 2022 7'!27:27,MATCH(AC$1,'AEO 2022 7'!1:1,0))/INDEX('AEO 2020 7'!27:27,MATCH($B$1,'AEO 2020 7'!1:1,0))</f>
        <v>0.89186181196213898</v>
      </c>
      <c r="AD5">
        <f>INDEX('AEO 2022 7'!27:27,MATCH(AD$1,'AEO 2022 7'!1:1,0))/INDEX('AEO 2020 7'!27:27,MATCH($B$1,'AEO 2020 7'!1:1,0))</f>
        <v>0.89169963324677326</v>
      </c>
      <c r="AE5">
        <f>INDEX('AEO 2022 7'!27:27,MATCH(AE$1,'AEO 2022 7'!1:1,0))/INDEX('AEO 2020 7'!27:27,MATCH($B$1,'AEO 2020 7'!1:1,0))</f>
        <v>0.892745692128046</v>
      </c>
      <c r="AF5">
        <f>INDEX('AEO 2022 7'!27:27,MATCH(AF$1,'AEO 2022 7'!1:1,0))/INDEX('AEO 2020 7'!27:27,MATCH($B$1,'AEO 2020 7'!1:1,0))</f>
        <v>0.89497649254054135</v>
      </c>
      <c r="AG5">
        <f>INDEX('AEO 2022 7'!27:27,MATCH(AG$1,'AEO 2022 7'!1:1,0))/INDEX('AEO 2020 7'!27:27,MATCH($B$1,'AEO 2020 7'!1:1,0))</f>
        <v>0.90306557501852303</v>
      </c>
    </row>
    <row r="6" spans="1:33">
      <c r="A6" t="s">
        <v>137</v>
      </c>
      <c r="B6">
        <f>SUM(INDEX('AEO 2020 7'!$C$62:$AJ$63,0,MATCH(B$1,'AEO 2020 7'!$C$1:$AJ$1,0)))/SUM(INDEX('AEO 2020 7'!$C$62:$AJ$63,0,MATCH($B$1,'AEO 2020 7'!$C$1:$AJ$1,0)))</f>
        <v>1</v>
      </c>
      <c r="C6">
        <f>SUM(INDEX('AEO 2021 7'!$C$62:$AJ$63,0,MATCH(C$1,'AEO 2021 7'!$C$1:$AJ$1,0)))/SUM(INDEX('AEO 2020 7'!$C$62:$AJ$63,0,MATCH($B$1,'AEO 2020 7'!$C$1:$AJ$1,0)))</f>
        <v>0.91786855191514805</v>
      </c>
      <c r="D6" s="12">
        <f>($F$6-$C$6)/3+C6</f>
        <v>0.92618306685970264</v>
      </c>
      <c r="E6" s="12">
        <f>($F$6-$C$6)/3+D6</f>
        <v>0.93449758180425724</v>
      </c>
      <c r="F6">
        <f>SUM(INDEX('AEO 2022 7'!$C$62:$AJ$63,0,MATCH(F$1,'AEO 2022 7'!$C$1:$AJ$1,0)))/SUM(INDEX('AEO 2020 7'!$C$62:$AJ$63,0,MATCH($B$1,'AEO 2020 7'!$C$1:$AJ$1,0)))</f>
        <v>0.94281209674881172</v>
      </c>
      <c r="G6">
        <f>SUM(INDEX('AEO 2022 7'!$C$62:$AJ$63,0,MATCH(G$1,'AEO 2022 7'!$C$1:$AJ$1,0)))/SUM(INDEX('AEO 2020 7'!$C$62:$AJ$63,0,MATCH($B$1,'AEO 2020 7'!$C$1:$AJ$1,0)))</f>
        <v>0.94189740502942754</v>
      </c>
      <c r="H6">
        <f>SUM(INDEX('AEO 2022 7'!$C$62:$AJ$63,0,MATCH(H$1,'AEO 2022 7'!$C$1:$AJ$1,0)))/SUM(INDEX('AEO 2020 7'!$C$62:$AJ$63,0,MATCH($B$1,'AEO 2020 7'!$C$1:$AJ$1,0)))</f>
        <v>0.94207837629433799</v>
      </c>
      <c r="I6">
        <f>SUM(INDEX('AEO 2022 7'!$C$62:$AJ$63,0,MATCH(I$1,'AEO 2022 7'!$C$1:$AJ$1,0)))/SUM(INDEX('AEO 2020 7'!$C$62:$AJ$63,0,MATCH($B$1,'AEO 2020 7'!$C$1:$AJ$1,0)))</f>
        <v>0.93825240770465479</v>
      </c>
      <c r="J6">
        <f>SUM(INDEX('AEO 2022 7'!$C$62:$AJ$63,0,MATCH(J$1,'AEO 2022 7'!$C$1:$AJ$1,0)))/SUM(INDEX('AEO 2020 7'!$C$62:$AJ$63,0,MATCH($B$1,'AEO 2020 7'!$C$1:$AJ$1,0)))</f>
        <v>0.9322449485412142</v>
      </c>
      <c r="K6">
        <f>SUM(INDEX('AEO 2022 7'!$C$62:$AJ$63,0,MATCH(K$1,'AEO 2022 7'!$C$1:$AJ$1,0)))/SUM(INDEX('AEO 2020 7'!$C$62:$AJ$63,0,MATCH($B$1,'AEO 2020 7'!$C$1:$AJ$1,0)))</f>
        <v>0.92862749032197145</v>
      </c>
      <c r="L6">
        <f>SUM(INDEX('AEO 2022 7'!$C$62:$AJ$63,0,MATCH(L$1,'AEO 2022 7'!$C$1:$AJ$1,0)))/SUM(INDEX('AEO 2020 7'!$C$62:$AJ$63,0,MATCH($B$1,'AEO 2020 7'!$C$1:$AJ$1,0)))</f>
        <v>0.9262748638781354</v>
      </c>
      <c r="M6">
        <f>SUM(INDEX('AEO 2022 7'!$C$62:$AJ$63,0,MATCH(M$1,'AEO 2022 7'!$C$1:$AJ$1,0)))/SUM(INDEX('AEO 2020 7'!$C$62:$AJ$63,0,MATCH($B$1,'AEO 2020 7'!$C$1:$AJ$1,0)))</f>
        <v>0.92347374342995614</v>
      </c>
      <c r="N6">
        <f>SUM(INDEX('AEO 2022 7'!$C$62:$AJ$63,0,MATCH(N$1,'AEO 2022 7'!$C$1:$AJ$1,0)))/SUM(INDEX('AEO 2020 7'!$C$62:$AJ$63,0,MATCH($B$1,'AEO 2020 7'!$C$1:$AJ$1,0)))</f>
        <v>0.92214498158814084</v>
      </c>
      <c r="O6">
        <f>SUM(INDEX('AEO 2022 7'!$C$62:$AJ$63,0,MATCH(O$1,'AEO 2022 7'!$C$1:$AJ$1,0)))/SUM(INDEX('AEO 2020 7'!$C$62:$AJ$63,0,MATCH($B$1,'AEO 2020 7'!$C$1:$AJ$1,0)))</f>
        <v>0.92444449689988339</v>
      </c>
      <c r="P6">
        <f>SUM(INDEX('AEO 2022 7'!$C$62:$AJ$63,0,MATCH(P$1,'AEO 2022 7'!$C$1:$AJ$1,0)))/SUM(INDEX('AEO 2020 7'!$C$62:$AJ$63,0,MATCH($B$1,'AEO 2020 7'!$C$1:$AJ$1,0)))</f>
        <v>0.92326031536209985</v>
      </c>
      <c r="Q6">
        <f>SUM(INDEX('AEO 2022 7'!$C$62:$AJ$63,0,MATCH(Q$1,'AEO 2022 7'!$C$1:$AJ$1,0)))/SUM(INDEX('AEO 2020 7'!$C$62:$AJ$63,0,MATCH($B$1,'AEO 2020 7'!$C$1:$AJ$1,0)))</f>
        <v>0.92190303087527148</v>
      </c>
      <c r="R6">
        <f>SUM(INDEX('AEO 2022 7'!$C$62:$AJ$63,0,MATCH(R$1,'AEO 2022 7'!$C$1:$AJ$1,0)))/SUM(INDEX('AEO 2020 7'!$C$62:$AJ$63,0,MATCH($B$1,'AEO 2020 7'!$C$1:$AJ$1,0)))</f>
        <v>0.92145256979196166</v>
      </c>
      <c r="S6">
        <f>SUM(INDEX('AEO 2022 7'!$C$62:$AJ$63,0,MATCH(S$1,'AEO 2022 7'!$C$1:$AJ$1,0)))/SUM(INDEX('AEO 2020 7'!$C$62:$AJ$63,0,MATCH($B$1,'AEO 2020 7'!$C$1:$AJ$1,0)))</f>
        <v>0.92069917854782357</v>
      </c>
      <c r="T6">
        <f>SUM(INDEX('AEO 2022 7'!$C$62:$AJ$63,0,MATCH(T$1,'AEO 2022 7'!$C$1:$AJ$1,0)))/SUM(INDEX('AEO 2020 7'!$C$62:$AJ$63,0,MATCH($B$1,'AEO 2020 7'!$C$1:$AJ$1,0)))</f>
        <v>0.92019855695087027</v>
      </c>
      <c r="U6">
        <f>SUM(INDEX('AEO 2022 7'!$C$62:$AJ$63,0,MATCH(U$1,'AEO 2022 7'!$C$1:$AJ$1,0)))/SUM(INDEX('AEO 2020 7'!$C$62:$AJ$63,0,MATCH($B$1,'AEO 2020 7'!$C$1:$AJ$1,0)))</f>
        <v>0.91936648254807529</v>
      </c>
      <c r="V6">
        <f>SUM(INDEX('AEO 2022 7'!$C$62:$AJ$63,0,MATCH(V$1,'AEO 2022 7'!$C$1:$AJ$1,0)))/SUM(INDEX('AEO 2020 7'!$C$62:$AJ$63,0,MATCH($B$1,'AEO 2020 7'!$C$1:$AJ$1,0)))</f>
        <v>0.91937926856135699</v>
      </c>
      <c r="W6">
        <f>SUM(INDEX('AEO 2022 7'!$C$62:$AJ$63,0,MATCH(W$1,'AEO 2022 7'!$C$1:$AJ$1,0)))/SUM(INDEX('AEO 2020 7'!$C$62:$AJ$63,0,MATCH($B$1,'AEO 2020 7'!$C$1:$AJ$1,0)))</f>
        <v>0.91183552072514384</v>
      </c>
      <c r="X6">
        <f>SUM(INDEX('AEO 2022 7'!$C$62:$AJ$63,0,MATCH(X$1,'AEO 2022 7'!$C$1:$AJ$1,0)))/SUM(INDEX('AEO 2020 7'!$C$62:$AJ$63,0,MATCH($B$1,'AEO 2020 7'!$C$1:$AJ$1,0)))</f>
        <v>0.91077428162276142</v>
      </c>
      <c r="Y6">
        <f>SUM(INDEX('AEO 2022 7'!$C$62:$AJ$63,0,MATCH(Y$1,'AEO 2022 7'!$C$1:$AJ$1,0)))/SUM(INDEX('AEO 2020 7'!$C$62:$AJ$63,0,MATCH($B$1,'AEO 2020 7'!$C$1:$AJ$1,0)))</f>
        <v>0.91084312938658596</v>
      </c>
      <c r="Z6">
        <f>SUM(INDEX('AEO 2022 7'!$C$62:$AJ$63,0,MATCH(Z$1,'AEO 2022 7'!$C$1:$AJ$1,0)))/SUM(INDEX('AEO 2020 7'!$C$62:$AJ$63,0,MATCH($B$1,'AEO 2020 7'!$C$1:$AJ$1,0)))</f>
        <v>0.90829969628300755</v>
      </c>
      <c r="AA6">
        <f>SUM(INDEX('AEO 2022 7'!$C$62:$AJ$63,0,MATCH(AA$1,'AEO 2022 7'!$C$1:$AJ$1,0)))/SUM(INDEX('AEO 2020 7'!$C$62:$AJ$63,0,MATCH($B$1,'AEO 2020 7'!$C$1:$AJ$1,0)))</f>
        <v>0.90575527963994584</v>
      </c>
      <c r="AB6">
        <f>SUM(INDEX('AEO 2022 7'!$C$62:$AJ$63,0,MATCH(AB$1,'AEO 2022 7'!$C$1:$AJ$1,0)))/SUM(INDEX('AEO 2020 7'!$C$62:$AJ$63,0,MATCH($B$1,'AEO 2020 7'!$C$1:$AJ$1,0)))</f>
        <v>0.90506778554118272</v>
      </c>
      <c r="AC6">
        <f>SUM(INDEX('AEO 2022 7'!$C$62:$AJ$63,0,MATCH(AC$1,'AEO 2022 7'!$C$1:$AJ$1,0)))/SUM(INDEX('AEO 2020 7'!$C$62:$AJ$63,0,MATCH($B$1,'AEO 2020 7'!$C$1:$AJ$1,0)))</f>
        <v>0.90293448840210222</v>
      </c>
      <c r="AD6">
        <f>SUM(INDEX('AEO 2022 7'!$C$62:$AJ$63,0,MATCH(AD$1,'AEO 2022 7'!$C$1:$AJ$1,0)))/SUM(INDEX('AEO 2020 7'!$C$62:$AJ$63,0,MATCH($B$1,'AEO 2020 7'!$C$1:$AJ$1,0)))</f>
        <v>0.90265713026783745</v>
      </c>
      <c r="AE6">
        <f>SUM(INDEX('AEO 2022 7'!$C$62:$AJ$63,0,MATCH(AE$1,'AEO 2022 7'!$C$1:$AJ$1,0)))/SUM(INDEX('AEO 2020 7'!$C$62:$AJ$63,0,MATCH($B$1,'AEO 2020 7'!$C$1:$AJ$1,0)))</f>
        <v>0.90248304377930932</v>
      </c>
      <c r="AF6">
        <f>SUM(INDEX('AEO 2022 7'!$C$62:$AJ$63,0,MATCH(AF$1,'AEO 2022 7'!$C$1:$AJ$1,0)))/SUM(INDEX('AEO 2020 7'!$C$62:$AJ$63,0,MATCH($B$1,'AEO 2020 7'!$C$1:$AJ$1,0)))</f>
        <v>0.90182112170710971</v>
      </c>
      <c r="AG6">
        <f>SUM(INDEX('AEO 2022 7'!$C$62:$AJ$63,0,MATCH(AG$1,'AEO 2022 7'!$C$1:$AJ$1,0)))/SUM(INDEX('AEO 2020 7'!$C$62:$AJ$63,0,MATCH($B$1,'AEO 2020 7'!$C$1:$AJ$1,0)))</f>
        <v>0.9023620684228747</v>
      </c>
    </row>
    <row r="7" spans="1:33">
      <c r="A7" t="s">
        <v>138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election activeCell="J27" sqref="J27"/>
    </sheetView>
  </sheetViews>
  <sheetFormatPr defaultRowHeight="14.5"/>
  <cols>
    <col min="2" max="2" width="22.26953125" customWidth="1"/>
    <col min="3" max="3" width="26.453125" customWidth="1"/>
    <col min="4" max="4" width="39.7265625" customWidth="1"/>
  </cols>
  <sheetData>
    <row r="1" spans="1:40" ht="1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 thickTop="1">
      <c r="A2" t="s">
        <v>306</v>
      </c>
      <c r="AL2" s="13"/>
      <c r="AM2" s="13"/>
      <c r="AN2" s="13"/>
    </row>
    <row r="3" spans="1:40">
      <c r="A3" t="s">
        <v>307</v>
      </c>
      <c r="AL3" s="13"/>
      <c r="AM3" s="13"/>
      <c r="AN3" s="13"/>
    </row>
    <row r="4" spans="1:40">
      <c r="A4" t="s">
        <v>308</v>
      </c>
      <c r="AL4" s="15"/>
      <c r="AM4" s="15"/>
      <c r="AN4" s="15"/>
    </row>
    <row r="5" spans="1:40" ht="15" thickBot="1">
      <c r="A5" t="s">
        <v>177</v>
      </c>
      <c r="AL5" s="14"/>
      <c r="AM5" s="14"/>
      <c r="AN5" s="14"/>
    </row>
    <row r="6" spans="1:40" ht="1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6953125" defaultRowHeight="14.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topLeftCell="A55" workbookViewId="0"/>
  </sheetViews>
  <sheetFormatPr defaultRowHeight="14.5"/>
  <cols>
    <col min="38" max="38" width="12.54296875" customWidth="1"/>
  </cols>
  <sheetData>
    <row r="1" spans="1:39" ht="1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topLeftCell="A36"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ht="14.5">
      <c r="A11" t="s">
        <v>1016</v>
      </c>
    </row>
    <row r="12" spans="1:37" ht="14.5">
      <c r="A12" t="s">
        <v>1017</v>
      </c>
    </row>
    <row r="13" spans="1:37" ht="14.5">
      <c r="A13" t="s">
        <v>1018</v>
      </c>
    </row>
    <row r="14" spans="1:37" ht="14.5">
      <c r="A14" t="s">
        <v>177</v>
      </c>
    </row>
    <row r="15" spans="1:37" ht="14.5">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ht="14.5">
      <c r="A16" t="s">
        <v>179</v>
      </c>
      <c r="C16" t="s">
        <v>1265</v>
      </c>
    </row>
    <row r="17" spans="1:37" ht="14.5">
      <c r="A17" t="s">
        <v>1019</v>
      </c>
      <c r="C17" t="s">
        <v>1266</v>
      </c>
    </row>
    <row r="18" spans="1:37" ht="14.5">
      <c r="A18" t="s">
        <v>233</v>
      </c>
      <c r="C18" t="s">
        <v>1267</v>
      </c>
    </row>
    <row r="19" spans="1:37" ht="14.5">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ht="14.5">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ht="14.5">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ht="14.5">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ht="14.5">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ht="14.5">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ht="14.5">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ht="14.5">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ht="14.5">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ht="14.5">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ht="14.5">
      <c r="A29" t="s">
        <v>235</v>
      </c>
      <c r="C29" t="s">
        <v>1278</v>
      </c>
    </row>
    <row r="30" spans="1:37" ht="14.5">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ht="14.5">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ht="14.5">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ht="14.5">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ht="14.5">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ht="14.5">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ht="14.5">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ht="14.5">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ht="14.5">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ht="14.5">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ht="14.5">
      <c r="A40" t="s">
        <v>1048</v>
      </c>
      <c r="C40" t="s">
        <v>1289</v>
      </c>
    </row>
    <row r="41" spans="1:37" ht="14.5">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ht="14.5">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ht="14.5">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ht="14.5">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ht="14.5">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ht="14.5">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ht="14.5">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ht="14.5">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ht="14.5">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ht="14.5">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ht="14.5">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ht="14.5">
      <c r="A52" t="s">
        <v>1062</v>
      </c>
      <c r="C52" t="s">
        <v>1301</v>
      </c>
    </row>
    <row r="53" spans="1:37" ht="14.5">
      <c r="A53" t="s">
        <v>233</v>
      </c>
      <c r="C53" t="s">
        <v>1302</v>
      </c>
    </row>
    <row r="54" spans="1:37" ht="14.5">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ht="14.5">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ht="14.5">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ht="14.5">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ht="14.5">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ht="14.5">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ht="14.5">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ht="14.5">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ht="14.5">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ht="14.5">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ht="14.5">
      <c r="A64" t="s">
        <v>235</v>
      </c>
      <c r="C64" t="s">
        <v>1313</v>
      </c>
    </row>
    <row r="65" spans="1:37" ht="14.5">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ht="14.5">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ht="14.5">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ht="14.5">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ht="14.5">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ht="14.5">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ht="14.5">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ht="14.5">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ht="14.5">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ht="14.5">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ht="14.5">
      <c r="A75" t="s">
        <v>1048</v>
      </c>
      <c r="C75" t="s">
        <v>1324</v>
      </c>
    </row>
    <row r="76" spans="1:37" ht="14.5">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ht="14.5">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ht="14.5">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ht="14.5">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ht="14.5">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ht="14.5">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ht="14.5">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ht="14.5">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ht="14.5">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ht="14.5">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ht="14.5">
      <c r="A86" t="s">
        <v>233</v>
      </c>
      <c r="B86" t="s">
        <v>1093</v>
      </c>
      <c r="C86" t="s">
        <v>1335</v>
      </c>
      <c r="E86" t="s">
        <v>1336</v>
      </c>
    </row>
    <row r="87" spans="1:37" ht="14.5">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ht="14.5">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ht="14.5">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ht="14.5">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ht="14.5">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ht="14.5">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ht="14.5">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ht="14.5">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ht="14.5">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ht="14.5">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ht="14.5">
      <c r="A97" t="s">
        <v>1104</v>
      </c>
      <c r="C97" t="s">
        <v>1347</v>
      </c>
    </row>
    <row r="98" spans="1:37" ht="14.5">
      <c r="A98" t="s">
        <v>233</v>
      </c>
      <c r="C98" t="s">
        <v>1348</v>
      </c>
    </row>
    <row r="99" spans="1:37" ht="14.5">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ht="14.5">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ht="14.5">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ht="14.5">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ht="14.5">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ht="14.5">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ht="14.5">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ht="14.5">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ht="14.5">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ht="14.5">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ht="14.5">
      <c r="A109" t="s">
        <v>235</v>
      </c>
      <c r="C109" t="s">
        <v>1361</v>
      </c>
    </row>
    <row r="110" spans="1:37" ht="14.5">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ht="14.5">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ht="14.5">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ht="14.5">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ht="14.5">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ht="14.5">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ht="14.5">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ht="14.5">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ht="14.5">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ht="14.5">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ht="14.5">
      <c r="A120" t="s">
        <v>1048</v>
      </c>
      <c r="C120" t="s">
        <v>1373</v>
      </c>
    </row>
    <row r="121" spans="1:37" ht="14.5">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ht="14.5">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ht="14.5">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ht="14.5">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ht="14.5">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ht="14.5">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ht="14.5">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ht="14.5">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ht="14.5">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ht="14.5">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ht="14.5">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ht="14.5">
      <c r="A132" t="s">
        <v>1140</v>
      </c>
      <c r="C132" t="s">
        <v>1385</v>
      </c>
    </row>
    <row r="133" spans="1:37" ht="14.5">
      <c r="A133" t="s">
        <v>233</v>
      </c>
      <c r="C133" t="s">
        <v>1386</v>
      </c>
    </row>
    <row r="134" spans="1:37" ht="14.5">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ht="14.5">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ht="14.5">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ht="14.5">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ht="14.5">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ht="14.5">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ht="14.5">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ht="14.5">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ht="14.5">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ht="14.5">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ht="14.5">
      <c r="A144" t="s">
        <v>235</v>
      </c>
      <c r="C144" t="s">
        <v>1397</v>
      </c>
    </row>
    <row r="145" spans="1:37" ht="14.5">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ht="14.5">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ht="14.5">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ht="14.5">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ht="14.5">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ht="14.5">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ht="14.5">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ht="14.5">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ht="14.5">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ht="14.5">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ht="14.5">
      <c r="A155" t="s">
        <v>1048</v>
      </c>
      <c r="C155" t="s">
        <v>1408</v>
      </c>
    </row>
    <row r="156" spans="1:37" ht="14.5">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ht="14.5">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ht="14.5">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ht="14.5">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ht="14.5">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ht="14.5">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ht="14.5">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ht="14.5">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ht="14.5">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ht="14.5">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ht="14.5">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ht="14.5">
      <c r="A167" t="s">
        <v>180</v>
      </c>
      <c r="C167" t="s">
        <v>1420</v>
      </c>
    </row>
    <row r="168" spans="1:37" ht="14.5">
      <c r="A168" t="s">
        <v>1104</v>
      </c>
      <c r="C168" t="s">
        <v>1421</v>
      </c>
    </row>
    <row r="169" spans="1:37" ht="14.5">
      <c r="A169" t="s">
        <v>233</v>
      </c>
      <c r="C169" t="s">
        <v>1422</v>
      </c>
    </row>
    <row r="170" spans="1:37" ht="14.5">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ht="14.5">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ht="14.5">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ht="14.5">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ht="14.5">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ht="14.5">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ht="14.5">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ht="14.5">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ht="14.5">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ht="14.5">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ht="14.5">
      <c r="A180" t="s">
        <v>235</v>
      </c>
      <c r="C180" t="s">
        <v>1433</v>
      </c>
    </row>
    <row r="181" spans="1:37" ht="14.5">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ht="14.5">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ht="14.5">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ht="14.5">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ht="14.5">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ht="14.5">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ht="14.5">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ht="14.5">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ht="14.5">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ht="14.5">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ht="14.5">
      <c r="A191" t="s">
        <v>1048</v>
      </c>
      <c r="C191" t="s">
        <v>1444</v>
      </c>
    </row>
    <row r="192" spans="1:37" ht="14.5">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ht="14.5">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ht="14.5">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ht="14.5">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ht="14.5">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ht="14.5">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ht="14.5">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ht="14.5">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ht="14.5">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ht="14.5">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ht="14.5">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ht="14.5">
      <c r="A203" t="s">
        <v>1204</v>
      </c>
      <c r="C203" t="s">
        <v>1456</v>
      </c>
    </row>
    <row r="204" spans="1:37" ht="14.5">
      <c r="A204" t="s">
        <v>233</v>
      </c>
      <c r="C204" t="s">
        <v>1457</v>
      </c>
    </row>
    <row r="205" spans="1:37" ht="14.5">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ht="14.5">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ht="14.5">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ht="14.5">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ht="14.5">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ht="14.5">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ht="14.5">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ht="14.5">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ht="14.5">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ht="14.5">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ht="14.5">
      <c r="A215" t="s">
        <v>235</v>
      </c>
      <c r="C215" t="s">
        <v>1469</v>
      </c>
    </row>
    <row r="216" spans="1:37" ht="14.5">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ht="14.5">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ht="14.5">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ht="14.5">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ht="14.5">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ht="14.5">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ht="14.5">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ht="14.5">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ht="14.5">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ht="14.5">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ht="14.5">
      <c r="A226" t="s">
        <v>1048</v>
      </c>
      <c r="C226" t="s">
        <v>1480</v>
      </c>
    </row>
    <row r="227" spans="1:37" ht="14.5">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ht="14.5">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ht="14.5">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ht="14.5">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ht="14.5">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ht="14.5">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ht="14.5">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ht="14.5">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ht="14.5">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ht="14.5">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ht="14.5">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ht="14.5">
      <c r="A238" t="s">
        <v>181</v>
      </c>
      <c r="C238" t="s">
        <v>1492</v>
      </c>
    </row>
    <row r="239" spans="1:37" ht="14.5">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ht="14.5">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ht="14.5">
      <c r="A241" t="s">
        <v>120</v>
      </c>
      <c r="C241" t="s">
        <v>1497</v>
      </c>
    </row>
    <row r="242" spans="1:37" ht="14.5">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ht="14.5">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ht="14.5">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ht="14.5">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ht="14.5">
      <c r="A246" t="s">
        <v>182</v>
      </c>
      <c r="C246" t="s">
        <v>1502</v>
      </c>
    </row>
    <row r="247" spans="1:37" ht="14.5">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ht="14.5">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ht="14.5">
      <c r="A249" t="s">
        <v>120</v>
      </c>
      <c r="C249" t="s">
        <v>1505</v>
      </c>
    </row>
    <row r="250" spans="1:37" ht="14.5">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ht="14.5">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ht="14.5">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ht="14.5">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ht="14.5">
      <c r="A254" t="s">
        <v>183</v>
      </c>
      <c r="C254" t="s">
        <v>1510</v>
      </c>
    </row>
    <row r="255" spans="1:37" ht="14.5">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ht="14.5">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ht="14.5">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ht="14.5">
      <c r="A258" t="s">
        <v>120</v>
      </c>
      <c r="C258" t="s">
        <v>1515</v>
      </c>
    </row>
    <row r="259" spans="1:37" ht="14.5">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ht="14.5">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ht="14.5">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ht="14.5">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workbookViewId="0"/>
  </sheetViews>
  <sheetFormatPr defaultRowHeight="15" customHeight="1"/>
  <cols>
    <col min="1" max="1" width="33.5429687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ht="15" customHeight="1">
      <c r="A18" s="8" t="s">
        <v>105</v>
      </c>
      <c r="B18" s="28" t="s">
        <v>104</v>
      </c>
      <c r="C18" s="29">
        <v>2628.821289</v>
      </c>
      <c r="D18" s="29">
        <v>2807.2766109999998</v>
      </c>
      <c r="E18" s="29">
        <v>2862.5334469999998</v>
      </c>
      <c r="F18" s="29">
        <v>2927.623047</v>
      </c>
      <c r="G18" s="29">
        <v>2985.178711</v>
      </c>
      <c r="H18" s="29">
        <v>3035.5583499999998</v>
      </c>
      <c r="I18" s="29">
        <v>3076.6459960000002</v>
      </c>
      <c r="J18" s="29">
        <v>3107.342529</v>
      </c>
      <c r="K18" s="29">
        <v>3133.9348140000002</v>
      </c>
      <c r="L18" s="29">
        <v>3153.696289</v>
      </c>
      <c r="M18" s="29">
        <v>3170.140625</v>
      </c>
      <c r="N18" s="29">
        <v>3182.3603520000001</v>
      </c>
      <c r="O18" s="29">
        <v>3194.3308109999998</v>
      </c>
      <c r="P18" s="29">
        <v>3208.3691410000001</v>
      </c>
      <c r="Q18" s="29">
        <v>3223.0124510000001</v>
      </c>
      <c r="R18" s="29">
        <v>3240.584961</v>
      </c>
      <c r="S18" s="29">
        <v>3258.4960940000001</v>
      </c>
      <c r="T18" s="29">
        <v>3274.8767090000001</v>
      </c>
      <c r="U18" s="29">
        <v>3290.0166020000001</v>
      </c>
      <c r="V18" s="29">
        <v>3306.976807</v>
      </c>
      <c r="W18" s="29">
        <v>3326.3066410000001</v>
      </c>
      <c r="X18" s="29">
        <v>3344.3862300000001</v>
      </c>
      <c r="Y18" s="29">
        <v>3362.8256839999999</v>
      </c>
      <c r="Z18" s="29">
        <v>3380.6958009999998</v>
      </c>
      <c r="AA18" s="29">
        <v>3396.751953</v>
      </c>
      <c r="AB18" s="29">
        <v>3412.030518</v>
      </c>
      <c r="AC18" s="29">
        <v>3428.1083979999999</v>
      </c>
      <c r="AD18" s="29">
        <v>3442.514893</v>
      </c>
      <c r="AE18" s="29">
        <v>3458.3400879999999</v>
      </c>
      <c r="AF18" s="29">
        <v>3474.70874</v>
      </c>
      <c r="AG18" s="29">
        <v>3490.9399410000001</v>
      </c>
      <c r="AH18" s="30">
        <v>9.4990000000000005E-3</v>
      </c>
    </row>
    <row r="19" spans="1:34" ht="15" customHeight="1">
      <c r="A19" s="8" t="s">
        <v>103</v>
      </c>
      <c r="B19" s="28" t="s">
        <v>102</v>
      </c>
      <c r="C19" s="29">
        <v>89.884674000000004</v>
      </c>
      <c r="D19" s="29">
        <v>93.705605000000006</v>
      </c>
      <c r="E19" s="29">
        <v>96.386086000000006</v>
      </c>
      <c r="F19" s="29">
        <v>98.338295000000002</v>
      </c>
      <c r="G19" s="29">
        <v>100.593414</v>
      </c>
      <c r="H19" s="29">
        <v>102.85940600000001</v>
      </c>
      <c r="I19" s="29">
        <v>104.504807</v>
      </c>
      <c r="J19" s="29">
        <v>105.69051399999999</v>
      </c>
      <c r="K19" s="29">
        <v>106.736481</v>
      </c>
      <c r="L19" s="29">
        <v>107.652618</v>
      </c>
      <c r="M19" s="29">
        <v>108.582993</v>
      </c>
      <c r="N19" s="29">
        <v>109.541687</v>
      </c>
      <c r="O19" s="29">
        <v>110.618843</v>
      </c>
      <c r="P19" s="29">
        <v>111.707047</v>
      </c>
      <c r="Q19" s="29">
        <v>112.958611</v>
      </c>
      <c r="R19" s="29">
        <v>114.464401</v>
      </c>
      <c r="S19" s="29">
        <v>115.907135</v>
      </c>
      <c r="T19" s="29">
        <v>117.21489699999999</v>
      </c>
      <c r="U19" s="29">
        <v>118.581619</v>
      </c>
      <c r="V19" s="29">
        <v>120.043655</v>
      </c>
      <c r="W19" s="29">
        <v>121.52813</v>
      </c>
      <c r="X19" s="29">
        <v>123.152664</v>
      </c>
      <c r="Y19" s="29">
        <v>124.795624</v>
      </c>
      <c r="Z19" s="29">
        <v>126.547287</v>
      </c>
      <c r="AA19" s="29">
        <v>128.138092</v>
      </c>
      <c r="AB19" s="29">
        <v>129.78653</v>
      </c>
      <c r="AC19" s="29">
        <v>131.399384</v>
      </c>
      <c r="AD19" s="29">
        <v>132.81887800000001</v>
      </c>
      <c r="AE19" s="29">
        <v>134.41592399999999</v>
      </c>
      <c r="AF19" s="29">
        <v>136.183762</v>
      </c>
      <c r="AG19" s="29">
        <v>138.009995</v>
      </c>
      <c r="AH19" s="30">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8" t="s">
        <v>149</v>
      </c>
      <c r="B23" s="28" t="s">
        <v>150</v>
      </c>
      <c r="C23" s="29">
        <v>24.970692</v>
      </c>
      <c r="D23" s="29">
        <v>29.653244000000001</v>
      </c>
      <c r="E23" s="29">
        <v>33.486446000000001</v>
      </c>
      <c r="F23" s="29">
        <v>36.386100999999996</v>
      </c>
      <c r="G23" s="29">
        <v>38.577961000000002</v>
      </c>
      <c r="H23" s="29">
        <v>40.222988000000001</v>
      </c>
      <c r="I23" s="29">
        <v>41.396163999999999</v>
      </c>
      <c r="J23" s="29">
        <v>42.264778</v>
      </c>
      <c r="K23" s="29">
        <v>42.515728000000003</v>
      </c>
      <c r="L23" s="29">
        <v>42.713290999999998</v>
      </c>
      <c r="M23" s="29">
        <v>43.137005000000002</v>
      </c>
      <c r="N23" s="29">
        <v>43.343741999999999</v>
      </c>
      <c r="O23" s="29">
        <v>43.818241</v>
      </c>
      <c r="P23" s="29">
        <v>44.274138999999998</v>
      </c>
      <c r="Q23" s="29">
        <v>44.835864999999998</v>
      </c>
      <c r="R23" s="29">
        <v>45.310886000000004</v>
      </c>
      <c r="S23" s="29">
        <v>45.831733999999997</v>
      </c>
      <c r="T23" s="29">
        <v>46.327930000000002</v>
      </c>
      <c r="U23" s="29">
        <v>46.816153999999997</v>
      </c>
      <c r="V23" s="29">
        <v>47.317447999999999</v>
      </c>
      <c r="W23" s="29">
        <v>47.980491999999998</v>
      </c>
      <c r="X23" s="29">
        <v>48.582149999999999</v>
      </c>
      <c r="Y23" s="29">
        <v>49.164020999999998</v>
      </c>
      <c r="Z23" s="29">
        <v>49.763081</v>
      </c>
      <c r="AA23" s="29">
        <v>50.334721000000002</v>
      </c>
      <c r="AB23" s="29">
        <v>50.978020000000001</v>
      </c>
      <c r="AC23" s="29">
        <v>51.558666000000002</v>
      </c>
      <c r="AD23" s="29">
        <v>52.079247000000002</v>
      </c>
      <c r="AE23" s="29">
        <v>52.647174999999997</v>
      </c>
      <c r="AF23" s="29">
        <v>53.282265000000002</v>
      </c>
      <c r="AG23" s="29">
        <v>53.912506</v>
      </c>
      <c r="AH23" s="30">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ht="14.5">
      <c r="B31" s="27" t="s">
        <v>92</v>
      </c>
    </row>
    <row r="32" spans="1:34" ht="14.5">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4.5">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4.5">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4.5">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4.5">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4.5">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4.5">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4.5">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4.5">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4.5">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4.5">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4.5">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4.5">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4.5">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4.5">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4.5">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ht="14.5">
      <c r="B48" s="27" t="s">
        <v>59</v>
      </c>
    </row>
    <row r="49" spans="1:34" ht="14.5">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4.5">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4.5">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4.5">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4.5">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59" t="s">
        <v>196</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34"/>
    </row>
    <row r="88" spans="1:34" ht="15" customHeight="1">
      <c r="B88" s="4" t="s">
        <v>197</v>
      </c>
    </row>
    <row r="89" spans="1:34" ht="15" customHeight="1">
      <c r="B89" s="4" t="s">
        <v>198</v>
      </c>
    </row>
    <row r="90" spans="1:34" ht="15" customHeight="1">
      <c r="B90" s="4" t="s">
        <v>199</v>
      </c>
    </row>
    <row r="91" spans="1:34" ht="15" customHeight="1">
      <c r="B91" s="4" t="s">
        <v>200</v>
      </c>
    </row>
    <row r="92" spans="1:34" ht="14.5">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row>
    <row r="308" spans="2:34" ht="15" customHeight="1">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c r="AA308" s="58"/>
      <c r="AB308" s="58"/>
      <c r="AC308" s="58"/>
      <c r="AD308" s="58"/>
      <c r="AE308" s="58"/>
      <c r="AF308" s="58"/>
      <c r="AG308" s="58"/>
      <c r="AH308" s="58"/>
    </row>
    <row r="511" spans="2:34" ht="15" customHeight="1">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c r="AA511" s="58"/>
      <c r="AB511" s="58"/>
      <c r="AC511" s="58"/>
      <c r="AD511" s="58"/>
      <c r="AE511" s="58"/>
      <c r="AF511" s="58"/>
      <c r="AG511" s="58"/>
      <c r="AH511" s="58"/>
    </row>
    <row r="712" spans="2:34" ht="15" customHeight="1">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row>
    <row r="887" spans="2:34" ht="15" customHeight="1">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c r="AA887" s="58"/>
      <c r="AB887" s="58"/>
      <c r="AC887" s="58"/>
      <c r="AD887" s="58"/>
      <c r="AE887" s="58"/>
      <c r="AF887" s="58"/>
      <c r="AG887" s="58"/>
      <c r="AH887" s="58"/>
    </row>
    <row r="1100" spans="2:34" ht="15" customHeight="1">
      <c r="B1100" s="58"/>
      <c r="C1100" s="58"/>
      <c r="D1100" s="58"/>
      <c r="E1100" s="58"/>
      <c r="F1100" s="58"/>
      <c r="G1100" s="58"/>
      <c r="H1100" s="58"/>
      <c r="I1100" s="58"/>
      <c r="J1100" s="58"/>
      <c r="K1100" s="58"/>
      <c r="L1100" s="58"/>
      <c r="M1100" s="58"/>
      <c r="N1100" s="58"/>
      <c r="O1100" s="58"/>
      <c r="P1100" s="58"/>
      <c r="Q1100" s="58"/>
      <c r="R1100" s="58"/>
      <c r="S1100" s="58"/>
      <c r="T1100" s="58"/>
      <c r="U1100" s="58"/>
      <c r="V1100" s="58"/>
      <c r="W1100" s="58"/>
      <c r="X1100" s="58"/>
      <c r="Y1100" s="58"/>
      <c r="Z1100" s="58"/>
      <c r="AA1100" s="58"/>
      <c r="AB1100" s="58"/>
      <c r="AC1100" s="58"/>
      <c r="AD1100" s="58"/>
      <c r="AE1100" s="58"/>
      <c r="AF1100" s="58"/>
      <c r="AG1100" s="58"/>
      <c r="AH1100" s="58"/>
    </row>
    <row r="1227" spans="2:34" ht="15" customHeight="1">
      <c r="B1227" s="58"/>
      <c r="C1227" s="58"/>
      <c r="D1227" s="58"/>
      <c r="E1227" s="58"/>
      <c r="F1227" s="58"/>
      <c r="G1227" s="58"/>
      <c r="H1227" s="58"/>
      <c r="I1227" s="58"/>
      <c r="J1227" s="58"/>
      <c r="K1227" s="58"/>
      <c r="L1227" s="58"/>
      <c r="M1227" s="58"/>
      <c r="N1227" s="58"/>
      <c r="O1227" s="58"/>
      <c r="P1227" s="58"/>
      <c r="Q1227" s="58"/>
      <c r="R1227" s="58"/>
      <c r="S1227" s="58"/>
      <c r="T1227" s="58"/>
      <c r="U1227" s="58"/>
      <c r="V1227" s="58"/>
      <c r="W1227" s="58"/>
      <c r="X1227" s="58"/>
      <c r="Y1227" s="58"/>
      <c r="Z1227" s="58"/>
      <c r="AA1227" s="58"/>
      <c r="AB1227" s="58"/>
      <c r="AC1227" s="58"/>
      <c r="AD1227" s="58"/>
      <c r="AE1227" s="58"/>
      <c r="AF1227" s="58"/>
      <c r="AG1227" s="58"/>
      <c r="AH1227" s="58"/>
    </row>
    <row r="1390" spans="2:34" ht="15" customHeight="1">
      <c r="B1390" s="58"/>
      <c r="C1390" s="58"/>
      <c r="D1390" s="58"/>
      <c r="E1390" s="58"/>
      <c r="F1390" s="58"/>
      <c r="G1390" s="58"/>
      <c r="H1390" s="58"/>
      <c r="I1390" s="58"/>
      <c r="J1390" s="58"/>
      <c r="K1390" s="58"/>
      <c r="L1390" s="58"/>
      <c r="M1390" s="58"/>
      <c r="N1390" s="58"/>
      <c r="O1390" s="58"/>
      <c r="P1390" s="58"/>
      <c r="Q1390" s="58"/>
      <c r="R1390" s="58"/>
      <c r="S1390" s="58"/>
      <c r="T1390" s="58"/>
      <c r="U1390" s="58"/>
      <c r="V1390" s="58"/>
      <c r="W1390" s="58"/>
      <c r="X1390" s="58"/>
      <c r="Y1390" s="58"/>
      <c r="Z1390" s="58"/>
      <c r="AA1390" s="58"/>
      <c r="AB1390" s="58"/>
      <c r="AC1390" s="58"/>
      <c r="AD1390" s="58"/>
      <c r="AE1390" s="58"/>
      <c r="AF1390" s="58"/>
      <c r="AG1390" s="58"/>
      <c r="AH1390" s="58"/>
    </row>
    <row r="1502" spans="2:34" ht="15" customHeight="1">
      <c r="B1502" s="58"/>
      <c r="C1502" s="58"/>
      <c r="D1502" s="58"/>
      <c r="E1502" s="58"/>
      <c r="F1502" s="58"/>
      <c r="G1502" s="58"/>
      <c r="H1502" s="58"/>
      <c r="I1502" s="58"/>
      <c r="J1502" s="58"/>
      <c r="K1502" s="58"/>
      <c r="L1502" s="58"/>
      <c r="M1502" s="58"/>
      <c r="N1502" s="58"/>
      <c r="O1502" s="58"/>
      <c r="P1502" s="58"/>
      <c r="Q1502" s="58"/>
      <c r="R1502" s="58"/>
      <c r="S1502" s="58"/>
      <c r="T1502" s="58"/>
      <c r="U1502" s="58"/>
      <c r="V1502" s="58"/>
      <c r="W1502" s="58"/>
      <c r="X1502" s="58"/>
      <c r="Y1502" s="58"/>
      <c r="Z1502" s="58"/>
      <c r="AA1502" s="58"/>
      <c r="AB1502" s="58"/>
      <c r="AC1502" s="58"/>
      <c r="AD1502" s="58"/>
      <c r="AE1502" s="58"/>
      <c r="AF1502" s="58"/>
      <c r="AG1502" s="58"/>
      <c r="AH1502" s="58"/>
    </row>
    <row r="1604" spans="2:34" ht="15" customHeight="1">
      <c r="B1604" s="58"/>
      <c r="C1604" s="58"/>
      <c r="D1604" s="58"/>
      <c r="E1604" s="58"/>
      <c r="F1604" s="58"/>
      <c r="G1604" s="58"/>
      <c r="H1604" s="58"/>
      <c r="I1604" s="58"/>
      <c r="J1604" s="58"/>
      <c r="K1604" s="58"/>
      <c r="L1604" s="58"/>
      <c r="M1604" s="58"/>
      <c r="N1604" s="58"/>
      <c r="O1604" s="58"/>
      <c r="P1604" s="58"/>
      <c r="Q1604" s="58"/>
      <c r="R1604" s="58"/>
      <c r="S1604" s="58"/>
      <c r="T1604" s="58"/>
      <c r="U1604" s="58"/>
      <c r="V1604" s="58"/>
      <c r="W1604" s="58"/>
      <c r="X1604" s="58"/>
      <c r="Y1604" s="58"/>
      <c r="Z1604" s="58"/>
      <c r="AA1604" s="58"/>
      <c r="AB1604" s="58"/>
      <c r="AC1604" s="58"/>
      <c r="AD1604" s="58"/>
      <c r="AE1604" s="58"/>
      <c r="AF1604" s="58"/>
      <c r="AG1604" s="58"/>
      <c r="AH1604" s="58"/>
    </row>
    <row r="1698" spans="2:34" ht="15" customHeight="1">
      <c r="B1698" s="58"/>
      <c r="C1698" s="58"/>
      <c r="D1698" s="58"/>
      <c r="E1698" s="58"/>
      <c r="F1698" s="58"/>
      <c r="G1698" s="58"/>
      <c r="H1698" s="58"/>
      <c r="I1698" s="58"/>
      <c r="J1698" s="58"/>
      <c r="K1698" s="58"/>
      <c r="L1698" s="58"/>
      <c r="M1698" s="58"/>
      <c r="N1698" s="58"/>
      <c r="O1698" s="58"/>
      <c r="P1698" s="58"/>
      <c r="Q1698" s="58"/>
      <c r="R1698" s="58"/>
      <c r="S1698" s="58"/>
      <c r="T1698" s="58"/>
      <c r="U1698" s="58"/>
      <c r="V1698" s="58"/>
      <c r="W1698" s="58"/>
      <c r="X1698" s="58"/>
      <c r="Y1698" s="58"/>
      <c r="Z1698" s="58"/>
      <c r="AA1698" s="58"/>
      <c r="AB1698" s="58"/>
      <c r="AC1698" s="58"/>
      <c r="AD1698" s="58"/>
      <c r="AE1698" s="58"/>
      <c r="AF1698" s="58"/>
      <c r="AG1698" s="58"/>
      <c r="AH1698" s="58"/>
    </row>
    <row r="1945" spans="2:34" ht="15" customHeight="1">
      <c r="B1945" s="58"/>
      <c r="C1945" s="58"/>
      <c r="D1945" s="58"/>
      <c r="E1945" s="58"/>
      <c r="F1945" s="58"/>
      <c r="G1945" s="58"/>
      <c r="H1945" s="58"/>
      <c r="I1945" s="58"/>
      <c r="J1945" s="58"/>
      <c r="K1945" s="58"/>
      <c r="L1945" s="58"/>
      <c r="M1945" s="58"/>
      <c r="N1945" s="58"/>
      <c r="O1945" s="58"/>
      <c r="P1945" s="58"/>
      <c r="Q1945" s="58"/>
      <c r="R1945" s="58"/>
      <c r="S1945" s="58"/>
      <c r="T1945" s="58"/>
      <c r="U1945" s="58"/>
      <c r="V1945" s="58"/>
      <c r="W1945" s="58"/>
      <c r="X1945" s="58"/>
      <c r="Y1945" s="58"/>
      <c r="Z1945" s="58"/>
      <c r="AA1945" s="58"/>
      <c r="AB1945" s="58"/>
      <c r="AC1945" s="58"/>
      <c r="AD1945" s="58"/>
      <c r="AE1945" s="58"/>
      <c r="AF1945" s="58"/>
      <c r="AG1945" s="58"/>
      <c r="AH1945" s="58"/>
    </row>
    <row r="2031" spans="2:34" ht="15" customHeight="1">
      <c r="B2031" s="58"/>
      <c r="C2031" s="58"/>
      <c r="D2031" s="58"/>
      <c r="E2031" s="58"/>
      <c r="F2031" s="58"/>
      <c r="G2031" s="58"/>
      <c r="H2031" s="58"/>
      <c r="I2031" s="58"/>
      <c r="J2031" s="58"/>
      <c r="K2031" s="58"/>
      <c r="L2031" s="58"/>
      <c r="M2031" s="58"/>
      <c r="N2031" s="58"/>
      <c r="O2031" s="58"/>
      <c r="P2031" s="58"/>
      <c r="Q2031" s="58"/>
      <c r="R2031" s="58"/>
      <c r="S2031" s="58"/>
      <c r="T2031" s="58"/>
      <c r="U2031" s="58"/>
      <c r="V2031" s="58"/>
      <c r="W2031" s="58"/>
      <c r="X2031" s="58"/>
      <c r="Y2031" s="58"/>
      <c r="Z2031" s="58"/>
      <c r="AA2031" s="58"/>
      <c r="AB2031" s="58"/>
      <c r="AC2031" s="58"/>
      <c r="AD2031" s="58"/>
      <c r="AE2031" s="58"/>
      <c r="AF2031" s="58"/>
      <c r="AG2031" s="58"/>
      <c r="AH2031" s="58"/>
    </row>
    <row r="2153" spans="2:34" ht="15" customHeight="1">
      <c r="B2153" s="58"/>
      <c r="C2153" s="58"/>
      <c r="D2153" s="58"/>
      <c r="E2153" s="58"/>
      <c r="F2153" s="58"/>
      <c r="G2153" s="58"/>
      <c r="H2153" s="58"/>
      <c r="I2153" s="58"/>
      <c r="J2153" s="58"/>
      <c r="K2153" s="58"/>
      <c r="L2153" s="58"/>
      <c r="M2153" s="58"/>
      <c r="N2153" s="58"/>
      <c r="O2153" s="58"/>
      <c r="P2153" s="58"/>
      <c r="Q2153" s="58"/>
      <c r="R2153" s="58"/>
      <c r="S2153" s="58"/>
      <c r="T2153" s="58"/>
      <c r="U2153" s="58"/>
      <c r="V2153" s="58"/>
      <c r="W2153" s="58"/>
      <c r="X2153" s="58"/>
      <c r="Y2153" s="58"/>
      <c r="Z2153" s="58"/>
      <c r="AA2153" s="58"/>
      <c r="AB2153" s="58"/>
      <c r="AC2153" s="58"/>
      <c r="AD2153" s="58"/>
      <c r="AE2153" s="58"/>
      <c r="AF2153" s="58"/>
      <c r="AG2153" s="58"/>
      <c r="AH2153" s="58"/>
    </row>
    <row r="2317" spans="2:34" ht="15" customHeight="1">
      <c r="B2317" s="58"/>
      <c r="C2317" s="58"/>
      <c r="D2317" s="58"/>
      <c r="E2317" s="58"/>
      <c r="F2317" s="58"/>
      <c r="G2317" s="58"/>
      <c r="H2317" s="58"/>
      <c r="I2317" s="58"/>
      <c r="J2317" s="58"/>
      <c r="K2317" s="58"/>
      <c r="L2317" s="58"/>
      <c r="M2317" s="58"/>
      <c r="N2317" s="58"/>
      <c r="O2317" s="58"/>
      <c r="P2317" s="58"/>
      <c r="Q2317" s="58"/>
      <c r="R2317" s="58"/>
      <c r="S2317" s="58"/>
      <c r="T2317" s="58"/>
      <c r="U2317" s="58"/>
      <c r="V2317" s="58"/>
      <c r="W2317" s="58"/>
      <c r="X2317" s="58"/>
      <c r="Y2317" s="58"/>
      <c r="Z2317" s="58"/>
      <c r="AA2317" s="58"/>
      <c r="AB2317" s="58"/>
      <c r="AC2317" s="58"/>
      <c r="AD2317" s="58"/>
      <c r="AE2317" s="58"/>
      <c r="AF2317" s="58"/>
      <c r="AG2317" s="58"/>
      <c r="AH2317" s="58"/>
    </row>
    <row r="2419" spans="2:34" ht="15" customHeight="1">
      <c r="B2419" s="58"/>
      <c r="C2419" s="58"/>
      <c r="D2419" s="58"/>
      <c r="E2419" s="58"/>
      <c r="F2419" s="58"/>
      <c r="G2419" s="58"/>
      <c r="H2419" s="58"/>
      <c r="I2419" s="58"/>
      <c r="J2419" s="58"/>
      <c r="K2419" s="58"/>
      <c r="L2419" s="58"/>
      <c r="M2419" s="58"/>
      <c r="N2419" s="58"/>
      <c r="O2419" s="58"/>
      <c r="P2419" s="58"/>
      <c r="Q2419" s="58"/>
      <c r="R2419" s="58"/>
      <c r="S2419" s="58"/>
      <c r="T2419" s="58"/>
      <c r="U2419" s="58"/>
      <c r="V2419" s="58"/>
      <c r="W2419" s="58"/>
      <c r="X2419" s="58"/>
      <c r="Y2419" s="58"/>
      <c r="Z2419" s="58"/>
      <c r="AA2419" s="58"/>
      <c r="AB2419" s="58"/>
      <c r="AC2419" s="58"/>
      <c r="AD2419" s="58"/>
      <c r="AE2419" s="58"/>
      <c r="AF2419" s="58"/>
      <c r="AG2419" s="58"/>
      <c r="AH2419" s="58"/>
    </row>
    <row r="2509" spans="2:34" ht="15" customHeight="1">
      <c r="B2509" s="58"/>
      <c r="C2509" s="58"/>
      <c r="D2509" s="58"/>
      <c r="E2509" s="58"/>
      <c r="F2509" s="58"/>
      <c r="G2509" s="58"/>
      <c r="H2509" s="58"/>
      <c r="I2509" s="58"/>
      <c r="J2509" s="58"/>
      <c r="K2509" s="58"/>
      <c r="L2509" s="58"/>
      <c r="M2509" s="58"/>
      <c r="N2509" s="58"/>
      <c r="O2509" s="58"/>
      <c r="P2509" s="58"/>
      <c r="Q2509" s="58"/>
      <c r="R2509" s="58"/>
      <c r="S2509" s="58"/>
      <c r="T2509" s="58"/>
      <c r="U2509" s="58"/>
      <c r="V2509" s="58"/>
      <c r="W2509" s="58"/>
      <c r="X2509" s="58"/>
      <c r="Y2509" s="58"/>
      <c r="Z2509" s="58"/>
      <c r="AA2509" s="58"/>
      <c r="AB2509" s="58"/>
      <c r="AC2509" s="58"/>
      <c r="AD2509" s="58"/>
      <c r="AE2509" s="58"/>
      <c r="AF2509" s="58"/>
      <c r="AG2509" s="58"/>
      <c r="AH2509" s="58"/>
    </row>
    <row r="2598" spans="2:34" ht="15" customHeight="1">
      <c r="B2598" s="58"/>
      <c r="C2598" s="58"/>
      <c r="D2598" s="58"/>
      <c r="E2598" s="58"/>
      <c r="F2598" s="58"/>
      <c r="G2598" s="58"/>
      <c r="H2598" s="58"/>
      <c r="I2598" s="58"/>
      <c r="J2598" s="58"/>
      <c r="K2598" s="58"/>
      <c r="L2598" s="58"/>
      <c r="M2598" s="58"/>
      <c r="N2598" s="58"/>
      <c r="O2598" s="58"/>
      <c r="P2598" s="58"/>
      <c r="Q2598" s="58"/>
      <c r="R2598" s="58"/>
      <c r="S2598" s="58"/>
      <c r="T2598" s="58"/>
      <c r="U2598" s="58"/>
      <c r="V2598" s="58"/>
      <c r="W2598" s="58"/>
      <c r="X2598" s="58"/>
      <c r="Y2598" s="58"/>
      <c r="Z2598" s="58"/>
      <c r="AA2598" s="58"/>
      <c r="AB2598" s="58"/>
      <c r="AC2598" s="58"/>
      <c r="AD2598" s="58"/>
      <c r="AE2598" s="58"/>
      <c r="AF2598" s="58"/>
      <c r="AG2598" s="58"/>
      <c r="AH2598" s="58"/>
    </row>
    <row r="2719" spans="2:34" ht="15" customHeight="1">
      <c r="B2719" s="58"/>
      <c r="C2719" s="58"/>
      <c r="D2719" s="58"/>
      <c r="E2719" s="58"/>
      <c r="F2719" s="58"/>
      <c r="G2719" s="58"/>
      <c r="H2719" s="58"/>
      <c r="I2719" s="58"/>
      <c r="J2719" s="58"/>
      <c r="K2719" s="58"/>
      <c r="L2719" s="58"/>
      <c r="M2719" s="58"/>
      <c r="N2719" s="58"/>
      <c r="O2719" s="58"/>
      <c r="P2719" s="58"/>
      <c r="Q2719" s="58"/>
      <c r="R2719" s="58"/>
      <c r="S2719" s="58"/>
      <c r="T2719" s="58"/>
      <c r="U2719" s="58"/>
      <c r="V2719" s="58"/>
      <c r="W2719" s="58"/>
      <c r="X2719" s="58"/>
      <c r="Y2719" s="58"/>
      <c r="Z2719" s="58"/>
      <c r="AA2719" s="58"/>
      <c r="AB2719" s="58"/>
      <c r="AC2719" s="58"/>
      <c r="AD2719" s="58"/>
      <c r="AE2719" s="58"/>
      <c r="AF2719" s="58"/>
      <c r="AG2719" s="58"/>
      <c r="AH2719" s="58"/>
    </row>
    <row r="2837" spans="2:34" ht="15" customHeight="1">
      <c r="B2837" s="58"/>
      <c r="C2837" s="58"/>
      <c r="D2837" s="58"/>
      <c r="E2837" s="58"/>
      <c r="F2837" s="58"/>
      <c r="G2837" s="58"/>
      <c r="H2837" s="58"/>
      <c r="I2837" s="58"/>
      <c r="J2837" s="58"/>
      <c r="K2837" s="58"/>
      <c r="L2837" s="58"/>
      <c r="M2837" s="58"/>
      <c r="N2837" s="58"/>
      <c r="O2837" s="58"/>
      <c r="P2837" s="58"/>
      <c r="Q2837" s="58"/>
      <c r="R2837" s="58"/>
      <c r="S2837" s="58"/>
      <c r="T2837" s="58"/>
      <c r="U2837" s="58"/>
      <c r="V2837" s="58"/>
      <c r="W2837" s="58"/>
      <c r="X2837" s="58"/>
      <c r="Y2837" s="58"/>
      <c r="Z2837" s="58"/>
      <c r="AA2837" s="58"/>
      <c r="AB2837" s="58"/>
      <c r="AC2837" s="58"/>
      <c r="AD2837" s="58"/>
      <c r="AE2837" s="58"/>
      <c r="AF2837" s="58"/>
      <c r="AG2837" s="58"/>
      <c r="AH2837" s="58"/>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4.5"/>
  <cols>
    <col min="3" max="3" width="45.453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6953125" defaultRowHeight="14.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2022-07-21T23:50:39Z</dcterms:modified>
</cp:coreProperties>
</file>