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3AC2CF89-58F5-4C9C-8F11-64C7B7D03E71}" xr6:coauthVersionLast="47" xr6:coauthVersionMax="47" xr10:uidLastSave="{00000000-0000-0000-0000-000000000000}"/>
  <bookViews>
    <workbookView xWindow="28680" yWindow="-120" windowWidth="29040" windowHeight="17520" tabRatio="859" firstSheet="2" activeTab="5" xr2:uid="{00000000-000D-0000-FFFF-FFFF00000000}"/>
    <workbookView xWindow="-120" yWindow="-120" windowWidth="29040" windowHeight="17520" firstSheet="2"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23" i="1" l="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1" i="8" l="1"/>
  <c r="H117" i="8" s="1"/>
  <c r="I111" i="8"/>
  <c r="I117" i="8" s="1"/>
  <c r="H112" i="8"/>
  <c r="H118" i="8" s="1"/>
  <c r="I112" i="8"/>
  <c r="I118" i="8" s="1"/>
  <c r="H113" i="8"/>
  <c r="H119" i="8" s="1"/>
  <c r="I113" i="8"/>
  <c r="I119" i="8" s="1"/>
  <c r="H114" i="8"/>
  <c r="H120" i="8" s="1"/>
  <c r="I114" i="8"/>
  <c r="I120" i="8" s="1"/>
  <c r="I110" i="8"/>
  <c r="I116" i="8" s="1"/>
  <c r="H110" i="8"/>
  <c r="H116"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6" i="8"/>
  <c r="G117" i="8"/>
  <c r="G118" i="8"/>
  <c r="G119" i="8"/>
  <c r="G120" i="8"/>
  <c r="H115" i="8"/>
  <c r="I115" i="8"/>
  <c r="G115" i="8"/>
  <c r="F115" i="8"/>
  <c r="F113" i="8"/>
  <c r="B17" i="18"/>
  <c r="F120"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4" i="8"/>
  <c r="F116" i="8"/>
  <c r="F109" i="8"/>
  <c r="F117" i="8"/>
  <c r="F110" i="8"/>
  <c r="F118" i="8"/>
  <c r="F111" i="8"/>
  <c r="F119" i="8"/>
  <c r="F112"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6" i="8" s="1"/>
  <c r="B7" i="18"/>
  <c r="F34" i="8" s="1"/>
  <c r="B5" i="18"/>
  <c r="F9" i="8" s="1"/>
  <c r="B51" i="18"/>
  <c r="I45" i="19" s="1"/>
  <c r="O512" i="1" s="1"/>
  <c r="B50" i="18"/>
  <c r="I82"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8" i="8"/>
  <c r="M12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2" i="8"/>
  <c r="F175" i="8"/>
  <c r="F163" i="8"/>
  <c r="F156" i="8"/>
  <c r="F204" i="8"/>
  <c r="F169" i="8"/>
  <c r="F142" i="8"/>
  <c r="F139" i="8"/>
  <c r="F140" i="8"/>
  <c r="F199" i="8"/>
  <c r="F211" i="8"/>
  <c r="F159" i="8"/>
  <c r="F145" i="8"/>
  <c r="F167" i="8"/>
  <c r="F146" i="8"/>
  <c r="F187" i="8"/>
  <c r="F127" i="8"/>
  <c r="F158" i="8"/>
  <c r="F178" i="8"/>
  <c r="F100" i="8"/>
  <c r="F184" i="8"/>
  <c r="F143" i="8"/>
  <c r="F177"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6" i="8"/>
  <c r="F23" i="8"/>
  <c r="F176" i="8"/>
  <c r="F85" i="8"/>
  <c r="F141" i="8"/>
  <c r="F144"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<sst xmlns="http://schemas.openxmlformats.org/spreadsheetml/2006/main" count="18721" uniqueCount="3824">
  <si>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</si>
  <si>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</si>
  <si>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</si>
  <si>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</si>
  <si>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</si>
  <si>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</si>
  <si>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</si>
  <si>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</si>
  <si>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</si>
  <si>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</si>
  <si>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</si>
  <si>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</si>
  <si>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</si>
  <si>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</si>
  <si>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</si>
  <si>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</si>
  <si>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</si>
  <si>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</si>
  <si>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</si>
  <si>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</si>
  <si>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</si>
  <si>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</si>
  <si>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</si>
  <si>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</si>
  <si>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</si>
  <si>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</si>
  <si>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</si>
  <si>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</si>
  <si>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</si>
  <si>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</si>
  <si>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</si>
  <si>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</si>
  <si>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</si>
  <si>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</si>
  <si>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</si>
  <si>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</si>
  <si>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</si>
  <si>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</si>
  <si>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</si>
  <si>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</si>
  <si>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</si>
  <si>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</si>
  <si>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</si>
  <si>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</si>
  <si>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</si>
  <si>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</si>
  <si>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</si>
  <si>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</si>
  <si>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</si>
  <si>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</si>
  <si>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</si>
  <si>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</si>
  <si>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</si>
  <si>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</si>
  <si>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</si>
  <si>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</si>
  <si>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</si>
  <si>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</si>
  <si>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</si>
  <si>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</si>
  <si>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</si>
  <si>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</si>
  <si>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</si>
  <si>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</si>
  <si>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</si>
  <si>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</si>
  <si>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</si>
  <si>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</si>
  <si>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</si>
  <si>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</si>
  <si>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</si>
  <si>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</si>
  <si>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</si>
  <si>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</si>
  <si>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</si>
  <si>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</si>
  <si>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</si>
  <si>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</si>
  <si>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</si>
  <si>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</si>
  <si>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</si>
  <si>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</si>
  <si>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</si>
  <si>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</si>
  <si>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</si>
  <si>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</si>
  <si>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</si>
  <si>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</si>
  <si>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</si>
  <si>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</si>
  <si>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</si>
  <si>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</si>
  <si>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</si>
  <si>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</si>
  <si>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</si>
  <si>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</si>
  <si>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</si>
  <si>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</si>
  <si>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</si>
  <si>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</si>
  <si>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</si>
  <si>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</si>
  <si>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</si>
  <si>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</si>
  <si>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</si>
  <si>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</si>
  <si>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</si>
  <si>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</si>
  <si>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</si>
  <si>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</si>
  <si>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</si>
  <si>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</si>
  <si>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</si>
  <si>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</si>
  <si>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</si>
  <si>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</si>
  <si>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</si>
  <si>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</si>
  <si>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</si>
  <si>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</si>
  <si>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</si>
  <si>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</si>
  <si>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</si>
  <si>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</si>
  <si>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</si>
  <si>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</si>
  <si>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</si>
  <si>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</si>
  <si>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</si>
  <si>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</si>
  <si>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</si>
  <si>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</si>
  <si>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</si>
  <si>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</si>
  <si>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</si>
  <si>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</si>
  <si>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</si>
  <si>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</si>
  <si>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</si>
  <si>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</si>
  <si>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</si>
  <si>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</si>
  <si>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</si>
  <si>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</si>
  <si>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</si>
  <si>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</si>
  <si>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</si>
  <si>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</si>
  <si>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</si>
  <si>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</si>
  <si>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</si>
  <si>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</si>
  <si>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</si>
  <si>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</si>
  <si>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</si>
  <si>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</si>
  <si>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</si>
  <si>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</si>
  <si>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</si>
  <si>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</si>
  <si>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</si>
  <si>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</si>
  <si>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</si>
  <si>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</si>
  <si>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</si>
  <si>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</si>
  <si>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</si>
  <si>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</si>
  <si>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</si>
  <si>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</si>
  <si>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</si>
  <si>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</si>
  <si>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</si>
  <si>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</si>
  <si>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</si>
  <si>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</si>
  <si>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</si>
  <si>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</si>
  <si>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</si>
  <si>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</si>
  <si>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</si>
  <si>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</si>
  <si>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</si>
  <si>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</si>
  <si>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</si>
  <si>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</si>
  <si>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</si>
  <si>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</si>
  <si>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</si>
  <si>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</si>
  <si>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</si>
  <si>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</si>
  <si>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</si>
  <si>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</si>
  <si>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</si>
  <si>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</si>
  <si>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</si>
  <si>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</si>
  <si>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</si>
  <si>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</si>
  <si>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</si>
  <si>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</si>
  <si>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</si>
  <si>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</si>
  <si>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</si>
  <si>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</si>
  <si>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</si>
  <si>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</si>
  <si>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</si>
  <si>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</si>
  <si>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</si>
  <si>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</si>
  <si>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</si>
  <si>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</si>
  <si>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</si>
  <si>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</si>
  <si>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</si>
  <si>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</si>
  <si>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</si>
  <si>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</si>
  <si>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</si>
  <si>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</si>
  <si>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</si>
  <si>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</si>
  <si>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</si>
  <si>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</si>
  <si>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</si>
  <si>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</si>
  <si>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</si>
  <si>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</si>
  <si>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</si>
  <si>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</si>
  <si>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</si>
  <si>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</si>
  <si>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</si>
  <si>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</si>
  <si>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</si>
  <si>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</si>
  <si>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</si>
  <si>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</si>
  <si>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</si>
  <si>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</si>
  <si>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</si>
  <si>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</si>
  <si>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</si>
  <si>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</si>
  <si>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</si>
  <si>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</si>
  <si>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</si>
  <si>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</si>
  <si>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</si>
  <si>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</si>
  <si>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</si>
  <si>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</si>
  <si>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</si>
  <si>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</si>
  <si>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</si>
  <si>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</si>
  <si>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</si>
  <si>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</si>
  <si>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</si>
  <si>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</si>
  <si>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</si>
  <si>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</si>
  <si>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</si>
  <si>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</si>
  <si>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</si>
  <si>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</si>
  <si>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</si>
  <si>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</si>
  <si>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</si>
  <si>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</si>
  <si>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</si>
  <si>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</si>
  <si>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</si>
  <si>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</si>
  <si>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</si>
  <si>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</si>
  <si>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</si>
  <si>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</si>
  <si>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</si>
  <si>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</si>
  <si>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</si>
  <si>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</si>
  <si>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</si>
  <si>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</si>
  <si>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</si>
  <si>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</si>
  <si>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</si>
  <si>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</si>
  <si>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</si>
  <si>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</si>
  <si>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</si>
  <si>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</si>
  <si>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</si>
  <si>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</si>
  <si>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</si>
  <si>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</si>
  <si>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</si>
  <si>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</si>
  <si>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</si>
  <si>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</si>
  <si>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</si>
  <si>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</si>
  <si>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</si>
  <si>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</si>
  <si>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</si>
  <si>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</si>
  <si>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</si>
  <si>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</si>
  <si>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</si>
  <si>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</si>
  <si>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</si>
  <si>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</si>
  <si>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</si>
  <si>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</si>
  <si>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</si>
  <si>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</si>
  <si>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</si>
  <si>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</si>
  <si>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</si>
  <si>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</si>
  <si>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</si>
  <si>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</si>
  <si>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</si>
  <si>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</si>
  <si>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</si>
  <si>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</si>
  <si>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</si>
  <si>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</si>
  <si>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</si>
  <si>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</si>
  <si>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</si>
  <si>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</si>
  <si>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</si>
  <si>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</si>
  <si>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</si>
  <si>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</si>
  <si>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</si>
  <si>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</si>
  <si>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</si>
  <si>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</si>
  <si>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</si>
  <si>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</si>
  <si>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</si>
  <si>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</si>
  <si>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</si>
  <si>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</si>
  <si>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</si>
  <si>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</si>
  <si>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</si>
  <si>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</si>
  <si>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</si>
  <si>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</si>
  <si>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</si>
  <si>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</si>
  <si>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</si>
  <si>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</si>
  <si>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</si>
  <si>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</si>
  <si>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</si>
  <si>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</si>
  <si>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</si>
  <si>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</si>
  <si>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</si>
  <si>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</si>
  <si>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</si>
  <si>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</si>
  <si>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</si>
  <si>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</si>
  <si>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</si>
  <si>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</si>
  <si>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</si>
  <si>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</si>
  <si>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</si>
  <si>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</si>
  <si>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</si>
  <si>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</si>
  <si>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</si>
  <si>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</si>
  <si>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</si>
  <si>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</si>
  <si>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</si>
  <si>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</si>
  <si>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</si>
  <si>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</si>
  <si>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</si>
  <si>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</si>
  <si>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</si>
  <si>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</si>
  <si>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</si>
  <si>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</si>
  <si>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</si>
  <si>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</si>
  <si>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</si>
  <si>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</si>
  <si>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</si>
  <si>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</si>
  <si>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</si>
  <si>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</si>
  <si>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</si>
  <si>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</si>
  <si>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</si>
  <si>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</si>
  <si>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</si>
  <si>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</si>
  <si>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</si>
  <si>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</si>
  <si>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</si>
  <si>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</si>
  <si>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</si>
  <si>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</si>
  <si>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</si>
  <si>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</si>
  <si>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</si>
  <si>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</si>
  <si>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</si>
  <si>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</si>
  <si>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</si>
  <si>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</si>
  <si>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</si>
  <si>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</si>
  <si>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</si>
  <si>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</si>
  <si>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</si>
  <si>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</si>
  <si>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</si>
  <si>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</si>
  <si>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</si>
  <si>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</si>
  <si>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</si>
  <si>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</si>
  <si>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</si>
  <si>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</si>
  <si>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</si>
  <si>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</si>
  <si>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</si>
  <si>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</si>
  <si>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</si>
  <si>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</si>
  <si>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</si>
  <si>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</si>
  <si>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</si>
  <si>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</si>
  <si>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</si>
  <si>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</si>
  <si>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</si>
  <si>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</si>
  <si>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</si>
  <si>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</si>
  <si>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</si>
  <si>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</si>
  <si>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</si>
  <si>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</si>
  <si>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</si>
  <si>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</si>
  <si>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</si>
  <si>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</si>
  <si>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</si>
  <si>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</si>
  <si>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</si>
  <si>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</si>
  <si>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</si>
  <si>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</si>
  <si>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</si>
  <si>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</si>
  <si>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</si>
  <si>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</si>
  <si>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</si>
  <si>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</si>
  <si>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</si>
  <si>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</si>
  <si>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</si>
  <si>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</si>
  <si>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</si>
  <si>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</si>
  <si>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</si>
  <si>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</si>
  <si>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</si>
  <si>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</si>
  <si>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</si>
  <si>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</si>
  <si>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</si>
  <si>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</si>
  <si>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</si>
  <si>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</si>
  <si>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</si>
  <si>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</si>
  <si>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</si>
  <si>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</si>
  <si>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</si>
  <si>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</si>
  <si>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</si>
  <si>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</si>
  <si>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</si>
  <si>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</si>
  <si>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</si>
  <si>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</si>
  <si>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</si>
  <si>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</si>
  <si>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</si>
  <si>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</si>
  <si>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</si>
  <si>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</si>
  <si>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</si>
  <si>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</si>
  <si>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</si>
  <si>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</si>
  <si>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</si>
  <si>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</si>
  <si>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</si>
  <si>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</si>
  <si>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</si>
  <si>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</si>
  <si>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</si>
  <si>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</si>
  <si>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</si>
  <si>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</si>
  <si>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</si>
  <si>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</si>
  <si>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</si>
  <si>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</si>
  <si>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</si>
  <si>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</si>
  <si>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</si>
  <si>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</si>
  <si>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</si>
  <si>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</si>
  <si>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</si>
  <si>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</si>
  <si>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</si>
  <si>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</si>
  <si>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</si>
  <si>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</si>
  <si>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</si>
  <si>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</si>
  <si>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</si>
  <si>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</si>
  <si>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</si>
  <si>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</si>
  <si>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</si>
  <si>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</si>
  <si>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</si>
  <si>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</si>
  <si>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</si>
  <si>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</si>
  <si>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</si>
  <si>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</si>
  <si>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</si>
  <si>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</si>
  <si>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</si>
  <si>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</si>
  <si>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</si>
  <si>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</si>
  <si>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</si>
  <si>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</si>
  <si>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</si>
  <si>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</si>
  <si>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</si>
  <si>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</si>
  <si>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</si>
  <si>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</si>
  <si>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</si>
  <si>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</si>
  <si>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</si>
  <si>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</si>
  <si>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</si>
  <si>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</si>
  <si>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</si>
  <si>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</si>
  <si>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</si>
  <si>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</si>
  <si>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</si>
  <si>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</si>
  <si>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</si>
  <si>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</si>
  <si>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</si>
  <si>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</si>
  <si>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</si>
  <si>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</si>
  <si>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</si>
  <si>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</si>
  <si>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</si>
  <si>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</si>
  <si>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</si>
  <si>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</si>
  <si>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</si>
  <si>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</si>
  <si>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</si>
  <si>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</si>
  <si>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</si>
  <si>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</si>
  <si>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</si>
  <si>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</si>
  <si>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</si>
  <si>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</si>
  <si>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</si>
  <si>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</si>
  <si>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</si>
  <si>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</si>
  <si>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</si>
  <si>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</si>
  <si>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</si>
  <si>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</si>
  <si>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</si>
  <si>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</si>
  <si>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</si>
  <si>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</si>
  <si>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</si>
  <si>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</si>
  <si>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</si>
  <si>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</si>
  <si>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</si>
  <si>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</si>
  <si>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</si>
  <si>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</si>
  <si>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</si>
  <si>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</si>
  <si>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</si>
  <si>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</si>
  <si>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</si>
  <si>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</si>
  <si>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</si>
  <si>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</si>
  <si>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</si>
  <si>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</si>
  <si>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</si>
  <si>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</si>
  <si>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</si>
  <si>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</si>
  <si>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</si>
  <si>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</si>
  <si>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</si>
  <si>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</si>
  <si>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</si>
  <si>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</si>
  <si>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</si>
  <si>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</si>
  <si>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</si>
  <si>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</si>
  <si>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</si>
  <si>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</si>
  <si>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</si>
  <si>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</si>
  <si>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</si>
  <si>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</si>
  <si>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</si>
  <si>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</si>
  <si>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</si>
  <si>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</si>
  <si>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</si>
  <si>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</si>
  <si>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</si>
  <si>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</si>
  <si>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</si>
  <si>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</si>
  <si>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</si>
  <si>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</si>
  <si>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</si>
  <si>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</si>
  <si>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</si>
  <si>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</si>
  <si>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</si>
  <si>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</si>
  <si>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</si>
  <si>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</si>
  <si>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</si>
  <si>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</si>
  <si>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</si>
  <si>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</si>
  <si>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</si>
  <si>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</si>
  <si>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</si>
  <si>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</si>
  <si>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</si>
  <si>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</si>
  <si>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</si>
  <si>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</si>
  <si>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</si>
  <si>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</si>
  <si>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</si>
  <si>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</si>
  <si>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</si>
  <si>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</si>
  <si>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</si>
  <si>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</si>
  <si>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</si>
  <si>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</si>
  <si>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</si>
  <si>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</si>
  <si>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</si>
  <si>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</si>
  <si>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</si>
  <si>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</si>
  <si>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</si>
  <si>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</si>
  <si>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</si>
  <si>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</si>
  <si>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</si>
  <si>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</si>
  <si>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</si>
  <si>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</si>
  <si>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</si>
  <si>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</si>
  <si>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</si>
  <si>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</si>
  <si>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</si>
  <si>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</si>
  <si>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</si>
  <si>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</si>
  <si>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</si>
  <si>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</si>
  <si>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</si>
  <si>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</si>
  <si>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</si>
  <si>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</si>
  <si>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</si>
  <si>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</si>
  <si>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</si>
  <si>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</si>
  <si>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</si>
  <si>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</si>
  <si>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</si>
  <si>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</si>
  <si>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</si>
  <si>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</si>
  <si>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</si>
  <si>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</si>
  <si>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</si>
  <si>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</si>
  <si>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</si>
  <si>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</si>
  <si>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</si>
  <si>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</si>
  <si>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</si>
  <si>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</si>
  <si>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</si>
  <si>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</si>
  <si>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</si>
  <si>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</si>
  <si>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</si>
  <si>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</si>
  <si>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</si>
  <si>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</si>
  <si>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</si>
  <si>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</si>
  <si>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</si>
  <si>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</si>
  <si>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</si>
  <si>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</si>
  <si>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</si>
  <si>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</si>
  <si>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</si>
  <si>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</si>
  <si>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</si>
  <si>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</si>
  <si>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</si>
  <si>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</si>
  <si>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</si>
  <si>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</si>
  <si>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</si>
  <si>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</si>
  <si>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</si>
  <si>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</si>
  <si>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</si>
  <si>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</si>
  <si>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</si>
  <si>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</si>
  <si>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</si>
  <si>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</si>
  <si>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</si>
  <si>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</si>
  <si>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</si>
  <si>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</si>
  <si>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</si>
  <si>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</si>
  <si>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</si>
  <si>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</si>
  <si>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</si>
  <si>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</si>
  <si>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</si>
  <si>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</si>
  <si>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</si>
  <si>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</si>
  <si>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</si>
  <si>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</si>
  <si>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</si>
  <si>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</si>
  <si>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</si>
  <si>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</si>
  <si>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</si>
  <si>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</si>
  <si>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</si>
  <si>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</si>
  <si>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</si>
  <si>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</si>
  <si>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</si>
  <si>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</si>
  <si>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</si>
  <si>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</si>
  <si>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</si>
  <si>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</si>
  <si>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</si>
  <si>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</si>
  <si>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</si>
  <si>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</si>
  <si>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</si>
  <si>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</si>
  <si>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</si>
  <si>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</si>
  <si>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</si>
  <si>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</si>
  <si>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</si>
  <si>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</si>
  <si>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</si>
  <si>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</si>
  <si>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</si>
  <si>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</si>
  <si>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</si>
  <si>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</si>
  <si>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</si>
  <si>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</si>
  <si>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</si>
  <si>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</si>
  <si>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</si>
  <si>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</si>
  <si>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</si>
  <si>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</si>
  <si>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</si>
  <si>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</si>
  <si>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</si>
  <si>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</si>
  <si>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</si>
  <si>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</si>
  <si>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</si>
  <si>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</si>
  <si>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</si>
  <si>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</si>
  <si>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</si>
  <si>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</si>
  <si>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</si>
  <si>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</si>
  <si>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</si>
  <si>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</si>
  <si>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</si>
  <si>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</si>
  <si>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</si>
  <si>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</si>
  <si>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</si>
  <si>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</si>
  <si>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</si>
  <si>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</si>
  <si>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</si>
  <si>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</si>
  <si>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</si>
  <si>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</si>
  <si>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</si>
  <si>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</si>
  <si>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</si>
  <si>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</si>
  <si>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</si>
  <si>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</si>
  <si>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</si>
  <si>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</si>
  <si>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</si>
  <si>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</si>
  <si>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</si>
  <si>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</si>
  <si>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</si>
  <si>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</si>
  <si>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</si>
  <si>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</si>
  <si>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</si>
  <si>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</si>
  <si>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</si>
  <si>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</si>
  <si>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</si>
  <si>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</si>
  <si>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</si>
  <si>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</si>
  <si>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</si>
  <si>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</si>
  <si>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</si>
  <si>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</si>
  <si>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</si>
  <si>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</si>
  <si>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</si>
  <si>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</si>
  <si>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</si>
  <si>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</si>
  <si>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</si>
  <si>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</si>
  <si>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</si>
  <si>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</si>
  <si>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</si>
  <si>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</si>
  <si>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</si>
  <si>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</si>
  <si>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</si>
  <si>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</si>
  <si>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</si>
  <si>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</si>
  <si>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</si>
  <si>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</si>
  <si>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</si>
  <si>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</si>
  <si>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</si>
  <si>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</si>
  <si>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</si>
  <si>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</si>
  <si>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</si>
  <si>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</si>
  <si>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</si>
  <si>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</si>
  <si>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</si>
  <si>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</si>
  <si>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</si>
  <si>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</si>
  <si>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</si>
  <si>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</si>
  <si>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</si>
  <si>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</si>
  <si>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</si>
  <si>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</si>
  <si>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</si>
  <si>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</si>
  <si>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</si>
  <si>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</si>
  <si>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</si>
  <si>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</si>
  <si>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</si>
  <si>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</si>
  <si>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</si>
  <si>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</si>
  <si>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</si>
  <si>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</si>
  <si>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</si>
  <si>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</si>
  <si>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</si>
  <si>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</si>
  <si>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</si>
  <si>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</si>
  <si>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</si>
  <si>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</si>
  <si>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</si>
  <si>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</si>
  <si>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</si>
  <si>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</si>
  <si>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</si>
  <si>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</si>
  <si>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</si>
  <si>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</si>
  <si>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</si>
  <si>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</si>
  <si>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</si>
  <si>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</si>
  <si>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</si>
  <si>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</si>
  <si>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</si>
  <si>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</si>
  <si>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</si>
  <si>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</si>
  <si>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</si>
  <si>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</si>
  <si>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</si>
  <si>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</si>
  <si>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</si>
  <si>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</si>
  <si>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</si>
  <si>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</si>
  <si>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</si>
  <si>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</si>
  <si>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</si>
  <si>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</si>
  <si>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</si>
  <si>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</si>
  <si>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</si>
  <si>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</si>
  <si>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</si>
  <si>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</si>
  <si>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</si>
  <si>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</si>
  <si>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</si>
  <si>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</si>
  <si>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</si>
  <si>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</si>
  <si>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</si>
  <si>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</si>
  <si>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</si>
  <si>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</si>
  <si>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</si>
  <si>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</si>
  <si>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</si>
  <si>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</si>
  <si>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</si>
  <si>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</si>
  <si>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</si>
  <si>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</si>
  <si>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</si>
  <si>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</si>
  <si>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</si>
  <si>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</si>
  <si>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</si>
  <si>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</si>
  <si>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</si>
  <si>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</si>
  <si>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</si>
  <si>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</si>
  <si>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</si>
  <si>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</si>
  <si>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</si>
  <si>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</si>
  <si>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</si>
  <si>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</si>
  <si>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</si>
  <si>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</si>
  <si>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</si>
  <si>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</si>
  <si>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</si>
  <si>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</si>
  <si>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</si>
  <si>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</si>
  <si>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</si>
  <si>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</si>
  <si>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</si>
  <si>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</si>
  <si>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</si>
  <si>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</si>
  <si>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</si>
  <si>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</si>
  <si>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</si>
  <si>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</si>
  <si>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</si>
  <si>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</si>
  <si>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</si>
  <si>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</si>
  <si>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</si>
  <si>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</si>
  <si>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</si>
  <si>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</si>
  <si>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</si>
  <si>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</si>
  <si>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</si>
  <si>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</si>
  <si>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</si>
  <si>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</si>
  <si>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</si>
  <si>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</si>
  <si>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</si>
  <si>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</si>
  <si>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</si>
  <si>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</si>
  <si>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</si>
  <si>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</si>
  <si>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</si>
  <si>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</si>
  <si>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</si>
  <si>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</si>
  <si>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</si>
  <si>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</si>
  <si>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</si>
  <si>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</si>
  <si>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</si>
  <si>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</si>
  <si>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</si>
  <si>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</si>
  <si>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</si>
  <si>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</si>
  <si>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</si>
  <si>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</si>
  <si>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</si>
  <si>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</si>
  <si>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</si>
  <si>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</si>
  <si>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</si>
  <si>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</si>
  <si>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</si>
  <si>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</si>
  <si>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</si>
  <si>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</si>
  <si>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</si>
  <si>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</si>
  <si>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</si>
  <si>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</si>
  <si>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</si>
  <si>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</si>
  <si>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</si>
  <si>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</si>
  <si>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</si>
  <si>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</si>
  <si>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</si>
  <si>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</si>
  <si>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</si>
  <si>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</si>
  <si>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</si>
  <si>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</si>
  <si>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</si>
  <si>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</si>
  <si>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</si>
  <si>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</si>
  <si>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</si>
  <si>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</si>
  <si>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</si>
  <si>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</si>
  <si>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</si>
  <si>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</si>
  <si>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</si>
  <si>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</si>
  <si>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</si>
  <si>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</si>
  <si>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</si>
  <si>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</si>
  <si>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</si>
  <si>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</si>
  <si>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</si>
  <si>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</si>
  <si>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</si>
  <si>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</si>
  <si>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</si>
  <si>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</si>
  <si>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</si>
  <si>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</si>
  <si>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</si>
  <si>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</si>
  <si>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</si>
  <si>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</si>
  <si>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</si>
  <si>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</si>
  <si>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</si>
  <si>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</si>
  <si>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</si>
  <si>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</si>
  <si>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</si>
  <si>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</si>
  <si>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</si>
  <si>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</si>
  <si>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</si>
  <si>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</si>
  <si>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</si>
  <si>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</si>
  <si>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</si>
  <si>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</si>
  <si>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</si>
  <si>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</si>
  <si>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</si>
  <si>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</si>
  <si>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</si>
  <si>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</si>
  <si>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</si>
  <si>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</si>
  <si>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</si>
  <si>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</si>
  <si>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</si>
  <si>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</si>
  <si>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</si>
  <si>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</si>
  <si>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</si>
  <si>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</si>
  <si>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</si>
  <si>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</si>
  <si>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</si>
  <si>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</si>
  <si>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</si>
  <si>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</si>
  <si>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</si>
  <si>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</si>
  <si>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</si>
  <si>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</si>
  <si>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</si>
  <si>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</si>
  <si>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</si>
  <si>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</si>
  <si>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</si>
  <si>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</si>
  <si>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</si>
  <si>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</si>
  <si>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</si>
  <si>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</si>
  <si>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</si>
  <si>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</si>
  <si>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</si>
  <si>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</si>
  <si>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</si>
  <si>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</si>
  <si>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</si>
  <si>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</si>
  <si>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</si>
  <si>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</si>
  <si>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</si>
  <si>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</si>
  <si>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</si>
  <si>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</si>
  <si>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</si>
  <si>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</si>
  <si>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</si>
  <si>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</si>
  <si>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</si>
  <si>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</si>
  <si>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</si>
  <si>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</si>
  <si>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</si>
  <si>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</si>
  <si>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</si>
  <si>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</si>
  <si>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</si>
  <si>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</si>
  <si>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</si>
  <si>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</si>
  <si>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</si>
  <si>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</si>
  <si>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</si>
  <si>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</si>
  <si>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</si>
  <si>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</si>
  <si>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</si>
  <si>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</si>
  <si>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</si>
  <si>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</si>
  <si>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</si>
  <si>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</si>
  <si>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</si>
  <si>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</si>
  <si>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</si>
  <si>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</si>
  <si>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</si>
  <si>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</si>
  <si>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</si>
  <si>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</si>
  <si>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</si>
  <si>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</si>
  <si>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</si>
  <si>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</si>
  <si>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</si>
  <si>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</si>
  <si>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</si>
  <si>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</si>
  <si>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</si>
  <si>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</si>
  <si>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</si>
  <si>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</si>
  <si>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</si>
  <si>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</si>
  <si>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</si>
  <si>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</si>
  <si>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</si>
  <si>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</si>
  <si>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</si>
  <si>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</si>
  <si>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</si>
  <si>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</si>
  <si>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</si>
  <si>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</si>
  <si>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</si>
  <si>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</si>
  <si>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</si>
  <si>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</si>
  <si>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</si>
  <si>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</si>
  <si>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</si>
  <si>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</si>
  <si>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</si>
  <si>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</si>
  <si>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</si>
  <si>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</si>
  <si>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</si>
  <si>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</si>
  <si>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</si>
  <si>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</si>
  <si>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</si>
  <si>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</si>
  <si>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</si>
  <si>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</si>
  <si>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</si>
  <si>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</si>
  <si>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</si>
  <si>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</si>
  <si>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</si>
  <si>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</si>
  <si>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</si>
  <si>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</si>
  <si>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</si>
  <si>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</si>
  <si>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</si>
  <si>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</si>
  <si>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</si>
  <si>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</si>
  <si>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</si>
  <si>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</si>
  <si>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</si>
  <si>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</si>
  <si>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</si>
  <si>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</si>
  <si>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</si>
  <si>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</si>
  <si>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</si>
  <si>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</si>
  <si>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</si>
  <si>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</si>
  <si>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</si>
  <si>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</si>
  <si>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</si>
  <si>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</si>
  <si>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</si>
  <si>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</si>
  <si>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</si>
  <si>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</si>
  <si>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</si>
  <si>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</si>
  <si>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</si>
  <si>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</si>
  <si>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</si>
  <si>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</si>
  <si>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</si>
  <si>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</si>
  <si>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</si>
  <si>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</si>
  <si>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</si>
  <si>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</si>
  <si>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</si>
  <si>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</si>
  <si>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</si>
  <si>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</si>
  <si>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</si>
  <si>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</si>
  <si>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</si>
  <si>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</si>
  <si>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</si>
  <si>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</si>
  <si>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</si>
  <si>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</si>
  <si>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</si>
  <si>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</si>
  <si>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</si>
  <si>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</si>
  <si>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</si>
  <si>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</si>
  <si>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</si>
  <si>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</si>
  <si>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</si>
  <si>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</si>
  <si>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</si>
  <si>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</si>
  <si>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</si>
  <si>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</si>
  <si>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</si>
  <si>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</si>
  <si>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</si>
  <si>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</si>
  <si>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</si>
  <si>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</si>
  <si>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</si>
  <si>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</si>
  <si>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</si>
  <si>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</si>
  <si>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</si>
  <si>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</si>
  <si>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</si>
  <si>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</si>
  <si>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</si>
  <si>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</si>
  <si>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</si>
  <si>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</si>
  <si>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</si>
  <si>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</si>
  <si>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</si>
  <si>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</si>
  <si>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</si>
  <si>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</si>
  <si>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</si>
  <si>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</si>
  <si>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</si>
  <si>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</si>
  <si>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</si>
  <si>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</si>
  <si>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</si>
  <si>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</si>
  <si>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</si>
  <si>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</si>
  <si>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</si>
  <si>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</si>
  <si>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</si>
  <si>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</si>
  <si>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</si>
  <si>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</si>
  <si>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</si>
  <si>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</si>
  <si>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</si>
  <si>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</si>
  <si>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</si>
  <si>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</si>
  <si>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</si>
  <si>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</si>
  <si>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</si>
  <si>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</si>
  <si>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</si>
  <si>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</si>
  <si>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</si>
  <si>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</si>
  <si>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</si>
  <si>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</si>
  <si>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</si>
  <si>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</si>
  <si>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</si>
  <si>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</si>
  <si>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</si>
  <si>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</si>
  <si>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</si>
  <si>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</si>
  <si>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</si>
  <si>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</si>
  <si>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</si>
  <si>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</si>
  <si>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</si>
  <si>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</si>
  <si>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</si>
  <si>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</si>
  <si>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</si>
  <si>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</si>
  <si>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</si>
  <si>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</si>
  <si>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</si>
  <si>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</si>
  <si>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</si>
  <si>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</si>
  <si>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</si>
  <si>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</si>
  <si>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</si>
  <si>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</si>
  <si>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</si>
  <si>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</si>
  <si>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</si>
  <si>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</si>
  <si>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</si>
  <si>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</si>
  <si>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</si>
  <si>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</si>
  <si>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</si>
  <si>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</si>
  <si>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</si>
  <si>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</si>
  <si>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</si>
  <si>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</si>
  <si>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</si>
  <si>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</si>
  <si>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</si>
  <si>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</si>
  <si>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</si>
  <si>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</si>
  <si>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</si>
  <si>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</si>
  <si>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</si>
  <si>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</si>
  <si>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</si>
  <si>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</si>
  <si>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</si>
  <si>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</si>
  <si>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</si>
  <si>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</si>
  <si>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</si>
  <si>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</si>
  <si>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</si>
  <si>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</si>
  <si>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</si>
  <si>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</si>
  <si>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</si>
  <si>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</si>
  <si>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</si>
  <si>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</si>
  <si>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</si>
  <si>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</si>
  <si>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</si>
  <si>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</si>
  <si>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</si>
  <si>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</si>
  <si>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</si>
  <si>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</si>
  <si>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</si>
  <si>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</si>
  <si>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</si>
  <si>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</si>
  <si>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</si>
  <si>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</si>
  <si>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</si>
  <si>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</si>
  <si>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</si>
  <si>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</si>
  <si>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</si>
  <si>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</si>
  <si>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</si>
  <si>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</si>
  <si>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</si>
  <si>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</si>
  <si>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</si>
  <si>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</si>
  <si>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</si>
  <si>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</si>
  <si>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</si>
  <si>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</si>
  <si>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</si>
  <si>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</si>
  <si>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</si>
  <si>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</si>
  <si>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</si>
  <si>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</si>
  <si>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</si>
  <si>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</si>
  <si>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</si>
  <si>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</si>
  <si>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</si>
  <si>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</si>
  <si>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</si>
  <si>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</si>
  <si>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</si>
  <si>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</si>
  <si>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</si>
  <si>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</si>
  <si>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</si>
  <si>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</si>
  <si>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</si>
  <si>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</si>
  <si>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</si>
  <si>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</si>
  <si>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</si>
  <si>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</si>
  <si>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</si>
  <si>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</si>
  <si>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</si>
  <si>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</si>
  <si>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</si>
  <si>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</si>
  <si>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</si>
  <si>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</si>
  <si>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</si>
  <si>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</si>
  <si>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</si>
  <si>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</si>
  <si>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</si>
  <si>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</si>
  <si>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</si>
  <si>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</si>
  <si>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</si>
  <si>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</si>
  <si>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</si>
  <si>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</si>
  <si>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</si>
  <si>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</si>
  <si>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</si>
  <si>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</si>
  <si>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</si>
  <si>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</si>
  <si>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</si>
  <si>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</si>
  <si>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</si>
  <si>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</si>
  <si>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</si>
  <si>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</si>
  <si>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</si>
  <si>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</si>
  <si>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</si>
  <si>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</si>
  <si>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</si>
  <si>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</si>
  <si>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</si>
  <si>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</si>
  <si>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</si>
  <si>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</si>
  <si>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</si>
  <si>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</si>
  <si>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</si>
  <si>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</si>
  <si>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</si>
  <si>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</si>
  <si>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</si>
  <si>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</si>
  <si>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</si>
  <si>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</si>
  <si>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</si>
  <si>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</si>
  <si>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</si>
  <si>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</si>
  <si>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</si>
  <si>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</si>
  <si>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</si>
  <si>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</si>
  <si>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</si>
  <si>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</si>
  <si>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</si>
  <si>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</si>
  <si>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</si>
  <si>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</si>
  <si>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</si>
  <si>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</si>
  <si>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</si>
  <si>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</si>
  <si>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</si>
  <si>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</si>
  <si>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</si>
  <si>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</si>
  <si>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</si>
  <si>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</si>
  <si>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</si>
  <si>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</si>
  <si>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</si>
  <si>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</si>
  <si>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</si>
  <si>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</si>
  <si>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</si>
  <si>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</si>
  <si>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</si>
  <si>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</si>
  <si>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</si>
  <si>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</si>
  <si>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</si>
  <si>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</si>
  <si>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</si>
  <si>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</si>
  <si>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</si>
  <si>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</si>
  <si>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</si>
  <si>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</si>
  <si>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</si>
  <si>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</si>
  <si>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</si>
  <si>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</si>
  <si>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</si>
  <si>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</si>
  <si>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</si>
  <si>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</si>
  <si>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</si>
  <si>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</si>
  <si>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</si>
  <si>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</si>
  <si>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</si>
  <si>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</si>
  <si>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</si>
  <si>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</si>
  <si>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</si>
  <si>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</si>
  <si>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</si>
  <si>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</si>
  <si>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</si>
  <si>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</si>
  <si>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</si>
  <si>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</si>
  <si>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</si>
  <si>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</si>
  <si>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</si>
  <si>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</si>
  <si>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</si>
  <si>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</si>
  <si>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</si>
  <si>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</si>
  <si>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</si>
  <si>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</si>
  <si>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</si>
  <si>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</si>
  <si>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</si>
  <si>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</si>
  <si>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</si>
  <si>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</si>
  <si>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</si>
  <si>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</si>
  <si>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</si>
  <si>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</si>
  <si>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</si>
  <si>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</si>
  <si>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</si>
  <si>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</si>
  <si>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</si>
  <si>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</si>
  <si>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</si>
  <si>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</si>
  <si>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</si>
  <si>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</si>
  <si>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</si>
  <si>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</si>
  <si>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</si>
  <si>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</si>
  <si>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</si>
  <si>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</si>
  <si>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</si>
  <si>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</si>
  <si>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</si>
  <si>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</si>
  <si>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</si>
  <si>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</si>
  <si>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</si>
  <si>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</si>
  <si>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</si>
  <si>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</si>
  <si>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</si>
  <si>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</si>
  <si>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</si>
  <si>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</si>
  <si>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</si>
  <si>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</si>
  <si>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</si>
  <si>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</si>
  <si>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</si>
  <si>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</si>
  <si>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</si>
  <si>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</si>
  <si>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</si>
  <si>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</si>
  <si>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</si>
  <si>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</si>
  <si>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</si>
  <si>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</si>
  <si>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</si>
  <si>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</si>
  <si>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</si>
  <si>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</si>
  <si>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</si>
  <si>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</si>
  <si>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</si>
  <si>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</si>
  <si>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</si>
  <si>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</si>
  <si>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</si>
  <si>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</si>
  <si>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</si>
  <si>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</si>
  <si>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</si>
  <si>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</si>
  <si>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</si>
  <si>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</si>
  <si>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</si>
  <si>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</si>
  <si>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</si>
  <si>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</si>
  <si>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</si>
  <si>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</si>
  <si>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</si>
  <si>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</si>
  <si>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</si>
  <si>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</si>
  <si>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</si>
  <si>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</si>
  <si>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</si>
  <si>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</si>
  <si>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</si>
  <si>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</si>
  <si>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</si>
  <si>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</si>
  <si>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</si>
  <si>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</si>
  <si>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</si>
  <si>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</si>
  <si>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</si>
  <si>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</si>
  <si>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</si>
  <si>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</si>
  <si>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</si>
  <si>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</si>
  <si>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</si>
  <si>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</si>
  <si>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</si>
  <si>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</si>
  <si>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</si>
  <si>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</si>
  <si>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</si>
  <si>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</si>
  <si>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</si>
  <si>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</si>
  <si>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</si>
  <si>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</si>
  <si>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</si>
  <si>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</si>
  <si>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</si>
  <si>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</si>
  <si>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</si>
  <si>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</si>
  <si>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</si>
  <si>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</si>
  <si>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</si>
  <si>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</si>
  <si>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</si>
  <si>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</si>
  <si>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</si>
  <si>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</si>
  <si>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</si>
  <si>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</si>
  <si>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</si>
  <si>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</si>
  <si>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</si>
  <si>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</si>
  <si>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</si>
  <si>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</si>
  <si>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</si>
  <si>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</si>
  <si>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</si>
  <si>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</si>
  <si>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</si>
  <si>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</si>
  <si>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</si>
  <si>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</si>
  <si>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</si>
  <si>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</si>
  <si>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</si>
  <si>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</si>
  <si>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</si>
  <si>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</si>
  <si>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</si>
  <si>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</si>
  <si>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</si>
  <si>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</si>
  <si>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</si>
  <si>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</si>
  <si>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</si>
  <si>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</si>
  <si>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</si>
  <si>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</si>
  <si>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</si>
  <si>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</si>
  <si>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</si>
  <si>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</si>
  <si>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</si>
  <si>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</si>
  <si>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</si>
  <si>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</si>
  <si>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</si>
  <si>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</si>
  <si>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</si>
  <si>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</si>
  <si>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</si>
  <si>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</si>
  <si>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</si>
  <si>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</si>
  <si>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</si>
  <si>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</si>
  <si>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</si>
  <si>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</si>
  <si>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</si>
  <si>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</si>
  <si>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</si>
  <si>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</si>
  <si>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</si>
  <si>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</si>
  <si>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</si>
  <si>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</si>
  <si>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</si>
  <si>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</si>
  <si>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</si>
  <si>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</si>
  <si>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</si>
  <si>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</si>
  <si>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</si>
  <si>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</si>
  <si>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</si>
  <si>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</si>
  <si>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</si>
  <si>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</si>
  <si>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</si>
  <si>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</si>
  <si>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</si>
  <si>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</si>
  <si>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</si>
  <si>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</si>
  <si>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</si>
  <si>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</si>
  <si>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</si>
  <si>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</si>
  <si>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</si>
  <si>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</si>
  <si>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</si>
  <si>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</si>
  <si>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</si>
  <si>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</si>
  <si>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</si>
  <si>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</si>
  <si>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</si>
  <si>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</si>
  <si>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</si>
  <si>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</si>
  <si>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</si>
  <si>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</si>
  <si>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</si>
  <si>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</si>
  <si>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</si>
  <si>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</si>
  <si>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</si>
  <si>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</si>
  <si>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</si>
  <si>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</si>
  <si>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</si>
  <si>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</si>
  <si>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</si>
  <si>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</si>
  <si>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</si>
  <si>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</si>
  <si>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</si>
  <si>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</si>
  <si>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</si>
  <si>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</si>
  <si>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</si>
  <si>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</si>
  <si>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</si>
  <si>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</si>
  <si>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</si>
  <si>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</si>
  <si>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</si>
  <si>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</si>
  <si>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</si>
  <si>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</si>
  <si>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</si>
  <si>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</si>
  <si>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</si>
  <si>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</si>
  <si>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</si>
  <si>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</si>
  <si>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</si>
  <si>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</si>
  <si>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</si>
  <si>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</si>
  <si>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</si>
  <si>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</si>
  <si>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</si>
  <si>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</si>
  <si>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</si>
  <si>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</si>
  <si>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</si>
  <si>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</si>
  <si>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</si>
  <si>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</si>
  <si>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</si>
  <si>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</si>
  <si>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</si>
  <si>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</si>
  <si>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</si>
  <si>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</si>
  <si>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</si>
  <si>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</si>
  <si>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</si>
  <si>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</si>
  <si>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</si>
  <si>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</si>
  <si>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</si>
  <si>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</si>
  <si>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</si>
  <si>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</si>
  <si>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</si>
  <si>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</si>
  <si>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</si>
  <si>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</si>
  <si>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</si>
  <si>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</si>
  <si>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</si>
  <si>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</si>
  <si>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</si>
  <si>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</si>
  <si>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</si>
  <si>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</si>
  <si>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</si>
  <si>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</si>
  <si>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</si>
  <si>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</si>
  <si>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</si>
  <si>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</si>
  <si>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</si>
  <si>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</si>
  <si>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</si>
  <si>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</si>
  <si>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</si>
  <si>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</si>
  <si>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</si>
  <si>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</si>
  <si>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</si>
  <si>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</si>
  <si>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</si>
  <si>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</si>
  <si>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</si>
  <si>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</si>
  <si>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</si>
  <si>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</si>
  <si>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</si>
  <si>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</si>
  <si>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</si>
  <si>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</si>
  <si>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</si>
  <si>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</si>
  <si>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</si>
  <si>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</si>
  <si>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</si>
  <si>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</si>
  <si>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</si>
  <si>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</si>
  <si>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</si>
  <si>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</si>
  <si>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</si>
  <si>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</si>
  <si>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</si>
  <si>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</si>
  <si>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</si>
  <si>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</si>
  <si>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</si>
  <si>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</si>
  <si>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</si>
  <si>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</si>
  <si>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</si>
  <si>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</si>
  <si>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</si>
  <si>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</si>
  <si>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</si>
  <si>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</si>
  <si>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</si>
  <si>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</si>
  <si>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</si>
  <si>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</si>
  <si>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</si>
  <si>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</si>
  <si>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</si>
  <si>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</si>
  <si>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</si>
  <si>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</si>
  <si>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</si>
  <si>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</si>
  <si>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</si>
  <si>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</si>
  <si>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</si>
  <si>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</si>
  <si>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</si>
  <si>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</si>
  <si>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</si>
  <si>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</si>
  <si>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</si>
  <si>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</si>
  <si>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</si>
  <si>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</si>
  <si>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</si>
  <si>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</si>
  <si>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</si>
  <si>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</si>
  <si>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</si>
  <si>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</si>
  <si>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</si>
  <si>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</si>
  <si>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</si>
  <si>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</si>
  <si>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</si>
  <si>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</si>
  <si>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</si>
  <si>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</si>
  <si>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</si>
  <si>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</si>
  <si>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</si>
  <si>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</si>
  <si>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</si>
  <si>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</si>
  <si>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</si>
  <si>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</si>
  <si>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</si>
  <si>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</si>
  <si>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</si>
  <si>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</si>
  <si>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</si>
  <si>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</si>
  <si>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</si>
  <si>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</si>
  <si>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</si>
  <si>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</si>
  <si>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</si>
  <si>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</si>
  <si>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</si>
  <si>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</si>
  <si>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</si>
  <si>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</si>
  <si>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</si>
  <si>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</si>
  <si>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</si>
  <si>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</si>
  <si>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</si>
  <si>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</si>
  <si>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</si>
  <si>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</si>
  <si>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</si>
  <si>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</si>
  <si>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</si>
  <si>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</si>
  <si>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</si>
  <si>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</si>
  <si>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</si>
  <si>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</si>
  <si>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</si>
  <si>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</si>
  <si>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</si>
  <si>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</si>
  <si>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</si>
  <si>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</si>
  <si>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</si>
  <si>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</si>
  <si>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</si>
  <si>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</si>
  <si>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</si>
  <si>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</si>
  <si>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</si>
  <si>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</si>
  <si>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</si>
  <si>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</si>
  <si>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</si>
  <si>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</si>
  <si>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</si>
  <si>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</si>
  <si>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</si>
  <si>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</si>
  <si>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</si>
  <si>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</si>
  <si>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</si>
  <si>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</si>
  <si>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</si>
  <si>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</si>
  <si>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</si>
  <si>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</si>
  <si>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</si>
  <si>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</si>
  <si>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</si>
  <si>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</si>
  <si>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</si>
  <si>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</si>
  <si>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</si>
  <si>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</si>
  <si>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</si>
  <si>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</si>
  <si>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</si>
  <si>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</si>
  <si>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</si>
  <si>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</si>
  <si>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</si>
  <si>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</si>
  <si>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</si>
  <si>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</si>
  <si>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</si>
  <si>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</si>
  <si>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</si>
  <si>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</si>
  <si>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</si>
  <si>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</si>
  <si>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</si>
  <si>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</si>
  <si>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</si>
  <si>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</si>
  <si>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</si>
  <si>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</si>
  <si>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</si>
  <si>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</si>
  <si>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</si>
  <si>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</si>
  <si>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</si>
  <si>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</si>
  <si>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</si>
  <si>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</si>
  <si>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</si>
  <si>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</si>
  <si>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</si>
  <si>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</si>
  <si>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</si>
  <si>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</si>
  <si>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</si>
  <si>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</si>
  <si>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</si>
  <si>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</si>
  <si>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</si>
  <si>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</si>
  <si>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</si>
  <si>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</si>
  <si>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</si>
  <si>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</si>
  <si>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</si>
  <si>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</si>
  <si>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</si>
  <si>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</si>
  <si>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</si>
  <si>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</si>
  <si>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</si>
  <si>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</si>
  <si>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</si>
  <si>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</si>
  <si>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</si>
  <si>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</si>
  <si>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</si>
  <si>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</si>
  <si>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</si>
  <si>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</si>
  <si>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</si>
  <si>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</si>
  <si>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</si>
  <si>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</si>
  <si>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</si>
  <si>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</si>
  <si>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</si>
  <si>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</si>
  <si>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</si>
  <si>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</si>
  <si>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</si>
  <si>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</si>
  <si>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</si>
  <si>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</si>
  <si>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</si>
  <si>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</si>
  <si>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</si>
  <si>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</si>
  <si>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</si>
  <si>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</si>
  <si>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</si>
  <si>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</si>
  <si>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</si>
  <si>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</si>
  <si>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</si>
  <si>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</si>
  <si>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</si>
  <si>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</si>
  <si>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</si>
  <si>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</si>
  <si>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</si>
  <si>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</si>
  <si>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</si>
  <si>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</si>
  <si>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</si>
  <si>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</si>
  <si>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</si>
  <si>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</si>
  <si>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</si>
  <si>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</si>
  <si>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</si>
  <si>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</si>
  <si>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</si>
  <si>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</si>
  <si>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</si>
  <si>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</si>
  <si>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</si>
  <si>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</si>
  <si>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</si>
  <si>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</si>
  <si>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</si>
  <si>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</si>
  <si>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</si>
  <si>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</si>
  <si>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</si>
  <si>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</si>
  <si>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</si>
  <si>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</si>
  <si>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</si>
  <si>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</si>
  <si>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</si>
  <si>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</si>
  <si>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</si>
  <si>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</si>
  <si>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</si>
  <si>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</si>
  <si>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</si>
  <si>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</si>
  <si>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</si>
  <si>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</si>
  <si>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</si>
  <si>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</si>
  <si>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</si>
  <si>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</si>
  <si>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</si>
  <si>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</si>
  <si>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</si>
  <si>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</si>
  <si>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</si>
  <si>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</si>
  <si>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</si>
  <si>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</si>
  <si>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</si>
  <si>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</si>
  <si>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</si>
  <si>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</si>
  <si>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</si>
  <si>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</si>
  <si>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</si>
  <si>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</si>
  <si>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</si>
  <si>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</si>
  <si>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</si>
  <si>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</si>
  <si>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</si>
  <si>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</si>
  <si>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</si>
  <si>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</si>
  <si>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</si>
  <si>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</si>
  <si>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</si>
  <si>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</si>
  <si>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</si>
  <si>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</si>
  <si>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</si>
  <si>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</si>
  <si>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</si>
  <si>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</si>
  <si>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</si>
  <si>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</si>
  <si>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</si>
  <si>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</si>
  <si>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</si>
  <si>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</si>
  <si>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</si>
  <si>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</si>
  <si>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</si>
  <si>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</si>
  <si>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</si>
  <si>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</si>
  <si>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</si>
  <si>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</si>
  <si>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</si>
  <si>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</si>
  <si>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</si>
  <si>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</si>
  <si>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</si>
  <si>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</si>
  <si>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</si>
  <si>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</si>
  <si>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</si>
  <si>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</si>
  <si>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</si>
  <si>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</si>
  <si>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</si>
  <si>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</si>
  <si>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</si>
  <si>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</si>
  <si>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</si>
  <si>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</si>
  <si>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</si>
  <si>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</si>
  <si>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</si>
  <si>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</si>
  <si>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</si>
  <si>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</si>
  <si>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</si>
  <si>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</si>
  <si>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</si>
  <si>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</si>
  <si>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</si>
  <si>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</si>
  <si>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</si>
  <si>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</si>
  <si>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</si>
  <si>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</si>
  <si>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</si>
  <si>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</si>
  <si>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</si>
  <si>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</si>
  <si>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</si>
  <si>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</si>
  <si>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</si>
  <si>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</si>
  <si>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</si>
  <si>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</si>
  <si>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</si>
  <si>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</si>
  <si>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</si>
  <si>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</si>
  <si>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</si>
  <si>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</si>
  <si>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</si>
  <si>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</si>
  <si>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</si>
  <si>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</si>
  <si>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</si>
  <si>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</si>
  <si>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</si>
  <si>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</si>
  <si>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</si>
  <si>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</si>
  <si>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</si>
  <si>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</si>
  <si>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</si>
  <si>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</si>
  <si>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</si>
  <si>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</si>
  <si>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</si>
  <si>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</si>
  <si>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</si>
  <si>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</si>
  <si>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</si>
  <si>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</si>
  <si>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</si>
  <si>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</si>
  <si>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</si>
  <si>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</si>
  <si>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</si>
  <si>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</si>
  <si>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</si>
  <si>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</si>
  <si>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</si>
  <si>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</si>
  <si>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</si>
  <si>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</si>
  <si>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</si>
  <si>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</si>
  <si>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</si>
  <si>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</si>
  <si>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</si>
  <si>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</si>
  <si>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</si>
  <si>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</si>
  <si>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</si>
  <si>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</si>
  <si>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</si>
  <si>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</si>
  <si>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</si>
  <si>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</si>
  <si>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</si>
  <si>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</si>
  <si>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</si>
  <si>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</si>
  <si>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</si>
  <si>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</si>
  <si>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</si>
  <si>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</si>
  <si>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</si>
  <si>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</si>
  <si>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</si>
  <si>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</si>
  <si>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</si>
  <si>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</si>
  <si>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</si>
  <si>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</si>
  <si>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</si>
  <si>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</si>
  <si>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</si>
  <si>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</si>
  <si>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</si>
  <si>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</si>
  <si>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</si>
  <si>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</si>
  <si>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</si>
  <si>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</si>
  <si>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</si>
  <si>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</si>
  <si>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</si>
  <si>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</si>
  <si>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</si>
  <si>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</si>
  <si>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</si>
  <si>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</si>
  <si>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</si>
  <si>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</si>
  <si>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</si>
  <si>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</si>
  <si>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</si>
  <si>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</si>
  <si>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</si>
  <si>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</si>
  <si>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</si>
  <si>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</si>
  <si>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</si>
  <si>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</si>
  <si>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</si>
  <si>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</si>
  <si>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</si>
  <si>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</si>
  <si>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</si>
  <si>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</si>
  <si>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</si>
  <si>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</si>
  <si>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</si>
  <si>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</si>
  <si>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</si>
  <si>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</si>
  <si>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</si>
  <si>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</si>
  <si>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</si>
  <si>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</si>
  <si>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</si>
  <si>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</si>
  <si>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</si>
  <si>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</si>
  <si>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</si>
  <si>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</si>
  <si>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</si>
  <si>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</si>
  <si>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</si>
  <si>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</si>
  <si>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</si>
  <si>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</si>
  <si>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</si>
  <si>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</si>
  <si>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</si>
  <si>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</si>
  <si>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</si>
  <si>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</si>
  <si>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</si>
  <si>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</si>
  <si>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</si>
  <si>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</si>
  <si>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</si>
  <si>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</si>
  <si>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</si>
  <si>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</si>
  <si>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</si>
  <si>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</si>
  <si>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</si>
  <si>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</si>
  <si>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</si>
  <si>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</si>
  <si>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</si>
  <si>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</si>
  <si>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</si>
  <si>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</si>
  <si>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</si>
  <si>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</si>
  <si>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</si>
  <si>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</si>
  <si>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</si>
  <si>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</si>
  <si>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</si>
  <si>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</si>
  <si>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</si>
  <si>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</si>
  <si>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</si>
  <si>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</si>
  <si>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</si>
  <si>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</si>
  <si>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</si>
  <si>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</si>
  <si>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</si>
  <si>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</si>
  <si>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</si>
  <si>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</si>
  <si>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</si>
  <si>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</si>
  <si>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</si>
  <si>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</si>
  <si>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</si>
  <si>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</si>
  <si>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</si>
  <si>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</si>
  <si>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</si>
  <si>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</si>
  <si>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</si>
  <si>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</si>
  <si>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</si>
  <si>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</si>
  <si>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</si>
  <si>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</si>
  <si>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</si>
  <si>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</si>
  <si>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</si>
  <si>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</si>
  <si>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</si>
  <si>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</si>
  <si>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</si>
  <si>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</si>
  <si>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</si>
  <si>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</si>
  <si>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</si>
  <si>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</si>
  <si>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</si>
  <si>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</si>
  <si>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</si>
  <si>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</si>
  <si>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</si>
  <si>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</si>
  <si>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</si>
  <si>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</si>
  <si>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</si>
  <si>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</si>
  <si>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</si>
  <si>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</si>
  <si>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</si>
  <si>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</si>
  <si>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</si>
  <si>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</si>
  <si>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</si>
  <si>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</si>
  <si>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</si>
  <si>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</si>
  <si>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</si>
  <si>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</si>
  <si>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</si>
  <si>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</si>
  <si>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</si>
  <si>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</si>
  <si>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</si>
  <si>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</si>
  <si>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</si>
  <si>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</si>
  <si>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</si>
  <si>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</si>
  <si>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</si>
  <si>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</si>
  <si>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</si>
  <si>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</si>
  <si>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</si>
  <si>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</si>
  <si>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</si>
  <si>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</si>
  <si>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</si>
  <si>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</si>
  <si>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</si>
  <si>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</si>
  <si>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</si>
  <si>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</si>
  <si>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</si>
  <si>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</si>
  <si>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</si>
  <si>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</si>
  <si>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</si>
  <si>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</si>
  <si>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</si>
  <si>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</si>
  <si>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</si>
  <si>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</si>
  <si>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</si>
  <si>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</si>
  <si>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</si>
  <si>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</si>
  <si>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</si>
  <si>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</si>
  <si>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</si>
  <si>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</si>
  <si>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</si>
  <si>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</si>
  <si>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</si>
  <si>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</si>
  <si>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</si>
  <si>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</si>
  <si>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</si>
  <si>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</si>
  <si>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</si>
  <si>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</si>
  <si>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</si>
  <si>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</si>
  <si>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</si>
  <si>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</si>
  <si>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</si>
  <si>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</si>
  <si>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</si>
  <si>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</si>
  <si>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</si>
  <si>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</si>
  <si>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</si>
  <si>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</si>
  <si>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</si>
  <si>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</si>
  <si>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</si>
  <si>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</si>
  <si>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</si>
  <si>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</si>
  <si>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</si>
  <si>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</si>
  <si>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</si>
  <si>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</si>
  <si>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</si>
  <si>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</si>
  <si>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</si>
  <si>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</si>
  <si>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</si>
  <si>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</si>
  <si>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</si>
  <si>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</si>
  <si>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</si>
  <si>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</si>
  <si>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</si>
  <si>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</si>
  <si>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</si>
  <si>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</si>
  <si>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</si>
  <si>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</si>
  <si>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</si>
  <si>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</si>
  <si>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</si>
  <si>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</si>
  <si>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</si>
  <si>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</si>
  <si>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</si>
  <si>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</si>
  <si>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</si>
  <si>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</si>
  <si>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</si>
  <si>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</si>
  <si>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</si>
  <si>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</si>
  <si>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</si>
  <si>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</si>
  <si>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</si>
  <si>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</si>
  <si>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</si>
  <si>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</si>
  <si>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</si>
  <si>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</si>
  <si>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</si>
  <si>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</si>
  <si>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</si>
  <si>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</si>
  <si>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</si>
  <si>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</si>
  <si>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</si>
  <si>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</si>
  <si>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</si>
  <si>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</si>
  <si>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</si>
  <si>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</si>
  <si>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</si>
  <si>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</si>
  <si>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</si>
  <si>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</si>
  <si>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</si>
  <si>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</si>
  <si>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</si>
  <si>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</si>
  <si>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</si>
  <si>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</si>
  <si>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</si>
  <si>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</si>
  <si>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</si>
  <si>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</si>
  <si>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</si>
  <si>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</si>
  <si>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</si>
  <si>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</si>
  <si>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</si>
  <si>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</si>
  <si>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</si>
  <si>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</si>
  <si>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</si>
  <si>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</si>
  <si>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</si>
  <si>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</si>
  <si>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</si>
  <si>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</si>
  <si>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</si>
  <si>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</si>
  <si>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</si>
  <si>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</si>
  <si>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</si>
  <si>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</si>
  <si>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</si>
  <si>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</si>
  <si>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</si>
  <si>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</si>
  <si>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</si>
  <si>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</si>
  <si>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</si>
  <si>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</si>
  <si>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</si>
  <si>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</si>
  <si>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</si>
  <si>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</si>
  <si>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</si>
  <si>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</si>
  <si>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</si>
  <si>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</si>
  <si>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</si>
  <si>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</si>
  <si>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</si>
  <si>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</si>
  <si>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</si>
  <si>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</si>
  <si>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</si>
  <si>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</si>
  <si>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</si>
  <si>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</si>
  <si>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</si>
  <si>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</si>
  <si>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</si>
  <si>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</si>
  <si>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</si>
  <si>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</si>
  <si>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</si>
  <si>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</si>
  <si>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</si>
  <si>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</si>
  <si>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</si>
  <si>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</si>
  <si>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</si>
  <si>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</si>
  <si>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</si>
  <si>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</si>
  <si>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</si>
  <si>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</si>
  <si>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</si>
  <si>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</si>
  <si>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</si>
  <si>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</si>
  <si>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</si>
  <si>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</si>
  <si>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</si>
  <si>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</si>
  <si>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</si>
  <si>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</si>
  <si>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</si>
  <si>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</si>
  <si>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</si>
  <si>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</si>
  <si>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</si>
  <si>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</si>
  <si>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</si>
  <si>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</si>
  <si>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</si>
  <si>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</si>
  <si>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</si>
  <si>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</si>
  <si>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</si>
  <si>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</si>
  <si>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</si>
  <si>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</si>
  <si>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</si>
  <si>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</si>
  <si>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</si>
  <si>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</si>
  <si>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</si>
  <si>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</si>
  <si>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</si>
  <si>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</si>
  <si>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</si>
  <si>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</si>
  <si>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</si>
  <si>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</si>
  <si>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</si>
  <si>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</si>
  <si>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</si>
  <si>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</si>
  <si>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</si>
  <si>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</si>
  <si>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</si>
  <si>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</si>
  <si>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</si>
  <si>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</si>
  <si>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</si>
  <si>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</si>
  <si>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</si>
  <si>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</si>
  <si>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</si>
  <si>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</si>
  <si>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</si>
  <si>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</si>
  <si>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</si>
  <si>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</si>
  <si>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</si>
  <si>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</si>
  <si>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</si>
  <si>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</si>
  <si>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</si>
  <si>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</si>
  <si>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</si>
  <si>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</si>
  <si>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</si>
  <si>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</si>
  <si>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</si>
  <si>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</si>
  <si>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</si>
  <si>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</si>
  <si>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</si>
  <si>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</si>
  <si>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</si>
  <si>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</si>
  <si>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</si>
  <si>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</si>
  <si>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</si>
  <si>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</si>
  <si>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</si>
  <si>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</si>
  <si>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</si>
  <si>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</si>
  <si>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</si>
  <si>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</si>
  <si>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</si>
  <si>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</si>
  <si>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</si>
  <si>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</si>
  <si>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</si>
  <si>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</si>
  <si>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</si>
  <si>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</si>
  <si>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</si>
  <si>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</si>
  <si>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</si>
  <si>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</si>
  <si>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</si>
  <si>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</si>
  <si>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</si>
  <si>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</si>
  <si>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</si>
  <si>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</si>
  <si>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</si>
  <si>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</si>
  <si>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</si>
  <si>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</si>
  <si>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</si>
  <si>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</si>
  <si>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</si>
  <si>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</si>
  <si>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</si>
  <si>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</si>
  <si>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</si>
  <si>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</si>
  <si>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</si>
  <si>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</si>
  <si>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</si>
  <si>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</si>
  <si>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</si>
  <si>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</si>
  <si>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</si>
  <si>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</si>
  <si>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</si>
  <si>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</si>
  <si>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</si>
  <si>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</si>
  <si>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</si>
  <si>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</si>
  <si>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</si>
  <si>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</si>
  <si>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</si>
  <si>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</si>
  <si>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</si>
  <si>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</si>
  <si>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</si>
  <si>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</si>
  <si>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</si>
  <si>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</si>
  <si>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</si>
  <si>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</si>
  <si>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</si>
  <si>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</si>
  <si>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</si>
  <si>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</si>
  <si>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</si>
  <si>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</si>
  <si>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</si>
  <si>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</si>
  <si>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</si>
  <si>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</si>
  <si>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</si>
  <si>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</si>
  <si>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</si>
  <si>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</si>
  <si>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</si>
  <si>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</si>
  <si>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</si>
  <si>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</si>
  <si>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</si>
  <si>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</si>
  <si>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</si>
  <si>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</si>
  <si>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</si>
  <si>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</si>
  <si>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</si>
  <si>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</si>
  <si>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</si>
  <si>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</si>
  <si>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</si>
  <si>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</si>
  <si>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</si>
  <si>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</si>
  <si>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</si>
  <si>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</si>
  <si>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</si>
  <si>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</si>
  <si>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</si>
  <si>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</si>
  <si>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</si>
  <si>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</si>
  <si>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</si>
  <si>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</si>
  <si>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</si>
  <si>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</si>
  <si>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</si>
  <si>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</si>
  <si>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</si>
  <si>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</si>
  <si>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</si>
  <si>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</si>
  <si>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</si>
  <si>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</si>
  <si>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</si>
  <si>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</si>
  <si>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</si>
  <si>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</si>
  <si>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</si>
  <si>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</si>
  <si>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</si>
  <si>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</si>
  <si>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</si>
  <si>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</si>
  <si>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</si>
  <si>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</si>
  <si>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</si>
  <si>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</si>
  <si>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</si>
  <si>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</si>
  <si>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</si>
  <si>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</si>
  <si>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</si>
  <si>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</si>
  <si>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</si>
  <si>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</si>
  <si>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</si>
  <si>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</si>
  <si>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</si>
  <si>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</si>
  <si>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</si>
  <si>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</si>
  <si>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</si>
  <si>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</si>
  <si>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</si>
  <si>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</si>
  <si>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</si>
  <si>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</si>
  <si>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</si>
  <si>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</si>
  <si>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</si>
  <si>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</si>
  <si>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</si>
  <si>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</si>
  <si>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</si>
  <si>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</si>
  <si>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</si>
  <si>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</si>
  <si>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</si>
  <si>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</si>
  <si>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</si>
  <si>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</si>
  <si>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</si>
  <si>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</si>
  <si>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</si>
  <si>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</si>
  <si>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</si>
  <si>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</si>
  <si>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</si>
  <si>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</si>
  <si>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</si>
  <si>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</si>
  <si>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</si>
  <si>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</si>
  <si>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</si>
  <si>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</si>
  <si>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</si>
  <si>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</si>
  <si>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</si>
  <si>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</si>
  <si>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</si>
  <si>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</si>
  <si>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</si>
  <si>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</si>
  <si>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</si>
  <si>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</si>
  <si>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</si>
  <si>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</si>
  <si>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</si>
  <si>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</si>
  <si>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</si>
  <si>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</si>
  <si>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</si>
  <si>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</si>
  <si>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</si>
  <si>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</si>
  <si>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</si>
  <si>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</si>
  <si>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</si>
  <si>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</si>
  <si>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</si>
  <si>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</si>
  <si>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</si>
  <si>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</si>
  <si>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</si>
  <si>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</si>
  <si>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</si>
  <si>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</si>
  <si>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</si>
  <si>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</si>
  <si>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</si>
  <si>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</si>
  <si>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</si>
  <si>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</si>
  <si>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</si>
  <si>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</si>
  <si>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</si>
  <si>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</si>
  <si>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</si>
  <si>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</si>
  <si>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</si>
  <si>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</si>
  <si>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</si>
  <si>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</si>
  <si>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</si>
  <si>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</si>
  <si>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</si>
  <si>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</si>
  <si>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</si>
  <si>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</si>
  <si>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</si>
  <si>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</si>
  <si>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</si>
  <si>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</si>
  <si>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</si>
  <si>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</si>
  <si>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</si>
  <si>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</si>
  <si>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</si>
  <si>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</si>
  <si>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</si>
  <si>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</si>
  <si>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</si>
  <si>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</si>
  <si>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</si>
  <si>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</si>
  <si>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</si>
  <si>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</si>
  <si>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</si>
  <si>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</si>
  <si>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</si>
  <si>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</si>
  <si>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</si>
  <si>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</si>
  <si>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</si>
  <si>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</si>
  <si>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</si>
  <si>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</si>
  <si>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</si>
  <si>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</si>
  <si>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</si>
  <si>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</si>
  <si>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</si>
  <si>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</si>
  <si>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</si>
  <si>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</si>
  <si>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</si>
  <si>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</si>
  <si>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</si>
  <si>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</si>
  <si>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</si>
  <si>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</si>
  <si>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</si>
  <si>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</si>
  <si>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</si>
  <si>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</si>
  <si>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</si>
  <si>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</si>
  <si>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</si>
  <si>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</si>
  <si>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</si>
  <si>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</si>
  <si>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</si>
  <si>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</si>
  <si>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</si>
  <si>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</si>
  <si>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</si>
  <si>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</si>
  <si>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</si>
  <si>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</si>
  <si>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</si>
  <si>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</si>
  <si>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</si>
  <si>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</si>
  <si>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</si>
  <si>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</si>
  <si>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</si>
  <si>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</si>
  <si>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</si>
  <si>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</si>
  <si>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</si>
  <si>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</si>
  <si>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</si>
  <si>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</si>
  <si>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</si>
  <si>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</si>
  <si>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</si>
  <si>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</si>
  <si>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</si>
  <si>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</si>
  <si>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</si>
  <si>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</si>
  <si>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</si>
  <si>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</si>
  <si>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</si>
  <si>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</si>
  <si>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</si>
  <si>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</si>
  <si>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</si>
  <si>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</si>
  <si>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</si>
  <si>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</si>
  <si>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</si>
  <si>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</si>
  <si>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</si>
  <si>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</si>
  <si>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</si>
  <si>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</si>
  <si>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</si>
  <si>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</si>
  <si>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</si>
  <si>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</si>
  <si>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</si>
  <si>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</si>
  <si>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</si>
  <si>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</si>
  <si>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</si>
  <si>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</si>
  <si>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</si>
  <si>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</si>
  <si>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</si>
  <si>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</si>
  <si>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</si>
  <si>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</si>
  <si>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</si>
  <si>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</si>
  <si>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</si>
  <si>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</si>
  <si>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</si>
  <si>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</si>
  <si>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</si>
  <si>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</si>
  <si>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</si>
  <si>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</si>
  <si>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</si>
  <si>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</si>
  <si>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</si>
  <si>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</si>
  <si>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</si>
  <si>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</si>
  <si>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</si>
  <si>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</si>
  <si>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</si>
  <si>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</si>
  <si>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</si>
  <si>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</si>
  <si>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</si>
  <si>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</si>
  <si>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</si>
  <si>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</si>
  <si>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</si>
  <si>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</si>
  <si>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</si>
  <si>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</si>
  <si>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</si>
  <si>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</si>
  <si>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</si>
  <si>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</si>
  <si>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</si>
  <si>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</si>
  <si>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</si>
  <si>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</si>
  <si>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</si>
  <si>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</si>
  <si>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</si>
  <si>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</si>
  <si>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</si>
  <si>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</si>
  <si>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</si>
  <si>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</si>
  <si>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</si>
  <si>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</si>
  <si>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</si>
  <si>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</si>
  <si>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</si>
  <si>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</si>
  <si>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</si>
  <si>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</si>
  <si>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</si>
  <si>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</si>
  <si>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</si>
  <si>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</si>
  <si>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</si>
  <si>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</si>
  <si>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</si>
  <si>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</si>
  <si>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</si>
  <si>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</si>
  <si>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</si>
  <si>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</si>
  <si>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</si>
  <si>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</si>
  <si>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</si>
  <si>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</si>
  <si>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</si>
  <si>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</si>
  <si>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</si>
  <si>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</si>
  <si>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</si>
  <si>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</si>
  <si>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</si>
  <si>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</si>
  <si>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</si>
  <si>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</si>
  <si>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</si>
  <si>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</si>
  <si>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</si>
  <si>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</si>
  <si>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</si>
  <si>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</si>
  <si>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</si>
  <si>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</si>
  <si>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</si>
  <si>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</si>
  <si>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</si>
  <si>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</si>
  <si>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</si>
  <si>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</si>
  <si>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</si>
  <si>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</si>
  <si>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</si>
  <si>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</si>
  <si>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</si>
  <si>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</si>
  <si>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</si>
  <si>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</si>
  <si>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</si>
  <si>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</si>
  <si>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</si>
  <si>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</si>
  <si>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</si>
  <si>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</si>
  <si>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</si>
  <si>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</si>
  <si>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</si>
  <si>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</si>
  <si>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</si>
  <si>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</si>
  <si>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</si>
  <si>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</si>
  <si>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</si>
  <si>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</si>
  <si>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</si>
  <si>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</si>
  <si>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</si>
  <si>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</si>
  <si>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</si>
  <si>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</si>
  <si>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</si>
  <si>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</si>
  <si>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</si>
  <si>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</si>
  <si>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</si>
  <si>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</si>
  <si>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</si>
  <si>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</si>
  <si>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</si>
  <si>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</si>
  <si>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</si>
  <si>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</si>
  <si>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</si>
  <si>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</si>
  <si>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</si>
  <si>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</si>
  <si>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</si>
  <si>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</si>
  <si>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</si>
  <si>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</si>
  <si>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</si>
  <si>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</si>
  <si>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</si>
  <si>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</si>
  <si>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</si>
  <si>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</si>
  <si>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</si>
  <si>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</si>
  <si>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</si>
  <si>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</si>
  <si>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</si>
  <si>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</si>
  <si>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</si>
  <si>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</si>
  <si>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</si>
  <si>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</si>
  <si>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</si>
  <si>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</si>
  <si>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</si>
  <si>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</si>
  <si>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</si>
  <si>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</si>
  <si>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</si>
  <si>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</si>
  <si>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</si>
  <si>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</si>
  <si>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</si>
  <si>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</si>
  <si>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</si>
  <si>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</si>
  <si>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</si>
  <si>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</si>
  <si>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</si>
  <si>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</si>
  <si>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</si>
  <si>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</si>
  <si>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</si>
  <si>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</si>
  <si>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</si>
  <si>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</si>
  <si>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</si>
  <si>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</si>
  <si>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</si>
  <si>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</si>
  <si>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</si>
  <si>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</si>
  <si>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</si>
  <si>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</si>
  <si>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</si>
  <si>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</si>
  <si>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</si>
  <si>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</si>
  <si>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</si>
  <si>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</si>
  <si>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</si>
  <si>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</si>
  <si>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</si>
  <si>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</si>
  <si>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</si>
  <si>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</si>
  <si>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</si>
  <si>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</si>
  <si>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</si>
  <si>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</si>
  <si>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</si>
  <si>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</si>
  <si>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</si>
  <si>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</si>
  <si>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</si>
  <si>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</si>
  <si>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</si>
  <si>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</si>
  <si>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</si>
  <si>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</si>
  <si>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</si>
  <si>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</si>
  <si>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</si>
  <si>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</si>
  <si>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</si>
  <si>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</si>
  <si>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</si>
  <si>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</si>
  <si>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</si>
  <si>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</si>
  <si>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</si>
  <si>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</si>
  <si>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</si>
  <si>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</si>
  <si>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</si>
  <si>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</si>
  <si>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</si>
  <si>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</si>
  <si>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</si>
  <si>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</si>
  <si>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</si>
  <si>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</si>
  <si>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</si>
  <si>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</si>
  <si>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</si>
  <si>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</si>
  <si>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</si>
  <si>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</si>
  <si>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</si>
  <si>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</si>
  <si>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</si>
  <si>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</si>
  <si>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</si>
  <si>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</si>
  <si>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</si>
  <si>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</si>
  <si>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</si>
  <si>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</si>
  <si>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</si>
  <si>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</si>
  <si>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</si>
  <si>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</si>
  <si>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</si>
  <si>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</si>
  <si>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</si>
  <si>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</si>
  <si>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</si>
  <si>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</si>
  <si>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</si>
  <si>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</si>
  <si>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</si>
  <si>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</si>
  <si>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</si>
  <si>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</si>
  <si>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</si>
  <si>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</si>
  <si>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</si>
  <si>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</si>
  <si>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</si>
  <si>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</si>
  <si>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</si>
  <si>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</si>
  <si>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</si>
  <si>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</si>
  <si>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</si>
  <si>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</si>
  <si>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</si>
  <si>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</si>
  <si>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</si>
  <si>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</si>
  <si>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</si>
  <si>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</si>
  <si>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</si>
  <si>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</si>
  <si>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</si>
  <si>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</si>
  <si>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</si>
  <si>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</si>
  <si>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</si>
  <si>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</si>
  <si>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</si>
  <si>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</si>
  <si>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</si>
  <si>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</si>
  <si>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</si>
  <si>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</si>
  <si>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</si>
  <si>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</si>
  <si>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</si>
  <si>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</si>
  <si>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</si>
  <si>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</si>
  <si>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</si>
  <si>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</si>
  <si>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</si>
  <si>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</si>
  <si>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</si>
  <si>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</si>
  <si>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</si>
  <si>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</si>
  <si>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</si>
  <si>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</si>
  <si>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</si>
  <si>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</si>
  <si>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</si>
  <si>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</si>
  <si>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</si>
  <si>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</si>
  <si>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</si>
  <si>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</si>
  <si>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</si>
  <si>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</si>
  <si>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</si>
  <si>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</si>
  <si>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</si>
  <si>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</si>
  <si>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</si>
  <si>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</si>
  <si>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</si>
  <si>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</si>
  <si>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</si>
  <si>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</si>
  <si>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</si>
  <si>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</si>
  <si>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</si>
  <si>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</si>
  <si>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</si>
  <si>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</si>
  <si>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</si>
  <si>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</si>
  <si>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</si>
  <si>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</si>
  <si>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</si>
  <si>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</si>
  <si>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</si>
  <si>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</si>
  <si>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</si>
  <si>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</si>
  <si>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</si>
  <si>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</si>
  <si>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</si>
  <si>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</si>
  <si>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</si>
  <si>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</si>
  <si>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</si>
  <si>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</si>
  <si>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</si>
  <si>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</si>
  <si>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</si>
  <si>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</si>
  <si>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</si>
  <si>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</si>
  <si>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</si>
  <si>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</si>
  <si>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</si>
  <si>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</si>
  <si>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</si>
  <si>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</si>
  <si>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</si>
  <si>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</si>
  <si>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</si>
  <si>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</si>
  <si>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</si>
  <si>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</si>
  <si>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</si>
  <si>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</si>
  <si>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</si>
  <si>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</si>
  <si>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</si>
  <si>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</si>
  <si>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</si>
  <si>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</si>
  <si>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</si>
  <si>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</si>
  <si>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</si>
  <si>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</si>
  <si>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</si>
  <si>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</si>
  <si>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</si>
  <si>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</si>
  <si>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</si>
  <si>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</si>
  <si>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</si>
  <si>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</si>
  <si>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</si>
  <si>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</si>
  <si>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</si>
  <si>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</si>
  <si>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</si>
  <si>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</si>
  <si>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</si>
  <si>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</si>
  <si>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</si>
  <si>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</si>
  <si>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</si>
  <si>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</si>
  <si>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</si>
  <si>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</si>
  <si>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</si>
  <si>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</si>
  <si>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</si>
  <si>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</si>
  <si>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</si>
  <si>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</si>
  <si>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</si>
  <si>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</si>
  <si>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</si>
  <si>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</si>
  <si>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</si>
  <si>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</si>
  <si>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</si>
  <si>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</si>
  <si>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</si>
  <si>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</si>
  <si>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</si>
  <si>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</si>
  <si>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</si>
  <si>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</si>
  <si>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</si>
  <si>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</si>
  <si>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</si>
  <si>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</si>
  <si>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</si>
  <si>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</si>
  <si>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</si>
  <si>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</si>
  <si>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</si>
  <si>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</si>
  <si>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</si>
  <si>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</si>
  <si>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</si>
  <si>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</si>
  <si>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</si>
  <si>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</si>
  <si>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</si>
  <si>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</si>
  <si>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</si>
  <si>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</si>
  <si>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</si>
  <si>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</si>
  <si>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</si>
  <si>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</si>
  <si>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</si>
  <si>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</si>
  <si>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</si>
  <si>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</si>
  <si>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</si>
  <si>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</si>
  <si>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</si>
  <si>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</si>
  <si>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</si>
  <si>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</si>
  <si>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</si>
  <si>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</si>
  <si>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</si>
  <si>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</si>
  <si>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</si>
  <si>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</si>
  <si>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</si>
  <si>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</si>
  <si>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</si>
  <si>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</si>
  <si>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</si>
  <si>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</si>
  <si>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</si>
  <si>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</si>
  <si>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</si>
  <si>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</si>
  <si>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</si>
  <si>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</si>
  <si>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</si>
  <si>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</si>
  <si>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</si>
  <si>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</si>
  <si>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</si>
  <si>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</si>
  <si>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</si>
  <si>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</si>
  <si>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</si>
  <si>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</si>
  <si>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</si>
  <si>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</si>
  <si>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</si>
  <si>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</si>
  <si>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</si>
  <si>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</si>
  <si>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</si>
  <si>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</si>
  <si>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</si>
  <si>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</si>
  <si>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</si>
  <si>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</si>
  <si>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</si>
  <si>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</si>
  <si>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</si>
  <si>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</si>
  <si>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</si>
  <si>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</si>
  <si>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</si>
  <si>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</si>
  <si>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</si>
  <si>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</si>
  <si>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</si>
  <si>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</si>
  <si>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</si>
  <si>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</si>
  <si>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</si>
  <si>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</si>
  <si>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</si>
  <si>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</si>
  <si>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</si>
  <si>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</si>
  <si>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</si>
  <si>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</si>
  <si>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</si>
  <si>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</si>
  <si>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</si>
  <si>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</si>
  <si>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</si>
  <si>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</si>
  <si>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</si>
  <si>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</si>
  <si>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</si>
  <si>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</si>
  <si>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</si>
  <si>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</si>
  <si>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</si>
  <si>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</si>
  <si>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</si>
  <si>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</si>
  <si>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</si>
  <si>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</si>
  <si>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</si>
  <si>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</si>
  <si>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</si>
  <si>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</si>
  <si>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</si>
  <si>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</si>
  <si>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</si>
  <si>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</si>
  <si>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</si>
  <si>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</si>
  <si>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</si>
  <si>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</si>
  <si>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</si>
  <si>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</si>
  <si>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</si>
  <si>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</si>
  <si>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</si>
  <si>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</si>
  <si>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</si>
  <si>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</si>
  <si>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</si>
  <si>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</si>
  <si>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</si>
  <si>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</si>
  <si>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</si>
  <si>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</si>
  <si>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</si>
  <si>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</si>
  <si>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</si>
  <si>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</si>
  <si>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</si>
  <si>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</si>
  <si>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</si>
  <si>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</si>
  <si>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</si>
  <si>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</si>
  <si>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</si>
  <si>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</si>
  <si>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</si>
  <si>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</si>
  <si>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</si>
  <si>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</si>
  <si>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</si>
  <si>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</si>
  <si>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</si>
  <si>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</si>
  <si>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</si>
  <si>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</si>
  <si>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</si>
  <si>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</si>
  <si>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</si>
  <si>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</si>
  <si>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</si>
  <si>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</si>
  <si>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</si>
  <si>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</si>
  <si>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</si>
  <si>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</si>
  <si>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</si>
  <si>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</si>
  <si>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</si>
  <si>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</si>
  <si>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</si>
  <si>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</si>
  <si>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</si>
  <si>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</si>
  <si>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</si>
  <si>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</si>
  <si>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</si>
  <si>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af64ff,006699,0099CC,ffff99,620e7a, 65fffb, 00b050, ff6400, f1bb18, ffff00, c2dffd, 087bf1, 004185, e5ffcc, ff9999, ccff33, 04ffaf, bfb088, ff00ff, 000000, f593e0, ff0000, 9b1cb0, c01b00, 6e8000, 004d10, 009999, 969696</t>
  </si>
  <si>
    <t>af64ff,006699,0099CC,ffff99,620e7a, 65fffb, 00b050, ff6400, f1bb18, ffff00, c2dffd, 087bf1, 004185, e5ffcc, ff9999, ccff33, 04ffaf, ff00ff, 000000, f593e0, ff0000, 9b1cb0, c01b00, 6e8000, 004d10, 009999, 969696</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</si>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</sst>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 fillId="0" borderId="0" xfId="0" applyFont="1"/>
    <xf numFmtId="0" fontId="0" fillId="98" borderId="0" xfId="0" applyFill="1"/>
    <xf numFmtId="0" fontId="1" fillId="0" borderId="0" xfId="0" applyFont="1" applyFill="1"/>
    <xf numFmtId="0" fontId="0" fillId="99" borderId="0" xfId="0" applyFill="1"/>
    <xf numFmtId="0" fontId="0" fillId="100" borderId="0" xfId="0"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 workbookViewId="1"/>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2709</v>
      </c>
    </row>
    <row r="18" spans="1:3">
      <c r="A18" t="s">
        <v>2848</v>
      </c>
      <c r="B18" s="20" t="str" cm="1">
        <f t="array" ref="B18">IF(MIN(IF(COUNTIF(PolicyLevers!$H$2:$H$1965,PolicyLevers!$H$2:$H$1965)&gt;1,PolicyLevers!$H$2:$H$1965, ""))=0,"No duplicate ID numbers",MIN(IF(COUNTIF(PolicyLevers!$H$2:$H$1965,PolicyLevers!$H$2:$H$1965)&gt;1,PolicyLevers!$H$2:$H$1965, "")))</f>
        <v>No duplicate ID numbers</v>
      </c>
    </row>
    <row r="19" spans="1:3" ht="30">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zoomScale="90" zoomScaleNormal="90" workbookViewId="0">
      <pane ySplit="3" topLeftCell="A51" activePane="bottomLeft" state="frozen"/>
      <selection pane="bottomLeft" activeCell="D70" sqref="D70"/>
    </sheetView>
    <sheetView workbookViewId="1"/>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0.26</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c r="A22" t="s">
        <v>71</v>
      </c>
      <c r="B22" t="s">
        <v>3787</v>
      </c>
      <c r="C22" t="s">
        <v>3788</v>
      </c>
      <c r="D22" s="20" t="s">
        <v>345</v>
      </c>
      <c r="E22" t="s">
        <v>3789</v>
      </c>
      <c r="F22">
        <v>0</v>
      </c>
      <c r="G22" s="39">
        <v>600000</v>
      </c>
      <c r="H22" s="39">
        <v>5000</v>
      </c>
      <c r="I22" s="370" t="s">
        <v>3790</v>
      </c>
      <c r="J22" s="370" t="s">
        <v>3799</v>
      </c>
      <c r="K22" s="370"/>
      <c r="L22" s="314"/>
    </row>
    <row r="23" spans="1:14">
      <c r="A23" t="s">
        <v>71</v>
      </c>
      <c r="B23" t="s">
        <v>13</v>
      </c>
      <c r="C23" t="s">
        <v>127</v>
      </c>
      <c r="D23" t="s">
        <v>13</v>
      </c>
      <c r="E23" t="s">
        <v>2292</v>
      </c>
      <c r="F23">
        <v>0</v>
      </c>
      <c r="G23">
        <v>1</v>
      </c>
      <c r="H23">
        <v>1</v>
      </c>
      <c r="I23" s="370" t="s">
        <v>29</v>
      </c>
      <c r="J23" s="370" t="s">
        <v>2941</v>
      </c>
      <c r="K23" s="370" t="s">
        <v>202</v>
      </c>
      <c r="L23" s="314" t="s">
        <v>203</v>
      </c>
      <c r="M23" s="397" t="s">
        <v>74</v>
      </c>
      <c r="N23" s="401"/>
    </row>
    <row r="24" spans="1:14">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c r="A25" t="s">
        <v>71</v>
      </c>
      <c r="B25" t="s">
        <v>12</v>
      </c>
      <c r="C25" t="s">
        <v>6</v>
      </c>
      <c r="D25" t="s">
        <v>12</v>
      </c>
      <c r="E25" t="s">
        <v>2290</v>
      </c>
      <c r="F25">
        <v>0</v>
      </c>
      <c r="G25">
        <v>1</v>
      </c>
      <c r="H25">
        <v>1</v>
      </c>
      <c r="I25" s="370" t="s">
        <v>29</v>
      </c>
      <c r="J25" s="370" t="s">
        <v>3193</v>
      </c>
      <c r="K25" s="370" t="s">
        <v>206</v>
      </c>
      <c r="L25" s="314" t="s">
        <v>207</v>
      </c>
    </row>
    <row r="26" spans="1:14">
      <c r="A26" s="317" t="s">
        <v>8</v>
      </c>
      <c r="B26" s="317" t="s">
        <v>328</v>
      </c>
      <c r="C26" t="s">
        <v>329</v>
      </c>
      <c r="D26" s="317" t="s">
        <v>328</v>
      </c>
      <c r="E26" t="s">
        <v>2289</v>
      </c>
      <c r="F26" s="317">
        <v>0</v>
      </c>
      <c r="G26" s="317">
        <v>1</v>
      </c>
      <c r="H26" s="317">
        <v>1</v>
      </c>
      <c r="I26" s="314" t="s">
        <v>29</v>
      </c>
      <c r="J26" s="370" t="s">
        <v>3194</v>
      </c>
      <c r="K26" s="370" t="s">
        <v>330</v>
      </c>
      <c r="L26" s="314" t="s">
        <v>331</v>
      </c>
    </row>
    <row r="27" spans="1:14">
      <c r="A27" s="317" t="s">
        <v>8</v>
      </c>
      <c r="B27" s="317" t="s">
        <v>3791</v>
      </c>
      <c r="C27" t="s">
        <v>3792</v>
      </c>
      <c r="D27" s="317" t="s">
        <v>3791</v>
      </c>
      <c r="E27" t="s">
        <v>3793</v>
      </c>
      <c r="F27" s="317">
        <v>0</v>
      </c>
      <c r="G27" s="317">
        <v>1</v>
      </c>
      <c r="H27" s="317">
        <v>1</v>
      </c>
      <c r="I27" s="314" t="s">
        <v>29</v>
      </c>
      <c r="J27" s="370" t="s">
        <v>3794</v>
      </c>
      <c r="K27" s="370"/>
      <c r="L27" s="314"/>
    </row>
    <row r="28" spans="1:14">
      <c r="A28" t="s">
        <v>8</v>
      </c>
      <c r="B28" s="370" t="s">
        <v>3124</v>
      </c>
      <c r="C28" t="s">
        <v>2740</v>
      </c>
      <c r="D28" s="370" t="s">
        <v>3124</v>
      </c>
      <c r="E28" t="s">
        <v>2280</v>
      </c>
      <c r="F28" s="395">
        <v>0</v>
      </c>
      <c r="G28" s="13">
        <v>1</v>
      </c>
      <c r="H28" s="13">
        <v>0.01</v>
      </c>
      <c r="I28" s="370" t="s">
        <v>34</v>
      </c>
      <c r="J28" s="370" t="s">
        <v>3726</v>
      </c>
      <c r="K28" s="370" t="s">
        <v>2448</v>
      </c>
      <c r="L28" s="314" t="s">
        <v>2449</v>
      </c>
      <c r="M28" s="397" t="s">
        <v>149</v>
      </c>
    </row>
    <row r="29" spans="1:14">
      <c r="A29" t="s">
        <v>8</v>
      </c>
      <c r="B29" s="370" t="s">
        <v>3546</v>
      </c>
      <c r="C29" t="s">
        <v>3547</v>
      </c>
      <c r="D29" s="184"/>
      <c r="E29" s="184"/>
      <c r="F29" s="317">
        <v>0</v>
      </c>
      <c r="G29" s="317">
        <v>1</v>
      </c>
      <c r="H29" s="317">
        <v>1</v>
      </c>
      <c r="I29" s="314" t="s">
        <v>29</v>
      </c>
      <c r="J29" s="370" t="s">
        <v>3548</v>
      </c>
      <c r="K29" s="370"/>
      <c r="L29" s="314"/>
      <c r="M29" s="397"/>
    </row>
    <row r="30" spans="1:14">
      <c r="A30" t="s">
        <v>8</v>
      </c>
      <c r="B30" s="370" t="s">
        <v>3777</v>
      </c>
      <c r="C30" t="s">
        <v>3779</v>
      </c>
      <c r="D30" s="370" t="s">
        <v>3124</v>
      </c>
      <c r="E30" t="s">
        <v>3775</v>
      </c>
      <c r="F30" s="317">
        <v>0</v>
      </c>
      <c r="G30" s="317">
        <v>1</v>
      </c>
      <c r="H30" s="317">
        <v>1</v>
      </c>
      <c r="I30" s="317" t="s">
        <v>29</v>
      </c>
      <c r="J30" s="370" t="s">
        <v>3776</v>
      </c>
      <c r="K30" s="370"/>
      <c r="L30" s="314"/>
      <c r="M30" s="397"/>
    </row>
    <row r="31" spans="1:14">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c r="A33" t="s">
        <v>8</v>
      </c>
      <c r="B33" t="s">
        <v>302</v>
      </c>
      <c r="C33" t="s">
        <v>301</v>
      </c>
      <c r="D33" t="s">
        <v>302</v>
      </c>
      <c r="E33" t="s">
        <v>2286</v>
      </c>
      <c r="F33">
        <v>0</v>
      </c>
      <c r="G33">
        <v>1</v>
      </c>
      <c r="H33">
        <v>1</v>
      </c>
      <c r="I33" s="370" t="s">
        <v>29</v>
      </c>
    </row>
    <row r="34" spans="1:14">
      <c r="A34" t="s">
        <v>8</v>
      </c>
      <c r="B34" t="s">
        <v>3483</v>
      </c>
      <c r="C34" t="s">
        <v>3484</v>
      </c>
      <c r="D34" t="s">
        <v>3485</v>
      </c>
      <c r="E34" t="s">
        <v>3650</v>
      </c>
      <c r="F34" s="317">
        <v>0</v>
      </c>
      <c r="G34" s="405">
        <v>1</v>
      </c>
      <c r="H34" s="317">
        <v>1</v>
      </c>
      <c r="I34" s="317" t="s">
        <v>3486</v>
      </c>
      <c r="J34" s="370" t="s">
        <v>3487</v>
      </c>
      <c r="K34" s="370"/>
      <c r="L34" s="314"/>
      <c r="M34" s="41" t="s">
        <v>3488</v>
      </c>
    </row>
    <row r="35" spans="1:14">
      <c r="A35" t="s">
        <v>8</v>
      </c>
      <c r="B35" t="s">
        <v>17</v>
      </c>
      <c r="C35" t="s">
        <v>27</v>
      </c>
      <c r="D35" t="s">
        <v>17</v>
      </c>
      <c r="E35" t="s">
        <v>2285</v>
      </c>
      <c r="F35" s="395">
        <v>0</v>
      </c>
      <c r="G35" s="13">
        <v>1</v>
      </c>
      <c r="H35" s="13">
        <v>0.01</v>
      </c>
      <c r="I35" s="370" t="s">
        <v>33</v>
      </c>
      <c r="J35" s="370" t="s">
        <v>3691</v>
      </c>
      <c r="K35" s="370" t="s">
        <v>208</v>
      </c>
      <c r="L35" s="314" t="s">
        <v>209</v>
      </c>
      <c r="M35" s="396" t="s">
        <v>151</v>
      </c>
    </row>
    <row r="36" spans="1:14">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c r="A37" t="s">
        <v>8</v>
      </c>
      <c r="B37" t="s">
        <v>3017</v>
      </c>
      <c r="C37" t="s">
        <v>3018</v>
      </c>
      <c r="D37" t="s">
        <v>3017</v>
      </c>
      <c r="E37" s="184"/>
      <c r="F37">
        <v>0</v>
      </c>
      <c r="G37">
        <v>1</v>
      </c>
      <c r="H37">
        <v>1</v>
      </c>
      <c r="I37" s="370" t="s">
        <v>29</v>
      </c>
      <c r="J37" s="394" t="s">
        <v>3195</v>
      </c>
    </row>
    <row r="38" spans="1:14">
      <c r="A38" t="s">
        <v>8</v>
      </c>
      <c r="B38" t="s">
        <v>59</v>
      </c>
      <c r="C38" t="s">
        <v>130</v>
      </c>
      <c r="D38" t="s">
        <v>59</v>
      </c>
      <c r="E38" s="184"/>
      <c r="F38">
        <v>0</v>
      </c>
      <c r="G38">
        <v>1</v>
      </c>
      <c r="H38">
        <v>1</v>
      </c>
      <c r="I38" s="370" t="s">
        <v>29</v>
      </c>
      <c r="J38" s="394" t="s">
        <v>3742</v>
      </c>
    </row>
    <row r="39" spans="1:14">
      <c r="A39" t="s">
        <v>8</v>
      </c>
      <c r="B39" t="s">
        <v>3739</v>
      </c>
      <c r="C39" t="s">
        <v>3740</v>
      </c>
      <c r="D39" t="s">
        <v>3739</v>
      </c>
      <c r="E39" s="184"/>
      <c r="F39">
        <v>0</v>
      </c>
      <c r="G39">
        <v>1</v>
      </c>
      <c r="H39">
        <v>1</v>
      </c>
      <c r="I39" s="370" t="s">
        <v>29</v>
      </c>
      <c r="J39" s="394" t="s">
        <v>3741</v>
      </c>
    </row>
    <row r="40" spans="1:14">
      <c r="A40" t="s">
        <v>8</v>
      </c>
      <c r="B40" t="s">
        <v>357</v>
      </c>
      <c r="C40" t="s">
        <v>358</v>
      </c>
      <c r="D40" t="s">
        <v>357</v>
      </c>
      <c r="E40" t="s">
        <v>2283</v>
      </c>
      <c r="F40">
        <v>0</v>
      </c>
      <c r="G40">
        <v>1</v>
      </c>
      <c r="H40">
        <v>1</v>
      </c>
      <c r="I40" s="370" t="s">
        <v>29</v>
      </c>
      <c r="J40" s="370"/>
    </row>
    <row r="41" spans="1:14">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c r="A44" s="317" t="s">
        <v>8</v>
      </c>
      <c r="B44" t="s">
        <v>2786</v>
      </c>
      <c r="C44" t="s">
        <v>2788</v>
      </c>
      <c r="D44" t="s">
        <v>2786</v>
      </c>
      <c r="E44" t="s">
        <v>2789</v>
      </c>
      <c r="F44" s="386">
        <v>0</v>
      </c>
      <c r="G44" s="386">
        <v>0.95</v>
      </c>
      <c r="H44" s="386">
        <v>0.01</v>
      </c>
      <c r="I44" s="314" t="s">
        <v>2790</v>
      </c>
      <c r="J44" s="370" t="s">
        <v>3727</v>
      </c>
      <c r="K44" s="370" t="s">
        <v>212</v>
      </c>
      <c r="L44" s="314"/>
      <c r="M44" s="396" t="s">
        <v>3202</v>
      </c>
    </row>
    <row r="45" spans="1:14">
      <c r="A45" t="s">
        <v>8</v>
      </c>
      <c r="B45" t="s">
        <v>18</v>
      </c>
      <c r="C45" t="s">
        <v>131</v>
      </c>
      <c r="D45" t="s">
        <v>18</v>
      </c>
      <c r="E45" t="s">
        <v>2787</v>
      </c>
      <c r="F45" s="317">
        <v>0</v>
      </c>
      <c r="G45" s="317">
        <v>60</v>
      </c>
      <c r="H45" s="317">
        <v>1</v>
      </c>
      <c r="I45" s="317" t="str">
        <f>UnitControlCenter!$B$51</f>
        <v>$/MWh</v>
      </c>
      <c r="J45" s="370" t="s">
        <v>3728</v>
      </c>
      <c r="K45" s="370" t="s">
        <v>212</v>
      </c>
      <c r="L45" s="314" t="s">
        <v>213</v>
      </c>
      <c r="M45" s="396" t="s">
        <v>150</v>
      </c>
    </row>
    <row r="46" spans="1:14">
      <c r="A46" t="s">
        <v>8</v>
      </c>
      <c r="B46" t="s">
        <v>3576</v>
      </c>
      <c r="C46" t="s">
        <v>3577</v>
      </c>
      <c r="D46" t="s">
        <v>3578</v>
      </c>
      <c r="E46" t="s">
        <v>3579</v>
      </c>
      <c r="F46" s="395">
        <v>0</v>
      </c>
      <c r="G46" s="13">
        <v>1</v>
      </c>
      <c r="H46" s="13">
        <v>0.01</v>
      </c>
      <c r="I46" s="317" t="s">
        <v>3580</v>
      </c>
      <c r="J46" s="370" t="s">
        <v>3581</v>
      </c>
      <c r="K46" s="370"/>
      <c r="L46" s="314"/>
      <c r="M46" s="396"/>
    </row>
    <row r="47" spans="1:14">
      <c r="A47" t="s">
        <v>8</v>
      </c>
      <c r="B47" t="s">
        <v>3637</v>
      </c>
      <c r="C47" t="s">
        <v>3635</v>
      </c>
      <c r="D47" t="s">
        <v>3636</v>
      </c>
      <c r="E47" t="s">
        <v>3640</v>
      </c>
      <c r="F47" s="402">
        <v>0</v>
      </c>
      <c r="G47">
        <v>100</v>
      </c>
      <c r="H47">
        <v>5</v>
      </c>
      <c r="I47" s="317" t="s">
        <v>3644</v>
      </c>
      <c r="J47" s="370" t="s">
        <v>3642</v>
      </c>
      <c r="K47" s="370"/>
      <c r="L47" s="314"/>
      <c r="M47" s="396"/>
    </row>
    <row r="48" spans="1:14">
      <c r="A48" t="s">
        <v>8</v>
      </c>
      <c r="B48" t="s">
        <v>3638</v>
      </c>
      <c r="C48" t="s">
        <v>3639</v>
      </c>
      <c r="D48" t="s">
        <v>3636</v>
      </c>
      <c r="E48" t="s">
        <v>3641</v>
      </c>
      <c r="F48" s="395">
        <v>0</v>
      </c>
      <c r="G48" s="13">
        <v>1</v>
      </c>
      <c r="H48" s="13">
        <v>0.01</v>
      </c>
      <c r="I48" s="317" t="s">
        <v>3643</v>
      </c>
      <c r="J48" s="370" t="s">
        <v>3714</v>
      </c>
      <c r="K48" s="370"/>
      <c r="L48" s="314"/>
      <c r="M48" s="396"/>
    </row>
    <row r="49" spans="1:14">
      <c r="A49" t="s">
        <v>8</v>
      </c>
      <c r="B49" t="s">
        <v>3645</v>
      </c>
      <c r="C49" t="s">
        <v>3646</v>
      </c>
      <c r="D49" t="s">
        <v>3645</v>
      </c>
      <c r="E49" t="s">
        <v>3647</v>
      </c>
      <c r="F49" s="402">
        <v>0</v>
      </c>
      <c r="G49">
        <v>100</v>
      </c>
      <c r="H49">
        <v>5</v>
      </c>
      <c r="I49" s="317" t="s">
        <v>3648</v>
      </c>
      <c r="J49" s="370" t="s">
        <v>3649</v>
      </c>
      <c r="K49" s="370"/>
      <c r="L49" s="314"/>
      <c r="M49" s="396"/>
    </row>
    <row r="50" spans="1:14">
      <c r="A50" t="s">
        <v>9</v>
      </c>
      <c r="B50" t="s">
        <v>3223</v>
      </c>
      <c r="C50" t="s">
        <v>3184</v>
      </c>
      <c r="D50" t="s">
        <v>3223</v>
      </c>
      <c r="E50" t="s">
        <v>3185</v>
      </c>
      <c r="F50" s="386">
        <v>0</v>
      </c>
      <c r="G50" s="386">
        <v>0.5</v>
      </c>
      <c r="H50" s="386">
        <v>0.01</v>
      </c>
      <c r="I50" s="314" t="s">
        <v>3183</v>
      </c>
      <c r="J50" s="370" t="s">
        <v>3224</v>
      </c>
    </row>
    <row r="51" spans="1:14">
      <c r="A51" t="s">
        <v>9</v>
      </c>
      <c r="B51" t="s">
        <v>26</v>
      </c>
      <c r="C51" t="s">
        <v>3020</v>
      </c>
      <c r="D51" t="s">
        <v>3021</v>
      </c>
      <c r="E51" t="s">
        <v>3019</v>
      </c>
      <c r="F51" s="395">
        <v>0</v>
      </c>
      <c r="G51" s="13">
        <v>1</v>
      </c>
      <c r="H51" s="13">
        <v>0.01</v>
      </c>
      <c r="I51" s="370" t="s">
        <v>2813</v>
      </c>
      <c r="J51" s="370" t="s">
        <v>3022</v>
      </c>
      <c r="K51" s="370" t="s">
        <v>239</v>
      </c>
      <c r="L51" s="314" t="s">
        <v>240</v>
      </c>
    </row>
    <row r="52" spans="1:14">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c r="A53" t="s">
        <v>9</v>
      </c>
      <c r="B53" t="s">
        <v>24</v>
      </c>
      <c r="C53" t="s">
        <v>282</v>
      </c>
      <c r="D53" t="s">
        <v>24</v>
      </c>
      <c r="E53" t="s">
        <v>2279</v>
      </c>
      <c r="F53" s="395">
        <v>0</v>
      </c>
      <c r="G53" s="13">
        <v>1</v>
      </c>
      <c r="H53" s="13">
        <v>0.01</v>
      </c>
      <c r="I53" s="370" t="s">
        <v>33</v>
      </c>
      <c r="J53" s="370" t="s">
        <v>2302</v>
      </c>
      <c r="K53" s="370" t="s">
        <v>216</v>
      </c>
      <c r="L53" s="314" t="s">
        <v>217</v>
      </c>
      <c r="M53" s="396" t="s">
        <v>151</v>
      </c>
    </row>
    <row r="54" spans="1:14">
      <c r="A54" t="s">
        <v>9</v>
      </c>
      <c r="B54" t="s">
        <v>22</v>
      </c>
      <c r="C54" t="s">
        <v>58</v>
      </c>
      <c r="D54" t="s">
        <v>22</v>
      </c>
      <c r="E54" t="s">
        <v>2278</v>
      </c>
      <c r="F54" s="395">
        <v>0</v>
      </c>
      <c r="G54" s="13">
        <v>1</v>
      </c>
      <c r="H54" s="13">
        <v>0.01</v>
      </c>
      <c r="I54" s="370" t="s">
        <v>33</v>
      </c>
      <c r="J54" s="370" t="s">
        <v>2303</v>
      </c>
      <c r="K54" s="370" t="s">
        <v>218</v>
      </c>
      <c r="L54" s="314" t="s">
        <v>219</v>
      </c>
      <c r="M54" s="396" t="s">
        <v>151</v>
      </c>
    </row>
    <row r="55" spans="1:14">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c r="A56" t="s">
        <v>9</v>
      </c>
      <c r="B56" t="s">
        <v>23</v>
      </c>
      <c r="C56" t="s">
        <v>284</v>
      </c>
      <c r="D56" t="s">
        <v>23</v>
      </c>
      <c r="E56" t="s">
        <v>2276</v>
      </c>
      <c r="F56" s="395">
        <v>0</v>
      </c>
      <c r="G56" s="13">
        <v>1</v>
      </c>
      <c r="H56" s="13">
        <v>0.01</v>
      </c>
      <c r="I56" s="370" t="s">
        <v>33</v>
      </c>
      <c r="J56" s="370" t="s">
        <v>2304</v>
      </c>
      <c r="K56" s="370" t="s">
        <v>222</v>
      </c>
      <c r="L56" s="314" t="s">
        <v>223</v>
      </c>
      <c r="M56" s="396" t="s">
        <v>151</v>
      </c>
    </row>
    <row r="57" spans="1:14">
      <c r="A57" t="s">
        <v>9</v>
      </c>
      <c r="B57" t="s">
        <v>3538</v>
      </c>
      <c r="C57" t="s">
        <v>3540</v>
      </c>
      <c r="D57" t="s">
        <v>3538</v>
      </c>
      <c r="E57" t="s">
        <v>3542</v>
      </c>
      <c r="F57" s="395">
        <v>0</v>
      </c>
      <c r="G57" s="395">
        <v>1</v>
      </c>
      <c r="H57" s="13">
        <v>0.01</v>
      </c>
      <c r="I57" s="370" t="s">
        <v>2411</v>
      </c>
      <c r="J57" s="370" t="s">
        <v>3545</v>
      </c>
      <c r="K57" s="370" t="s">
        <v>224</v>
      </c>
      <c r="L57" s="314" t="s">
        <v>2702</v>
      </c>
      <c r="M57" s="396"/>
    </row>
    <row r="58" spans="1:14">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c r="A62" t="s">
        <v>9</v>
      </c>
      <c r="B62" t="s">
        <v>3795</v>
      </c>
      <c r="C62" t="s">
        <v>3796</v>
      </c>
      <c r="D62" t="s">
        <v>3795</v>
      </c>
      <c r="E62" s="317" t="s">
        <v>3797</v>
      </c>
      <c r="F62" s="391">
        <v>0</v>
      </c>
      <c r="G62" s="386">
        <v>1</v>
      </c>
      <c r="H62" s="386">
        <v>0.01</v>
      </c>
      <c r="I62" s="314" t="s">
        <v>33</v>
      </c>
      <c r="J62" s="314" t="s">
        <v>3798</v>
      </c>
      <c r="K62" s="314"/>
      <c r="L62" s="314"/>
      <c r="M62" s="397"/>
    </row>
    <row r="63" spans="1:14">
      <c r="A63" t="s">
        <v>9</v>
      </c>
      <c r="B63" t="s">
        <v>3539</v>
      </c>
      <c r="C63" t="s">
        <v>3541</v>
      </c>
      <c r="D63" t="s">
        <v>3539</v>
      </c>
      <c r="E63" t="s">
        <v>3543</v>
      </c>
      <c r="F63" s="395">
        <v>0</v>
      </c>
      <c r="G63" s="395">
        <v>1</v>
      </c>
      <c r="H63" s="13">
        <v>0.01</v>
      </c>
      <c r="I63" s="370" t="s">
        <v>2411</v>
      </c>
      <c r="J63" s="370" t="s">
        <v>3544</v>
      </c>
      <c r="K63" s="370" t="s">
        <v>224</v>
      </c>
      <c r="L63" s="314" t="s">
        <v>2702</v>
      </c>
      <c r="M63" s="396"/>
    </row>
    <row r="64" spans="1:14">
      <c r="A64" t="s">
        <v>9</v>
      </c>
      <c r="B64" t="s">
        <v>2436</v>
      </c>
      <c r="C64" t="s">
        <v>2435</v>
      </c>
      <c r="D64" t="s">
        <v>2436</v>
      </c>
      <c r="E64" t="s">
        <v>2438</v>
      </c>
      <c r="F64" s="395">
        <v>0</v>
      </c>
      <c r="G64" s="13">
        <v>1</v>
      </c>
      <c r="H64" s="13">
        <v>0.01</v>
      </c>
      <c r="I64" s="370" t="s">
        <v>2439</v>
      </c>
      <c r="J64" s="370" t="s">
        <v>3197</v>
      </c>
      <c r="K64" s="370"/>
      <c r="L64" s="314" t="s">
        <v>2697</v>
      </c>
      <c r="M64" s="396" t="s">
        <v>3201</v>
      </c>
    </row>
    <row r="65" spans="1:14">
      <c r="A65" t="s">
        <v>9</v>
      </c>
      <c r="B65" t="s">
        <v>21</v>
      </c>
      <c r="C65" t="s">
        <v>285</v>
      </c>
      <c r="D65" s="20" t="s">
        <v>348</v>
      </c>
      <c r="E65" t="s">
        <v>2275</v>
      </c>
      <c r="F65" s="395">
        <v>0</v>
      </c>
      <c r="G65" s="13">
        <v>1</v>
      </c>
      <c r="H65" s="13">
        <v>0.01</v>
      </c>
      <c r="I65" s="370" t="s">
        <v>33</v>
      </c>
      <c r="J65" s="370" t="s">
        <v>3716</v>
      </c>
      <c r="K65" s="370" t="s">
        <v>225</v>
      </c>
      <c r="L65" s="314" t="s">
        <v>226</v>
      </c>
      <c r="M65" s="396"/>
    </row>
    <row r="66" spans="1:14">
      <c r="A66" t="s">
        <v>9</v>
      </c>
      <c r="B66" t="s">
        <v>19</v>
      </c>
      <c r="C66" t="s">
        <v>286</v>
      </c>
      <c r="D66" s="20" t="s">
        <v>348</v>
      </c>
      <c r="E66" t="s">
        <v>2274</v>
      </c>
      <c r="F66" s="395">
        <v>0</v>
      </c>
      <c r="G66" s="13">
        <v>1</v>
      </c>
      <c r="H66" s="13">
        <v>0.01</v>
      </c>
      <c r="I66" s="370" t="s">
        <v>33</v>
      </c>
      <c r="J66" s="370" t="s">
        <v>3717</v>
      </c>
      <c r="K66" s="370" t="s">
        <v>227</v>
      </c>
      <c r="L66" s="314" t="s">
        <v>228</v>
      </c>
      <c r="M66" s="396"/>
    </row>
    <row r="67" spans="1:14">
      <c r="A67" t="s">
        <v>9</v>
      </c>
      <c r="B67" t="s">
        <v>3231</v>
      </c>
      <c r="C67" t="s">
        <v>3232</v>
      </c>
      <c r="D67" t="s">
        <v>3231</v>
      </c>
      <c r="E67" t="s">
        <v>3233</v>
      </c>
      <c r="F67" s="395">
        <v>0</v>
      </c>
      <c r="G67" s="13">
        <v>1</v>
      </c>
      <c r="H67" s="13">
        <v>0.01</v>
      </c>
      <c r="I67" s="370" t="s">
        <v>33</v>
      </c>
      <c r="J67" s="370" t="s">
        <v>3722</v>
      </c>
      <c r="K67" s="370"/>
      <c r="L67" s="314"/>
      <c r="M67" s="396"/>
    </row>
    <row r="68" spans="1:14">
      <c r="A68" t="s">
        <v>9</v>
      </c>
      <c r="B68" t="s">
        <v>2491</v>
      </c>
      <c r="C68" t="s">
        <v>2492</v>
      </c>
      <c r="D68" t="s">
        <v>2492</v>
      </c>
      <c r="E68" t="s">
        <v>2493</v>
      </c>
      <c r="F68" s="395">
        <v>0</v>
      </c>
      <c r="G68" s="13">
        <v>1</v>
      </c>
      <c r="H68" s="13">
        <v>0.01</v>
      </c>
      <c r="I68" s="370" t="s">
        <v>2494</v>
      </c>
      <c r="J68" s="370" t="s">
        <v>3725</v>
      </c>
      <c r="K68" s="370"/>
      <c r="L68" s="314" t="s">
        <v>2698</v>
      </c>
      <c r="M68" s="396" t="s">
        <v>151</v>
      </c>
    </row>
    <row r="69" spans="1:14">
      <c r="A69" t="s">
        <v>133</v>
      </c>
      <c r="B69" t="s">
        <v>135</v>
      </c>
      <c r="C69" t="s">
        <v>430</v>
      </c>
      <c r="D69" t="s">
        <v>135</v>
      </c>
      <c r="E69" t="s">
        <v>2273</v>
      </c>
      <c r="F69" s="395">
        <v>0</v>
      </c>
      <c r="G69" s="13">
        <v>1</v>
      </c>
      <c r="H69" s="13">
        <v>0.01</v>
      </c>
      <c r="I69" s="370" t="s">
        <v>33</v>
      </c>
      <c r="J69" s="370" t="s">
        <v>3751</v>
      </c>
      <c r="K69" s="370" t="s">
        <v>229</v>
      </c>
      <c r="L69" s="314" t="s">
        <v>230</v>
      </c>
      <c r="M69" s="396" t="s">
        <v>151</v>
      </c>
      <c r="N69" s="370" t="s">
        <v>184</v>
      </c>
    </row>
    <row r="70" spans="1:14">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c r="A73" t="s">
        <v>133</v>
      </c>
      <c r="B73" t="s">
        <v>2770</v>
      </c>
      <c r="C73" t="s">
        <v>2771</v>
      </c>
      <c r="D73" t="s">
        <v>2770</v>
      </c>
      <c r="E73" t="s">
        <v>2772</v>
      </c>
      <c r="F73" s="395">
        <v>0</v>
      </c>
      <c r="G73" s="13">
        <v>1</v>
      </c>
      <c r="H73" s="13">
        <v>0.01</v>
      </c>
      <c r="I73" s="370" t="s">
        <v>33</v>
      </c>
      <c r="J73" s="370" t="s">
        <v>3753</v>
      </c>
      <c r="K73" s="370" t="s">
        <v>233</v>
      </c>
      <c r="L73" s="314" t="s">
        <v>234</v>
      </c>
      <c r="M73" s="396" t="s">
        <v>151</v>
      </c>
      <c r="N73" s="370"/>
    </row>
    <row r="74" spans="1:14">
      <c r="A74" t="s">
        <v>133</v>
      </c>
      <c r="B74" t="s">
        <v>3419</v>
      </c>
      <c r="C74" t="s">
        <v>3341</v>
      </c>
      <c r="D74" t="s">
        <v>3419</v>
      </c>
      <c r="E74" t="s">
        <v>3342</v>
      </c>
      <c r="F74" s="395">
        <v>0</v>
      </c>
      <c r="G74" s="13">
        <v>1</v>
      </c>
      <c r="H74" s="13">
        <v>0.01</v>
      </c>
      <c r="I74" s="370" t="s">
        <v>33</v>
      </c>
      <c r="J74" s="370" t="s">
        <v>3420</v>
      </c>
      <c r="K74" s="370"/>
      <c r="L74" s="314"/>
      <c r="M74" s="396"/>
      <c r="N74" s="370"/>
    </row>
    <row r="75" spans="1:14">
      <c r="A75" t="s">
        <v>133</v>
      </c>
      <c r="B75" t="s">
        <v>136</v>
      </c>
      <c r="C75" t="s">
        <v>432</v>
      </c>
      <c r="D75" t="s">
        <v>136</v>
      </c>
      <c r="E75" t="s">
        <v>2269</v>
      </c>
      <c r="F75" s="395">
        <v>0</v>
      </c>
      <c r="G75" s="13">
        <v>1</v>
      </c>
      <c r="H75" s="13">
        <v>0.01</v>
      </c>
      <c r="I75" s="370" t="s">
        <v>33</v>
      </c>
      <c r="J75" s="370" t="s">
        <v>3752</v>
      </c>
      <c r="K75" s="370" t="s">
        <v>235</v>
      </c>
      <c r="L75" s="314" t="s">
        <v>236</v>
      </c>
      <c r="M75" s="396" t="s">
        <v>151</v>
      </c>
      <c r="N75" s="370"/>
    </row>
    <row r="76" spans="1:14">
      <c r="A76" t="s">
        <v>133</v>
      </c>
      <c r="B76" t="s">
        <v>134</v>
      </c>
      <c r="C76" t="s">
        <v>2803</v>
      </c>
      <c r="D76" t="s">
        <v>134</v>
      </c>
      <c r="E76" t="s">
        <v>2268</v>
      </c>
      <c r="F76" s="395">
        <v>0</v>
      </c>
      <c r="G76" s="13">
        <v>1</v>
      </c>
      <c r="H76" s="13">
        <v>0.01</v>
      </c>
      <c r="I76" s="370" t="s">
        <v>33</v>
      </c>
      <c r="J76" s="370" t="s">
        <v>3754</v>
      </c>
      <c r="K76" s="370" t="s">
        <v>237</v>
      </c>
      <c r="L76" s="314" t="s">
        <v>238</v>
      </c>
      <c r="M76" s="396" t="s">
        <v>151</v>
      </c>
      <c r="N76" s="370"/>
    </row>
    <row r="77" spans="1:14">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c r="A80" s="317" t="s">
        <v>2477</v>
      </c>
      <c r="B80" s="317" t="s">
        <v>3783</v>
      </c>
      <c r="C80" t="s">
        <v>2739</v>
      </c>
      <c r="D80" s="317" t="s">
        <v>349</v>
      </c>
      <c r="E80" t="s">
        <v>2737</v>
      </c>
      <c r="F80" s="386">
        <v>0</v>
      </c>
      <c r="G80" s="386">
        <v>1</v>
      </c>
      <c r="H80" s="386">
        <v>0.01</v>
      </c>
      <c r="I80" s="370" t="s">
        <v>2738</v>
      </c>
      <c r="J80" s="314" t="s">
        <v>3729</v>
      </c>
      <c r="K80" s="314" t="s">
        <v>342</v>
      </c>
      <c r="L80" s="314" t="s">
        <v>2700</v>
      </c>
      <c r="M80" s="396" t="s">
        <v>151</v>
      </c>
      <c r="N80" s="314"/>
    </row>
    <row r="81" spans="1:14">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c r="A84" s="317" t="s">
        <v>10</v>
      </c>
      <c r="B84" s="317" t="s">
        <v>2445</v>
      </c>
      <c r="C84" t="s">
        <v>2446</v>
      </c>
      <c r="D84" s="184"/>
      <c r="E84" s="317" t="s">
        <v>2447</v>
      </c>
      <c r="F84">
        <v>0</v>
      </c>
      <c r="G84">
        <v>1</v>
      </c>
      <c r="H84">
        <v>1</v>
      </c>
      <c r="I84" s="370" t="s">
        <v>29</v>
      </c>
      <c r="J84" s="370" t="s">
        <v>3326</v>
      </c>
      <c r="K84" s="370" t="s">
        <v>241</v>
      </c>
      <c r="L84" s="314" t="s">
        <v>242</v>
      </c>
    </row>
    <row r="85" spans="1:14">
      <c r="A85" s="317" t="s">
        <v>10</v>
      </c>
      <c r="B85" s="317" t="s">
        <v>2973</v>
      </c>
      <c r="C85" t="s">
        <v>3368</v>
      </c>
      <c r="D85" s="184"/>
      <c r="E85" s="317" t="s">
        <v>3370</v>
      </c>
      <c r="F85">
        <v>0</v>
      </c>
      <c r="G85">
        <v>1</v>
      </c>
      <c r="H85">
        <v>1</v>
      </c>
      <c r="I85" s="370" t="s">
        <v>29</v>
      </c>
      <c r="J85" s="370" t="s">
        <v>3367</v>
      </c>
      <c r="K85" s="370" t="s">
        <v>241</v>
      </c>
      <c r="L85" s="314" t="s">
        <v>242</v>
      </c>
    </row>
    <row r="86" spans="1:14">
      <c r="A86" s="317" t="s">
        <v>10</v>
      </c>
      <c r="B86" t="s">
        <v>3325</v>
      </c>
      <c r="C86" t="s">
        <v>3369</v>
      </c>
      <c r="D86" s="184"/>
      <c r="E86" s="184"/>
      <c r="F86">
        <v>0</v>
      </c>
      <c r="G86">
        <v>1</v>
      </c>
      <c r="H86">
        <v>1</v>
      </c>
      <c r="I86" s="370" t="s">
        <v>29</v>
      </c>
      <c r="J86" t="s">
        <v>3423</v>
      </c>
      <c r="K86" s="370" t="s">
        <v>241</v>
      </c>
      <c r="L86" s="314" t="s">
        <v>242</v>
      </c>
    </row>
    <row r="87" spans="1:14">
      <c r="A87" s="317" t="s">
        <v>10</v>
      </c>
      <c r="B87" s="317" t="s">
        <v>2714</v>
      </c>
      <c r="C87" t="s">
        <v>2713</v>
      </c>
      <c r="D87" s="317" t="s">
        <v>2714</v>
      </c>
      <c r="E87" t="s">
        <v>2715</v>
      </c>
      <c r="F87">
        <v>0</v>
      </c>
      <c r="G87">
        <v>1</v>
      </c>
      <c r="H87">
        <v>1</v>
      </c>
      <c r="I87" s="370" t="s">
        <v>29</v>
      </c>
      <c r="J87" s="314"/>
    </row>
    <row r="88" spans="1:14">
      <c r="A88" s="317" t="s">
        <v>10</v>
      </c>
      <c r="B88" s="317" t="s">
        <v>2756</v>
      </c>
      <c r="C88" t="s">
        <v>2756</v>
      </c>
      <c r="D88" s="317" t="s">
        <v>2756</v>
      </c>
      <c r="E88" s="317" t="s">
        <v>2757</v>
      </c>
      <c r="F88" s="386">
        <v>0</v>
      </c>
      <c r="G88" s="386">
        <v>1</v>
      </c>
      <c r="H88" s="386">
        <v>0.01</v>
      </c>
      <c r="I88" s="370" t="s">
        <v>2758</v>
      </c>
      <c r="J88" s="370" t="s">
        <v>3199</v>
      </c>
      <c r="K88" s="314" t="s">
        <v>2908</v>
      </c>
    </row>
    <row r="89" spans="1:14">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c r="A90" t="s">
        <v>10</v>
      </c>
      <c r="B90" t="s">
        <v>3730</v>
      </c>
      <c r="C90" t="s">
        <v>3733</v>
      </c>
      <c r="D90" s="184"/>
      <c r="E90" s="184"/>
      <c r="F90">
        <v>0</v>
      </c>
      <c r="G90">
        <v>1</v>
      </c>
      <c r="H90">
        <v>1</v>
      </c>
      <c r="I90" s="370" t="s">
        <v>29</v>
      </c>
      <c r="J90" t="s">
        <v>3736</v>
      </c>
    </row>
    <row r="91" spans="1:14">
      <c r="A91" t="s">
        <v>10</v>
      </c>
      <c r="B91" t="s">
        <v>3731</v>
      </c>
      <c r="C91" t="s">
        <v>3734</v>
      </c>
      <c r="D91" s="184"/>
      <c r="E91" s="184"/>
      <c r="F91">
        <v>0</v>
      </c>
      <c r="G91">
        <v>1</v>
      </c>
      <c r="H91">
        <v>1</v>
      </c>
      <c r="I91" s="370" t="s">
        <v>29</v>
      </c>
      <c r="J91" t="s">
        <v>3737</v>
      </c>
    </row>
    <row r="92" spans="1:14">
      <c r="A92" t="s">
        <v>10</v>
      </c>
      <c r="B92" t="s">
        <v>3732</v>
      </c>
      <c r="C92" t="s">
        <v>3735</v>
      </c>
      <c r="D92" s="184"/>
      <c r="E92" s="184"/>
      <c r="F92">
        <v>0</v>
      </c>
      <c r="G92">
        <v>1</v>
      </c>
      <c r="H92">
        <v>1</v>
      </c>
      <c r="I92" s="370" t="s">
        <v>29</v>
      </c>
      <c r="J92" t="s">
        <v>3738</v>
      </c>
    </row>
    <row r="93" spans="1:14">
      <c r="A93" t="s">
        <v>2659</v>
      </c>
      <c r="B93" s="184" t="s">
        <v>314</v>
      </c>
      <c r="C93" t="s">
        <v>288</v>
      </c>
      <c r="D93" t="s">
        <v>350</v>
      </c>
      <c r="E93" t="s">
        <v>2262</v>
      </c>
      <c r="F93" s="13">
        <v>0</v>
      </c>
      <c r="G93" s="13">
        <v>0.4</v>
      </c>
      <c r="H93" s="395">
        <v>0.01</v>
      </c>
      <c r="I93" s="370" t="s">
        <v>31</v>
      </c>
      <c r="J93" s="370" t="s">
        <v>3200</v>
      </c>
      <c r="K93" s="370" t="s">
        <v>249</v>
      </c>
      <c r="L93" s="314" t="s">
        <v>250</v>
      </c>
      <c r="M93" s="396"/>
    </row>
    <row r="94" spans="1:14">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317" t="s">
        <v>2659</v>
      </c>
      <c r="B98" s="317" t="s">
        <v>2801</v>
      </c>
      <c r="C98" t="s">
        <v>2802</v>
      </c>
      <c r="D98" s="317" t="s">
        <v>3786</v>
      </c>
      <c r="E98" s="391" t="s">
        <v>2804</v>
      </c>
      <c r="F98" s="13">
        <v>0</v>
      </c>
      <c r="G98" s="13">
        <v>1</v>
      </c>
      <c r="H98" s="395">
        <v>0.01</v>
      </c>
      <c r="I98" s="370" t="s">
        <v>33</v>
      </c>
      <c r="J98" s="370" t="s">
        <v>3391</v>
      </c>
      <c r="K98" s="314" t="s">
        <v>2807</v>
      </c>
      <c r="L98" s="314" t="s">
        <v>2806</v>
      </c>
      <c r="M98" s="397" t="s">
        <v>2805</v>
      </c>
    </row>
    <row r="99" spans="1:13">
      <c r="A99" s="317" t="s">
        <v>2659</v>
      </c>
      <c r="B99" s="317" t="s">
        <v>3770</v>
      </c>
      <c r="C99" t="s">
        <v>3771</v>
      </c>
      <c r="D99" s="317" t="s">
        <v>3786</v>
      </c>
      <c r="E99" s="391" t="s">
        <v>3772</v>
      </c>
      <c r="F99" s="13">
        <v>0</v>
      </c>
      <c r="G99" s="13">
        <v>1</v>
      </c>
      <c r="H99" s="395">
        <v>0.01</v>
      </c>
      <c r="I99" s="370" t="s">
        <v>33</v>
      </c>
      <c r="J99" s="370" t="s">
        <v>3774</v>
      </c>
      <c r="K99" s="314"/>
      <c r="L99" s="314"/>
      <c r="M99" s="397" t="s">
        <v>3773</v>
      </c>
    </row>
    <row r="100" spans="1:13">
      <c r="A100" t="s">
        <v>2659</v>
      </c>
      <c r="B100" s="184" t="s">
        <v>327</v>
      </c>
      <c r="C100" t="s">
        <v>293</v>
      </c>
      <c r="D100" t="s">
        <v>351</v>
      </c>
      <c r="E100" t="s">
        <v>2261</v>
      </c>
      <c r="F100" s="13">
        <v>0</v>
      </c>
      <c r="G100" s="13">
        <v>0.4</v>
      </c>
      <c r="H100" s="395">
        <v>0.01</v>
      </c>
      <c r="I100" s="370" t="s">
        <v>32</v>
      </c>
      <c r="J100" s="370" t="s">
        <v>3206</v>
      </c>
      <c r="K100" s="370" t="s">
        <v>249</v>
      </c>
      <c r="L100" s="314" t="s">
        <v>250</v>
      </c>
    </row>
    <row r="101" spans="1:13">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t="s">
        <v>2943</v>
      </c>
      <c r="B105" t="s">
        <v>2944</v>
      </c>
      <c r="C105" t="s">
        <v>2951</v>
      </c>
      <c r="D105" s="184"/>
      <c r="E105" t="s">
        <v>2976</v>
      </c>
      <c r="F105">
        <v>0</v>
      </c>
      <c r="G105">
        <v>10</v>
      </c>
      <c r="H105">
        <v>1</v>
      </c>
      <c r="I105" t="s">
        <v>2921</v>
      </c>
      <c r="J105" t="s">
        <v>3207</v>
      </c>
      <c r="K105" t="s">
        <v>2922</v>
      </c>
    </row>
    <row r="106" spans="1:13">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2822</v>
      </c>
      <c r="B116" t="s">
        <v>2823</v>
      </c>
      <c r="C116" t="s">
        <v>3421</v>
      </c>
      <c r="D116" s="184"/>
      <c r="E116" t="s">
        <v>2824</v>
      </c>
      <c r="F116">
        <v>0</v>
      </c>
      <c r="G116">
        <v>1</v>
      </c>
      <c r="H116">
        <v>1</v>
      </c>
      <c r="I116" s="370" t="s">
        <v>29</v>
      </c>
      <c r="J116" t="s">
        <v>3422</v>
      </c>
      <c r="M116" s="404"/>
    </row>
    <row r="117" spans="1:13">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G1" zoomScale="70" zoomScaleNormal="70" workbookViewId="0">
      <pane ySplit="1" topLeftCell="A1063" activePane="bottomLeft" state="frozen"/>
      <selection pane="bottomLeft" activeCell="H1072" sqref="H1072"/>
    </sheetView>
    <sheetView workbookViewId="1"/>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3788</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3792</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30">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3779</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3740</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30">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ht="30">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3796</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3784</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3784</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3784</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3784</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3784</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3784</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3784</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3784</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3784</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3784</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3784</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3784</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3784</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3784</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3784</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3784</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3784</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3781</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3781</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3781</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3781</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3781</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3781</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3781</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3781</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3781</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3781</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3781</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3781</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3781</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3781</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3781</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3781</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3781</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3782</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3782</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3782</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3782</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3782</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3782</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3782</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3782</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3782</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3782</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3782</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3782</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3782</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3782</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3782</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3782</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3782</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3733</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3734</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3735</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30">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3771</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30">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B19" sqref="B19"/>
    </sheetView>
    <sheetView workbookViewId="1">
      <selection sqref="A1:B1"/>
    </sheetView>
  </sheetViews>
  <sheetFormatPr defaultColWidth="9.140625" defaultRowHeight="15"/>
  <cols>
    <col min="1" max="2" width="76.85546875" customWidth="1"/>
  </cols>
  <sheetData>
    <row r="1" spans="1:2">
      <c r="A1" s="408" t="s">
        <v>2814</v>
      </c>
      <c r="B1" s="408"/>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08" t="s">
        <v>2818</v>
      </c>
      <c r="B48" s="408"/>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4" activePane="bottomLeft" state="frozen"/>
      <selection pane="bottomLeft" activeCell="B27" sqref="B27"/>
    </sheetView>
    <sheetView tabSelected="1" topLeftCell="C99" workbookViewId="1">
      <selection activeCell="I101" sqref="I101"/>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3756</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55">
      <c r="A96" s="2" t="s">
        <v>2463</v>
      </c>
      <c r="B96" s="2" t="s">
        <v>2338</v>
      </c>
      <c r="C96" s="43">
        <v>1</v>
      </c>
      <c r="D96" s="1" t="s">
        <v>65</v>
      </c>
      <c r="E96" s="1" t="s">
        <v>66</v>
      </c>
      <c r="F96" s="1" t="str">
        <f>UnitControlCenter!$B$16</f>
        <v>terawatt-hours (TWh) / year</v>
      </c>
      <c r="G96" s="1" t="s">
        <v>3811</v>
      </c>
      <c r="H96" s="1" t="s">
        <v>3812</v>
      </c>
      <c r="I96" s="1" t="s">
        <v>3813</v>
      </c>
    </row>
    <row r="97" spans="1:10" ht="300">
      <c r="A97" s="2" t="s">
        <v>2463</v>
      </c>
      <c r="B97" s="2" t="s">
        <v>2339</v>
      </c>
      <c r="C97" s="43">
        <v>1</v>
      </c>
      <c r="D97" s="1" t="s">
        <v>65</v>
      </c>
      <c r="E97" s="1" t="s">
        <v>64</v>
      </c>
      <c r="F97" s="1" t="str">
        <f>UnitControlCenter!$B$16</f>
        <v>terawatt-hours (TWh) / year</v>
      </c>
      <c r="G97" s="1" t="s">
        <v>3814</v>
      </c>
      <c r="H97" s="1" t="s">
        <v>3812</v>
      </c>
      <c r="I97" s="1" t="s">
        <v>3813</v>
      </c>
    </row>
    <row r="98" spans="1:10" ht="255">
      <c r="A98" s="2" t="s">
        <v>2463</v>
      </c>
      <c r="B98" s="2" t="s">
        <v>2340</v>
      </c>
      <c r="C98" s="43">
        <v>1</v>
      </c>
      <c r="D98" s="1" t="s">
        <v>65</v>
      </c>
      <c r="E98" s="1" t="s">
        <v>66</v>
      </c>
      <c r="F98" s="1" t="str">
        <f>UnitControlCenter!$B$21</f>
        <v>gigawatts (GW) / year</v>
      </c>
      <c r="G98" s="1" t="s">
        <v>3819</v>
      </c>
      <c r="H98" s="1" t="s">
        <v>3817</v>
      </c>
      <c r="I98" s="1" t="s">
        <v>3815</v>
      </c>
    </row>
    <row r="99" spans="1:10" ht="285">
      <c r="A99" s="2" t="s">
        <v>2463</v>
      </c>
      <c r="B99" s="2" t="s">
        <v>2341</v>
      </c>
      <c r="C99" s="43">
        <v>1</v>
      </c>
      <c r="D99" s="1" t="s">
        <v>65</v>
      </c>
      <c r="E99" s="1" t="s">
        <v>64</v>
      </c>
      <c r="F99" s="1" t="str">
        <f>UnitControlCenter!$B$21</f>
        <v>gigawatts (GW) / year</v>
      </c>
      <c r="G99" s="1" t="s">
        <v>3820</v>
      </c>
      <c r="H99" s="1" t="s">
        <v>3818</v>
      </c>
      <c r="I99" s="1" t="s">
        <v>3816</v>
      </c>
    </row>
    <row r="100" spans="1:10" ht="75">
      <c r="A100" s="2" t="s">
        <v>2463</v>
      </c>
      <c r="B100" s="2" t="s">
        <v>2464</v>
      </c>
      <c r="C100" s="43">
        <v>1</v>
      </c>
      <c r="D100" s="1" t="s">
        <v>65</v>
      </c>
      <c r="E100" s="1" t="s">
        <v>66</v>
      </c>
      <c r="F100" s="1" t="str">
        <f>UnitControlCenter!$B$16</f>
        <v>terawatt-hours (TWh) / year</v>
      </c>
      <c r="G100" s="1" t="s">
        <v>3821</v>
      </c>
      <c r="H100" s="1" t="s">
        <v>3822</v>
      </c>
      <c r="I100" s="1" t="s">
        <v>3823</v>
      </c>
    </row>
    <row r="101" spans="1:10" ht="45">
      <c r="A101" s="2" t="s">
        <v>2463</v>
      </c>
      <c r="B101" s="2" t="s">
        <v>3785</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2343</v>
      </c>
      <c r="C105" s="43">
        <v>1</v>
      </c>
      <c r="D105" s="1" t="s">
        <v>65</v>
      </c>
      <c r="E105" s="1" t="s">
        <v>66</v>
      </c>
      <c r="F105" s="1" t="str">
        <f>UnitControlCenter!$B$16</f>
        <v>terawatt-hours (TWh) / year</v>
      </c>
      <c r="G105" s="1" t="s">
        <v>2765</v>
      </c>
      <c r="H105" s="1" t="s">
        <v>2766</v>
      </c>
      <c r="I105" s="1" t="s">
        <v>2767</v>
      </c>
    </row>
    <row r="106" spans="1:10" ht="120">
      <c r="A106" s="2" t="s">
        <v>3112</v>
      </c>
      <c r="B106" s="2" t="s">
        <v>3113</v>
      </c>
      <c r="C106" s="43">
        <v>1</v>
      </c>
      <c r="D106" s="1" t="s">
        <v>65</v>
      </c>
      <c r="E106" s="1" t="s">
        <v>66</v>
      </c>
      <c r="F106" s="1" t="str">
        <f>UnitControlCenter!$B$3</f>
        <v>million metric tons / year</v>
      </c>
      <c r="G106" s="1" t="s">
        <v>3590</v>
      </c>
      <c r="H106" s="1" t="s">
        <v>3662</v>
      </c>
      <c r="I106" s="43" t="s">
        <v>3664</v>
      </c>
    </row>
    <row r="107" spans="1:10" ht="225">
      <c r="A107" s="2" t="s">
        <v>3112</v>
      </c>
      <c r="B107" s="2" t="s">
        <v>2457</v>
      </c>
      <c r="C107" s="43">
        <v>1</v>
      </c>
      <c r="D107" s="1" t="s">
        <v>65</v>
      </c>
      <c r="E107" s="1" t="s">
        <v>66</v>
      </c>
      <c r="F107" s="1" t="str">
        <f>UnitControlCenter!$B$23</f>
        <v>cubic km / yr</v>
      </c>
      <c r="G107" s="1" t="s">
        <v>3589</v>
      </c>
      <c r="H107" s="1" t="s">
        <v>3661</v>
      </c>
      <c r="I107" s="43" t="s">
        <v>3663</v>
      </c>
    </row>
    <row r="108" spans="1:10" s="193" customFormat="1" ht="225.75" thickBot="1">
      <c r="A108" s="192" t="s">
        <v>3112</v>
      </c>
      <c r="B108" s="192" t="s">
        <v>2458</v>
      </c>
      <c r="C108" s="199">
        <v>1</v>
      </c>
      <c r="D108" s="193" t="s">
        <v>65</v>
      </c>
      <c r="E108" s="193" t="s">
        <v>66</v>
      </c>
      <c r="F108" s="193" t="str">
        <f>UnitControlCenter!$B$23</f>
        <v>cubic km / yr</v>
      </c>
      <c r="G108" s="193" t="s">
        <v>3591</v>
      </c>
      <c r="H108" s="1" t="s">
        <v>3661</v>
      </c>
      <c r="I108" s="43" t="s">
        <v>3663</v>
      </c>
    </row>
    <row r="109" spans="1:10" ht="409.5">
      <c r="A109" s="2" t="s">
        <v>3549</v>
      </c>
      <c r="B109" s="2" t="s">
        <v>3550</v>
      </c>
      <c r="C109" s="43">
        <v>1</v>
      </c>
      <c r="D109" s="1" t="s">
        <v>65</v>
      </c>
      <c r="E109" s="1" t="s">
        <v>3556</v>
      </c>
      <c r="F109" s="1" t="str">
        <f>UnitControlCenter!$B$17</f>
        <v>terawatt-hours (TWh)</v>
      </c>
      <c r="G109" s="1" t="s">
        <v>3617</v>
      </c>
      <c r="H109" s="1" t="s">
        <v>3758</v>
      </c>
      <c r="I109" s="1" t="s">
        <v>3614</v>
      </c>
    </row>
    <row r="110" spans="1:10" ht="409.5">
      <c r="A110" s="2" t="s">
        <v>3549</v>
      </c>
      <c r="B110" s="2" t="s">
        <v>3551</v>
      </c>
      <c r="C110" s="43">
        <v>1</v>
      </c>
      <c r="D110" s="1" t="s">
        <v>65</v>
      </c>
      <c r="E110" s="1" t="s">
        <v>3556</v>
      </c>
      <c r="F110" s="1" t="str">
        <f>UnitControlCenter!$B$17</f>
        <v>terawatt-hours (TWh)</v>
      </c>
      <c r="G110" s="1" t="s">
        <v>3618</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3549</v>
      </c>
      <c r="B111" s="2" t="s">
        <v>3552</v>
      </c>
      <c r="C111" s="43">
        <v>1</v>
      </c>
      <c r="D111" s="1" t="s">
        <v>65</v>
      </c>
      <c r="E111" s="1" t="s">
        <v>3556</v>
      </c>
      <c r="F111" s="1" t="str">
        <f>UnitControlCenter!$B$17</f>
        <v>terawatt-hours (TWh)</v>
      </c>
      <c r="G111" s="1" t="s">
        <v>3619</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3553</v>
      </c>
      <c r="C112" s="43">
        <v>1</v>
      </c>
      <c r="D112" s="1" t="s">
        <v>65</v>
      </c>
      <c r="E112" s="1" t="s">
        <v>3556</v>
      </c>
      <c r="F112" s="1" t="str">
        <f>UnitControlCenter!$B$17</f>
        <v>terawatt-hours (TWh)</v>
      </c>
      <c r="G112" s="1" t="s">
        <v>3620</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3554</v>
      </c>
      <c r="C113" s="43">
        <v>1</v>
      </c>
      <c r="D113" s="1" t="s">
        <v>65</v>
      </c>
      <c r="E113" s="1" t="s">
        <v>3556</v>
      </c>
      <c r="F113" s="1" t="str">
        <f>UnitControlCenter!$B$17</f>
        <v>terawatt-hours (TWh)</v>
      </c>
      <c r="G113" s="1" t="s">
        <v>3615</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3555</v>
      </c>
      <c r="C114" s="43">
        <v>1</v>
      </c>
      <c r="D114" s="1" t="s">
        <v>65</v>
      </c>
      <c r="E114" s="1" t="s">
        <v>3556</v>
      </c>
      <c r="F114" s="1" t="str">
        <f>UnitControlCenter!$B$17</f>
        <v>terawatt-hours (TWh)</v>
      </c>
      <c r="G114" s="1" t="s">
        <v>3616</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3559</v>
      </c>
      <c r="C115" s="43">
        <v>1</v>
      </c>
      <c r="D115" s="1" t="s">
        <v>65</v>
      </c>
      <c r="E115" s="1" t="s">
        <v>3557</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3549</v>
      </c>
      <c r="B116" s="2" t="s">
        <v>3560</v>
      </c>
      <c r="C116" s="43">
        <v>1</v>
      </c>
      <c r="D116" s="1" t="s">
        <v>65</v>
      </c>
      <c r="E116" s="1" t="s">
        <v>3557</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3561</v>
      </c>
      <c r="C117" s="43">
        <v>1</v>
      </c>
      <c r="D117" s="1" t="s">
        <v>65</v>
      </c>
      <c r="E117" s="1" t="s">
        <v>3557</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3562</v>
      </c>
      <c r="C118" s="43">
        <v>1</v>
      </c>
      <c r="D118" s="1" t="s">
        <v>65</v>
      </c>
      <c r="E118" s="1" t="s">
        <v>3557</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3563</v>
      </c>
      <c r="C119" s="43">
        <v>1</v>
      </c>
      <c r="D119" s="1" t="s">
        <v>65</v>
      </c>
      <c r="E119" s="1" t="s">
        <v>3557</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3549</v>
      </c>
      <c r="B120" s="192" t="s">
        <v>3564</v>
      </c>
      <c r="C120" s="199">
        <v>1</v>
      </c>
      <c r="D120" s="193" t="s">
        <v>65</v>
      </c>
      <c r="E120" s="193" t="s">
        <v>3557</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2742</v>
      </c>
      <c r="B121" s="2" t="s">
        <v>2743</v>
      </c>
      <c r="C121" s="43">
        <v>1</v>
      </c>
      <c r="D121" s="1" t="s">
        <v>65</v>
      </c>
      <c r="E121" s="1" t="s">
        <v>66</v>
      </c>
      <c r="F121" s="1" t="str">
        <f>UnitControlCenter!$B$26</f>
        <v>million vehicles / year</v>
      </c>
      <c r="G121" s="1" t="s">
        <v>2607</v>
      </c>
      <c r="H121" s="1" t="s">
        <v>2608</v>
      </c>
      <c r="I121" s="1" t="s">
        <v>2609</v>
      </c>
    </row>
    <row r="122" spans="1:10" ht="90">
      <c r="A122" s="2" t="s">
        <v>2742</v>
      </c>
      <c r="B122" s="2" t="s">
        <v>2744</v>
      </c>
      <c r="C122" s="43">
        <v>1</v>
      </c>
      <c r="D122" s="1" t="s">
        <v>65</v>
      </c>
      <c r="E122" s="1" t="s">
        <v>66</v>
      </c>
      <c r="F122" s="1" t="str">
        <f>UnitControlCenter!$B$27</f>
        <v>thousand vehicles / year</v>
      </c>
      <c r="G122" s="1" t="s">
        <v>2610</v>
      </c>
      <c r="H122" s="1" t="s">
        <v>2611</v>
      </c>
      <c r="I122" s="1" t="s">
        <v>2612</v>
      </c>
    </row>
    <row r="123" spans="1:10" ht="90">
      <c r="A123" s="2" t="s">
        <v>2742</v>
      </c>
      <c r="B123" s="2" t="s">
        <v>3114</v>
      </c>
      <c r="C123" s="43">
        <v>1</v>
      </c>
      <c r="D123" s="1" t="s">
        <v>65</v>
      </c>
      <c r="E123" s="1" t="s">
        <v>66</v>
      </c>
      <c r="F123" s="1" t="str">
        <f>UnitControlCenter!$B$27</f>
        <v>thousand vehicles / year</v>
      </c>
      <c r="G123" s="1" t="s">
        <v>2613</v>
      </c>
      <c r="H123" s="1" t="s">
        <v>2608</v>
      </c>
      <c r="I123" s="1" t="s">
        <v>2609</v>
      </c>
    </row>
    <row r="124" spans="1:10" ht="90">
      <c r="A124" s="2" t="s">
        <v>2742</v>
      </c>
      <c r="B124" s="2" t="s">
        <v>3117</v>
      </c>
      <c r="C124" s="43">
        <v>1</v>
      </c>
      <c r="D124" s="1" t="s">
        <v>65</v>
      </c>
      <c r="E124" s="1" t="s">
        <v>66</v>
      </c>
      <c r="F124" s="1" t="str">
        <f>UnitControlCenter!$B$27</f>
        <v>thousand vehicles / year</v>
      </c>
      <c r="G124" s="1" t="s">
        <v>2614</v>
      </c>
      <c r="H124" s="1" t="s">
        <v>2611</v>
      </c>
      <c r="I124" s="1" t="s">
        <v>2612</v>
      </c>
    </row>
    <row r="125" spans="1:10" ht="30">
      <c r="A125" s="2" t="s">
        <v>2742</v>
      </c>
      <c r="B125" s="2" t="s">
        <v>3361</v>
      </c>
      <c r="C125" s="43">
        <v>1</v>
      </c>
      <c r="D125" s="1" t="s">
        <v>65</v>
      </c>
      <c r="E125" s="1" t="s">
        <v>66</v>
      </c>
      <c r="F125" s="1" t="str">
        <f>UnitControlCenter!$B$27</f>
        <v>thousand vehicles / year</v>
      </c>
      <c r="G125" s="1" t="s">
        <v>2498</v>
      </c>
      <c r="H125" s="1" t="s">
        <v>2499</v>
      </c>
      <c r="I125" s="1" t="s">
        <v>2598</v>
      </c>
    </row>
    <row r="126" spans="1:10" ht="30">
      <c r="A126" s="2" t="s">
        <v>2742</v>
      </c>
      <c r="B126" s="2" t="s">
        <v>3362</v>
      </c>
      <c r="C126" s="43">
        <v>0</v>
      </c>
      <c r="D126" s="1" t="s">
        <v>65</v>
      </c>
      <c r="E126" s="1" t="s">
        <v>66</v>
      </c>
      <c r="F126" s="1" t="str">
        <f>UnitControlCenter!$B$27</f>
        <v>thousand vehicles / year</v>
      </c>
      <c r="G126" s="1" t="s">
        <v>3363</v>
      </c>
      <c r="H126" s="1" t="s">
        <v>2499</v>
      </c>
      <c r="I126" s="1" t="s">
        <v>2598</v>
      </c>
    </row>
    <row r="127" spans="1:10" ht="75">
      <c r="A127" s="2" t="s">
        <v>2742</v>
      </c>
      <c r="B127" s="2" t="s">
        <v>2745</v>
      </c>
      <c r="C127" s="43">
        <v>1</v>
      </c>
      <c r="D127" s="1" t="s">
        <v>65</v>
      </c>
      <c r="E127" s="1" t="s">
        <v>66</v>
      </c>
      <c r="F127" s="1" t="str">
        <f>UnitControlCenter!$B$28</f>
        <v>million vehicles</v>
      </c>
      <c r="G127" s="1" t="s">
        <v>2615</v>
      </c>
      <c r="H127" s="1" t="s">
        <v>2608</v>
      </c>
      <c r="I127" s="1" t="s">
        <v>2609</v>
      </c>
    </row>
    <row r="128" spans="1:10" ht="90">
      <c r="A128" s="2" t="s">
        <v>2742</v>
      </c>
      <c r="B128" s="2" t="s">
        <v>2746</v>
      </c>
      <c r="C128" s="43">
        <v>1</v>
      </c>
      <c r="D128" s="1" t="s">
        <v>65</v>
      </c>
      <c r="E128" s="1" t="s">
        <v>66</v>
      </c>
      <c r="F128" s="1" t="str">
        <f>UnitControlCenter!$B$29</f>
        <v>thousand vehicles</v>
      </c>
      <c r="G128" s="1" t="s">
        <v>2825</v>
      </c>
      <c r="H128" s="1" t="s">
        <v>2611</v>
      </c>
      <c r="I128" s="1" t="s">
        <v>2612</v>
      </c>
    </row>
    <row r="129" spans="1:10" ht="75">
      <c r="A129" s="2" t="s">
        <v>2742</v>
      </c>
      <c r="B129" s="2" t="s">
        <v>3115</v>
      </c>
      <c r="C129" s="43">
        <v>1</v>
      </c>
      <c r="D129" s="1" t="s">
        <v>65</v>
      </c>
      <c r="E129" s="1" t="s">
        <v>66</v>
      </c>
      <c r="F129" s="1" t="str">
        <f>UnitControlCenter!$B$28</f>
        <v>million vehicles</v>
      </c>
      <c r="G129" s="1" t="s">
        <v>2616</v>
      </c>
      <c r="H129" s="1" t="s">
        <v>2608</v>
      </c>
      <c r="I129" s="1" t="s">
        <v>2609</v>
      </c>
    </row>
    <row r="130" spans="1:10" ht="75">
      <c r="A130" s="2" t="s">
        <v>2742</v>
      </c>
      <c r="B130" s="2" t="s">
        <v>3118</v>
      </c>
      <c r="C130" s="43">
        <v>1</v>
      </c>
      <c r="D130" s="1" t="s">
        <v>65</v>
      </c>
      <c r="E130" s="1" t="s">
        <v>66</v>
      </c>
      <c r="F130" s="1" t="str">
        <f>UnitControlCenter!$B$28</f>
        <v>million vehicles</v>
      </c>
      <c r="G130" s="1" t="s">
        <v>2617</v>
      </c>
      <c r="H130" s="1" t="s">
        <v>2611</v>
      </c>
      <c r="I130" s="1" t="s">
        <v>2612</v>
      </c>
    </row>
    <row r="131" spans="1:10" ht="30">
      <c r="A131" s="2" t="s">
        <v>2742</v>
      </c>
      <c r="B131" s="2" t="s">
        <v>3364</v>
      </c>
      <c r="C131" s="43">
        <v>1</v>
      </c>
      <c r="D131" s="1" t="s">
        <v>65</v>
      </c>
      <c r="E131" s="1" t="s">
        <v>66</v>
      </c>
      <c r="F131" s="1" t="str">
        <f>UnitControlCenter!$B$28</f>
        <v>million vehicles</v>
      </c>
      <c r="G131" s="1" t="s">
        <v>2599</v>
      </c>
      <c r="H131" s="1" t="s">
        <v>2499</v>
      </c>
      <c r="I131" s="1" t="s">
        <v>2598</v>
      </c>
    </row>
    <row r="132" spans="1:10" s="193" customFormat="1" ht="30.75" thickBot="1">
      <c r="A132" s="192" t="s">
        <v>2742</v>
      </c>
      <c r="B132" s="192" t="s">
        <v>3365</v>
      </c>
      <c r="C132" s="199">
        <v>0</v>
      </c>
      <c r="D132" s="193" t="s">
        <v>65</v>
      </c>
      <c r="E132" s="193" t="s">
        <v>66</v>
      </c>
      <c r="F132" s="193" t="str">
        <f>UnitControlCenter!$B$28</f>
        <v>million vehicles</v>
      </c>
      <c r="G132" s="193" t="s">
        <v>3366</v>
      </c>
      <c r="H132" s="193" t="s">
        <v>2499</v>
      </c>
      <c r="I132" s="193" t="s">
        <v>2598</v>
      </c>
    </row>
    <row r="133" spans="1:10" ht="150">
      <c r="A133" s="2" t="s">
        <v>2850</v>
      </c>
      <c r="B133" s="2" t="s">
        <v>2345</v>
      </c>
      <c r="C133" s="43">
        <v>1</v>
      </c>
      <c r="D133" s="1" t="s">
        <v>65</v>
      </c>
      <c r="E133" s="1" t="s">
        <v>66</v>
      </c>
      <c r="F133" s="1" t="str">
        <f>UnitControlCenter!$B$3</f>
        <v>million metric tons / year</v>
      </c>
      <c r="G133" s="1" t="s">
        <v>3269</v>
      </c>
      <c r="H133" s="1" t="s">
        <v>3268</v>
      </c>
      <c r="I133" s="1" t="s">
        <v>2600</v>
      </c>
    </row>
    <row r="134" spans="1:10" ht="105">
      <c r="A134" s="2" t="s">
        <v>2850</v>
      </c>
      <c r="B134" s="2" t="s">
        <v>2346</v>
      </c>
      <c r="C134" s="43">
        <v>1</v>
      </c>
      <c r="D134" s="1" t="s">
        <v>65</v>
      </c>
      <c r="E134" s="1" t="s">
        <v>66</v>
      </c>
      <c r="F134" s="1" t="str">
        <f>UnitControlCenter!$B$30</f>
        <v>quads / year</v>
      </c>
      <c r="G134" s="1" t="s">
        <v>2764</v>
      </c>
      <c r="H134" s="1" t="s">
        <v>2618</v>
      </c>
      <c r="I134" s="1" t="s">
        <v>2619</v>
      </c>
    </row>
    <row r="135" spans="1:10" ht="135">
      <c r="A135" s="2" t="s">
        <v>2850</v>
      </c>
      <c r="B135" s="2" t="s">
        <v>2396</v>
      </c>
      <c r="C135" s="43">
        <v>1</v>
      </c>
      <c r="D135" s="1" t="s">
        <v>65</v>
      </c>
      <c r="E135" s="1" t="s">
        <v>66</v>
      </c>
      <c r="F135" s="1" t="str">
        <f>UnitControlCenter!$B$30</f>
        <v>quads / year</v>
      </c>
      <c r="G135" s="1" t="s">
        <v>3270</v>
      </c>
      <c r="H135" s="1" t="s">
        <v>3268</v>
      </c>
      <c r="I135" s="1" t="s">
        <v>2600</v>
      </c>
    </row>
    <row r="136" spans="1:10" ht="30">
      <c r="A136" s="2" t="s">
        <v>2850</v>
      </c>
      <c r="B136" s="2" t="s">
        <v>3276</v>
      </c>
      <c r="C136" s="43">
        <v>1</v>
      </c>
      <c r="D136" s="1" t="s">
        <v>63</v>
      </c>
      <c r="E136" s="1" t="s">
        <v>64</v>
      </c>
      <c r="F136" s="1" t="str">
        <f>UnitControlCenter!$B$30</f>
        <v>quads / year</v>
      </c>
      <c r="G136" s="1" t="s">
        <v>3277</v>
      </c>
    </row>
    <row r="137" spans="1:10" ht="45">
      <c r="A137" s="2" t="s">
        <v>2850</v>
      </c>
      <c r="B137" s="2" t="s">
        <v>2851</v>
      </c>
      <c r="C137" s="43">
        <v>1</v>
      </c>
      <c r="D137" s="1" t="s">
        <v>65</v>
      </c>
      <c r="E137" s="1" t="s">
        <v>66</v>
      </c>
      <c r="F137" s="1" t="str">
        <f>UnitControlCenter!$B$24</f>
        <v>trillion passenger-miles / year</v>
      </c>
      <c r="G137" s="1" t="s">
        <v>2355</v>
      </c>
      <c r="H137" s="1" t="s">
        <v>2559</v>
      </c>
      <c r="I137" s="1" t="s">
        <v>2560</v>
      </c>
    </row>
    <row r="138" spans="1:10" ht="45.75" thickBot="1">
      <c r="A138" s="192" t="s">
        <v>2850</v>
      </c>
      <c r="B138" s="192" t="s">
        <v>2852</v>
      </c>
      <c r="C138" s="199">
        <v>1</v>
      </c>
      <c r="D138" s="193" t="s">
        <v>65</v>
      </c>
      <c r="E138" s="193" t="s">
        <v>66</v>
      </c>
      <c r="F138" s="193" t="str">
        <f>UnitControlCenter!$B$25</f>
        <v>trillion freight ton-miles / year</v>
      </c>
      <c r="G138" s="193" t="s">
        <v>2596</v>
      </c>
      <c r="H138" s="193" t="s">
        <v>3122</v>
      </c>
      <c r="I138" s="193" t="s">
        <v>2597</v>
      </c>
      <c r="J138" s="193"/>
    </row>
    <row r="139" spans="1:10" ht="315">
      <c r="A139" s="2" t="s">
        <v>2347</v>
      </c>
      <c r="B139" s="2" t="s">
        <v>2734</v>
      </c>
      <c r="C139" s="43">
        <v>1</v>
      </c>
      <c r="D139" s="1" t="s">
        <v>65</v>
      </c>
      <c r="E139" s="1" t="s">
        <v>66</v>
      </c>
      <c r="F139" s="1" t="str">
        <f>UnitControlCenter!$B$30</f>
        <v>quads / year</v>
      </c>
      <c r="G139" s="1" t="s">
        <v>3058</v>
      </c>
      <c r="H139" s="1" t="s">
        <v>3056</v>
      </c>
      <c r="I139" s="208" t="s">
        <v>3057</v>
      </c>
      <c r="J139" s="208"/>
    </row>
    <row r="140" spans="1:10" ht="120">
      <c r="A140" s="2" t="s">
        <v>2347</v>
      </c>
      <c r="B140" s="2" t="s">
        <v>2735</v>
      </c>
      <c r="C140" s="43">
        <v>1</v>
      </c>
      <c r="D140" s="1" t="s">
        <v>65</v>
      </c>
      <c r="E140" s="1" t="s">
        <v>66</v>
      </c>
      <c r="F140" s="1" t="str">
        <f>UnitControlCenter!$B$30</f>
        <v>quads / year</v>
      </c>
      <c r="G140" s="1" t="s">
        <v>2736</v>
      </c>
      <c r="H140" s="1" t="s">
        <v>2730</v>
      </c>
      <c r="I140" s="1" t="s">
        <v>2731</v>
      </c>
    </row>
    <row r="141" spans="1:10">
      <c r="A141" s="2" t="s">
        <v>2347</v>
      </c>
      <c r="B141" s="2" t="s">
        <v>3278</v>
      </c>
      <c r="C141" s="43">
        <v>1</v>
      </c>
      <c r="D141" s="1" t="s">
        <v>63</v>
      </c>
      <c r="E141" s="1" t="s">
        <v>64</v>
      </c>
      <c r="F141" s="1" t="str">
        <f>UnitControlCenter!$B$30</f>
        <v>quads / year</v>
      </c>
      <c r="G141" s="1" t="s">
        <v>3279</v>
      </c>
    </row>
    <row r="142" spans="1:10" ht="240">
      <c r="A142" s="2" t="s">
        <v>2347</v>
      </c>
      <c r="B142" s="2" t="s">
        <v>2732</v>
      </c>
      <c r="C142" s="43">
        <v>1</v>
      </c>
      <c r="D142" s="1" t="s">
        <v>65</v>
      </c>
      <c r="E142" s="1" t="s">
        <v>66</v>
      </c>
      <c r="F142" s="1" t="str">
        <f>UnitControlCenter!$B$30</f>
        <v>quads / year</v>
      </c>
      <c r="G142" s="1" t="s">
        <v>3055</v>
      </c>
      <c r="H142" s="1" t="s">
        <v>3056</v>
      </c>
      <c r="I142" s="208" t="s">
        <v>3057</v>
      </c>
      <c r="J142" s="208"/>
    </row>
    <row r="143" spans="1:10" ht="90">
      <c r="A143" s="2" t="s">
        <v>2347</v>
      </c>
      <c r="B143" s="2" t="s">
        <v>2733</v>
      </c>
      <c r="C143" s="43">
        <v>1</v>
      </c>
      <c r="D143" s="1" t="s">
        <v>65</v>
      </c>
      <c r="E143" s="1" t="s">
        <v>66</v>
      </c>
      <c r="F143" s="1" t="str">
        <f>UnitControlCenter!$B$30</f>
        <v>quads / year</v>
      </c>
      <c r="G143" s="1" t="s">
        <v>2729</v>
      </c>
      <c r="H143" s="1" t="s">
        <v>2730</v>
      </c>
      <c r="I143" s="1" t="s">
        <v>2731</v>
      </c>
    </row>
    <row r="144" spans="1:10">
      <c r="A144" s="2" t="s">
        <v>2347</v>
      </c>
      <c r="B144" s="2" t="s">
        <v>3280</v>
      </c>
      <c r="C144" s="43">
        <v>1</v>
      </c>
      <c r="D144" s="1" t="s">
        <v>63</v>
      </c>
      <c r="E144" s="1" t="s">
        <v>64</v>
      </c>
      <c r="F144" s="1" t="str">
        <f>UnitControlCenter!$B$30</f>
        <v>quads / year</v>
      </c>
      <c r="G144" s="1" t="s">
        <v>3281</v>
      </c>
    </row>
    <row r="145" spans="1:10" ht="150">
      <c r="A145" s="2" t="s">
        <v>2347</v>
      </c>
      <c r="B145" s="2" t="s">
        <v>3532</v>
      </c>
      <c r="C145" s="43">
        <v>1</v>
      </c>
      <c r="D145" s="1" t="s">
        <v>65</v>
      </c>
      <c r="E145" s="1" t="s">
        <v>66</v>
      </c>
      <c r="F145" s="1" t="str">
        <f>UnitControlCenter!$B$30</f>
        <v>quads / year</v>
      </c>
      <c r="G145" s="1" t="s">
        <v>3679</v>
      </c>
      <c r="H145" s="1" t="s">
        <v>3536</v>
      </c>
      <c r="I145" s="1" t="s">
        <v>3537</v>
      </c>
    </row>
    <row r="146" spans="1:10" s="193" customFormat="1" ht="90.75" thickBot="1">
      <c r="A146" s="192" t="s">
        <v>2347</v>
      </c>
      <c r="B146" s="192" t="s">
        <v>3533</v>
      </c>
      <c r="C146" s="199">
        <v>1</v>
      </c>
      <c r="D146" s="193" t="s">
        <v>65</v>
      </c>
      <c r="E146" s="193" t="s">
        <v>66</v>
      </c>
      <c r="F146" s="193" t="str">
        <f>UnitControlCenter!$B$16</f>
        <v>terawatt-hours (TWh) / year</v>
      </c>
      <c r="G146" s="193" t="s">
        <v>3680</v>
      </c>
      <c r="H146" s="193" t="s">
        <v>3534</v>
      </c>
      <c r="I146" s="193" t="s">
        <v>3535</v>
      </c>
    </row>
    <row r="147" spans="1:10" ht="285">
      <c r="A147" s="2" t="s">
        <v>2810</v>
      </c>
      <c r="B147" s="2" t="s">
        <v>2392</v>
      </c>
      <c r="C147" s="43">
        <v>1</v>
      </c>
      <c r="D147" s="1" t="s">
        <v>65</v>
      </c>
      <c r="E147" s="1" t="s">
        <v>66</v>
      </c>
      <c r="F147" s="1" t="str">
        <f>UnitControlCenter!$B$3</f>
        <v>million metric tons / year</v>
      </c>
      <c r="G147" s="1" t="s">
        <v>3059</v>
      </c>
      <c r="H147" s="1" t="s">
        <v>3056</v>
      </c>
      <c r="I147" s="208" t="s">
        <v>3057</v>
      </c>
      <c r="J147" s="208"/>
    </row>
    <row r="148" spans="1:10" ht="45">
      <c r="A148" s="2" t="s">
        <v>2810</v>
      </c>
      <c r="B148" s="2" t="s">
        <v>2393</v>
      </c>
      <c r="C148" s="43">
        <v>1</v>
      </c>
      <c r="D148" s="1" t="s">
        <v>65</v>
      </c>
      <c r="E148" s="1" t="s">
        <v>66</v>
      </c>
      <c r="F148" s="1" t="str">
        <f>UnitControlCenter!$B$3</f>
        <v>million metric tons / year</v>
      </c>
      <c r="G148" s="1" t="s">
        <v>2605</v>
      </c>
      <c r="H148" s="1" t="s">
        <v>2603</v>
      </c>
      <c r="I148" s="1" t="s">
        <v>2604</v>
      </c>
    </row>
    <row r="149" spans="1:10" ht="270">
      <c r="A149" s="2" t="s">
        <v>2810</v>
      </c>
      <c r="B149" s="2" t="s">
        <v>2394</v>
      </c>
      <c r="C149" s="43">
        <v>1</v>
      </c>
      <c r="D149" s="1" t="s">
        <v>65</v>
      </c>
      <c r="E149" s="1" t="s">
        <v>66</v>
      </c>
      <c r="F149" s="1" t="str">
        <f>UnitControlCenter!$B$3</f>
        <v>million metric tons / year</v>
      </c>
      <c r="G149" s="1" t="s">
        <v>3111</v>
      </c>
      <c r="H149" s="1" t="s">
        <v>3056</v>
      </c>
      <c r="I149" s="208" t="s">
        <v>3057</v>
      </c>
      <c r="J149" s="208"/>
    </row>
    <row r="150" spans="1:10" ht="45">
      <c r="A150" s="2" t="s">
        <v>2810</v>
      </c>
      <c r="B150" s="2" t="s">
        <v>2395</v>
      </c>
      <c r="C150" s="43">
        <v>1</v>
      </c>
      <c r="D150" s="1" t="s">
        <v>65</v>
      </c>
      <c r="E150" s="1" t="s">
        <v>66</v>
      </c>
      <c r="F150" s="1" t="str">
        <f>UnitControlCenter!$B$3</f>
        <v>million metric tons / year</v>
      </c>
      <c r="G150" s="1" t="s">
        <v>2606</v>
      </c>
      <c r="H150" s="1" t="s">
        <v>2603</v>
      </c>
      <c r="I150" s="1" t="s">
        <v>2604</v>
      </c>
    </row>
    <row r="151" spans="1:10" ht="330">
      <c r="A151" s="2" t="s">
        <v>2810</v>
      </c>
      <c r="B151" s="2" t="s">
        <v>2808</v>
      </c>
      <c r="C151" s="43">
        <v>1</v>
      </c>
      <c r="D151" s="1" t="s">
        <v>65</v>
      </c>
      <c r="E151" s="1" t="s">
        <v>66</v>
      </c>
      <c r="F151" s="1" t="str">
        <f>UnitControlCenter!$B$3</f>
        <v>million metric tons / year</v>
      </c>
      <c r="G151" s="1" t="s">
        <v>3060</v>
      </c>
      <c r="H151" s="1" t="s">
        <v>3056</v>
      </c>
      <c r="I151" s="208" t="s">
        <v>3057</v>
      </c>
      <c r="J151" s="208"/>
    </row>
    <row r="152" spans="1:10" ht="45">
      <c r="A152" s="2" t="s">
        <v>2810</v>
      </c>
      <c r="B152" s="2" t="s">
        <v>2809</v>
      </c>
      <c r="C152" s="43">
        <v>1</v>
      </c>
      <c r="D152" s="1" t="s">
        <v>65</v>
      </c>
      <c r="E152" s="1" t="s">
        <v>66</v>
      </c>
      <c r="F152" s="1" t="str">
        <f>UnitControlCenter!$B$3</f>
        <v>million metric tons / year</v>
      </c>
      <c r="G152" s="1" t="s">
        <v>2847</v>
      </c>
      <c r="H152" s="1" t="s">
        <v>2811</v>
      </c>
      <c r="I152" s="1" t="s">
        <v>2812</v>
      </c>
    </row>
    <row r="153" spans="1:10" ht="30">
      <c r="A153" s="2" t="s">
        <v>2810</v>
      </c>
      <c r="B153" s="2" t="s">
        <v>3340</v>
      </c>
      <c r="C153" s="43">
        <v>1</v>
      </c>
      <c r="D153" s="1" t="s">
        <v>65</v>
      </c>
      <c r="E153" s="1" t="s">
        <v>66</v>
      </c>
      <c r="F153" s="1" t="str">
        <f>UnitControlCenter!$B$3</f>
        <v>million metric tons / year</v>
      </c>
      <c r="G153" s="1" t="s">
        <v>3438</v>
      </c>
      <c r="H153" s="1" t="s">
        <v>3334</v>
      </c>
      <c r="I153" s="1" t="s">
        <v>3337</v>
      </c>
    </row>
    <row r="154" spans="1:10" ht="255">
      <c r="A154" s="2" t="s">
        <v>2810</v>
      </c>
      <c r="B154" s="2" t="s">
        <v>3332</v>
      </c>
      <c r="C154" s="43">
        <v>1</v>
      </c>
      <c r="D154" s="1" t="s">
        <v>65</v>
      </c>
      <c r="E154" s="1" t="s">
        <v>66</v>
      </c>
      <c r="F154" s="1" t="str">
        <f>UnitControlCenter!$B$3</f>
        <v>million metric tons / year</v>
      </c>
      <c r="G154" s="1" t="s">
        <v>3335</v>
      </c>
      <c r="H154" s="1" t="s">
        <v>3056</v>
      </c>
      <c r="I154" s="208" t="s">
        <v>3057</v>
      </c>
      <c r="J154" s="208"/>
    </row>
    <row r="155" spans="1:10" ht="330.75" thickBot="1">
      <c r="A155" s="192" t="s">
        <v>2810</v>
      </c>
      <c r="B155" s="192" t="s">
        <v>3333</v>
      </c>
      <c r="C155" s="199">
        <v>1</v>
      </c>
      <c r="D155" s="192" t="s">
        <v>65</v>
      </c>
      <c r="E155" s="192" t="s">
        <v>66</v>
      </c>
      <c r="F155" s="192" t="str">
        <f>UnitControlCenter!$B$3</f>
        <v>million metric tons / year</v>
      </c>
      <c r="G155" s="192" t="s">
        <v>3336</v>
      </c>
      <c r="H155" s="192" t="s">
        <v>3056</v>
      </c>
      <c r="I155" s="192" t="s">
        <v>3057</v>
      </c>
      <c r="J155" s="192"/>
    </row>
    <row r="156" spans="1:10" ht="60">
      <c r="A156" s="2" t="s">
        <v>3468</v>
      </c>
      <c r="B156" s="2" t="s">
        <v>3469</v>
      </c>
      <c r="C156" s="43">
        <v>1</v>
      </c>
      <c r="D156" s="1" t="s">
        <v>65</v>
      </c>
      <c r="E156" s="1" t="s">
        <v>66</v>
      </c>
      <c r="F156" s="1" t="str">
        <f>UnitControlCenter!$B$30</f>
        <v>quads / year</v>
      </c>
      <c r="G156" s="1" t="s">
        <v>2358</v>
      </c>
      <c r="H156" s="1" t="s">
        <v>2359</v>
      </c>
      <c r="I156" s="1" t="s">
        <v>2589</v>
      </c>
    </row>
    <row r="157" spans="1:10" s="2" customFormat="1" ht="30">
      <c r="A157" s="2" t="s">
        <v>3468</v>
      </c>
      <c r="B157" s="2" t="s">
        <v>3470</v>
      </c>
      <c r="C157" s="43">
        <v>1</v>
      </c>
      <c r="D157" s="2" t="s">
        <v>65</v>
      </c>
      <c r="E157" s="2" t="s">
        <v>66</v>
      </c>
      <c r="F157" s="2" t="str">
        <f>UnitControlCenter!$B$30</f>
        <v>quads / year</v>
      </c>
      <c r="G157" s="2" t="s">
        <v>2376</v>
      </c>
      <c r="H157" s="2" t="s">
        <v>2360</v>
      </c>
      <c r="I157" s="2" t="s">
        <v>2361</v>
      </c>
    </row>
    <row r="158" spans="1:10" ht="90">
      <c r="A158" s="2" t="s">
        <v>3468</v>
      </c>
      <c r="B158" s="2" t="s">
        <v>3471</v>
      </c>
      <c r="C158" s="43">
        <v>1</v>
      </c>
      <c r="D158" s="1" t="s">
        <v>65</v>
      </c>
      <c r="E158" s="1" t="s">
        <v>66</v>
      </c>
      <c r="F158" s="1" t="str">
        <f>UnitControlCenter!$B$30</f>
        <v>quads / year</v>
      </c>
      <c r="G158" s="1" t="s">
        <v>2628</v>
      </c>
      <c r="H158" s="1" t="s">
        <v>2630</v>
      </c>
      <c r="I158" s="1" t="s">
        <v>2629</v>
      </c>
    </row>
    <row r="159" spans="1:10" s="2" customFormat="1">
      <c r="A159" s="2" t="s">
        <v>3468</v>
      </c>
      <c r="B159" s="2" t="s">
        <v>3472</v>
      </c>
      <c r="C159" s="43">
        <v>1</v>
      </c>
      <c r="D159" s="2" t="s">
        <v>63</v>
      </c>
      <c r="E159" s="2" t="s">
        <v>64</v>
      </c>
      <c r="F159" s="2" t="str">
        <f>UnitControlCenter!$B$30</f>
        <v>quads / year</v>
      </c>
      <c r="G159" s="2" t="s">
        <v>3282</v>
      </c>
    </row>
    <row r="160" spans="1:10" ht="210">
      <c r="A160" s="2" t="s">
        <v>3468</v>
      </c>
      <c r="B160" s="2" t="s">
        <v>3473</v>
      </c>
      <c r="C160" s="43">
        <v>1</v>
      </c>
      <c r="D160" s="1" t="s">
        <v>65</v>
      </c>
      <c r="E160" s="1" t="s">
        <v>66</v>
      </c>
      <c r="F160" s="2" t="str">
        <f>UnitControlCenter!B3</f>
        <v>million metric tons / year</v>
      </c>
      <c r="G160" s="1" t="s">
        <v>3621</v>
      </c>
      <c r="H160" s="1" t="s">
        <v>3475</v>
      </c>
      <c r="I160" s="2" t="s">
        <v>3476</v>
      </c>
      <c r="J160" s="2"/>
    </row>
    <row r="161" spans="1:10" s="193" customFormat="1" ht="255.75" thickBot="1">
      <c r="A161" s="2" t="s">
        <v>3468</v>
      </c>
      <c r="B161" s="192" t="s">
        <v>3474</v>
      </c>
      <c r="C161" s="199">
        <v>1</v>
      </c>
      <c r="D161" s="193" t="s">
        <v>65</v>
      </c>
      <c r="E161" s="193" t="s">
        <v>66</v>
      </c>
      <c r="F161" s="192" t="str">
        <f>UnitControlCenter!B3</f>
        <v>million metric tons / year</v>
      </c>
      <c r="G161" s="193" t="s">
        <v>3622</v>
      </c>
      <c r="H161" s="193" t="s">
        <v>3475</v>
      </c>
      <c r="I161" s="192" t="s">
        <v>3476</v>
      </c>
      <c r="J161" s="192"/>
    </row>
    <row r="162" spans="1:10" ht="90">
      <c r="A162" s="2" t="s">
        <v>2414</v>
      </c>
      <c r="B162" s="2" t="s">
        <v>2415</v>
      </c>
      <c r="C162" s="43">
        <v>1</v>
      </c>
      <c r="D162" s="1" t="s">
        <v>65</v>
      </c>
      <c r="E162" s="1" t="s">
        <v>66</v>
      </c>
      <c r="F162" s="1" t="str">
        <f>UnitControlCenter!$B$30</f>
        <v>quads / year</v>
      </c>
      <c r="G162" s="1" t="s">
        <v>3655</v>
      </c>
      <c r="H162" s="1" t="s">
        <v>3654</v>
      </c>
      <c r="I162" s="1" t="s">
        <v>3653</v>
      </c>
    </row>
    <row r="163" spans="1:10" ht="75">
      <c r="A163" s="2" t="s">
        <v>2414</v>
      </c>
      <c r="B163" s="2" t="s">
        <v>2416</v>
      </c>
      <c r="C163" s="43">
        <v>1</v>
      </c>
      <c r="D163" s="1" t="s">
        <v>65</v>
      </c>
      <c r="E163" s="1" t="s">
        <v>66</v>
      </c>
      <c r="F163" s="1" t="str">
        <f>UnitControlCenter!$B$30</f>
        <v>quads / year</v>
      </c>
      <c r="G163" s="1" t="s">
        <v>3656</v>
      </c>
      <c r="H163" s="1" t="s">
        <v>3274</v>
      </c>
      <c r="I163" s="1" t="s">
        <v>3275</v>
      </c>
    </row>
    <row r="164" spans="1:10" ht="75">
      <c r="A164" s="2" t="s">
        <v>2414</v>
      </c>
      <c r="B164" s="2" t="s">
        <v>3651</v>
      </c>
      <c r="C164" s="43">
        <v>1</v>
      </c>
      <c r="D164" s="1" t="s">
        <v>65</v>
      </c>
      <c r="E164" s="1" t="s">
        <v>66</v>
      </c>
      <c r="F164" s="1" t="str">
        <f>UnitControlCenter!$B$30</f>
        <v>quads / year</v>
      </c>
      <c r="G164" s="1" t="s">
        <v>3665</v>
      </c>
      <c r="H164" s="1" t="s">
        <v>3657</v>
      </c>
      <c r="I164" s="43" t="s">
        <v>3658</v>
      </c>
    </row>
    <row r="165" spans="1:10" ht="75">
      <c r="A165" s="2" t="s">
        <v>2414</v>
      </c>
      <c r="B165" s="2" t="s">
        <v>3652</v>
      </c>
      <c r="C165" s="43">
        <v>1</v>
      </c>
      <c r="D165" s="1" t="s">
        <v>65</v>
      </c>
      <c r="E165" s="1" t="s">
        <v>66</v>
      </c>
      <c r="F165" s="1" t="str">
        <f>UnitControlCenter!$B$30</f>
        <v>quads / year</v>
      </c>
      <c r="G165" s="1" t="s">
        <v>3666</v>
      </c>
      <c r="H165" s="1" t="s">
        <v>3274</v>
      </c>
      <c r="I165" s="1" t="s">
        <v>3275</v>
      </c>
    </row>
    <row r="166" spans="1:10">
      <c r="A166" s="2" t="s">
        <v>2414</v>
      </c>
      <c r="B166" s="2" t="s">
        <v>2866</v>
      </c>
      <c r="C166" s="43">
        <v>0</v>
      </c>
      <c r="D166" s="1" t="s">
        <v>63</v>
      </c>
      <c r="E166" s="1" t="s">
        <v>64</v>
      </c>
      <c r="F166" s="1" t="str">
        <f>UnitControlCenter!$B$31</f>
        <v>thousand BTU / 2023 dollar</v>
      </c>
      <c r="G166" s="1" t="s">
        <v>2821</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2631</v>
      </c>
      <c r="C174" s="43">
        <v>1</v>
      </c>
      <c r="D174" s="1" t="s">
        <v>63</v>
      </c>
      <c r="E174" s="1" t="s">
        <v>64</v>
      </c>
      <c r="F174" s="1" t="str">
        <f>UnitControlCenter!$B$35</f>
        <v>million gallons / year</v>
      </c>
      <c r="G174" s="1" t="s">
        <v>2635</v>
      </c>
    </row>
    <row r="175" spans="1:10" ht="30">
      <c r="A175" s="2" t="s">
        <v>2414</v>
      </c>
      <c r="B175" s="2" t="s">
        <v>2632</v>
      </c>
      <c r="C175" s="43">
        <v>1</v>
      </c>
      <c r="D175" s="1" t="s">
        <v>63</v>
      </c>
      <c r="E175" s="1" t="s">
        <v>64</v>
      </c>
      <c r="F175" s="1" t="str">
        <f>UnitControlCenter!$B$32</f>
        <v>millions of short tons / year</v>
      </c>
      <c r="G175" s="1" t="s">
        <v>2636</v>
      </c>
    </row>
    <row r="176" spans="1:10" ht="15.75" thickBot="1">
      <c r="A176" s="192" t="s">
        <v>2414</v>
      </c>
      <c r="B176" s="192" t="s">
        <v>2633</v>
      </c>
      <c r="C176" s="199">
        <v>1</v>
      </c>
      <c r="D176" s="193" t="s">
        <v>63</v>
      </c>
      <c r="E176" s="193" t="s">
        <v>64</v>
      </c>
      <c r="F176" s="193" t="str">
        <f>UnitControlCenter!$B$6</f>
        <v>thousand metric tons / year</v>
      </c>
      <c r="G176" s="193" t="s">
        <v>2637</v>
      </c>
      <c r="H176" s="193"/>
      <c r="I176" s="193"/>
      <c r="J176" s="193"/>
    </row>
    <row r="177" spans="1:10" ht="60">
      <c r="A177" s="2" t="s">
        <v>3343</v>
      </c>
      <c r="B177" s="2" t="s">
        <v>3371</v>
      </c>
      <c r="C177" s="43">
        <v>1</v>
      </c>
      <c r="D177" s="1" t="s">
        <v>65</v>
      </c>
      <c r="E177" s="1" t="s">
        <v>66</v>
      </c>
      <c r="F177" s="1" t="str">
        <f>UnitControlCenter!$B$36</f>
        <v>trillion BTU / year</v>
      </c>
      <c r="G177" s="1" t="s">
        <v>2642</v>
      </c>
      <c r="H177" s="1" t="s">
        <v>2643</v>
      </c>
      <c r="I177" s="1" t="s">
        <v>2644</v>
      </c>
    </row>
    <row r="178" spans="1:10" ht="60">
      <c r="A178" s="2" t="s">
        <v>3343</v>
      </c>
      <c r="B178" s="2" t="s">
        <v>3372</v>
      </c>
      <c r="C178" s="43">
        <v>1</v>
      </c>
      <c r="D178" s="1" t="s">
        <v>65</v>
      </c>
      <c r="E178" s="1" t="s">
        <v>66</v>
      </c>
      <c r="F178" s="1" t="str">
        <f>UnitControlCenter!$B$36</f>
        <v>trillion BTU / year</v>
      </c>
      <c r="G178" s="1" t="s">
        <v>2645</v>
      </c>
      <c r="H178" s="1" t="s">
        <v>2643</v>
      </c>
      <c r="I178" s="1" t="s">
        <v>2644</v>
      </c>
    </row>
    <row r="179" spans="1:10" ht="60">
      <c r="A179" s="2" t="s">
        <v>3343</v>
      </c>
      <c r="B179" s="2" t="s">
        <v>3373</v>
      </c>
      <c r="C179" s="43">
        <v>1</v>
      </c>
      <c r="D179" s="1" t="s">
        <v>65</v>
      </c>
      <c r="E179" s="1" t="s">
        <v>66</v>
      </c>
      <c r="F179" s="1" t="str">
        <f>UnitControlCenter!$B$9</f>
        <v>billion 2023 dollars / year</v>
      </c>
      <c r="G179" s="1" t="s">
        <v>2646</v>
      </c>
      <c r="H179" s="1" t="s">
        <v>2643</v>
      </c>
      <c r="I179" s="1" t="s">
        <v>2644</v>
      </c>
    </row>
    <row r="180" spans="1:10" ht="75">
      <c r="A180" s="2" t="s">
        <v>3343</v>
      </c>
      <c r="B180" s="2" t="s">
        <v>3374</v>
      </c>
      <c r="C180" s="43">
        <v>1</v>
      </c>
      <c r="D180" s="1" t="s">
        <v>65</v>
      </c>
      <c r="E180" s="1" t="s">
        <v>66</v>
      </c>
      <c r="F180" s="1" t="str">
        <f>UnitControlCenter!$B$9</f>
        <v>billion 2023 dollars / year</v>
      </c>
      <c r="G180" s="1" t="s">
        <v>2647</v>
      </c>
      <c r="H180" s="1" t="s">
        <v>2643</v>
      </c>
      <c r="I180" s="1" t="s">
        <v>2644</v>
      </c>
    </row>
    <row r="181" spans="1:10" ht="60">
      <c r="A181" s="2" t="s">
        <v>3343</v>
      </c>
      <c r="B181" s="2" t="s">
        <v>3375</v>
      </c>
      <c r="C181" s="43">
        <v>1</v>
      </c>
      <c r="D181" s="1" t="s">
        <v>65</v>
      </c>
      <c r="E181" s="1" t="s">
        <v>66</v>
      </c>
      <c r="F181" s="1" t="str">
        <f>UnitControlCenter!B3</f>
        <v>million metric tons / year</v>
      </c>
      <c r="G181" s="1" t="s">
        <v>2889</v>
      </c>
      <c r="H181" s="1" t="s">
        <v>2887</v>
      </c>
      <c r="I181" s="1" t="s">
        <v>2888</v>
      </c>
    </row>
    <row r="182" spans="1:10" ht="60">
      <c r="A182" s="2" t="s">
        <v>3343</v>
      </c>
      <c r="B182" s="2" t="s">
        <v>3376</v>
      </c>
      <c r="C182" s="43">
        <v>1</v>
      </c>
      <c r="D182" s="1" t="s">
        <v>65</v>
      </c>
      <c r="E182" s="1" t="s">
        <v>66</v>
      </c>
      <c r="F182" s="1" t="str">
        <f>UnitControlCenter!B3</f>
        <v>million metric tons / year</v>
      </c>
      <c r="G182" s="1" t="s">
        <v>2890</v>
      </c>
      <c r="H182" s="1" t="s">
        <v>2887</v>
      </c>
      <c r="I182" s="1" t="s">
        <v>2888</v>
      </c>
    </row>
    <row r="183" spans="1:10" ht="60">
      <c r="A183" s="2" t="s">
        <v>3343</v>
      </c>
      <c r="B183" s="2" t="s">
        <v>3377</v>
      </c>
      <c r="C183" s="43">
        <v>1</v>
      </c>
      <c r="D183" s="1" t="s">
        <v>65</v>
      </c>
      <c r="E183" s="1" t="s">
        <v>66</v>
      </c>
      <c r="F183" s="1" t="str">
        <f>UnitControlCenter!$B$36</f>
        <v>trillion BTU / year</v>
      </c>
      <c r="G183" s="1" t="s">
        <v>2724</v>
      </c>
      <c r="H183" s="1" t="s">
        <v>2719</v>
      </c>
      <c r="I183" s="1" t="s">
        <v>2720</v>
      </c>
    </row>
    <row r="184" spans="1:10" ht="75">
      <c r="A184" s="2" t="s">
        <v>3343</v>
      </c>
      <c r="B184" s="2" t="s">
        <v>3378</v>
      </c>
      <c r="C184" s="43">
        <v>1</v>
      </c>
      <c r="D184" s="1" t="s">
        <v>65</v>
      </c>
      <c r="E184" s="1" t="s">
        <v>66</v>
      </c>
      <c r="F184" s="1" t="str">
        <f>UnitControlCenter!$B$36</f>
        <v>trillion BTU / year</v>
      </c>
      <c r="G184" s="1" t="s">
        <v>2725</v>
      </c>
      <c r="H184" s="1" t="s">
        <v>2719</v>
      </c>
      <c r="I184" s="1" t="s">
        <v>2721</v>
      </c>
    </row>
    <row r="185" spans="1:10" ht="75">
      <c r="A185" s="2" t="s">
        <v>3343</v>
      </c>
      <c r="B185" s="2" t="s">
        <v>3379</v>
      </c>
      <c r="C185" s="43">
        <v>1</v>
      </c>
      <c r="D185" s="1" t="s">
        <v>65</v>
      </c>
      <c r="E185" s="1" t="s">
        <v>66</v>
      </c>
      <c r="F185" s="1" t="str">
        <f>UnitControlCenter!$B$9</f>
        <v>billion 2023 dollars / year</v>
      </c>
      <c r="G185" s="1" t="s">
        <v>2726</v>
      </c>
      <c r="H185" s="1" t="s">
        <v>2719</v>
      </c>
      <c r="I185" s="1" t="s">
        <v>2722</v>
      </c>
    </row>
    <row r="186" spans="1:10" ht="90">
      <c r="A186" s="2" t="s">
        <v>3343</v>
      </c>
      <c r="B186" s="2" t="s">
        <v>3380</v>
      </c>
      <c r="C186" s="43">
        <v>1</v>
      </c>
      <c r="D186" s="1" t="s">
        <v>65</v>
      </c>
      <c r="E186" s="1" t="s">
        <v>66</v>
      </c>
      <c r="F186" s="1" t="str">
        <f>UnitControlCenter!$B$9</f>
        <v>billion 2023 dollars / year</v>
      </c>
      <c r="G186" s="1" t="s">
        <v>2727</v>
      </c>
      <c r="H186" s="1" t="s">
        <v>2719</v>
      </c>
      <c r="I186" s="1" t="s">
        <v>2723</v>
      </c>
    </row>
    <row r="187" spans="1:10" ht="105">
      <c r="A187" s="2" t="s">
        <v>3343</v>
      </c>
      <c r="B187" s="2" t="s">
        <v>3381</v>
      </c>
      <c r="C187" s="43">
        <v>1</v>
      </c>
      <c r="D187" s="1" t="s">
        <v>65</v>
      </c>
      <c r="E187" s="1" t="s">
        <v>66</v>
      </c>
      <c r="F187" s="1" t="str">
        <f>UnitControlCenter!$B$30</f>
        <v>quads / year</v>
      </c>
      <c r="G187" s="1" t="s">
        <v>2752</v>
      </c>
      <c r="H187" s="1" t="s">
        <v>2754</v>
      </c>
      <c r="I187" s="1" t="s">
        <v>2755</v>
      </c>
    </row>
    <row r="188" spans="1:10" ht="120">
      <c r="A188" s="2" t="s">
        <v>3343</v>
      </c>
      <c r="B188" s="2" t="s">
        <v>3382</v>
      </c>
      <c r="C188" s="43">
        <v>1</v>
      </c>
      <c r="D188" s="1" t="s">
        <v>65</v>
      </c>
      <c r="E188" s="1" t="s">
        <v>66</v>
      </c>
      <c r="F188" s="1" t="str">
        <f>UnitControlCenter!$B$30</f>
        <v>quads / year</v>
      </c>
      <c r="G188" s="1" t="s">
        <v>2753</v>
      </c>
      <c r="H188" s="1" t="s">
        <v>2754</v>
      </c>
      <c r="I188" s="1" t="s">
        <v>2755</v>
      </c>
    </row>
    <row r="189" spans="1:10" ht="105">
      <c r="A189" s="2" t="s">
        <v>3343</v>
      </c>
      <c r="B189" s="2" t="s">
        <v>3712</v>
      </c>
      <c r="C189" s="43">
        <v>1</v>
      </c>
      <c r="D189" s="1" t="s">
        <v>65</v>
      </c>
      <c r="E189" s="1" t="s">
        <v>66</v>
      </c>
      <c r="F189" s="1" t="s">
        <v>352</v>
      </c>
      <c r="G189" s="1" t="s">
        <v>3755</v>
      </c>
      <c r="H189" s="1" t="s">
        <v>3757</v>
      </c>
      <c r="I189" s="1" t="s">
        <v>3713</v>
      </c>
    </row>
    <row r="190" spans="1:10" ht="225">
      <c r="A190" s="2" t="s">
        <v>3343</v>
      </c>
      <c r="B190" s="2" t="s">
        <v>3390</v>
      </c>
      <c r="C190" s="43">
        <v>1</v>
      </c>
      <c r="D190" s="1" t="s">
        <v>65</v>
      </c>
      <c r="E190" s="1" t="s">
        <v>66</v>
      </c>
      <c r="F190" s="1" t="str">
        <f>UnitControlCenter!$B$10</f>
        <v>billion 2023 dollars</v>
      </c>
      <c r="G190" s="1" t="s">
        <v>3346</v>
      </c>
      <c r="H190" s="1" t="s">
        <v>3345</v>
      </c>
      <c r="I190" s="208" t="s">
        <v>3344</v>
      </c>
      <c r="J190" s="208"/>
    </row>
    <row r="191" spans="1:10" ht="255">
      <c r="A191" s="2" t="s">
        <v>3343</v>
      </c>
      <c r="B191" s="2" t="s">
        <v>3383</v>
      </c>
      <c r="C191" s="43">
        <v>1</v>
      </c>
      <c r="D191" s="1" t="s">
        <v>65</v>
      </c>
      <c r="E191" s="1" t="s">
        <v>66</v>
      </c>
      <c r="F191" s="1" t="str">
        <f>UnitControlCenter!$B$10</f>
        <v>billion 2023 dollars</v>
      </c>
      <c r="G191" s="1" t="s">
        <v>3354</v>
      </c>
      <c r="H191" s="1" t="s">
        <v>3345</v>
      </c>
      <c r="I191" s="208" t="s">
        <v>3347</v>
      </c>
      <c r="J191" s="208"/>
    </row>
    <row r="192" spans="1:10" ht="225">
      <c r="A192" s="2" t="s">
        <v>3343</v>
      </c>
      <c r="B192" s="2" t="s">
        <v>3384</v>
      </c>
      <c r="C192" s="43">
        <v>1</v>
      </c>
      <c r="D192" s="1" t="s">
        <v>65</v>
      </c>
      <c r="E192" s="1" t="s">
        <v>66</v>
      </c>
      <c r="F192" s="1" t="str">
        <f>UnitControlCenter!$B$10</f>
        <v>billion 2023 dollars</v>
      </c>
      <c r="G192" s="1" t="s">
        <v>3355</v>
      </c>
      <c r="H192" s="1" t="s">
        <v>3345</v>
      </c>
      <c r="I192" s="208" t="s">
        <v>3348</v>
      </c>
      <c r="J192" s="208"/>
    </row>
    <row r="193" spans="1:10" ht="255">
      <c r="A193" s="2" t="s">
        <v>3343</v>
      </c>
      <c r="B193" s="2" t="s">
        <v>3385</v>
      </c>
      <c r="C193" s="43">
        <v>1</v>
      </c>
      <c r="D193" s="1" t="s">
        <v>65</v>
      </c>
      <c r="E193" s="1" t="s">
        <v>66</v>
      </c>
      <c r="F193" s="1" t="str">
        <f>UnitControlCenter!$B$10</f>
        <v>billion 2023 dollars</v>
      </c>
      <c r="G193" s="1" t="s">
        <v>3356</v>
      </c>
      <c r="H193" s="1" t="s">
        <v>3345</v>
      </c>
      <c r="I193" s="208" t="s">
        <v>3349</v>
      </c>
      <c r="J193" s="208"/>
    </row>
    <row r="194" spans="1:10" ht="210">
      <c r="A194" s="2" t="s">
        <v>3343</v>
      </c>
      <c r="B194" s="2" t="s">
        <v>3386</v>
      </c>
      <c r="C194" s="43">
        <v>1</v>
      </c>
      <c r="D194" s="1" t="s">
        <v>65</v>
      </c>
      <c r="E194" s="1" t="s">
        <v>66</v>
      </c>
      <c r="F194" s="1" t="str">
        <f>UnitControlCenter!$B$10</f>
        <v>billion 2023 dollars</v>
      </c>
      <c r="G194" s="1" t="s">
        <v>3359</v>
      </c>
      <c r="H194" s="1" t="s">
        <v>3345</v>
      </c>
      <c r="I194" s="208" t="s">
        <v>3350</v>
      </c>
      <c r="J194" s="208"/>
    </row>
    <row r="195" spans="1:10" ht="240">
      <c r="A195" s="2" t="s">
        <v>3343</v>
      </c>
      <c r="B195" s="2" t="s">
        <v>3387</v>
      </c>
      <c r="C195" s="43">
        <v>1</v>
      </c>
      <c r="D195" s="1" t="s">
        <v>65</v>
      </c>
      <c r="E195" s="1" t="s">
        <v>66</v>
      </c>
      <c r="F195" s="1" t="str">
        <f>UnitControlCenter!$B$10</f>
        <v>billion 2023 dollars</v>
      </c>
      <c r="G195" s="1" t="s">
        <v>3360</v>
      </c>
      <c r="H195" s="1" t="s">
        <v>3345</v>
      </c>
      <c r="I195" s="208" t="s">
        <v>3351</v>
      </c>
      <c r="J195" s="208"/>
    </row>
    <row r="196" spans="1:10" ht="270">
      <c r="A196" s="2" t="s">
        <v>3343</v>
      </c>
      <c r="B196" s="2" t="s">
        <v>3388</v>
      </c>
      <c r="C196" s="43">
        <v>1</v>
      </c>
      <c r="D196" s="1" t="s">
        <v>65</v>
      </c>
      <c r="E196" s="1" t="s">
        <v>66</v>
      </c>
      <c r="F196" s="1" t="str">
        <f>UnitControlCenter!$B$10</f>
        <v>billion 2023 dollars</v>
      </c>
      <c r="G196" s="1" t="s">
        <v>3357</v>
      </c>
      <c r="H196" s="1" t="s">
        <v>3345</v>
      </c>
      <c r="I196" s="208" t="s">
        <v>3352</v>
      </c>
      <c r="J196" s="208"/>
    </row>
    <row r="197" spans="1:10" ht="315.75" thickBot="1">
      <c r="A197" s="192" t="s">
        <v>3343</v>
      </c>
      <c r="B197" s="192" t="s">
        <v>3389</v>
      </c>
      <c r="C197" s="199">
        <v>1</v>
      </c>
      <c r="D197" s="193" t="s">
        <v>65</v>
      </c>
      <c r="E197" s="193" t="s">
        <v>66</v>
      </c>
      <c r="F197" s="193" t="str">
        <f>UnitControlCenter!$B$10</f>
        <v>billion 2023 dollars</v>
      </c>
      <c r="G197" s="193" t="s">
        <v>3358</v>
      </c>
      <c r="H197" s="193" t="s">
        <v>3345</v>
      </c>
      <c r="I197" s="315" t="s">
        <v>3353</v>
      </c>
      <c r="J197" s="315"/>
    </row>
    <row r="198" spans="1:10" ht="75">
      <c r="A198" s="2" t="s">
        <v>2348</v>
      </c>
      <c r="B198" s="2" t="s">
        <v>93</v>
      </c>
      <c r="C198" s="43">
        <v>1</v>
      </c>
      <c r="D198" s="1" t="s">
        <v>65</v>
      </c>
      <c r="E198" s="1" t="s">
        <v>2354</v>
      </c>
      <c r="F198" s="1" t="str">
        <f>UnitControlCenter!$B$22</f>
        <v>2023 dollars / megawatt-hour (MWh)</v>
      </c>
      <c r="G198" s="1" t="s">
        <v>3299</v>
      </c>
      <c r="H198" s="1" t="s">
        <v>3298</v>
      </c>
      <c r="I198" s="1" t="s">
        <v>3659</v>
      </c>
    </row>
    <row r="199" spans="1:10" ht="45">
      <c r="A199" s="2" t="s">
        <v>2348</v>
      </c>
      <c r="B199" s="2" t="s">
        <v>446</v>
      </c>
      <c r="C199" s="43">
        <v>1</v>
      </c>
      <c r="D199" s="1" t="s">
        <v>65</v>
      </c>
      <c r="E199" s="1" t="s">
        <v>2354</v>
      </c>
      <c r="F199" s="1" t="str">
        <f>UnitControlCenter!$B$37</f>
        <v>2023 dollars / short ton</v>
      </c>
      <c r="G199" s="1" t="s">
        <v>2655</v>
      </c>
      <c r="H199" s="1" t="s">
        <v>2656</v>
      </c>
      <c r="I199" s="1" t="s">
        <v>2657</v>
      </c>
    </row>
    <row r="200" spans="1:10">
      <c r="A200" s="2" t="s">
        <v>2348</v>
      </c>
      <c r="B200" s="2" t="s">
        <v>443</v>
      </c>
      <c r="C200" s="43">
        <v>1</v>
      </c>
      <c r="D200" s="1" t="s">
        <v>65</v>
      </c>
      <c r="E200" s="1" t="s">
        <v>2354</v>
      </c>
      <c r="F200" s="1" t="str">
        <f>UnitControlCenter!$B$37</f>
        <v>2023 dollars / short ton</v>
      </c>
      <c r="G200" s="1" t="s">
        <v>2367</v>
      </c>
      <c r="H200" s="1" t="s">
        <v>341</v>
      </c>
      <c r="I200" s="1" t="s">
        <v>2542</v>
      </c>
    </row>
    <row r="201" spans="1:10" ht="90">
      <c r="A201" s="2" t="s">
        <v>2348</v>
      </c>
      <c r="B201" s="2" t="s">
        <v>87</v>
      </c>
      <c r="C201" s="43">
        <v>1</v>
      </c>
      <c r="D201" s="1" t="s">
        <v>65</v>
      </c>
      <c r="E201" s="1" t="s">
        <v>2354</v>
      </c>
      <c r="F201" s="1" t="str">
        <f>UnitControlCenter!$B$38</f>
        <v>2023 dollars / thousand cubic feet</v>
      </c>
      <c r="G201" s="1" t="s">
        <v>3301</v>
      </c>
      <c r="H201" s="1" t="s">
        <v>3300</v>
      </c>
      <c r="I201" s="1" t="s">
        <v>3660</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2650</v>
      </c>
      <c r="H203" s="1" t="s">
        <v>2648</v>
      </c>
      <c r="I203" s="1" t="s">
        <v>2649</v>
      </c>
    </row>
    <row r="204" spans="1:10" ht="60">
      <c r="A204" s="2" t="s">
        <v>2348</v>
      </c>
      <c r="B204" s="2" t="s">
        <v>92</v>
      </c>
      <c r="C204" s="43">
        <v>1</v>
      </c>
      <c r="D204" s="1" t="s">
        <v>65</v>
      </c>
      <c r="E204" s="1" t="s">
        <v>2354</v>
      </c>
      <c r="F204" s="1" t="str">
        <f>UnitControlCenter!$B$37</f>
        <v>2023 dollars / short ton</v>
      </c>
      <c r="G204" s="1" t="s">
        <v>2651</v>
      </c>
      <c r="H204" s="1" t="s">
        <v>2652</v>
      </c>
      <c r="I204" s="1" t="s">
        <v>2653</v>
      </c>
    </row>
    <row r="205" spans="1:10" ht="60">
      <c r="A205" s="2" t="s">
        <v>2348</v>
      </c>
      <c r="B205" s="2" t="s">
        <v>2592</v>
      </c>
      <c r="C205" s="43">
        <v>1</v>
      </c>
      <c r="D205" s="1" t="s">
        <v>65</v>
      </c>
      <c r="E205" s="1" t="s">
        <v>2354</v>
      </c>
      <c r="F205" s="1" t="str">
        <f>UnitControlCenter!$B$40</f>
        <v>2023 dollars / barrel of oil</v>
      </c>
      <c r="G205" s="1" t="s">
        <v>2716</v>
      </c>
      <c r="H205" s="1" t="s">
        <v>2717</v>
      </c>
      <c r="I205" s="1" t="s">
        <v>2718</v>
      </c>
    </row>
    <row r="206" spans="1:10" ht="60">
      <c r="A206" s="2" t="s">
        <v>2348</v>
      </c>
      <c r="B206" s="2" t="s">
        <v>2654</v>
      </c>
      <c r="C206" s="43">
        <v>1</v>
      </c>
      <c r="D206" s="1" t="s">
        <v>65</v>
      </c>
      <c r="E206" s="1" t="s">
        <v>2354</v>
      </c>
      <c r="F206" s="1" t="str">
        <f>UnitControlCenter!$B$39</f>
        <v>2023 dollars / gallon</v>
      </c>
      <c r="G206" s="1" t="s">
        <v>2658</v>
      </c>
      <c r="H206" s="1" t="s">
        <v>2366</v>
      </c>
      <c r="I206" s="1" t="s">
        <v>2588</v>
      </c>
    </row>
    <row r="207" spans="1:10" ht="30.75" thickBot="1">
      <c r="A207" s="192" t="s">
        <v>2348</v>
      </c>
      <c r="B207" s="192" t="s">
        <v>2472</v>
      </c>
      <c r="C207" s="199">
        <v>1</v>
      </c>
      <c r="D207" s="193" t="s">
        <v>65</v>
      </c>
      <c r="E207" s="193" t="s">
        <v>2354</v>
      </c>
      <c r="F207" s="193" t="str">
        <f>UnitControlCenter!$B$41</f>
        <v>2023 dollars / kg</v>
      </c>
      <c r="G207" s="193" t="s">
        <v>2760</v>
      </c>
      <c r="H207" s="193" t="s">
        <v>2761</v>
      </c>
      <c r="I207" s="193" t="s">
        <v>2762</v>
      </c>
      <c r="J207" s="193"/>
    </row>
    <row r="208" spans="1:10">
      <c r="A208" s="2" t="s">
        <v>2349</v>
      </c>
      <c r="B208" s="2" t="s">
        <v>3482</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2549</v>
      </c>
    </row>
    <row r="210" spans="1:10" ht="30">
      <c r="A210" s="2" t="s">
        <v>2349</v>
      </c>
      <c r="B210" s="2" t="s">
        <v>2351</v>
      </c>
      <c r="C210" s="43">
        <v>1</v>
      </c>
      <c r="D210" s="1" t="s">
        <v>63</v>
      </c>
      <c r="E210" s="1" t="s">
        <v>64</v>
      </c>
      <c r="F210" s="1" t="str">
        <f>UnitControlCenter!$B$45</f>
        <v>million 2023 dollars / megawatt (MW)</v>
      </c>
      <c r="G210" s="1" t="s">
        <v>2371</v>
      </c>
    </row>
    <row r="211" spans="1:10" ht="30">
      <c r="A211" s="2" t="s">
        <v>2349</v>
      </c>
      <c r="B211" s="2" t="s">
        <v>2352</v>
      </c>
      <c r="C211" s="43">
        <v>1</v>
      </c>
      <c r="D211" s="1" t="s">
        <v>63</v>
      </c>
      <c r="E211" s="1" t="s">
        <v>64</v>
      </c>
      <c r="F211" s="1" t="str">
        <f>UnitControlCenter!$B$45</f>
        <v>million 2023 dollars / megawatt (MW)</v>
      </c>
      <c r="G211" s="1" t="s">
        <v>2372</v>
      </c>
    </row>
    <row r="212" spans="1:10" ht="30">
      <c r="A212" s="2" t="s">
        <v>2349</v>
      </c>
      <c r="B212" s="2" t="s">
        <v>2353</v>
      </c>
      <c r="C212" s="43">
        <v>1</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tabSelected="1" topLeftCell="A31" workbookViewId="0">
      <selection activeCell="B8" sqref="B8"/>
    </sheetView>
    <sheetView workbookViewId="1"/>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3807</v>
      </c>
      <c r="B6" s="171" t="s">
        <v>3806</v>
      </c>
      <c r="C6" s="467"/>
      <c r="D6" s="465" t="s">
        <v>3800</v>
      </c>
    </row>
    <row r="7" spans="1:5">
      <c r="A7" t="s">
        <v>3804</v>
      </c>
      <c r="B7" s="171" t="s">
        <v>3803</v>
      </c>
      <c r="C7" s="464"/>
      <c r="D7" s="463" t="s">
        <v>3801</v>
      </c>
    </row>
    <row r="8" spans="1:5">
      <c r="A8" t="s">
        <v>3805</v>
      </c>
      <c r="B8" s="20">
        <v>6699</v>
      </c>
      <c r="C8" s="466"/>
      <c r="D8" s="463" t="s">
        <v>3802</v>
      </c>
    </row>
    <row r="9" spans="1:5">
      <c r="A9" t="s">
        <v>3807</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3808</v>
      </c>
    </row>
    <row r="49" spans="1:4">
      <c r="A49" t="s">
        <v>2547</v>
      </c>
      <c r="B49" s="20" t="s">
        <v>2541</v>
      </c>
      <c r="C49" s="185"/>
      <c r="D49" t="s">
        <v>3809</v>
      </c>
    </row>
    <row r="50" spans="1:4">
      <c r="A50" t="s">
        <v>2526</v>
      </c>
      <c r="B50" s="20" t="s">
        <v>2542</v>
      </c>
      <c r="C50" s="180"/>
      <c r="D50" t="s">
        <v>3810</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 workbookViewId="1"/>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3780</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 workbookViewId="1"/>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3778</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 workbookViewId="1"/>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 workbookViewId="1"/>
  </sheetViews>
  <sheetFormatPr defaultRowHeight="15"/>
  <sheetData>
    <row r="1" spans="1:35">
      <c r="A1" t="s">
        <v>3743</v>
      </c>
    </row>
    <row r="2" spans="1:35">
      <c r="A2" t="s">
        <v>3744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3759</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3760</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3761</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3762</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3763</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3764</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3765</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3766</v>
      </c>
    </row>
    <row r="18" spans="1:1">
      <c r="A18" t="s">
        <v>3767</v>
      </c>
    </row>
    <row r="19" spans="1:1">
      <c r="A19" t="s">
        <v>3768</v>
      </c>
    </row>
    <row r="20" spans="1:1">
      <c r="A20" t="s">
        <v>3769</v>
      </c>
    </row>
    <row r="21" spans="1:1">
      <c r="A21" t="s">
        <v>3750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 workbookViewId="1"/>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9" t="s">
        <v>476</v>
      </c>
      <c r="B2" s="409"/>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10" t="s">
        <v>479</v>
      </c>
      <c r="B6" s="267" t="s">
        <v>480</v>
      </c>
      <c r="C6" s="267" t="s">
        <v>481</v>
      </c>
      <c r="D6" s="267" t="s">
        <v>482</v>
      </c>
      <c r="E6" s="267" t="s">
        <v>483</v>
      </c>
      <c r="F6" s="267" t="s">
        <v>484</v>
      </c>
      <c r="G6" s="267" t="s">
        <v>485</v>
      </c>
      <c r="H6" s="267" t="s">
        <v>486</v>
      </c>
    </row>
    <row r="7" spans="1:8" ht="15.75" thickBot="1">
      <c r="A7" s="411"/>
      <c r="B7" s="412" t="s">
        <v>487</v>
      </c>
      <c r="C7" s="413"/>
      <c r="D7" s="413"/>
      <c r="E7" s="413"/>
      <c r="F7" s="413"/>
      <c r="G7" s="413"/>
      <c r="H7" s="414"/>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15" t="s">
        <v>537</v>
      </c>
      <c r="B69" s="416"/>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17" t="s">
        <v>479</v>
      </c>
      <c r="B72" s="420" t="s">
        <v>539</v>
      </c>
      <c r="C72" s="421"/>
      <c r="D72" s="420" t="s">
        <v>540</v>
      </c>
      <c r="E72" s="422"/>
      <c r="F72" s="423"/>
      <c r="G72" s="420" t="s">
        <v>541</v>
      </c>
      <c r="H72" s="424"/>
      <c r="I72" s="424"/>
      <c r="J72" s="421"/>
    </row>
    <row r="73" spans="1:10">
      <c r="A73" s="418"/>
      <c r="B73" s="425" t="s">
        <v>542</v>
      </c>
      <c r="C73" s="426"/>
      <c r="D73" s="429" t="s">
        <v>543</v>
      </c>
      <c r="E73" s="425" t="s">
        <v>481</v>
      </c>
      <c r="F73" s="426" t="s">
        <v>482</v>
      </c>
      <c r="G73" s="429" t="s">
        <v>544</v>
      </c>
      <c r="H73" s="429" t="s">
        <v>481</v>
      </c>
      <c r="I73" s="429" t="s">
        <v>482</v>
      </c>
      <c r="J73" s="263" t="s">
        <v>480</v>
      </c>
    </row>
    <row r="74" spans="1:10">
      <c r="A74" s="418"/>
      <c r="B74" s="427"/>
      <c r="C74" s="428"/>
      <c r="D74" s="430"/>
      <c r="E74" s="427"/>
      <c r="F74" s="428"/>
      <c r="G74" s="431"/>
      <c r="H74" s="430"/>
      <c r="I74" s="430"/>
      <c r="J74" s="263" t="s">
        <v>545</v>
      </c>
    </row>
    <row r="75" spans="1:10" ht="15.75" thickBot="1">
      <c r="A75" s="419"/>
      <c r="B75" s="266" t="s">
        <v>546</v>
      </c>
      <c r="C75" s="55" t="s">
        <v>547</v>
      </c>
      <c r="D75" s="55" t="s">
        <v>548</v>
      </c>
      <c r="E75" s="437" t="s">
        <v>549</v>
      </c>
      <c r="F75" s="438"/>
      <c r="G75" s="437" t="s">
        <v>487</v>
      </c>
      <c r="H75" s="435"/>
      <c r="I75" s="435"/>
      <c r="J75" s="436"/>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9" t="s">
        <v>612</v>
      </c>
      <c r="B410" s="409"/>
      <c r="C410" s="409"/>
      <c r="D410" s="409"/>
      <c r="E410" s="409"/>
      <c r="F410" s="409"/>
      <c r="G410" s="409"/>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2" t="s">
        <v>487</v>
      </c>
      <c r="C415" s="432"/>
      <c r="D415" s="433"/>
      <c r="E415" s="434" t="s">
        <v>620</v>
      </c>
      <c r="F415" s="432"/>
      <c r="G415" s="433"/>
      <c r="H415" s="434" t="s">
        <v>487</v>
      </c>
      <c r="I415" s="435"/>
      <c r="J415" s="435"/>
      <c r="K415" s="435"/>
      <c r="L415" s="435"/>
      <c r="M415" s="436"/>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9" t="s">
        <v>665</v>
      </c>
      <c r="B467" s="439"/>
      <c r="C467" s="439"/>
      <c r="D467" s="439"/>
      <c r="E467" s="439"/>
      <c r="F467" s="439"/>
      <c r="G467" s="439"/>
      <c r="H467" s="439"/>
      <c r="I467" s="439"/>
      <c r="J467" s="439"/>
      <c r="K467" s="439"/>
      <c r="L467" s="439"/>
      <c r="M467" s="439"/>
      <c r="N467" s="439"/>
      <c r="O467" s="439"/>
      <c r="P467" s="439"/>
      <c r="Q467" s="439"/>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4"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55"/>
      <c r="B472" s="434" t="s">
        <v>3128</v>
      </c>
      <c r="C472" s="432"/>
      <c r="D472" s="432"/>
      <c r="E472" s="432"/>
      <c r="F472" s="432"/>
      <c r="G472" s="432"/>
      <c r="H472" s="432"/>
      <c r="I472" s="432"/>
      <c r="J472" s="432"/>
      <c r="K472" s="432"/>
      <c r="L472" s="432"/>
      <c r="M472" s="432"/>
      <c r="N472" s="432"/>
      <c r="O472" s="432"/>
      <c r="P472" s="432"/>
      <c r="Q472" s="432"/>
      <c r="R472" s="433"/>
      <c r="S472" s="264"/>
      <c r="T472" s="264"/>
      <c r="U472" s="440" t="s">
        <v>700</v>
      </c>
      <c r="V472" s="441"/>
      <c r="W472" s="434" t="s">
        <v>3128</v>
      </c>
      <c r="X472" s="432"/>
      <c r="Y472" s="432"/>
      <c r="Z472" s="432"/>
      <c r="AA472" s="432"/>
      <c r="AB472" s="432"/>
      <c r="AC472" s="433"/>
      <c r="AD472" s="264"/>
      <c r="AE472" s="264"/>
      <c r="AF472" s="440" t="s">
        <v>700</v>
      </c>
      <c r="AG472" s="441"/>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40" t="s">
        <v>700</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2" t="s">
        <v>487</v>
      </c>
      <c r="C519" s="432"/>
      <c r="D519" s="432"/>
      <c r="E519" s="432"/>
      <c r="F519" s="432"/>
      <c r="G519" s="433"/>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49" t="s">
        <v>479</v>
      </c>
      <c r="B605" s="72" t="s">
        <v>768</v>
      </c>
      <c r="C605" s="72" t="s">
        <v>769</v>
      </c>
      <c r="D605" s="72" t="s">
        <v>770</v>
      </c>
      <c r="E605" s="72" t="s">
        <v>618</v>
      </c>
      <c r="F605" s="72" t="s">
        <v>484</v>
      </c>
      <c r="G605" s="72" t="s">
        <v>485</v>
      </c>
    </row>
    <row r="606" spans="1:7" ht="15.75" thickBot="1">
      <c r="A606" s="450"/>
      <c r="B606" s="451" t="s">
        <v>487</v>
      </c>
      <c r="C606" s="452"/>
      <c r="D606" s="452"/>
      <c r="E606" s="452"/>
      <c r="F606" s="452"/>
      <c r="G606" s="453"/>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6" t="s">
        <v>794</v>
      </c>
      <c r="B633" s="456"/>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4" t="s">
        <v>795</v>
      </c>
      <c r="B637" s="249" t="s">
        <v>796</v>
      </c>
      <c r="C637" s="250" t="s">
        <v>481</v>
      </c>
      <c r="D637" s="250" t="s">
        <v>482</v>
      </c>
      <c r="E637" s="250" t="s">
        <v>618</v>
      </c>
      <c r="F637" s="251" t="s">
        <v>484</v>
      </c>
      <c r="G637" s="252" t="s">
        <v>485</v>
      </c>
      <c r="H637" s="251" t="s">
        <v>619</v>
      </c>
    </row>
    <row r="638" spans="1:8" ht="15.75" thickBot="1">
      <c r="A638" s="445"/>
      <c r="B638" s="446" t="s">
        <v>487</v>
      </c>
      <c r="C638" s="447"/>
      <c r="D638" s="447"/>
      <c r="E638" s="447"/>
      <c r="F638" s="447"/>
      <c r="G638" s="447"/>
      <c r="H638" s="448"/>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7" t="s">
        <v>11</v>
      </c>
      <c r="B1" s="457"/>
      <c r="C1" s="457"/>
      <c r="D1" s="457"/>
      <c r="E1" s="457"/>
    </row>
    <row r="2" spans="1:5">
      <c r="A2" s="458" t="s">
        <v>153</v>
      </c>
      <c r="B2" s="458"/>
      <c r="C2" s="458"/>
      <c r="D2" s="458"/>
      <c r="E2" s="458"/>
    </row>
    <row r="19" spans="1:5">
      <c r="A19" t="s">
        <v>154</v>
      </c>
    </row>
    <row r="20" spans="1:5">
      <c r="A20">
        <v>155400</v>
      </c>
      <c r="B20" t="s">
        <v>155</v>
      </c>
    </row>
    <row r="21" spans="1:5">
      <c r="A21" s="458" t="s">
        <v>156</v>
      </c>
      <c r="B21" s="458"/>
      <c r="C21" s="458"/>
      <c r="D21" s="458"/>
      <c r="E21" s="458"/>
    </row>
    <row r="38" spans="1:5">
      <c r="A38" t="s">
        <v>154</v>
      </c>
    </row>
    <row r="39" spans="1:5">
      <c r="A39">
        <v>100800</v>
      </c>
      <c r="B39" t="s">
        <v>155</v>
      </c>
    </row>
    <row r="40" spans="1:5">
      <c r="A40" s="458" t="s">
        <v>157</v>
      </c>
      <c r="B40" s="458"/>
      <c r="C40" s="458"/>
      <c r="D40" s="458"/>
      <c r="E40" s="458"/>
    </row>
    <row r="57" spans="1:5" ht="15.75" thickBot="1">
      <c r="A57" t="s">
        <v>154</v>
      </c>
    </row>
    <row r="58" spans="1:5" ht="15.75" thickBot="1">
      <c r="A58" s="7">
        <v>194000</v>
      </c>
      <c r="B58" t="s">
        <v>158</v>
      </c>
    </row>
    <row r="60" spans="1:5">
      <c r="A60" s="457" t="s">
        <v>159</v>
      </c>
      <c r="B60" s="457"/>
      <c r="C60" s="457"/>
      <c r="D60" s="457"/>
      <c r="E60" s="457"/>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57" t="s">
        <v>160</v>
      </c>
      <c r="B89" s="457"/>
      <c r="C89" s="457"/>
      <c r="D89" s="457"/>
      <c r="E89" s="457"/>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57" t="s">
        <v>161</v>
      </c>
      <c r="B98" s="457"/>
      <c r="C98" s="457"/>
      <c r="D98" s="457"/>
      <c r="E98" s="457"/>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57" t="s">
        <v>163</v>
      </c>
      <c r="B109" s="457"/>
      <c r="C109" s="457"/>
      <c r="D109" s="457"/>
      <c r="E109" s="457"/>
    </row>
    <row r="110" spans="1:5" ht="15.75" thickBot="1"/>
    <row r="111" spans="1:5" ht="15.75" thickBot="1">
      <c r="A111" s="12">
        <f>A122</f>
        <v>0.20481927710843381</v>
      </c>
      <c r="B111" t="s">
        <v>383</v>
      </c>
    </row>
    <row r="113" spans="1:12">
      <c r="A113" s="457" t="s">
        <v>162</v>
      </c>
      <c r="B113" s="457"/>
      <c r="C113" s="457"/>
      <c r="D113" s="457"/>
      <c r="E113" s="457"/>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57" t="s">
        <v>384</v>
      </c>
      <c r="B124" s="457"/>
      <c r="C124" s="457"/>
      <c r="D124" s="457"/>
      <c r="E124" s="457"/>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57" t="s">
        <v>100</v>
      </c>
      <c r="B134" s="457"/>
      <c r="C134" s="457"/>
      <c r="D134" s="457"/>
      <c r="E134" s="457"/>
    </row>
    <row r="135" spans="1:12">
      <c r="A135" s="19" t="s">
        <v>401</v>
      </c>
      <c r="B135" s="20"/>
      <c r="C135" s="20"/>
      <c r="D135" s="20"/>
      <c r="E135" s="20"/>
      <c r="F135" s="20"/>
      <c r="G135" s="20"/>
    </row>
    <row r="136" spans="1:12" ht="15.75">
      <c r="A136" s="21"/>
      <c r="B136" s="460" t="s">
        <v>402</v>
      </c>
      <c r="C136" s="461"/>
      <c r="D136" s="461"/>
      <c r="E136" s="462"/>
      <c r="F136" s="20"/>
      <c r="G136" s="20"/>
    </row>
    <row r="137" spans="1:12" ht="15.75">
      <c r="A137" s="22"/>
      <c r="B137" s="460" t="s">
        <v>403</v>
      </c>
      <c r="C137" s="462"/>
      <c r="D137" s="460" t="s">
        <v>404</v>
      </c>
      <c r="E137" s="462"/>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7" t="s">
        <v>166</v>
      </c>
      <c r="B165" s="457"/>
      <c r="C165" s="457"/>
      <c r="D165" s="457"/>
      <c r="E165" s="457"/>
    </row>
    <row r="166" spans="1:7" ht="15.75" thickBot="1">
      <c r="A166" t="s">
        <v>167</v>
      </c>
      <c r="B166" s="13">
        <v>0.4</v>
      </c>
    </row>
    <row r="167" spans="1:7" ht="15.75" thickBot="1">
      <c r="A167" t="s">
        <v>168</v>
      </c>
      <c r="B167" s="37">
        <f>(1+B166)^(1/(2020-2010))-1</f>
        <v>3.4219694129380196E-2</v>
      </c>
    </row>
    <row r="168" spans="1:7">
      <c r="B168" s="38"/>
    </row>
    <row r="169" spans="1:7">
      <c r="A169" s="457" t="s">
        <v>391</v>
      </c>
      <c r="B169" s="457"/>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57" t="s">
        <v>173</v>
      </c>
      <c r="B174" s="457"/>
      <c r="C174" s="457"/>
      <c r="D174" s="457"/>
      <c r="E174" s="457"/>
    </row>
    <row r="175" spans="1:7" ht="15.75" thickBot="1">
      <c r="A175" t="s">
        <v>400</v>
      </c>
      <c r="B175" s="38">
        <v>0.1246</v>
      </c>
    </row>
    <row r="176" spans="1:7" ht="15.75" thickBot="1">
      <c r="A176" t="s">
        <v>396</v>
      </c>
      <c r="B176" s="37">
        <f>1-B175</f>
        <v>0.87539999999999996</v>
      </c>
    </row>
    <row r="178" spans="1:5">
      <c r="A178" s="457" t="s">
        <v>169</v>
      </c>
      <c r="B178" s="457"/>
      <c r="C178" s="457"/>
      <c r="D178" s="457"/>
      <c r="E178" s="457"/>
    </row>
    <row r="179" spans="1:5">
      <c r="A179" t="s">
        <v>398</v>
      </c>
      <c r="B179">
        <v>197000</v>
      </c>
    </row>
    <row r="180" spans="1:5" ht="15.75" thickBot="1">
      <c r="A180" t="s">
        <v>399</v>
      </c>
      <c r="B180">
        <v>175000</v>
      </c>
    </row>
    <row r="181" spans="1:5" ht="15.75" thickBot="1">
      <c r="A181" t="s">
        <v>170</v>
      </c>
      <c r="B181" s="12">
        <f>B179/B180</f>
        <v>1.1257142857142857</v>
      </c>
    </row>
    <row r="183" spans="1:5">
      <c r="A183" s="457" t="s">
        <v>171</v>
      </c>
      <c r="B183" s="457"/>
      <c r="C183" s="457"/>
      <c r="D183" s="457"/>
      <c r="E183" s="457"/>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57" t="s">
        <v>183</v>
      </c>
      <c r="B191" s="457"/>
      <c r="C191" s="457"/>
      <c r="D191" s="457"/>
      <c r="E191" s="457"/>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59" t="s">
        <v>2989</v>
      </c>
      <c r="C201" s="459"/>
      <c r="D201" s="459"/>
      <c r="E201" s="459"/>
      <c r="F201" s="459"/>
      <c r="G201" s="459"/>
      <c r="H201" s="459"/>
      <c r="I201" s="459"/>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f>SUM(G205:H205)/SUM(G203:H203)</f>
        <v>-0.26013513513513514</v>
      </c>
    </row>
    <row r="207" spans="1:9" ht="15.75" thickBot="1">
      <c r="A207" t="s">
        <v>3001</v>
      </c>
      <c r="B207" s="12">
        <f>I205/I203</f>
        <v>-0.29850746268656714</v>
      </c>
    </row>
    <row r="209" spans="1:9">
      <c r="A209" s="202" t="s">
        <v>3007</v>
      </c>
      <c r="B209" s="459" t="s">
        <v>2989</v>
      </c>
      <c r="C209" s="459"/>
      <c r="D209" s="459"/>
      <c r="E209" s="459"/>
      <c r="F209" s="459"/>
      <c r="G209" s="459"/>
      <c r="H209" s="459"/>
      <c r="I209" s="459"/>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59" t="s">
        <v>2989</v>
      </c>
      <c r="C217" s="459"/>
      <c r="D217" s="459"/>
      <c r="E217" s="459"/>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2024-10-15T15:49:56Z</dcterms:modified>
</cp:coreProperties>
</file>