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031680D9-4CCD-4788-8129-EAE7D30B40C0}" xr6:coauthVersionLast="47" xr6:coauthVersionMax="47" xr10:uidLastSave="{00000000-0000-0000-0000-000000000000}"/>
  <bookViews>
    <workbookView xWindow="28680" yWindow="-120" windowWidth="29040" windowHeight="1752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B700" i="15"/>
  <c r="C388" i="1"/>
  <c r="C389" i="1"/>
  <c r="C390" i="1"/>
  <c r="C391" i="1"/>
  <c r="C392" i="1"/>
  <c r="L392" i="1" s="1"/>
  <c r="C393" i="1"/>
  <c r="J393" i="1" s="1"/>
  <c r="C394" i="1"/>
  <c r="C395" i="1"/>
  <c r="R395" i="1" s="1"/>
  <c r="C396" i="1"/>
  <c r="C397" i="1"/>
  <c r="C398" i="1"/>
  <c r="C399" i="1"/>
  <c r="C400" i="1"/>
  <c r="P400" i="1" s="1"/>
  <c r="C401" i="1"/>
  <c r="R401" i="1" s="1"/>
  <c r="C402" i="1"/>
  <c r="C403" i="1"/>
  <c r="R403" i="1" s="1"/>
  <c r="C404" i="1"/>
  <c r="C405" i="1"/>
  <c r="C406" i="1"/>
  <c r="C407" i="1"/>
  <c r="C408" i="1"/>
  <c r="L408" i="1" s="1"/>
  <c r="C409" i="1"/>
  <c r="K409" i="1" s="1"/>
  <c r="C387" i="1"/>
  <c r="K387" i="1" s="1"/>
  <c r="O408" i="1"/>
  <c r="R407" i="1"/>
  <c r="N407" i="1"/>
  <c r="L407" i="1"/>
  <c r="K407" i="1"/>
  <c r="J407" i="1"/>
  <c r="P407" i="1"/>
  <c r="R406" i="1"/>
  <c r="P406" i="1"/>
  <c r="O406" i="1"/>
  <c r="N406" i="1"/>
  <c r="M406" i="1"/>
  <c r="J406" i="1"/>
  <c r="L406" i="1"/>
  <c r="B406" i="1"/>
  <c r="A406" i="1"/>
  <c r="R405" i="1"/>
  <c r="N405" i="1"/>
  <c r="L405" i="1"/>
  <c r="K405" i="1"/>
  <c r="J405" i="1"/>
  <c r="P405" i="1"/>
  <c r="R404" i="1"/>
  <c r="P404" i="1"/>
  <c r="O404" i="1"/>
  <c r="N404" i="1"/>
  <c r="M404" i="1"/>
  <c r="J404" i="1"/>
  <c r="L404" i="1"/>
  <c r="B404" i="1"/>
  <c r="A404" i="1"/>
  <c r="R402" i="1"/>
  <c r="P402" i="1"/>
  <c r="O402" i="1"/>
  <c r="N402" i="1"/>
  <c r="M402" i="1"/>
  <c r="J402" i="1"/>
  <c r="L402" i="1"/>
  <c r="B402" i="1"/>
  <c r="A402" i="1"/>
  <c r="J401" i="1"/>
  <c r="R400" i="1"/>
  <c r="J400" i="1"/>
  <c r="L400" i="1"/>
  <c r="A400" i="1"/>
  <c r="R399" i="1"/>
  <c r="L399" i="1"/>
  <c r="K399" i="1"/>
  <c r="J399" i="1"/>
  <c r="P399" i="1"/>
  <c r="R398" i="1"/>
  <c r="P398" i="1"/>
  <c r="O398" i="1"/>
  <c r="N398" i="1"/>
  <c r="M398" i="1"/>
  <c r="J398" i="1"/>
  <c r="L398" i="1"/>
  <c r="B398" i="1"/>
  <c r="A398" i="1"/>
  <c r="R397" i="1"/>
  <c r="L397" i="1"/>
  <c r="K397" i="1"/>
  <c r="J397" i="1"/>
  <c r="P397" i="1"/>
  <c r="R396" i="1"/>
  <c r="P396" i="1"/>
  <c r="O396" i="1"/>
  <c r="N396" i="1"/>
  <c r="M396" i="1"/>
  <c r="J396" i="1"/>
  <c r="L396" i="1"/>
  <c r="B396" i="1"/>
  <c r="A396" i="1"/>
  <c r="R394" i="1"/>
  <c r="P394" i="1"/>
  <c r="O394" i="1"/>
  <c r="N394" i="1"/>
  <c r="M394" i="1"/>
  <c r="J394" i="1"/>
  <c r="L394" i="1"/>
  <c r="B394" i="1"/>
  <c r="A394" i="1"/>
  <c r="R393" i="1"/>
  <c r="K393" i="1"/>
  <c r="O392" i="1"/>
  <c r="N392" i="1"/>
  <c r="J392" i="1"/>
  <c r="R391" i="1"/>
  <c r="L391" i="1"/>
  <c r="K391" i="1"/>
  <c r="J391" i="1"/>
  <c r="P391" i="1"/>
  <c r="R390" i="1"/>
  <c r="P390" i="1"/>
  <c r="O390" i="1"/>
  <c r="N390" i="1"/>
  <c r="M390" i="1"/>
  <c r="J390" i="1"/>
  <c r="L390" i="1"/>
  <c r="B390" i="1"/>
  <c r="A390" i="1"/>
  <c r="R389" i="1"/>
  <c r="L389" i="1"/>
  <c r="K389" i="1"/>
  <c r="J389" i="1"/>
  <c r="P389" i="1"/>
  <c r="R388" i="1"/>
  <c r="P388" i="1"/>
  <c r="O388" i="1"/>
  <c r="N388" i="1"/>
  <c r="M388" i="1"/>
  <c r="J388" i="1"/>
  <c r="L388" i="1"/>
  <c r="B388" i="1"/>
  <c r="A388" i="1"/>
  <c r="P387" i="1"/>
  <c r="R386" i="1"/>
  <c r="Q386" i="1"/>
  <c r="P386" i="1"/>
  <c r="O386" i="1"/>
  <c r="N386" i="1"/>
  <c r="M386" i="1"/>
  <c r="L386" i="1"/>
  <c r="K386" i="1"/>
  <c r="J386" i="1"/>
  <c r="B386" i="1"/>
  <c r="A386"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A1566" i="1"/>
  <c r="B1566" i="1"/>
  <c r="A1567" i="1"/>
  <c r="B1567" i="1"/>
  <c r="A1568" i="1"/>
  <c r="B1568" i="1"/>
  <c r="J262" i="1"/>
  <c r="K262" i="1"/>
  <c r="L262" i="1"/>
  <c r="M262" i="1"/>
  <c r="N262" i="1"/>
  <c r="P262" i="1"/>
  <c r="Q262" i="1"/>
  <c r="R262" i="1"/>
  <c r="A262" i="1"/>
  <c r="B262" i="1"/>
  <c r="B43" i="18"/>
  <c r="I28" i="19" s="1"/>
  <c r="O262" i="1" s="1"/>
  <c r="J408" i="1" l="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1" i="1"/>
  <c r="L1551" i="1" s="1"/>
  <c r="C1552" i="1"/>
  <c r="O1552" i="1" s="1"/>
  <c r="C1553" i="1"/>
  <c r="L1553" i="1" s="1"/>
  <c r="C1550" i="1"/>
  <c r="J1550" i="1" s="1"/>
  <c r="I1553" i="1"/>
  <c r="I1552" i="1"/>
  <c r="I1551" i="1"/>
  <c r="I1550" i="1"/>
  <c r="R1549" i="1"/>
  <c r="O1549" i="1"/>
  <c r="N1549" i="1"/>
  <c r="M1549" i="1"/>
  <c r="L1549" i="1"/>
  <c r="K1549" i="1"/>
  <c r="J1549" i="1"/>
  <c r="B1549" i="1"/>
  <c r="A1549" i="1"/>
  <c r="C1526" i="1"/>
  <c r="J1526" i="1" s="1"/>
  <c r="C1527" i="1"/>
  <c r="M1527" i="1" s="1"/>
  <c r="C1528" i="1"/>
  <c r="J1528" i="1" s="1"/>
  <c r="C1525" i="1"/>
  <c r="K1525" i="1" s="1"/>
  <c r="I1528" i="1"/>
  <c r="I1527" i="1"/>
  <c r="I1526" i="1"/>
  <c r="I1525" i="1"/>
  <c r="O1524" i="1"/>
  <c r="N1524" i="1"/>
  <c r="M1524" i="1"/>
  <c r="L1524" i="1"/>
  <c r="K1524" i="1"/>
  <c r="J1524" i="1"/>
  <c r="B1524" i="1"/>
  <c r="A1524" i="1"/>
  <c r="J106" i="19"/>
  <c r="K106" i="19"/>
  <c r="Q1549" i="1" s="1"/>
  <c r="J101" i="19"/>
  <c r="P1524" i="1" s="1"/>
  <c r="K101" i="19"/>
  <c r="P1550" i="1" l="1"/>
  <c r="R1550" i="1"/>
  <c r="A1527" i="1"/>
  <c r="Q1526" i="1"/>
  <c r="M1551" i="1"/>
  <c r="A1525" i="1"/>
  <c r="J1527" i="1"/>
  <c r="L1525" i="1"/>
  <c r="L1527" i="1"/>
  <c r="N1551" i="1"/>
  <c r="M1525" i="1"/>
  <c r="N1527" i="1"/>
  <c r="J1553" i="1"/>
  <c r="N1525" i="1"/>
  <c r="K1553" i="1"/>
  <c r="Q1524" i="1"/>
  <c r="P1549" i="1"/>
  <c r="Q1550" i="1"/>
  <c r="Q1553" i="1"/>
  <c r="N1553" i="1"/>
  <c r="R1553" i="1"/>
  <c r="A1553" i="1"/>
  <c r="A1551" i="1"/>
  <c r="K1550" i="1"/>
  <c r="M1550" i="1"/>
  <c r="L1550" i="1"/>
  <c r="B1551" i="1"/>
  <c r="O1551" i="1"/>
  <c r="J1552" i="1"/>
  <c r="R1552" i="1"/>
  <c r="M1553" i="1"/>
  <c r="P1551" i="1"/>
  <c r="K1552" i="1"/>
  <c r="A1550" i="1"/>
  <c r="N1550" i="1"/>
  <c r="Q1551" i="1"/>
  <c r="L1552" i="1"/>
  <c r="B1553" i="1"/>
  <c r="O1553" i="1"/>
  <c r="Q1552" i="1"/>
  <c r="B1550" i="1"/>
  <c r="O1550" i="1"/>
  <c r="J1551" i="1"/>
  <c r="R1551" i="1"/>
  <c r="M1552" i="1"/>
  <c r="P1553" i="1"/>
  <c r="K1551" i="1"/>
  <c r="A1552" i="1"/>
  <c r="N1552" i="1"/>
  <c r="P1552" i="1"/>
  <c r="B1552" i="1"/>
  <c r="Q1528" i="1"/>
  <c r="K1527" i="1"/>
  <c r="J1525" i="1"/>
  <c r="B1525" i="1"/>
  <c r="O1525" i="1"/>
  <c r="K1526" i="1"/>
  <c r="B1527" i="1"/>
  <c r="O1527" i="1"/>
  <c r="K1528" i="1"/>
  <c r="P1525" i="1"/>
  <c r="L1526" i="1"/>
  <c r="P1527" i="1"/>
  <c r="L1528" i="1"/>
  <c r="Q1525" i="1"/>
  <c r="M1526" i="1"/>
  <c r="Q1527" i="1"/>
  <c r="M1528" i="1"/>
  <c r="A1526" i="1"/>
  <c r="N1526" i="1"/>
  <c r="A1528" i="1"/>
  <c r="N1528" i="1"/>
  <c r="B1526" i="1"/>
  <c r="O1526" i="1"/>
  <c r="B1528" i="1"/>
  <c r="O1528" i="1"/>
  <c r="P1526" i="1"/>
  <c r="P1528" i="1"/>
  <c r="H111" i="8" l="1"/>
  <c r="H117" i="8" s="1"/>
  <c r="I111" i="8"/>
  <c r="I117" i="8" s="1"/>
  <c r="H112" i="8"/>
  <c r="H118" i="8" s="1"/>
  <c r="I112" i="8"/>
  <c r="I118" i="8" s="1"/>
  <c r="H113" i="8"/>
  <c r="H119" i="8" s="1"/>
  <c r="I113" i="8"/>
  <c r="I119" i="8" s="1"/>
  <c r="H114" i="8"/>
  <c r="H120" i="8" s="1"/>
  <c r="I114" i="8"/>
  <c r="I120" i="8" s="1"/>
  <c r="I110" i="8"/>
  <c r="I116" i="8" s="1"/>
  <c r="H110" i="8"/>
  <c r="H116" i="8" s="1"/>
  <c r="C1476"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C819" i="1"/>
  <c r="O819" i="1" s="1"/>
  <c r="C820" i="1"/>
  <c r="A820" i="1" s="1"/>
  <c r="C821" i="1"/>
  <c r="B821" i="1" s="1"/>
  <c r="C822" i="1"/>
  <c r="Q822" i="1" s="1"/>
  <c r="C823" i="1"/>
  <c r="K823" i="1" s="1"/>
  <c r="C824" i="1"/>
  <c r="K824" i="1" s="1"/>
  <c r="C825" i="1"/>
  <c r="L825" i="1" s="1"/>
  <c r="C826" i="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C843" i="1"/>
  <c r="Q843" i="1" s="1"/>
  <c r="C844" i="1"/>
  <c r="J844" i="1" s="1"/>
  <c r="C845" i="1"/>
  <c r="P845" i="1" s="1"/>
  <c r="C846" i="1"/>
  <c r="N846" i="1" s="1"/>
  <c r="C847" i="1"/>
  <c r="Q847" i="1" s="1"/>
  <c r="C848" i="1"/>
  <c r="L848" i="1" s="1"/>
  <c r="C849" i="1"/>
  <c r="L849" i="1" s="1"/>
  <c r="C850" i="1"/>
  <c r="C851" i="1"/>
  <c r="M851" i="1" s="1"/>
  <c r="C852" i="1"/>
  <c r="P852" i="1" s="1"/>
  <c r="C853" i="1"/>
  <c r="O853" i="1" s="1"/>
  <c r="C854" i="1"/>
  <c r="Q854" i="1" s="1"/>
  <c r="C855" i="1"/>
  <c r="K855" i="1" s="1"/>
  <c r="C856" i="1"/>
  <c r="O856" i="1" s="1"/>
  <c r="C857" i="1"/>
  <c r="P857" i="1" s="1"/>
  <c r="C858" i="1"/>
  <c r="C859" i="1"/>
  <c r="Q859" i="1" s="1"/>
  <c r="C860" i="1"/>
  <c r="Q860" i="1" s="1"/>
  <c r="C861" i="1"/>
  <c r="P861" i="1" s="1"/>
  <c r="C862" i="1"/>
  <c r="Q862" i="1" s="1"/>
  <c r="C863" i="1"/>
  <c r="J863" i="1" s="1"/>
  <c r="C864" i="1"/>
  <c r="J864" i="1" s="1"/>
  <c r="C865" i="1"/>
  <c r="M865" i="1" s="1"/>
  <c r="C866" i="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C883" i="1"/>
  <c r="K883" i="1" s="1"/>
  <c r="C884" i="1"/>
  <c r="A884" i="1" s="1"/>
  <c r="C885" i="1"/>
  <c r="O885" i="1" s="1"/>
  <c r="C886" i="1"/>
  <c r="Q886" i="1" s="1"/>
  <c r="C887" i="1"/>
  <c r="K887" i="1" s="1"/>
  <c r="C888" i="1"/>
  <c r="J888" i="1" s="1"/>
  <c r="C889" i="1"/>
  <c r="K889" i="1" s="1"/>
  <c r="C890" i="1"/>
  <c r="C891" i="1"/>
  <c r="N891" i="1" s="1"/>
  <c r="C892" i="1"/>
  <c r="A892" i="1" s="1"/>
  <c r="C893" i="1"/>
  <c r="O893" i="1" s="1"/>
  <c r="C894" i="1"/>
  <c r="Q894" i="1" s="1"/>
  <c r="C895" i="1"/>
  <c r="O895" i="1" s="1"/>
  <c r="C896" i="1"/>
  <c r="M896" i="1" s="1"/>
  <c r="C897" i="1"/>
  <c r="P897" i="1" s="1"/>
  <c r="C898" i="1"/>
  <c r="C899" i="1"/>
  <c r="J899" i="1" s="1"/>
  <c r="C900" i="1"/>
  <c r="A900" i="1" s="1"/>
  <c r="C901" i="1"/>
  <c r="P901" i="1" s="1"/>
  <c r="C902" i="1"/>
  <c r="Q902" i="1" s="1"/>
  <c r="C903" i="1"/>
  <c r="K903" i="1" s="1"/>
  <c r="C904" i="1"/>
  <c r="P904" i="1" s="1"/>
  <c r="C905" i="1"/>
  <c r="O905" i="1" s="1"/>
  <c r="C906" i="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C923" i="1"/>
  <c r="L923" i="1" s="1"/>
  <c r="C924" i="1"/>
  <c r="A924" i="1" s="1"/>
  <c r="C925" i="1"/>
  <c r="A925" i="1" s="1"/>
  <c r="C926" i="1"/>
  <c r="Q926" i="1" s="1"/>
  <c r="C927" i="1"/>
  <c r="N927" i="1" s="1"/>
  <c r="C928" i="1"/>
  <c r="N928" i="1" s="1"/>
  <c r="C929" i="1"/>
  <c r="M929" i="1" s="1"/>
  <c r="C930" i="1"/>
  <c r="C931" i="1"/>
  <c r="P931" i="1" s="1"/>
  <c r="C932" i="1"/>
  <c r="P932" i="1" s="1"/>
  <c r="C933" i="1"/>
  <c r="O933" i="1" s="1"/>
  <c r="C934" i="1"/>
  <c r="Q934" i="1" s="1"/>
  <c r="C935" i="1"/>
  <c r="J935" i="1" s="1"/>
  <c r="C936" i="1"/>
  <c r="Q936" i="1" s="1"/>
  <c r="C937" i="1"/>
  <c r="P937" i="1" s="1"/>
  <c r="C938" i="1"/>
  <c r="C939" i="1"/>
  <c r="L939" i="1" s="1"/>
  <c r="C940" i="1"/>
  <c r="J940" i="1" s="1"/>
  <c r="C941" i="1"/>
  <c r="O941" i="1" s="1"/>
  <c r="C942" i="1"/>
  <c r="Q942" i="1" s="1"/>
  <c r="C943" i="1"/>
  <c r="N943" i="1" s="1"/>
  <c r="C944" i="1"/>
  <c r="K944" i="1" s="1"/>
  <c r="C945" i="1"/>
  <c r="J945" i="1" s="1"/>
  <c r="C946" i="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C963" i="1"/>
  <c r="P963" i="1" s="1"/>
  <c r="C964" i="1"/>
  <c r="Q964" i="1" s="1"/>
  <c r="C965" i="1"/>
  <c r="Q965" i="1" s="1"/>
  <c r="C966" i="1"/>
  <c r="Q966" i="1" s="1"/>
  <c r="C967" i="1"/>
  <c r="O967" i="1" s="1"/>
  <c r="C968" i="1"/>
  <c r="Q968" i="1" s="1"/>
  <c r="C969" i="1"/>
  <c r="P969" i="1" s="1"/>
  <c r="C970" i="1"/>
  <c r="C971" i="1"/>
  <c r="K971" i="1" s="1"/>
  <c r="C972" i="1"/>
  <c r="L972" i="1" s="1"/>
  <c r="C973" i="1"/>
  <c r="J973" i="1" s="1"/>
  <c r="C974" i="1"/>
  <c r="J974" i="1" s="1"/>
  <c r="C975" i="1"/>
  <c r="Q975" i="1" s="1"/>
  <c r="C976" i="1"/>
  <c r="J976" i="1" s="1"/>
  <c r="C977" i="1"/>
  <c r="Q977" i="1" s="1"/>
  <c r="C978" i="1"/>
  <c r="C979" i="1"/>
  <c r="O979" i="1" s="1"/>
  <c r="C980" i="1"/>
  <c r="L980" i="1" s="1"/>
  <c r="C981" i="1"/>
  <c r="J981" i="1" s="1"/>
  <c r="C982" i="1"/>
  <c r="K982" i="1" s="1"/>
  <c r="C983" i="1"/>
  <c r="L983" i="1" s="1"/>
  <c r="C984" i="1"/>
  <c r="K984" i="1" s="1"/>
  <c r="C985" i="1"/>
  <c r="J985" i="1" s="1"/>
  <c r="C986" i="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J802" i="1"/>
  <c r="L802" i="1"/>
  <c r="M802" i="1"/>
  <c r="N802" i="1"/>
  <c r="Q802" i="1"/>
  <c r="R802" i="1"/>
  <c r="M803" i="1"/>
  <c r="J810" i="1"/>
  <c r="K810" i="1"/>
  <c r="M810" i="1"/>
  <c r="N810" i="1"/>
  <c r="O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O875"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J914" i="1"/>
  <c r="K914" i="1"/>
  <c r="L914" i="1"/>
  <c r="M914" i="1"/>
  <c r="N914" i="1"/>
  <c r="O914" i="1"/>
  <c r="P914" i="1"/>
  <c r="Q914" i="1"/>
  <c r="R914" i="1"/>
  <c r="J922" i="1"/>
  <c r="K922" i="1"/>
  <c r="L922" i="1"/>
  <c r="M922" i="1"/>
  <c r="N922" i="1"/>
  <c r="O922" i="1"/>
  <c r="P922" i="1"/>
  <c r="Q922" i="1"/>
  <c r="R922" i="1"/>
  <c r="J930" i="1"/>
  <c r="K930" i="1"/>
  <c r="L930" i="1"/>
  <c r="M930" i="1"/>
  <c r="N930" i="1"/>
  <c r="O930" i="1"/>
  <c r="P930" i="1"/>
  <c r="Q930" i="1"/>
  <c r="R930" i="1"/>
  <c r="O931" i="1"/>
  <c r="J938" i="1"/>
  <c r="K938" i="1"/>
  <c r="L938" i="1"/>
  <c r="M938" i="1"/>
  <c r="N938" i="1"/>
  <c r="O938" i="1"/>
  <c r="P938" i="1"/>
  <c r="Q938" i="1"/>
  <c r="R938" i="1"/>
  <c r="Q939" i="1"/>
  <c r="J946" i="1"/>
  <c r="K946" i="1"/>
  <c r="L946" i="1"/>
  <c r="M946" i="1"/>
  <c r="N946" i="1"/>
  <c r="O946" i="1"/>
  <c r="P946" i="1"/>
  <c r="Q946" i="1"/>
  <c r="R946" i="1"/>
  <c r="J954" i="1"/>
  <c r="K954" i="1"/>
  <c r="L954" i="1"/>
  <c r="M954" i="1"/>
  <c r="N954" i="1"/>
  <c r="O954" i="1"/>
  <c r="P954" i="1"/>
  <c r="Q954" i="1"/>
  <c r="R954" i="1"/>
  <c r="J962" i="1"/>
  <c r="K962" i="1"/>
  <c r="L962" i="1"/>
  <c r="M962" i="1"/>
  <c r="N962" i="1"/>
  <c r="O962" i="1"/>
  <c r="P962" i="1"/>
  <c r="Q962" i="1"/>
  <c r="R962" i="1"/>
  <c r="O963" i="1"/>
  <c r="J970" i="1"/>
  <c r="K970" i="1"/>
  <c r="L970" i="1"/>
  <c r="M970" i="1"/>
  <c r="N970" i="1"/>
  <c r="O970" i="1"/>
  <c r="P970" i="1"/>
  <c r="Q970" i="1"/>
  <c r="R970" i="1"/>
  <c r="Q971" i="1"/>
  <c r="J978" i="1"/>
  <c r="K978" i="1"/>
  <c r="L978" i="1"/>
  <c r="M978" i="1"/>
  <c r="N978" i="1"/>
  <c r="O978" i="1"/>
  <c r="P978" i="1"/>
  <c r="Q978" i="1"/>
  <c r="R978" i="1"/>
  <c r="J986" i="1"/>
  <c r="K986" i="1"/>
  <c r="L986" i="1"/>
  <c r="M986" i="1"/>
  <c r="N986" i="1"/>
  <c r="O986" i="1"/>
  <c r="P986" i="1"/>
  <c r="Q986" i="1"/>
  <c r="R986" i="1"/>
  <c r="J994" i="1"/>
  <c r="K994" i="1"/>
  <c r="L994" i="1"/>
  <c r="M994" i="1"/>
  <c r="N994" i="1"/>
  <c r="O994" i="1"/>
  <c r="P994" i="1"/>
  <c r="Q994" i="1"/>
  <c r="R994" i="1"/>
  <c r="M995" i="1"/>
  <c r="A796" i="1"/>
  <c r="B796" i="1"/>
  <c r="A802" i="1"/>
  <c r="B802" i="1"/>
  <c r="A810" i="1"/>
  <c r="B810" i="1"/>
  <c r="A811" i="1"/>
  <c r="A818" i="1"/>
  <c r="B818" i="1"/>
  <c r="A826" i="1"/>
  <c r="B826" i="1"/>
  <c r="A834" i="1"/>
  <c r="B834" i="1"/>
  <c r="A842" i="1"/>
  <c r="B842" i="1"/>
  <c r="A850" i="1"/>
  <c r="B850" i="1"/>
  <c r="A858" i="1"/>
  <c r="B858" i="1"/>
  <c r="A866" i="1"/>
  <c r="B866" i="1"/>
  <c r="B867" i="1"/>
  <c r="A874" i="1"/>
  <c r="B874" i="1"/>
  <c r="A882" i="1"/>
  <c r="B882" i="1"/>
  <c r="A883" i="1"/>
  <c r="B883" i="1"/>
  <c r="A890" i="1"/>
  <c r="B890" i="1"/>
  <c r="A898" i="1"/>
  <c r="B898" i="1"/>
  <c r="A906" i="1"/>
  <c r="B906" i="1"/>
  <c r="A907" i="1"/>
  <c r="A914" i="1"/>
  <c r="B914" i="1"/>
  <c r="A922" i="1"/>
  <c r="B922" i="1"/>
  <c r="A930" i="1"/>
  <c r="B930" i="1"/>
  <c r="A931" i="1"/>
  <c r="B931" i="1"/>
  <c r="A938" i="1"/>
  <c r="B938" i="1"/>
  <c r="A946" i="1"/>
  <c r="B946" i="1"/>
  <c r="A947" i="1"/>
  <c r="B947" i="1"/>
  <c r="A954" i="1"/>
  <c r="B954" i="1"/>
  <c r="A962" i="1"/>
  <c r="B962" i="1"/>
  <c r="A963" i="1"/>
  <c r="A970" i="1"/>
  <c r="B970" i="1"/>
  <c r="A978" i="1"/>
  <c r="B978" i="1"/>
  <c r="B979" i="1"/>
  <c r="A986" i="1"/>
  <c r="B986" i="1"/>
  <c r="A987" i="1"/>
  <c r="A994" i="1"/>
  <c r="B994" i="1"/>
  <c r="F114" i="8" l="1"/>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6"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4" i="1"/>
  <c r="K1464" i="1" s="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0" i="1"/>
  <c r="I1511" i="1"/>
  <c r="I1512" i="1"/>
  <c r="I1513" i="1"/>
  <c r="I1515" i="1"/>
  <c r="I1516" i="1"/>
  <c r="I1517" i="1"/>
  <c r="I1518" i="1"/>
  <c r="I1520" i="1"/>
  <c r="I1521" i="1"/>
  <c r="I1522" i="1"/>
  <c r="I1523" i="1"/>
  <c r="I1530" i="1"/>
  <c r="I1531" i="1"/>
  <c r="I1532" i="1"/>
  <c r="I1533" i="1"/>
  <c r="I1535" i="1"/>
  <c r="I1536" i="1"/>
  <c r="I1537" i="1"/>
  <c r="I1538" i="1"/>
  <c r="I1540" i="1"/>
  <c r="I1541" i="1"/>
  <c r="I1542" i="1"/>
  <c r="I1543" i="1"/>
  <c r="I1545" i="1"/>
  <c r="I1546" i="1"/>
  <c r="I1547" i="1"/>
  <c r="I1548" i="1"/>
  <c r="I1555" i="1"/>
  <c r="I1556" i="1"/>
  <c r="I1557" i="1"/>
  <c r="I1558" i="1"/>
  <c r="I1560" i="1"/>
  <c r="I1561" i="1"/>
  <c r="I1562" i="1"/>
  <c r="I1563" i="1"/>
  <c r="A1565" i="1"/>
  <c r="B1565" i="1"/>
  <c r="J1565" i="1"/>
  <c r="K1565" i="1"/>
  <c r="L1565" i="1"/>
  <c r="M1565" i="1"/>
  <c r="N1565" i="1"/>
  <c r="O1565" i="1"/>
  <c r="P1565" i="1"/>
  <c r="Q1565" i="1"/>
  <c r="R1565"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6" i="1"/>
  <c r="B1446" i="1"/>
  <c r="A1564" i="1"/>
  <c r="B1564" i="1"/>
  <c r="A1509" i="1"/>
  <c r="B1509" i="1"/>
  <c r="A1514" i="1"/>
  <c r="B1514" i="1"/>
  <c r="A1519" i="1"/>
  <c r="B1519" i="1"/>
  <c r="A1529" i="1"/>
  <c r="B1529" i="1"/>
  <c r="A1534" i="1"/>
  <c r="B1534" i="1"/>
  <c r="A1539" i="1"/>
  <c r="B1539" i="1"/>
  <c r="A1544" i="1"/>
  <c r="B1544" i="1"/>
  <c r="A1554" i="1"/>
  <c r="B1554" i="1"/>
  <c r="A1559" i="1"/>
  <c r="B15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6" i="1"/>
  <c r="K1446" i="1"/>
  <c r="L1446" i="1"/>
  <c r="M1446" i="1"/>
  <c r="N1446" i="1"/>
  <c r="O1446" i="1"/>
  <c r="P1446" i="1"/>
  <c r="Q1446" i="1"/>
  <c r="R1446" i="1"/>
  <c r="K1452" i="1"/>
  <c r="K1453" i="1"/>
  <c r="K1477" i="1"/>
  <c r="K1502" i="1"/>
  <c r="J1564" i="1"/>
  <c r="K1564" i="1"/>
  <c r="L1564" i="1"/>
  <c r="M1564" i="1"/>
  <c r="N1564" i="1"/>
  <c r="O1564" i="1"/>
  <c r="P1564" i="1"/>
  <c r="Q1564" i="1"/>
  <c r="R1564" i="1"/>
  <c r="J1509" i="1"/>
  <c r="K1509" i="1"/>
  <c r="L1509" i="1"/>
  <c r="M1509" i="1"/>
  <c r="N1509" i="1"/>
  <c r="O1509" i="1"/>
  <c r="P1509" i="1"/>
  <c r="Q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J1539" i="1"/>
  <c r="K1539" i="1"/>
  <c r="L1539" i="1"/>
  <c r="M1539" i="1"/>
  <c r="N1539" i="1"/>
  <c r="O1539" i="1"/>
  <c r="R1539" i="1"/>
  <c r="J1544" i="1"/>
  <c r="K1544" i="1"/>
  <c r="L1544" i="1"/>
  <c r="M1544" i="1"/>
  <c r="N1544" i="1"/>
  <c r="O1544" i="1"/>
  <c r="R1544" i="1"/>
  <c r="J1554" i="1"/>
  <c r="K1554" i="1"/>
  <c r="L1554" i="1"/>
  <c r="M1554" i="1"/>
  <c r="N1554" i="1"/>
  <c r="O1554" i="1"/>
  <c r="R1554" i="1"/>
  <c r="J1559" i="1"/>
  <c r="K1559" i="1"/>
  <c r="L1559" i="1"/>
  <c r="M1559" i="1"/>
  <c r="N1559" i="1"/>
  <c r="O1559" i="1"/>
  <c r="R1559" i="1"/>
  <c r="K108" i="19"/>
  <c r="Q1559" i="1" s="1"/>
  <c r="K107" i="19"/>
  <c r="Q1554" i="1" s="1"/>
  <c r="K105" i="19"/>
  <c r="Q1544" i="1" s="1"/>
  <c r="K104" i="19"/>
  <c r="Q1539" i="1" s="1"/>
  <c r="K103" i="19"/>
  <c r="Q1534" i="1" s="1"/>
  <c r="K102" i="19"/>
  <c r="Q1529" i="1" s="1"/>
  <c r="K100" i="19"/>
  <c r="Q1519" i="1" s="1"/>
  <c r="K99" i="19"/>
  <c r="Q1514" i="1" s="1"/>
  <c r="J108" i="19"/>
  <c r="P1559" i="1" s="1"/>
  <c r="J107" i="19"/>
  <c r="P1554" i="1" s="1"/>
  <c r="J105" i="19"/>
  <c r="P1544" i="1" s="1"/>
  <c r="J104" i="19"/>
  <c r="P1539" i="1" s="1"/>
  <c r="J103" i="19"/>
  <c r="P1534" i="1" s="1"/>
  <c r="J102" i="19"/>
  <c r="P1529" i="1" s="1"/>
  <c r="J100" i="19"/>
  <c r="P1519" i="1" s="1"/>
  <c r="J99" i="19"/>
  <c r="P1514" i="1" s="1"/>
  <c r="L97" i="19"/>
  <c r="R1502" i="1" s="1"/>
  <c r="K97" i="19"/>
  <c r="Q1502" i="1" s="1"/>
  <c r="J97" i="19"/>
  <c r="P1502" i="1" s="1"/>
  <c r="I97" i="19"/>
  <c r="H97" i="19"/>
  <c r="N1502" i="1" s="1"/>
  <c r="G97" i="19"/>
  <c r="M1502" i="1" s="1"/>
  <c r="F97" i="19"/>
  <c r="L1502" i="1" s="1"/>
  <c r="D97" i="19"/>
  <c r="J1502" i="1" s="1"/>
  <c r="L96" i="19"/>
  <c r="R1477" i="1" s="1"/>
  <c r="K96" i="19"/>
  <c r="Q1477" i="1" s="1"/>
  <c r="J96" i="19"/>
  <c r="P1477" i="1" s="1"/>
  <c r="I96" i="19"/>
  <c r="O1477" i="1" s="1"/>
  <c r="H96" i="19"/>
  <c r="N1477" i="1" s="1"/>
  <c r="G96" i="19"/>
  <c r="M1477" i="1" s="1"/>
  <c r="F96" i="19"/>
  <c r="L1477" i="1" s="1"/>
  <c r="D96" i="19"/>
  <c r="J1477" i="1" s="1"/>
  <c r="L95" i="19"/>
  <c r="R1476" i="1" s="1"/>
  <c r="K95" i="19"/>
  <c r="Q1476" i="1" s="1"/>
  <c r="J95" i="19"/>
  <c r="P1476" i="1" s="1"/>
  <c r="I95" i="19"/>
  <c r="O1476" i="1" s="1"/>
  <c r="H95" i="19"/>
  <c r="N1476" i="1" s="1"/>
  <c r="G95" i="19"/>
  <c r="M1476" i="1" s="1"/>
  <c r="F95" i="19"/>
  <c r="L1476" i="1" s="1"/>
  <c r="D95" i="19"/>
  <c r="J1476" i="1" s="1"/>
  <c r="L94" i="19"/>
  <c r="R1452" i="1" s="1"/>
  <c r="K94" i="19"/>
  <c r="Q1452" i="1" s="1"/>
  <c r="J94" i="19"/>
  <c r="P1452" i="1" s="1"/>
  <c r="I94" i="19"/>
  <c r="O1452" i="1" s="1"/>
  <c r="H94" i="19"/>
  <c r="N1452" i="1" s="1"/>
  <c r="G94" i="19"/>
  <c r="M1452" i="1" s="1"/>
  <c r="F94" i="19"/>
  <c r="L1452" i="1" s="1"/>
  <c r="D94" i="19"/>
  <c r="J1452" i="1" s="1"/>
  <c r="B94" i="19"/>
  <c r="B1452" i="1" s="1"/>
  <c r="B95" i="19"/>
  <c r="B1476" i="1" s="1"/>
  <c r="B96" i="19"/>
  <c r="B1477" i="1" s="1"/>
  <c r="B97" i="19"/>
  <c r="B1502" i="1" s="1"/>
  <c r="A95" i="19"/>
  <c r="A1476" i="1" s="1"/>
  <c r="A96" i="19"/>
  <c r="A1477" i="1" s="1"/>
  <c r="A97" i="19"/>
  <c r="A1502" i="1" s="1"/>
  <c r="A94" i="19"/>
  <c r="A1452"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5" i="1"/>
  <c r="C1486" i="1"/>
  <c r="K1486" i="1" s="1"/>
  <c r="C1487" i="1"/>
  <c r="C1488" i="1"/>
  <c r="C1489" i="1"/>
  <c r="C1490" i="1"/>
  <c r="C1491" i="1"/>
  <c r="C1492" i="1"/>
  <c r="K1492" i="1" s="1"/>
  <c r="C1493" i="1"/>
  <c r="C1494" i="1"/>
  <c r="C1495" i="1"/>
  <c r="C1496" i="1"/>
  <c r="C1497" i="1"/>
  <c r="C1498" i="1"/>
  <c r="C1499" i="1"/>
  <c r="C1500" i="1"/>
  <c r="C1501"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B663" i="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A1199" i="1"/>
  <c r="O1100" i="1"/>
  <c r="R1100" i="1"/>
  <c r="R1084" i="1"/>
  <c r="M1084" i="1"/>
  <c r="M1108" i="1"/>
  <c r="P1108" i="1"/>
  <c r="L1092" i="1"/>
  <c r="N1092" i="1"/>
  <c r="M1092" i="1"/>
  <c r="P1104" i="1"/>
  <c r="N1104" i="1"/>
  <c r="M1104" i="1"/>
  <c r="L1104" i="1"/>
  <c r="Q1096" i="1"/>
  <c r="L1096" i="1"/>
  <c r="M1096" i="1"/>
  <c r="L1088" i="1"/>
  <c r="N1088" i="1"/>
  <c r="K1088"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J1072" i="1"/>
  <c r="R1072" i="1"/>
  <c r="L1072" i="1"/>
  <c r="N1072" i="1"/>
  <c r="Q1064" i="1"/>
  <c r="J1064" i="1"/>
  <c r="R1064" i="1"/>
  <c r="K1064" i="1"/>
  <c r="P1056" i="1"/>
  <c r="Q1056" i="1"/>
  <c r="J1056" i="1"/>
  <c r="R1056" i="1"/>
  <c r="M1056" i="1"/>
  <c r="P1048" i="1"/>
  <c r="Q1048" i="1"/>
  <c r="J1048" i="1"/>
  <c r="N1048" i="1"/>
  <c r="O1048" i="1"/>
  <c r="P1040" i="1"/>
  <c r="Q1040" i="1"/>
  <c r="N1040" i="1"/>
  <c r="O1040" i="1"/>
  <c r="M1040" i="1"/>
  <c r="P1032" i="1"/>
  <c r="N1032" i="1"/>
  <c r="O1032" i="1"/>
  <c r="K1032" i="1"/>
  <c r="L1032" i="1"/>
  <c r="K1024" i="1"/>
  <c r="L1024" i="1"/>
  <c r="M1024" i="1"/>
  <c r="N1024" i="1"/>
  <c r="R1016" i="1"/>
  <c r="L1016" i="1"/>
  <c r="O1016" i="1"/>
  <c r="K1016" i="1"/>
  <c r="J1008" i="1"/>
  <c r="R1008" i="1"/>
  <c r="K1008" i="1"/>
  <c r="L1008" i="1"/>
  <c r="L1076" i="1"/>
  <c r="N1076" i="1"/>
  <c r="R1076" i="1"/>
  <c r="L1068" i="1"/>
  <c r="J1068" i="1"/>
  <c r="Q1068"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6" i="1"/>
  <c r="B1516" i="1" s="1"/>
  <c r="C1517" i="1"/>
  <c r="C1518" i="1"/>
  <c r="M1518" i="1" s="1"/>
  <c r="C1515" i="1"/>
  <c r="B1515" i="1" s="1"/>
  <c r="C1521" i="1"/>
  <c r="N1521" i="1" s="1"/>
  <c r="C1522" i="1"/>
  <c r="L1522" i="1" s="1"/>
  <c r="C1523" i="1"/>
  <c r="P1523" i="1" s="1"/>
  <c r="C1520" i="1"/>
  <c r="C1531" i="1"/>
  <c r="M1531" i="1" s="1"/>
  <c r="C1532" i="1"/>
  <c r="M1532" i="1" s="1"/>
  <c r="C1533" i="1"/>
  <c r="L1533" i="1" s="1"/>
  <c r="C1530" i="1"/>
  <c r="A1530" i="1" s="1"/>
  <c r="C1536" i="1"/>
  <c r="C1537" i="1"/>
  <c r="N1537" i="1" s="1"/>
  <c r="C1538" i="1"/>
  <c r="J1538" i="1" s="1"/>
  <c r="C1535" i="1"/>
  <c r="B1535" i="1" s="1"/>
  <c r="C1541" i="1"/>
  <c r="O1541" i="1" s="1"/>
  <c r="C1542" i="1"/>
  <c r="C1543" i="1"/>
  <c r="B1543" i="1" s="1"/>
  <c r="C1540" i="1"/>
  <c r="O1540" i="1" s="1"/>
  <c r="C1546" i="1"/>
  <c r="R1546" i="1" s="1"/>
  <c r="C1547" i="1"/>
  <c r="O1547" i="1" s="1"/>
  <c r="C1548" i="1"/>
  <c r="B1548" i="1" s="1"/>
  <c r="C1545" i="1"/>
  <c r="C1556" i="1"/>
  <c r="J1556" i="1" s="1"/>
  <c r="C1557" i="1"/>
  <c r="C1558" i="1"/>
  <c r="O1558" i="1" s="1"/>
  <c r="C1555" i="1"/>
  <c r="B1555" i="1" s="1"/>
  <c r="C1560" i="1"/>
  <c r="C1561" i="1"/>
  <c r="A1561" i="1" s="1"/>
  <c r="C1562" i="1"/>
  <c r="K1562" i="1" s="1"/>
  <c r="C1563" i="1"/>
  <c r="C1510" i="1"/>
  <c r="J1510" i="1" s="1"/>
  <c r="C1511" i="1"/>
  <c r="K1511" i="1" s="1"/>
  <c r="C1512" i="1"/>
  <c r="C1513" i="1"/>
  <c r="P1513"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8"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3" i="1"/>
  <c r="C249" i="1"/>
  <c r="K249" i="1" s="1"/>
  <c r="C327" i="1"/>
  <c r="Q327" i="1" s="1"/>
  <c r="C1462" i="1"/>
  <c r="N1462" i="1" s="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7" i="1"/>
  <c r="C1506" i="1"/>
  <c r="C1505" i="1"/>
  <c r="C1504" i="1"/>
  <c r="C1503" i="1"/>
  <c r="C1484" i="1"/>
  <c r="C1483" i="1"/>
  <c r="C1482" i="1"/>
  <c r="C1481" i="1"/>
  <c r="C1480" i="1"/>
  <c r="C1479" i="1"/>
  <c r="C1478" i="1"/>
  <c r="C1460" i="1"/>
  <c r="K1460" i="1" s="1"/>
  <c r="C1459" i="1"/>
  <c r="C1458" i="1"/>
  <c r="N1458" i="1" s="1"/>
  <c r="C1457" i="1"/>
  <c r="C1456" i="1"/>
  <c r="C1455" i="1"/>
  <c r="C1454" i="1"/>
  <c r="C1443" i="1"/>
  <c r="C1442" i="1"/>
  <c r="K1442" i="1" s="1"/>
  <c r="C1441" i="1"/>
  <c r="C1440" i="1"/>
  <c r="C1439" i="1"/>
  <c r="C1451" i="1"/>
  <c r="C1450" i="1"/>
  <c r="N1450" i="1" s="1"/>
  <c r="C1449" i="1"/>
  <c r="N1449" i="1" s="1"/>
  <c r="C1448" i="1"/>
  <c r="B1448" i="1" s="1"/>
  <c r="C1447" i="1"/>
  <c r="N1447"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3"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5" i="1"/>
  <c r="P1389" i="1"/>
  <c r="P1407" i="1"/>
  <c r="P1391" i="1"/>
  <c r="P1404" i="1"/>
  <c r="P1409" i="1"/>
  <c r="P1393" i="1"/>
  <c r="P1406" i="1"/>
  <c r="P1396" i="1"/>
  <c r="P1411" i="1"/>
  <c r="P1410" i="1"/>
  <c r="P1402" i="1"/>
  <c r="P1399" i="1"/>
  <c r="P1398" i="1"/>
  <c r="P1394" i="1"/>
  <c r="P1401" i="1"/>
  <c r="P1400" i="1"/>
  <c r="P1405" i="1"/>
  <c r="P1392" i="1"/>
  <c r="P1397" i="1"/>
  <c r="P1403" i="1"/>
  <c r="P1395" i="1"/>
  <c r="P1408" i="1"/>
  <c r="O1465" i="1"/>
  <c r="O1473" i="1"/>
  <c r="O1468" i="1"/>
  <c r="O1466" i="1"/>
  <c r="O1474" i="1"/>
  <c r="O1467" i="1"/>
  <c r="O1469" i="1"/>
  <c r="O1470" i="1"/>
  <c r="O1471" i="1"/>
  <c r="O1464" i="1"/>
  <c r="O1472" i="1"/>
  <c r="O1475" i="1"/>
  <c r="Q1389" i="1"/>
  <c r="Q1406" i="1"/>
  <c r="Q1399" i="1"/>
  <c r="Q1394" i="1"/>
  <c r="Q1393" i="1"/>
  <c r="Q1411" i="1"/>
  <c r="Q1398" i="1"/>
  <c r="Q1402" i="1"/>
  <c r="Q1403" i="1"/>
  <c r="Q1405" i="1"/>
  <c r="Q1395" i="1"/>
  <c r="Q1410" i="1"/>
  <c r="Q1409" i="1"/>
  <c r="Q1401" i="1"/>
  <c r="Q1408" i="1"/>
  <c r="Q1397" i="1"/>
  <c r="Q1400" i="1"/>
  <c r="Q1392" i="1"/>
  <c r="Q1404" i="1"/>
  <c r="Q1407" i="1"/>
  <c r="Q1391" i="1"/>
  <c r="Q1396" i="1"/>
  <c r="B1453" i="1"/>
  <c r="B1467" i="1"/>
  <c r="B1466" i="1"/>
  <c r="B1469" i="1"/>
  <c r="B1475" i="1"/>
  <c r="B1468" i="1"/>
  <c r="B1474" i="1"/>
  <c r="B1473" i="1"/>
  <c r="B1470" i="1"/>
  <c r="B1465" i="1"/>
  <c r="B1472" i="1"/>
  <c r="B1471" i="1"/>
  <c r="B1464" i="1"/>
  <c r="P1453" i="1"/>
  <c r="P1464" i="1"/>
  <c r="P1472" i="1"/>
  <c r="P1474" i="1"/>
  <c r="P1465" i="1"/>
  <c r="P1473" i="1"/>
  <c r="P1467" i="1"/>
  <c r="P1468" i="1"/>
  <c r="P1469" i="1"/>
  <c r="P1470" i="1"/>
  <c r="P1466" i="1"/>
  <c r="P1475" i="1"/>
  <c r="P1471" i="1"/>
  <c r="R1389" i="1"/>
  <c r="R1399" i="1"/>
  <c r="R1410" i="1"/>
  <c r="R1393" i="1"/>
  <c r="R1402" i="1"/>
  <c r="R1406" i="1"/>
  <c r="R1397" i="1"/>
  <c r="R1404" i="1"/>
  <c r="R1394" i="1"/>
  <c r="R1409" i="1"/>
  <c r="R1408" i="1"/>
  <c r="R1400" i="1"/>
  <c r="R1392" i="1"/>
  <c r="R1396" i="1"/>
  <c r="R1407" i="1"/>
  <c r="R1405" i="1"/>
  <c r="R1391" i="1"/>
  <c r="R1398" i="1"/>
  <c r="R1411" i="1"/>
  <c r="R1395" i="1"/>
  <c r="R1403" i="1"/>
  <c r="R1401" i="1"/>
  <c r="Q1453" i="1"/>
  <c r="Q1471" i="1"/>
  <c r="Q1465" i="1"/>
  <c r="Q1464" i="1"/>
  <c r="Q1472" i="1"/>
  <c r="Q1474" i="1"/>
  <c r="Q1467" i="1"/>
  <c r="Q1475" i="1"/>
  <c r="Q1468" i="1"/>
  <c r="Q1469" i="1"/>
  <c r="Q1473" i="1"/>
  <c r="Q1470" i="1"/>
  <c r="Q1466" i="1"/>
  <c r="J1389" i="1"/>
  <c r="J1393" i="1"/>
  <c r="J1398" i="1"/>
  <c r="J1406" i="1"/>
  <c r="J1405" i="1"/>
  <c r="J1395" i="1"/>
  <c r="J1410" i="1"/>
  <c r="J1399" i="1"/>
  <c r="J1402" i="1"/>
  <c r="J1403" i="1"/>
  <c r="J1401" i="1"/>
  <c r="J1397" i="1"/>
  <c r="J1407" i="1"/>
  <c r="J1404" i="1"/>
  <c r="J1394" i="1"/>
  <c r="J1408" i="1"/>
  <c r="J1400" i="1"/>
  <c r="J1392" i="1"/>
  <c r="J1391" i="1"/>
  <c r="J1396" i="1"/>
  <c r="J1411" i="1"/>
  <c r="J1409" i="1"/>
  <c r="J1453" i="1"/>
  <c r="J1470" i="1"/>
  <c r="J1472" i="1"/>
  <c r="J1471" i="1"/>
  <c r="J1464" i="1"/>
  <c r="J1465" i="1"/>
  <c r="J1466" i="1"/>
  <c r="J1474" i="1"/>
  <c r="J1467" i="1"/>
  <c r="J1475" i="1"/>
  <c r="J1468" i="1"/>
  <c r="J1473" i="1"/>
  <c r="J1469" i="1"/>
  <c r="R1453" i="1"/>
  <c r="R1470" i="1"/>
  <c r="R1471" i="1"/>
  <c r="R1466" i="1"/>
  <c r="R1474" i="1"/>
  <c r="R1467" i="1"/>
  <c r="R1475" i="1"/>
  <c r="R1468" i="1"/>
  <c r="R1465" i="1"/>
  <c r="R1469" i="1"/>
  <c r="R1464" i="1"/>
  <c r="R1472" i="1"/>
  <c r="R1473"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3" i="1"/>
  <c r="L1468" i="1"/>
  <c r="L1469" i="1"/>
  <c r="L1471" i="1"/>
  <c r="L1464" i="1"/>
  <c r="L1472" i="1"/>
  <c r="L1465" i="1"/>
  <c r="L1473" i="1"/>
  <c r="L1466" i="1"/>
  <c r="L1474" i="1"/>
  <c r="L1470" i="1"/>
  <c r="L1467" i="1"/>
  <c r="L1475"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3" i="1"/>
  <c r="M1467" i="1"/>
  <c r="M1475" i="1"/>
  <c r="M1468" i="1"/>
  <c r="M1471" i="1"/>
  <c r="M1464" i="1"/>
  <c r="M1472" i="1"/>
  <c r="M1465" i="1"/>
  <c r="M1473" i="1"/>
  <c r="M1466" i="1"/>
  <c r="M1474" i="1"/>
  <c r="M1469" i="1"/>
  <c r="M1470" i="1"/>
  <c r="O1390" i="1"/>
  <c r="O1503"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3" i="1"/>
  <c r="A1466" i="1"/>
  <c r="A1470" i="1"/>
  <c r="A1469" i="1"/>
  <c r="A1474" i="1"/>
  <c r="A1464" i="1"/>
  <c r="A1472" i="1"/>
  <c r="A1471" i="1"/>
  <c r="A1467" i="1"/>
  <c r="A1465" i="1"/>
  <c r="A1473" i="1"/>
  <c r="A1468" i="1"/>
  <c r="A1475" i="1"/>
  <c r="N1453" i="1"/>
  <c r="N1466" i="1"/>
  <c r="N1474" i="1"/>
  <c r="N1468" i="1"/>
  <c r="N1467" i="1"/>
  <c r="N1475" i="1"/>
  <c r="N1470" i="1"/>
  <c r="N1471" i="1"/>
  <c r="N1464" i="1"/>
  <c r="N1472" i="1"/>
  <c r="N1469" i="1"/>
  <c r="N1465" i="1"/>
  <c r="N1473" i="1"/>
  <c r="K1057" i="1"/>
  <c r="O1025" i="1"/>
  <c r="M1105" i="1"/>
  <c r="J607" i="1"/>
  <c r="P1355" i="1"/>
  <c r="L1518" i="1"/>
  <c r="K1533"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7" i="1"/>
  <c r="P1001" i="1"/>
  <c r="R1033" i="1"/>
  <c r="J1065" i="1"/>
  <c r="L354" i="1"/>
  <c r="M354" i="1"/>
  <c r="N354" i="1"/>
  <c r="O354" i="1"/>
  <c r="P354" i="1"/>
  <c r="Q354" i="1"/>
  <c r="J354" i="1"/>
  <c r="R354" i="1"/>
  <c r="K354" i="1"/>
  <c r="L346" i="1"/>
  <c r="M346" i="1"/>
  <c r="N346" i="1"/>
  <c r="O346" i="1"/>
  <c r="P346" i="1"/>
  <c r="Q346" i="1"/>
  <c r="J346" i="1"/>
  <c r="R346" i="1"/>
  <c r="K346" i="1"/>
  <c r="Q242" i="1"/>
  <c r="P1537"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1" i="1"/>
  <c r="K1041" i="1"/>
  <c r="K1009" i="1"/>
  <c r="N352" i="1"/>
  <c r="O352" i="1"/>
  <c r="P352" i="1"/>
  <c r="Q352" i="1"/>
  <c r="J352" i="1"/>
  <c r="R352" i="1"/>
  <c r="K352" i="1"/>
  <c r="L352" i="1"/>
  <c r="M352" i="1"/>
  <c r="N344" i="1"/>
  <c r="O344" i="1"/>
  <c r="P344" i="1"/>
  <c r="Q344" i="1"/>
  <c r="J344" i="1"/>
  <c r="R344" i="1"/>
  <c r="K344" i="1"/>
  <c r="L344" i="1"/>
  <c r="M344" i="1"/>
  <c r="K1561"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4" i="1"/>
  <c r="Q1454" i="1"/>
  <c r="Q1479" i="1"/>
  <c r="P1558" i="1"/>
  <c r="P1557" i="1"/>
  <c r="L1427" i="1"/>
  <c r="L1431" i="1"/>
  <c r="M279" i="1"/>
  <c r="M1356" i="1"/>
  <c r="B242" i="1"/>
  <c r="N1540" i="1"/>
  <c r="A279" i="1"/>
  <c r="J608" i="1"/>
  <c r="M1540" i="1"/>
  <c r="L1513" i="1"/>
  <c r="P1356" i="1"/>
  <c r="K189" i="1"/>
  <c r="A271" i="1"/>
  <c r="P608" i="1"/>
  <c r="R189" i="1"/>
  <c r="N1555" i="1"/>
  <c r="O608" i="1"/>
  <c r="J1513" i="1"/>
  <c r="M1555" i="1"/>
  <c r="N1530" i="1"/>
  <c r="Q1282" i="1"/>
  <c r="J216" i="1"/>
  <c r="A1555" i="1"/>
  <c r="Q654" i="1"/>
  <c r="Q149" i="1"/>
  <c r="J149" i="1"/>
  <c r="N1510" i="1"/>
  <c r="R611" i="1"/>
  <c r="N1011" i="1"/>
  <c r="L152" i="1"/>
  <c r="M1003" i="1"/>
  <c r="K1003" i="1"/>
  <c r="L1051" i="1"/>
  <c r="Q201" i="1"/>
  <c r="J1091" i="1"/>
  <c r="P152" i="1"/>
  <c r="K17" i="1"/>
  <c r="M1011" i="1"/>
  <c r="K1051" i="1"/>
  <c r="P1099" i="1"/>
  <c r="M1543" i="1"/>
  <c r="J627" i="1"/>
  <c r="N149" i="1"/>
  <c r="N67" i="1"/>
  <c r="P1282" i="1"/>
  <c r="O242" i="1"/>
  <c r="A242" i="1"/>
  <c r="J189" i="1"/>
  <c r="Q216" i="1"/>
  <c r="K999" i="1"/>
  <c r="R1003" i="1"/>
  <c r="O1537" i="1"/>
  <c r="A1548" i="1"/>
  <c r="P439" i="1"/>
  <c r="Q617" i="1"/>
  <c r="K28" i="1"/>
  <c r="N1007" i="1"/>
  <c r="O1015" i="1"/>
  <c r="O1023" i="1"/>
  <c r="Q1023" i="1"/>
  <c r="J1031" i="1"/>
  <c r="R1039" i="1"/>
  <c r="K1047" i="1"/>
  <c r="L1055" i="1"/>
  <c r="M1063" i="1"/>
  <c r="N1071" i="1"/>
  <c r="O1019" i="1"/>
  <c r="O1079" i="1"/>
  <c r="P1087" i="1"/>
  <c r="N1095" i="1"/>
  <c r="P1103" i="1"/>
  <c r="Q1103" i="1"/>
  <c r="Q1099" i="1"/>
  <c r="A1543" i="1"/>
  <c r="M639" i="1"/>
  <c r="A149" i="1"/>
  <c r="M67" i="1"/>
  <c r="N1282" i="1"/>
  <c r="N242" i="1"/>
  <c r="Q189" i="1"/>
  <c r="B189" i="1"/>
  <c r="P216" i="1"/>
  <c r="J999" i="1"/>
  <c r="Q1003" i="1"/>
  <c r="O616" i="1"/>
  <c r="R1547"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2" i="1"/>
  <c r="N1547"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2"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7" i="1"/>
  <c r="K1067" i="1"/>
  <c r="P272" i="1"/>
  <c r="B67" i="1"/>
  <c r="A67" i="1"/>
  <c r="K1282" i="1"/>
  <c r="B1282" i="1"/>
  <c r="R242" i="1"/>
  <c r="N189" i="1"/>
  <c r="L216" i="1"/>
  <c r="Q999" i="1"/>
  <c r="O999" i="1"/>
  <c r="P1522" i="1"/>
  <c r="B1547" i="1"/>
  <c r="K268" i="1"/>
  <c r="L1353" i="1"/>
  <c r="P605" i="1"/>
  <c r="A643" i="1"/>
  <c r="K1518" i="1"/>
  <c r="M1357" i="1"/>
  <c r="A152" i="1"/>
  <c r="R1282" i="1"/>
  <c r="L189" i="1"/>
  <c r="K216" i="1"/>
  <c r="N999" i="1"/>
  <c r="L1003" i="1"/>
  <c r="B1522" i="1"/>
  <c r="R1561"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2"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0" i="1"/>
  <c r="L1555" i="1"/>
  <c r="K16" i="1"/>
  <c r="Q276" i="1"/>
  <c r="R268" i="1"/>
  <c r="O439" i="1"/>
  <c r="R1361" i="1"/>
  <c r="R1353" i="1"/>
  <c r="M1337" i="1"/>
  <c r="M605" i="1"/>
  <c r="P611" i="1"/>
  <c r="P617" i="1"/>
  <c r="Q637" i="1"/>
  <c r="N649" i="1"/>
  <c r="Q1513" i="1"/>
  <c r="R1068" i="1"/>
  <c r="O1076" i="1"/>
  <c r="R1013" i="1"/>
  <c r="Q1092" i="1"/>
  <c r="R1203" i="1"/>
  <c r="N1108" i="1"/>
  <c r="P1084" i="1"/>
  <c r="M1100" i="1"/>
  <c r="K1540" i="1"/>
  <c r="K1555" i="1"/>
  <c r="A1284" i="1"/>
  <c r="P276" i="1"/>
  <c r="P268" i="1"/>
  <c r="N439" i="1"/>
  <c r="J1361" i="1"/>
  <c r="J1353" i="1"/>
  <c r="R1337" i="1"/>
  <c r="L605" i="1"/>
  <c r="M611" i="1"/>
  <c r="K617" i="1"/>
  <c r="O637" i="1"/>
  <c r="L649" i="1"/>
  <c r="B1513" i="1"/>
  <c r="P1068" i="1"/>
  <c r="K1076" i="1"/>
  <c r="O1092" i="1"/>
  <c r="A1209" i="1"/>
  <c r="R1108" i="1"/>
  <c r="L1108" i="1"/>
  <c r="N1084" i="1"/>
  <c r="J1100" i="1"/>
  <c r="R1540" i="1"/>
  <c r="B1540" i="1"/>
  <c r="R1555" i="1"/>
  <c r="M1385" i="1"/>
  <c r="B276" i="1"/>
  <c r="O268" i="1"/>
  <c r="M439" i="1"/>
  <c r="P1361" i="1"/>
  <c r="Q1353" i="1"/>
  <c r="J1337" i="1"/>
  <c r="J605" i="1"/>
  <c r="J611" i="1"/>
  <c r="N617" i="1"/>
  <c r="A637" i="1"/>
  <c r="Q649" i="1"/>
  <c r="O1068" i="1"/>
  <c r="J1076" i="1"/>
  <c r="P1092" i="1"/>
  <c r="O1108" i="1"/>
  <c r="Q1084" i="1"/>
  <c r="L1084" i="1"/>
  <c r="N1100" i="1"/>
  <c r="J727" i="1"/>
  <c r="J1540" i="1"/>
  <c r="A1540" i="1"/>
  <c r="J1555" i="1"/>
  <c r="M276" i="1"/>
  <c r="A276" i="1"/>
  <c r="B268" i="1"/>
  <c r="L439" i="1"/>
  <c r="O1361" i="1"/>
  <c r="P1353" i="1"/>
  <c r="Q1337" i="1"/>
  <c r="K605" i="1"/>
  <c r="N611" i="1"/>
  <c r="A617" i="1"/>
  <c r="P643" i="1"/>
  <c r="K1068" i="1"/>
  <c r="Q1076" i="1"/>
  <c r="K1092" i="1"/>
  <c r="K1108" i="1"/>
  <c r="O1084" i="1"/>
  <c r="Q1100" i="1"/>
  <c r="L1100" i="1"/>
  <c r="O727" i="1"/>
  <c r="P1505" i="1"/>
  <c r="L276" i="1"/>
  <c r="N1361" i="1"/>
  <c r="N605" i="1"/>
  <c r="Q1060" i="1"/>
  <c r="N1068" i="1"/>
  <c r="P1076" i="1"/>
  <c r="Q1208" i="1"/>
  <c r="J1092" i="1"/>
  <c r="J1108" i="1"/>
  <c r="K1084" i="1"/>
  <c r="P1100" i="1"/>
  <c r="B753" i="1"/>
  <c r="Q1540" i="1"/>
  <c r="P1555" i="1"/>
  <c r="Q1555" i="1"/>
  <c r="N268" i="1"/>
  <c r="A268" i="1"/>
  <c r="A439" i="1"/>
  <c r="N1353" i="1"/>
  <c r="O1337" i="1"/>
  <c r="B611" i="1"/>
  <c r="K643" i="1"/>
  <c r="A1298" i="1"/>
  <c r="O1555" i="1"/>
  <c r="B1260" i="1"/>
  <c r="K276" i="1"/>
  <c r="M268" i="1"/>
  <c r="B439" i="1"/>
  <c r="A1361" i="1"/>
  <c r="B1353" i="1"/>
  <c r="N1337" i="1"/>
  <c r="A605" i="1"/>
  <c r="A611" i="1"/>
  <c r="J643" i="1"/>
  <c r="O1513" i="1"/>
  <c r="R1530" i="1"/>
  <c r="N1060" i="1"/>
  <c r="M1068" i="1"/>
  <c r="M1076" i="1"/>
  <c r="A1240" i="1"/>
  <c r="R1092" i="1"/>
  <c r="Q1108" i="1"/>
  <c r="J1084" i="1"/>
  <c r="K1100" i="1"/>
  <c r="N1109" i="1"/>
  <c r="R1260" i="1"/>
  <c r="N1379" i="1"/>
  <c r="N193" i="1"/>
  <c r="R32" i="1"/>
  <c r="O1538" i="1"/>
  <c r="J1002" i="1"/>
  <c r="L1002" i="1"/>
  <c r="Q1018" i="1"/>
  <c r="O1010" i="1"/>
  <c r="P1042" i="1"/>
  <c r="M1034" i="1"/>
  <c r="L1050" i="1"/>
  <c r="O1026" i="1"/>
  <c r="J1260" i="1"/>
  <c r="M1379" i="1"/>
  <c r="B193" i="1"/>
  <c r="N24" i="1"/>
  <c r="L1442" i="1"/>
  <c r="N1548" i="1"/>
  <c r="R1002" i="1"/>
  <c r="M1018" i="1"/>
  <c r="M1010" i="1"/>
  <c r="N1010" i="1"/>
  <c r="O1042" i="1"/>
  <c r="L1034" i="1"/>
  <c r="M1050" i="1"/>
  <c r="M1026" i="1"/>
  <c r="N1026" i="1"/>
  <c r="N1260" i="1"/>
  <c r="A1379" i="1"/>
  <c r="A193" i="1"/>
  <c r="M16" i="1"/>
  <c r="A1442" i="1"/>
  <c r="M1548" i="1"/>
  <c r="Q1002" i="1"/>
  <c r="R1018" i="1"/>
  <c r="L1010" i="1"/>
  <c r="K1042" i="1"/>
  <c r="N1042" i="1"/>
  <c r="K1034" i="1"/>
  <c r="K1050" i="1"/>
  <c r="K1026" i="1"/>
  <c r="M1116" i="1"/>
  <c r="A1372" i="1"/>
  <c r="R1379" i="1"/>
  <c r="L193" i="1"/>
  <c r="R56" i="1"/>
  <c r="L1292" i="1"/>
  <c r="N1523" i="1"/>
  <c r="L1562" i="1"/>
  <c r="O1002" i="1"/>
  <c r="P1018" i="1"/>
  <c r="R1010" i="1"/>
  <c r="R1042" i="1"/>
  <c r="J1058" i="1"/>
  <c r="P1034" i="1"/>
  <c r="R1050" i="1"/>
  <c r="J1026" i="1"/>
  <c r="Q1260" i="1"/>
  <c r="J1379" i="1"/>
  <c r="K193" i="1"/>
  <c r="K48" i="1"/>
  <c r="L1538" i="1"/>
  <c r="B1562" i="1"/>
  <c r="N1002" i="1"/>
  <c r="O1018" i="1"/>
  <c r="J1010" i="1"/>
  <c r="Q1042" i="1"/>
  <c r="O1034" i="1"/>
  <c r="P1050" i="1"/>
  <c r="R1026" i="1"/>
  <c r="R1082" i="1"/>
  <c r="M1260" i="1"/>
  <c r="Q1379" i="1"/>
  <c r="J193" i="1"/>
  <c r="L48" i="1"/>
  <c r="K1538" i="1"/>
  <c r="K1002" i="1"/>
  <c r="L1018" i="1"/>
  <c r="N1018" i="1"/>
  <c r="Q1010" i="1"/>
  <c r="M1042" i="1"/>
  <c r="Q1034" i="1"/>
  <c r="N1034" i="1"/>
  <c r="O1050" i="1"/>
  <c r="Q1026" i="1"/>
  <c r="K1260" i="1"/>
  <c r="P1379" i="1"/>
  <c r="P193" i="1"/>
  <c r="B40" i="1"/>
  <c r="Q1050" i="1"/>
  <c r="O1479" i="1"/>
  <c r="M210" i="1"/>
  <c r="K1013" i="1"/>
  <c r="P1454" i="1"/>
  <c r="M1021" i="1"/>
  <c r="L1029" i="1"/>
  <c r="Q1449"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5" i="1"/>
  <c r="M1479" i="1"/>
  <c r="O1454" i="1"/>
  <c r="O1449"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5" i="1"/>
  <c r="L1479" i="1"/>
  <c r="N1454" i="1"/>
  <c r="M1449"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5" i="1"/>
  <c r="A1479" i="1"/>
  <c r="K1449" i="1"/>
  <c r="L1449"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4" i="1"/>
  <c r="J1449" i="1"/>
  <c r="B1449"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5" i="1"/>
  <c r="R190" i="1"/>
  <c r="J190" i="1"/>
  <c r="Q50" i="1"/>
  <c r="A1262" i="1"/>
  <c r="L200" i="1"/>
  <c r="O42" i="1"/>
  <c r="K26" i="1"/>
  <c r="K1479" i="1"/>
  <c r="J1454" i="1"/>
  <c r="R1449" i="1"/>
  <c r="A1449"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79"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4" i="1"/>
  <c r="P1449"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79" i="1"/>
  <c r="Q1390" i="1"/>
  <c r="R1443" i="1"/>
  <c r="O1502" i="1"/>
  <c r="O1506" i="1"/>
  <c r="N1423" i="1"/>
  <c r="B1488" i="1"/>
  <c r="P1540"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5"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0"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1" i="1"/>
  <c r="N1511" i="1"/>
  <c r="O1511" i="1"/>
  <c r="R1511" i="1"/>
  <c r="O1517" i="1"/>
  <c r="B1517" i="1"/>
  <c r="N1461" i="1"/>
  <c r="Q1461" i="1"/>
  <c r="J1461"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0" i="1"/>
  <c r="B1510" i="1"/>
  <c r="A1510" i="1"/>
  <c r="M1510"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0" i="1"/>
  <c r="M56" i="1"/>
  <c r="M24" i="1"/>
  <c r="R16" i="1"/>
  <c r="L436" i="1"/>
  <c r="M1503" i="1"/>
  <c r="L1447" i="1"/>
  <c r="R1385" i="1"/>
  <c r="M1288" i="1"/>
  <c r="K1371" i="1"/>
  <c r="Q1266" i="1"/>
  <c r="B1381" i="1"/>
  <c r="N54" i="1"/>
  <c r="M30" i="1"/>
  <c r="Q71" i="1"/>
  <c r="Q1286" i="1"/>
  <c r="N220" i="1"/>
  <c r="K1004" i="1"/>
  <c r="A157" i="1"/>
  <c r="J32" i="1"/>
  <c r="A32" i="1"/>
  <c r="M48" i="1"/>
  <c r="N48" i="1"/>
  <c r="R279" i="1"/>
  <c r="R271" i="1"/>
  <c r="R1356" i="1"/>
  <c r="L608" i="1"/>
  <c r="A608" i="1"/>
  <c r="J1372" i="1"/>
  <c r="M1484" i="1"/>
  <c r="P1386" i="1"/>
  <c r="P1510" i="1"/>
  <c r="L56" i="1"/>
  <c r="O40" i="1"/>
  <c r="K32" i="1"/>
  <c r="L24" i="1"/>
  <c r="J16" i="1"/>
  <c r="R436" i="1"/>
  <c r="B1503" i="1"/>
  <c r="P1447"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4" i="1"/>
  <c r="M1386" i="1"/>
  <c r="P40" i="1"/>
  <c r="P32" i="1"/>
  <c r="J24" i="1"/>
  <c r="B16" i="1"/>
  <c r="Q436" i="1"/>
  <c r="O1460" i="1"/>
  <c r="K1447"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4" i="1"/>
  <c r="K1494" i="1"/>
  <c r="N1372" i="1"/>
  <c r="K1484" i="1"/>
  <c r="A1386" i="1"/>
  <c r="Q48" i="1"/>
  <c r="M32" i="1"/>
  <c r="P436" i="1"/>
  <c r="N1460" i="1"/>
  <c r="Q1447"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4" i="1"/>
  <c r="P48" i="1"/>
  <c r="K40" i="1"/>
  <c r="L32" i="1"/>
  <c r="O16" i="1"/>
  <c r="B436" i="1"/>
  <c r="R1442" i="1"/>
  <c r="B1447" i="1"/>
  <c r="Q1292" i="1"/>
  <c r="B1288" i="1"/>
  <c r="R1420" i="1"/>
  <c r="J38" i="1"/>
  <c r="O14" i="1"/>
  <c r="L1461" i="1"/>
  <c r="K247" i="1"/>
  <c r="L1004" i="1"/>
  <c r="A641" i="1"/>
  <c r="J641" i="1"/>
  <c r="R1052" i="1"/>
  <c r="B1372" i="1"/>
  <c r="B1484"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7"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7" i="1"/>
  <c r="A1547" i="1"/>
  <c r="R1548"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3" i="1"/>
  <c r="M1513" i="1"/>
  <c r="J1530" i="1"/>
  <c r="O1530"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2" i="1"/>
  <c r="B1537" i="1"/>
  <c r="L1561" i="1"/>
  <c r="J1523" i="1"/>
  <c r="K1548" i="1"/>
  <c r="B637" i="1"/>
  <c r="O643" i="1"/>
  <c r="O649" i="1"/>
  <c r="O1461" i="1"/>
  <c r="R1513"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1"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0"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4" i="1"/>
  <c r="P1415" i="1"/>
  <c r="A1484" i="1"/>
  <c r="J1503" i="1"/>
  <c r="Q1442" i="1"/>
  <c r="N1429" i="1"/>
  <c r="N1503" i="1"/>
  <c r="N1505" i="1"/>
  <c r="N1479" i="1"/>
  <c r="A1454" i="1"/>
  <c r="N1390" i="1"/>
  <c r="M1505" i="1"/>
  <c r="M150" i="1"/>
  <c r="N1481" i="1"/>
  <c r="O1486" i="1"/>
  <c r="L1434" i="1"/>
  <c r="L1426" i="1"/>
  <c r="M1390" i="1"/>
  <c r="R1460" i="1"/>
  <c r="R1461" i="1"/>
  <c r="R1444" i="1"/>
  <c r="N1486" i="1"/>
  <c r="B1425" i="1"/>
  <c r="A1460" i="1"/>
  <c r="Q1547" i="1"/>
  <c r="A1483" i="1"/>
  <c r="Q1538" i="1"/>
  <c r="Q1505" i="1"/>
  <c r="J1505" i="1"/>
  <c r="P1461" i="1"/>
  <c r="A1461" i="1"/>
  <c r="P1442" i="1"/>
  <c r="Q1546" i="1"/>
  <c r="N1389" i="1"/>
  <c r="J1444" i="1"/>
  <c r="J1415" i="1"/>
  <c r="Q1436" i="1"/>
  <c r="A1501" i="1"/>
  <c r="N1493" i="1"/>
  <c r="N1485" i="1"/>
  <c r="J1479" i="1"/>
  <c r="M1454" i="1"/>
  <c r="R1390" i="1"/>
  <c r="P1484" i="1"/>
  <c r="A1508" i="1"/>
  <c r="M1460" i="1"/>
  <c r="B1461" i="1"/>
  <c r="B1441" i="1"/>
  <c r="P1479" i="1"/>
  <c r="Q1561" i="1"/>
  <c r="A1503" i="1"/>
  <c r="J1494" i="1"/>
  <c r="B1454" i="1"/>
  <c r="B1390" i="1"/>
  <c r="Q1522" i="1"/>
  <c r="M1461" i="1"/>
  <c r="Q1490" i="1"/>
  <c r="L1424" i="1"/>
  <c r="R1489" i="1"/>
  <c r="A1505" i="1"/>
  <c r="O1415" i="1"/>
  <c r="O1417" i="1"/>
  <c r="B1456" i="1"/>
  <c r="R1486" i="1"/>
  <c r="Q14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4" i="1"/>
  <c r="O1484" i="1"/>
  <c r="K1386" i="1"/>
  <c r="B1386" i="1"/>
  <c r="Q1503" i="1"/>
  <c r="Q1460" i="1"/>
  <c r="J1460" i="1"/>
  <c r="N1442" i="1"/>
  <c r="J1447" i="1"/>
  <c r="A1447" i="1"/>
  <c r="J1385" i="1"/>
  <c r="P1292" i="1"/>
  <c r="B1292" i="1"/>
  <c r="P1288" i="1"/>
  <c r="N233" i="1"/>
  <c r="J1371" i="1"/>
  <c r="O1420" i="1"/>
  <c r="J1522" i="1"/>
  <c r="K1537" i="1"/>
  <c r="A1537" i="1"/>
  <c r="M1547" i="1"/>
  <c r="O1561" i="1"/>
  <c r="O1523" i="1"/>
  <c r="Q1548" i="1"/>
  <c r="R1562" i="1"/>
  <c r="M71" i="1"/>
  <c r="O1302" i="1"/>
  <c r="P1302" i="1"/>
  <c r="P1286" i="1"/>
  <c r="O247" i="1"/>
  <c r="O212" i="1"/>
  <c r="Q220" i="1"/>
  <c r="J157" i="1"/>
  <c r="R239" i="1"/>
  <c r="A245" i="1"/>
  <c r="N265" i="1"/>
  <c r="M330" i="1"/>
  <c r="L1372" i="1"/>
  <c r="P1503" i="1"/>
  <c r="P1460" i="1"/>
  <c r="B1460" i="1"/>
  <c r="M1442" i="1"/>
  <c r="R1447" i="1"/>
  <c r="Q1385" i="1"/>
  <c r="O1292" i="1"/>
  <c r="A1292" i="1"/>
  <c r="O1288" i="1"/>
  <c r="M233" i="1"/>
  <c r="O1371" i="1"/>
  <c r="M1420" i="1"/>
  <c r="K1522" i="1"/>
  <c r="R1537" i="1"/>
  <c r="K1547" i="1"/>
  <c r="L1547" i="1"/>
  <c r="N1561" i="1"/>
  <c r="K71" i="1"/>
  <c r="L71" i="1"/>
  <c r="N1302" i="1"/>
  <c r="B1302" i="1"/>
  <c r="B1286" i="1"/>
  <c r="M247" i="1"/>
  <c r="N212" i="1"/>
  <c r="P220" i="1"/>
  <c r="P157" i="1"/>
  <c r="K1508"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3" i="1"/>
  <c r="L1463"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4" i="1"/>
  <c r="O1386" i="1"/>
  <c r="J154" i="1"/>
  <c r="K1503" i="1"/>
  <c r="L1503" i="1"/>
  <c r="L1460" i="1"/>
  <c r="J1442" i="1"/>
  <c r="B1442" i="1"/>
  <c r="O1447" i="1"/>
  <c r="L1385" i="1"/>
  <c r="B1385" i="1"/>
  <c r="K1292" i="1"/>
  <c r="R1288" i="1"/>
  <c r="L317" i="1"/>
  <c r="P207" i="1"/>
  <c r="M1522" i="1"/>
  <c r="A1522" i="1"/>
  <c r="Q1537" i="1"/>
  <c r="P1547" i="1"/>
  <c r="J1561" i="1"/>
  <c r="B1561" i="1"/>
  <c r="K1523" i="1"/>
  <c r="M1538" i="1"/>
  <c r="O1562"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3" i="1"/>
  <c r="M1447" i="1"/>
  <c r="K1385" i="1"/>
  <c r="R317" i="1"/>
  <c r="B207" i="1"/>
  <c r="M1537" i="1"/>
  <c r="P1561" i="1"/>
  <c r="R1523" i="1"/>
  <c r="B1538" i="1"/>
  <c r="N1562" i="1"/>
  <c r="J1286" i="1"/>
  <c r="J247" i="1"/>
  <c r="Q212" i="1"/>
  <c r="R220" i="1"/>
  <c r="A220" i="1"/>
  <c r="K157" i="1"/>
  <c r="J1351" i="1"/>
  <c r="B631" i="1"/>
  <c r="A1513" i="1"/>
  <c r="N1513" i="1"/>
  <c r="P1530" i="1"/>
  <c r="M1530"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8" i="1"/>
  <c r="A1518" i="1"/>
  <c r="M1533" i="1"/>
  <c r="L1543" i="1"/>
  <c r="M1558" i="1"/>
  <c r="N1558" i="1"/>
  <c r="M66" i="1"/>
  <c r="O1267" i="1"/>
  <c r="N23" i="1"/>
  <c r="Q462" i="1"/>
  <c r="K462" i="1"/>
  <c r="Q1368" i="1"/>
  <c r="A1368" i="1"/>
  <c r="R320" i="1"/>
  <c r="B320" i="1"/>
  <c r="M320" i="1"/>
  <c r="P320" i="1"/>
  <c r="N436" i="1"/>
  <c r="M436" i="1"/>
  <c r="B32" i="1"/>
  <c r="Q32" i="1"/>
  <c r="A56" i="1"/>
  <c r="O56" i="1"/>
  <c r="L1379" i="1"/>
  <c r="K1379" i="1"/>
  <c r="P1511" i="1"/>
  <c r="A1511" i="1"/>
  <c r="Q1511" i="1"/>
  <c r="B1511" i="1"/>
  <c r="J1511" i="1"/>
  <c r="L1511" i="1"/>
  <c r="A1557" i="1"/>
  <c r="M1557" i="1"/>
  <c r="M1542" i="1"/>
  <c r="J1542" i="1"/>
  <c r="K1542"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2" i="1"/>
  <c r="L1512" i="1"/>
  <c r="Q1518" i="1"/>
  <c r="Q1533" i="1"/>
  <c r="J1533" i="1"/>
  <c r="R1543" i="1"/>
  <c r="K1558" i="1"/>
  <c r="A1558" i="1"/>
  <c r="B66" i="1"/>
  <c r="L1267" i="1"/>
  <c r="A1480" i="1"/>
  <c r="Q1480" i="1"/>
  <c r="R630" i="1"/>
  <c r="N630" i="1"/>
  <c r="P1518" i="1"/>
  <c r="P1533" i="1"/>
  <c r="B1533" i="1"/>
  <c r="J1543" i="1"/>
  <c r="R1558" i="1"/>
  <c r="R66" i="1"/>
  <c r="K1267" i="1"/>
  <c r="O604" i="1"/>
  <c r="M319" i="1"/>
  <c r="J150" i="1"/>
  <c r="N1120" i="1"/>
  <c r="O1144" i="1"/>
  <c r="N1168" i="1"/>
  <c r="P1192" i="1"/>
  <c r="K1216" i="1"/>
  <c r="K1240" i="1"/>
  <c r="J1303" i="1"/>
  <c r="A1303" i="1"/>
  <c r="J1518" i="1"/>
  <c r="B1518" i="1"/>
  <c r="R1533" i="1"/>
  <c r="K1543" i="1"/>
  <c r="L1558" i="1"/>
  <c r="B1558" i="1"/>
  <c r="O1518" i="1"/>
  <c r="O1533" i="1"/>
  <c r="A1533" i="1"/>
  <c r="Q1543" i="1"/>
  <c r="J1558" i="1"/>
  <c r="K66" i="1"/>
  <c r="R1267" i="1"/>
  <c r="Q610" i="1"/>
  <c r="Q1303" i="1"/>
  <c r="L1368" i="1"/>
  <c r="A269" i="1"/>
  <c r="J269" i="1"/>
  <c r="M269" i="1"/>
  <c r="M1496" i="1"/>
  <c r="Q1496" i="1"/>
  <c r="N1496" i="1"/>
  <c r="N1518" i="1"/>
  <c r="N1533" i="1"/>
  <c r="O1543" i="1"/>
  <c r="P1543" i="1"/>
  <c r="Q1558" i="1"/>
  <c r="Q66" i="1"/>
  <c r="B1267" i="1"/>
  <c r="O610" i="1"/>
  <c r="O55" i="1"/>
  <c r="L1517" i="1"/>
  <c r="N1128" i="1"/>
  <c r="Q1152" i="1"/>
  <c r="A1168" i="1"/>
  <c r="B1192" i="1"/>
  <c r="L1216" i="1"/>
  <c r="B1240" i="1"/>
  <c r="N1289" i="1"/>
  <c r="M1289" i="1"/>
  <c r="N1543"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3"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0"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5" i="1"/>
  <c r="O1455" i="1"/>
  <c r="P1455" i="1"/>
  <c r="M1480" i="1"/>
  <c r="N1480" i="1"/>
  <c r="O1480" i="1"/>
  <c r="B1480" i="1"/>
  <c r="J1480" i="1"/>
  <c r="K1480" i="1"/>
  <c r="R1480" i="1"/>
  <c r="L1480"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2" i="1"/>
  <c r="Q1512" i="1"/>
  <c r="R1512" i="1"/>
  <c r="M1512" i="1"/>
  <c r="N1512" i="1"/>
  <c r="A1512" i="1"/>
  <c r="O1512"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2" i="1"/>
  <c r="K39" i="1"/>
  <c r="L74" i="1"/>
  <c r="L551" i="1"/>
  <c r="O551" i="1"/>
  <c r="A551" i="1"/>
  <c r="N781" i="1"/>
  <c r="R277" i="1"/>
  <c r="R269" i="1"/>
  <c r="R1362" i="1"/>
  <c r="R1354" i="1"/>
  <c r="M250" i="1"/>
  <c r="M604" i="1"/>
  <c r="P610" i="1"/>
  <c r="R616" i="1"/>
  <c r="A616" i="1"/>
  <c r="A630" i="1"/>
  <c r="B1303" i="1"/>
  <c r="B1380" i="1"/>
  <c r="M55" i="1"/>
  <c r="B1512"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4" i="1"/>
  <c r="R1332" i="1"/>
  <c r="K672" i="1"/>
  <c r="N686" i="1"/>
  <c r="L698" i="1"/>
  <c r="R730" i="1"/>
  <c r="M750" i="1"/>
  <c r="P768" i="1"/>
  <c r="Q769" i="1"/>
  <c r="M743" i="1"/>
  <c r="L1494"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0" i="1"/>
  <c r="L1510"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7" i="1"/>
  <c r="J1457" i="1"/>
  <c r="R1457" i="1"/>
  <c r="B1482" i="1"/>
  <c r="R1482" i="1"/>
  <c r="M1482" i="1"/>
  <c r="A215" i="1"/>
  <c r="K215" i="1"/>
  <c r="B68" i="1"/>
  <c r="M68" i="1"/>
  <c r="N68" i="1"/>
  <c r="Q68" i="1"/>
  <c r="L68" i="1"/>
  <c r="A68" i="1"/>
  <c r="K1261" i="1"/>
  <c r="A1261" i="1"/>
  <c r="M1261" i="1"/>
  <c r="K628" i="1"/>
  <c r="M628" i="1"/>
  <c r="A622" i="1"/>
  <c r="B622" i="1"/>
  <c r="K622" i="1"/>
  <c r="N622" i="1"/>
  <c r="J235" i="1"/>
  <c r="B1457"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4"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2" i="1"/>
  <c r="J516" i="1"/>
  <c r="K532" i="1"/>
  <c r="B1092" i="1"/>
  <c r="A1329" i="1"/>
  <c r="L1330" i="1"/>
  <c r="R1324" i="1"/>
  <c r="M1321" i="1"/>
  <c r="J1316" i="1"/>
  <c r="N1312" i="1"/>
  <c r="N1329" i="1"/>
  <c r="K1324" i="1"/>
  <c r="O1320" i="1"/>
  <c r="L1315" i="1"/>
  <c r="P1311" i="1"/>
  <c r="O1311" i="1"/>
  <c r="R1423" i="1"/>
  <c r="B1321" i="1"/>
  <c r="K1332" i="1"/>
  <c r="O1328" i="1"/>
  <c r="L1323" i="1"/>
  <c r="M1314" i="1"/>
  <c r="M1462" i="1"/>
  <c r="P1434" i="1"/>
  <c r="K524" i="1"/>
  <c r="A1321" i="1"/>
  <c r="J1332" i="1"/>
  <c r="N1328" i="1"/>
  <c r="K1323" i="1"/>
  <c r="L1314" i="1"/>
  <c r="R1462" i="1"/>
  <c r="M329" i="1"/>
  <c r="A199" i="1"/>
  <c r="O631" i="1"/>
  <c r="R1501" i="1"/>
  <c r="Q524" i="1"/>
  <c r="L1331" i="1"/>
  <c r="P1327" i="1"/>
  <c r="M1322" i="1"/>
  <c r="N1313" i="1"/>
  <c r="P1486" i="1"/>
  <c r="R1429" i="1"/>
  <c r="R1422" i="1"/>
  <c r="P1488" i="1"/>
  <c r="Q1413" i="1"/>
  <c r="Q1433" i="1"/>
  <c r="R1413" i="1"/>
  <c r="P1493" i="1"/>
  <c r="K1384" i="1"/>
  <c r="L1384" i="1"/>
  <c r="O1384" i="1"/>
  <c r="P1384" i="1"/>
  <c r="Q1384" i="1"/>
  <c r="M1384" i="1"/>
  <c r="J1384" i="1"/>
  <c r="A1384" i="1"/>
  <c r="N1384" i="1"/>
  <c r="Q1414" i="1"/>
  <c r="K1414" i="1"/>
  <c r="R1448" i="1"/>
  <c r="A1448" i="1"/>
  <c r="L1448" i="1"/>
  <c r="N1448" i="1"/>
  <c r="P1448" i="1"/>
  <c r="O1478" i="1"/>
  <c r="J1478" i="1"/>
  <c r="B1478" i="1"/>
  <c r="Q1478" i="1"/>
  <c r="K1478" i="1"/>
  <c r="A1478" i="1"/>
  <c r="R1478" i="1"/>
  <c r="L1478" i="1"/>
  <c r="M1478" i="1"/>
  <c r="N1478"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0" i="1"/>
  <c r="R1560" i="1"/>
  <c r="N1560" i="1"/>
  <c r="O1560" i="1"/>
  <c r="K1560" i="1"/>
  <c r="A1560" i="1"/>
  <c r="Q1560" i="1"/>
  <c r="B1521" i="1"/>
  <c r="O1521" i="1"/>
  <c r="L1521" i="1"/>
  <c r="J1521" i="1"/>
  <c r="K1521" i="1"/>
  <c r="M1521" i="1"/>
  <c r="O72" i="1"/>
  <c r="R1521"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6" i="1"/>
  <c r="A1546" i="1"/>
  <c r="K1546" i="1"/>
  <c r="M1546" i="1"/>
  <c r="L1546" i="1"/>
  <c r="O1546" i="1"/>
  <c r="P1546" i="1"/>
  <c r="L316" i="1"/>
  <c r="R205" i="1"/>
  <c r="P463" i="1"/>
  <c r="L72" i="1"/>
  <c r="Q1521" i="1"/>
  <c r="N1546" i="1"/>
  <c r="L1360" i="1"/>
  <c r="B618" i="1"/>
  <c r="K1265" i="1"/>
  <c r="K1504" i="1"/>
  <c r="R1504" i="1"/>
  <c r="B1504"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6" i="1"/>
  <c r="Q1536" i="1"/>
  <c r="K1536" i="1"/>
  <c r="B1536" i="1"/>
  <c r="M1536" i="1"/>
  <c r="O1536" i="1"/>
  <c r="N1536" i="1"/>
  <c r="R316" i="1"/>
  <c r="B205" i="1"/>
  <c r="M463" i="1"/>
  <c r="Q1448" i="1"/>
  <c r="K72" i="1"/>
  <c r="A1521" i="1"/>
  <c r="B1546" i="1"/>
  <c r="O64" i="1"/>
  <c r="M1352" i="1"/>
  <c r="B624" i="1"/>
  <c r="O1305" i="1"/>
  <c r="O1448" i="1"/>
  <c r="A72" i="1"/>
  <c r="L1536" i="1"/>
  <c r="J1560" i="1"/>
  <c r="Q192" i="1"/>
  <c r="M596" i="1"/>
  <c r="L64" i="1"/>
  <c r="O316" i="1"/>
  <c r="O1373" i="1"/>
  <c r="J463" i="1"/>
  <c r="K1448" i="1"/>
  <c r="P1536" i="1"/>
  <c r="P1560" i="1"/>
  <c r="M1285" i="1"/>
  <c r="N638" i="1"/>
  <c r="M196" i="1"/>
  <c r="M1373" i="1"/>
  <c r="J1536" i="1"/>
  <c r="M1560" i="1"/>
  <c r="K1285" i="1"/>
  <c r="R275" i="1"/>
  <c r="P644" i="1"/>
  <c r="A316" i="1"/>
  <c r="A463" i="1"/>
  <c r="J1448" i="1"/>
  <c r="Q246" i="1"/>
  <c r="N1336" i="1"/>
  <c r="B61" i="1"/>
  <c r="P205" i="1"/>
  <c r="K1373" i="1"/>
  <c r="M1448" i="1"/>
  <c r="R72" i="1"/>
  <c r="P1521" i="1"/>
  <c r="A1536" i="1"/>
  <c r="B1560" i="1"/>
  <c r="A246" i="1"/>
  <c r="K267" i="1"/>
  <c r="P606" i="1"/>
  <c r="Q650" i="1"/>
  <c r="A53" i="1"/>
  <c r="J317" i="1"/>
  <c r="K233" i="1"/>
  <c r="B233" i="1"/>
  <c r="J207" i="1"/>
  <c r="Q1371" i="1"/>
  <c r="L1420" i="1"/>
  <c r="M1523" i="1"/>
  <c r="B1523" i="1"/>
  <c r="N1538" i="1"/>
  <c r="P1548" i="1"/>
  <c r="Q1562" i="1"/>
  <c r="J1562" i="1"/>
  <c r="P319" i="1"/>
  <c r="Q235" i="1"/>
  <c r="B235" i="1"/>
  <c r="M204" i="1"/>
  <c r="R1369" i="1"/>
  <c r="N626" i="1"/>
  <c r="P68" i="1"/>
  <c r="M622" i="1"/>
  <c r="P70" i="1"/>
  <c r="J1463" i="1"/>
  <c r="Q1462" i="1"/>
  <c r="B1376" i="1"/>
  <c r="M239" i="1"/>
  <c r="O213" i="1"/>
  <c r="R1439" i="1"/>
  <c r="R1383" i="1"/>
  <c r="L231" i="1"/>
  <c r="K1368" i="1"/>
  <c r="J1517" i="1"/>
  <c r="P1542" i="1"/>
  <c r="B1557" i="1"/>
  <c r="P1508" i="1"/>
  <c r="A620" i="1"/>
  <c r="N652" i="1"/>
  <c r="B19" i="1"/>
  <c r="J215" i="1"/>
  <c r="P602" i="1"/>
  <c r="O1516" i="1"/>
  <c r="O1456" i="1"/>
  <c r="J646" i="1"/>
  <c r="Q317" i="1"/>
  <c r="O233" i="1"/>
  <c r="A233" i="1"/>
  <c r="Q207" i="1"/>
  <c r="P1371" i="1"/>
  <c r="K1420" i="1"/>
  <c r="L1523" i="1"/>
  <c r="A1523" i="1"/>
  <c r="P1538" i="1"/>
  <c r="O1548" i="1"/>
  <c r="P1562" i="1"/>
  <c r="A1562" i="1"/>
  <c r="O319" i="1"/>
  <c r="M235" i="1"/>
  <c r="A235" i="1"/>
  <c r="L204" i="1"/>
  <c r="J1369" i="1"/>
  <c r="M626" i="1"/>
  <c r="O68" i="1"/>
  <c r="L622" i="1"/>
  <c r="O70" i="1"/>
  <c r="P1463" i="1"/>
  <c r="A1462" i="1"/>
  <c r="A1376" i="1"/>
  <c r="M213" i="1"/>
  <c r="B1508" i="1"/>
  <c r="O199" i="1"/>
  <c r="O35" i="1"/>
  <c r="R626" i="1"/>
  <c r="L626" i="1"/>
  <c r="N70" i="1"/>
  <c r="B1463" i="1"/>
  <c r="B1462"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1" i="1"/>
  <c r="B1451" i="1"/>
  <c r="R1451" i="1"/>
  <c r="K1451" i="1"/>
  <c r="N1456" i="1"/>
  <c r="M1456" i="1"/>
  <c r="K1456" i="1"/>
  <c r="J1456" i="1"/>
  <c r="L1481" i="1"/>
  <c r="J1481" i="1"/>
  <c r="O1481" i="1"/>
  <c r="P1481" i="1"/>
  <c r="Q1507" i="1"/>
  <c r="O1507" i="1"/>
  <c r="R1507" i="1"/>
  <c r="K1557" i="1"/>
  <c r="O1557" i="1"/>
  <c r="Q1557" i="1"/>
  <c r="L1557" i="1"/>
  <c r="N1557" i="1"/>
  <c r="J1557" i="1"/>
  <c r="R1542" i="1"/>
  <c r="B1542" i="1"/>
  <c r="O1542" i="1"/>
  <c r="Q1542" i="1"/>
  <c r="N1542" i="1"/>
  <c r="L1542" i="1"/>
  <c r="B1532" i="1"/>
  <c r="J1532" i="1"/>
  <c r="P1532" i="1"/>
  <c r="A1532" i="1"/>
  <c r="R1532" i="1"/>
  <c r="K1532" i="1"/>
  <c r="O1532" i="1"/>
  <c r="Q1517" i="1"/>
  <c r="P1517" i="1"/>
  <c r="R1517" i="1"/>
  <c r="A1517" i="1"/>
  <c r="M1517" i="1"/>
  <c r="K1517" i="1"/>
  <c r="J626" i="1"/>
  <c r="B626" i="1"/>
  <c r="O1462"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7" i="1"/>
  <c r="P1457" i="1"/>
  <c r="M1457" i="1"/>
  <c r="Q1457" i="1"/>
  <c r="A1457" i="1"/>
  <c r="L1457" i="1"/>
  <c r="A1482" i="1"/>
  <c r="N1482" i="1"/>
  <c r="Q1482" i="1"/>
  <c r="P1482" i="1"/>
  <c r="J1482" i="1"/>
  <c r="K1482"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6" i="1"/>
  <c r="A1556" i="1"/>
  <c r="L1556" i="1"/>
  <c r="M1556" i="1"/>
  <c r="N1556" i="1"/>
  <c r="B1556" i="1"/>
  <c r="K1556" i="1"/>
  <c r="R1541" i="1"/>
  <c r="A1541" i="1"/>
  <c r="Q1541" i="1"/>
  <c r="M1541" i="1"/>
  <c r="P1541" i="1"/>
  <c r="B1541" i="1"/>
  <c r="L1541" i="1"/>
  <c r="K1541" i="1"/>
  <c r="N1541" i="1"/>
  <c r="N1531" i="1"/>
  <c r="O1531" i="1"/>
  <c r="P1531" i="1"/>
  <c r="R1531" i="1"/>
  <c r="L1531" i="1"/>
  <c r="Q1531" i="1"/>
  <c r="Q1516" i="1"/>
  <c r="A1516" i="1"/>
  <c r="M1516" i="1"/>
  <c r="P1516" i="1"/>
  <c r="N1516" i="1"/>
  <c r="R1516" i="1"/>
  <c r="J1516" i="1"/>
  <c r="L1516" i="1"/>
  <c r="M317" i="1"/>
  <c r="N317" i="1"/>
  <c r="L233" i="1"/>
  <c r="M207" i="1"/>
  <c r="A207" i="1"/>
  <c r="M1371" i="1"/>
  <c r="Q1420" i="1"/>
  <c r="Q1523" i="1"/>
  <c r="R1538" i="1"/>
  <c r="A1538" i="1"/>
  <c r="L1548" i="1"/>
  <c r="M1562" i="1"/>
  <c r="K319" i="1"/>
  <c r="L319" i="1"/>
  <c r="R235" i="1"/>
  <c r="Q204" i="1"/>
  <c r="B204" i="1"/>
  <c r="O1369" i="1"/>
  <c r="K626" i="1"/>
  <c r="A626" i="1"/>
  <c r="R68" i="1"/>
  <c r="P622" i="1"/>
  <c r="J622" i="1"/>
  <c r="O1482" i="1"/>
  <c r="O1457" i="1"/>
  <c r="O1418" i="1"/>
  <c r="L1295" i="1"/>
  <c r="K320" i="1"/>
  <c r="Q150" i="1"/>
  <c r="R462" i="1"/>
  <c r="Q1532" i="1"/>
  <c r="A1542" i="1"/>
  <c r="P1301" i="1"/>
  <c r="N241" i="1"/>
  <c r="B628" i="1"/>
  <c r="L191" i="1"/>
  <c r="O1556" i="1"/>
  <c r="M1378" i="1"/>
  <c r="Q1441" i="1"/>
  <c r="K1441" i="1"/>
  <c r="M1441" i="1"/>
  <c r="O1441" i="1"/>
  <c r="A1441" i="1"/>
  <c r="L1441" i="1"/>
  <c r="P1441" i="1"/>
  <c r="R1441" i="1"/>
  <c r="P1459" i="1"/>
  <c r="M1459" i="1"/>
  <c r="L213" i="1"/>
  <c r="N213" i="1"/>
  <c r="J213" i="1"/>
  <c r="K213" i="1"/>
  <c r="A213" i="1"/>
  <c r="Q213" i="1"/>
  <c r="L237" i="1"/>
  <c r="O237" i="1"/>
  <c r="P237" i="1"/>
  <c r="B237" i="1"/>
  <c r="Q237" i="1"/>
  <c r="M237" i="1"/>
  <c r="J239" i="1"/>
  <c r="A239" i="1"/>
  <c r="L239" i="1"/>
  <c r="K239" i="1"/>
  <c r="O239" i="1"/>
  <c r="N239" i="1"/>
  <c r="O1376" i="1"/>
  <c r="N1376" i="1"/>
  <c r="Q1376" i="1"/>
  <c r="R1376" i="1"/>
  <c r="L1462" i="1"/>
  <c r="P1462" i="1"/>
  <c r="J1462" i="1"/>
  <c r="Q1463" i="1"/>
  <c r="A1463" i="1"/>
  <c r="M1463" i="1"/>
  <c r="O1463"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8" i="1"/>
  <c r="R1508" i="1"/>
  <c r="L1508" i="1"/>
  <c r="Q1508" i="1"/>
  <c r="M1508" i="1"/>
  <c r="O1508"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8" i="1"/>
  <c r="J319" i="1"/>
  <c r="L1369" i="1"/>
  <c r="K68" i="1"/>
  <c r="O622" i="1"/>
  <c r="J70" i="1"/>
  <c r="K1463" i="1"/>
  <c r="K1462" i="1"/>
  <c r="J1376" i="1"/>
  <c r="Q239" i="1"/>
  <c r="A237" i="1"/>
  <c r="L1482" i="1"/>
  <c r="M1439" i="1"/>
  <c r="L1418" i="1"/>
  <c r="O1383" i="1"/>
  <c r="P1295" i="1"/>
  <c r="K231" i="1"/>
  <c r="N1368" i="1"/>
  <c r="A462" i="1"/>
  <c r="L1532" i="1"/>
  <c r="R1557" i="1"/>
  <c r="N1508" i="1"/>
  <c r="J329" i="1"/>
  <c r="N620" i="1"/>
  <c r="Q652" i="1"/>
  <c r="J1307" i="1"/>
  <c r="O51" i="1"/>
  <c r="M19" i="1"/>
  <c r="Q1301" i="1"/>
  <c r="A241" i="1"/>
  <c r="B640" i="1"/>
  <c r="R41" i="1"/>
  <c r="M592" i="1"/>
  <c r="J1441" i="1"/>
  <c r="P1556" i="1"/>
  <c r="K1507" i="1"/>
  <c r="B600" i="1"/>
  <c r="R43" i="1"/>
  <c r="R325" i="1"/>
  <c r="J229" i="1"/>
  <c r="P1375" i="1"/>
  <c r="A1375" i="1"/>
  <c r="O1297" i="1"/>
  <c r="B1297" i="1"/>
  <c r="N1297" i="1"/>
  <c r="M1297" i="1"/>
  <c r="O1416" i="1"/>
  <c r="B1416" i="1"/>
  <c r="Q1416" i="1"/>
  <c r="M1416" i="1"/>
  <c r="J1416" i="1"/>
  <c r="A1455" i="1"/>
  <c r="N1455" i="1"/>
  <c r="R1455" i="1"/>
  <c r="Q1455"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499" i="1"/>
  <c r="L1499" i="1"/>
  <c r="M1499" i="1"/>
  <c r="P1499" i="1"/>
  <c r="B1499" i="1"/>
  <c r="A1499" i="1"/>
  <c r="Q1499" i="1"/>
  <c r="R1499" i="1"/>
  <c r="N1499" i="1"/>
  <c r="R1491" i="1"/>
  <c r="L1491" i="1"/>
  <c r="M1491" i="1"/>
  <c r="P1491" i="1"/>
  <c r="K1491" i="1"/>
  <c r="N1491" i="1"/>
  <c r="O1491" i="1"/>
  <c r="A1491" i="1"/>
  <c r="A1005" i="1"/>
  <c r="B1005" i="1"/>
  <c r="L599" i="1"/>
  <c r="N1347" i="1"/>
  <c r="M575" i="1"/>
  <c r="P582" i="1"/>
  <c r="R582" i="1"/>
  <c r="Q566" i="1"/>
  <c r="N566" i="1"/>
  <c r="N558" i="1"/>
  <c r="L558" i="1"/>
  <c r="A1148" i="1"/>
  <c r="Q1491"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1"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6" i="1"/>
  <c r="A1496" i="1"/>
  <c r="K1496" i="1"/>
  <c r="R1496" i="1"/>
  <c r="L1488" i="1"/>
  <c r="K1488" i="1"/>
  <c r="M1488"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4" i="1"/>
  <c r="B1494" i="1"/>
  <c r="M1494" i="1"/>
  <c r="R1494" i="1"/>
  <c r="B1486" i="1"/>
  <c r="A1486" i="1"/>
  <c r="M1486" i="1"/>
  <c r="Q1486"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3" i="1"/>
  <c r="O1483" i="1"/>
  <c r="Q1483" i="1"/>
  <c r="J1483" i="1"/>
  <c r="R1483" i="1"/>
  <c r="K1483" i="1"/>
  <c r="L1483" i="1"/>
  <c r="B1483" i="1"/>
  <c r="M1483"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3" i="1"/>
  <c r="A1563" i="1"/>
  <c r="N1563" i="1"/>
  <c r="B1563" i="1"/>
  <c r="O1563" i="1"/>
  <c r="Q1563" i="1"/>
  <c r="P1563" i="1"/>
  <c r="J1563" i="1"/>
  <c r="R1563" i="1"/>
  <c r="K1563" i="1"/>
  <c r="P1545" i="1"/>
  <c r="Q1545" i="1"/>
  <c r="J1545" i="1"/>
  <c r="R1545" i="1"/>
  <c r="A1545" i="1"/>
  <c r="K1545" i="1"/>
  <c r="B1545" i="1"/>
  <c r="L1545" i="1"/>
  <c r="N1545" i="1"/>
  <c r="M1545" i="1"/>
  <c r="L1520" i="1"/>
  <c r="N1520" i="1"/>
  <c r="A1520" i="1"/>
  <c r="O1520" i="1"/>
  <c r="B1520" i="1"/>
  <c r="P1520" i="1"/>
  <c r="J1520" i="1"/>
  <c r="Q1520" i="1"/>
  <c r="R1520" i="1"/>
  <c r="K1520"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5"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3"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3" i="1"/>
  <c r="A1387" i="1"/>
  <c r="M1520" i="1"/>
  <c r="O69" i="1"/>
  <c r="B540" i="1"/>
  <c r="Q234" i="1"/>
  <c r="K234" i="1"/>
  <c r="L234" i="1"/>
  <c r="M234" i="1"/>
  <c r="N234" i="1"/>
  <c r="J234" i="1"/>
  <c r="B234" i="1"/>
  <c r="P234" i="1"/>
  <c r="J1294" i="1"/>
  <c r="R1294" i="1"/>
  <c r="K1294" i="1"/>
  <c r="L1294" i="1"/>
  <c r="A1294" i="1"/>
  <c r="M1294" i="1"/>
  <c r="B1294" i="1"/>
  <c r="N1294" i="1"/>
  <c r="P1294" i="1"/>
  <c r="O1294" i="1"/>
  <c r="O1458" i="1"/>
  <c r="P1458" i="1"/>
  <c r="Q1458" i="1"/>
  <c r="B1458" i="1"/>
  <c r="J1458" i="1"/>
  <c r="A1458" i="1"/>
  <c r="R1458" i="1"/>
  <c r="L1458" i="1"/>
  <c r="K1458" i="1"/>
  <c r="M1458" i="1"/>
  <c r="P324" i="1"/>
  <c r="J324" i="1"/>
  <c r="R324" i="1"/>
  <c r="K324" i="1"/>
  <c r="L324" i="1"/>
  <c r="A324" i="1"/>
  <c r="M324" i="1"/>
  <c r="B324" i="1"/>
  <c r="N324" i="1"/>
  <c r="O324" i="1"/>
  <c r="A190" i="1"/>
  <c r="N190" i="1"/>
  <c r="A1535" i="1"/>
  <c r="N1535" i="1"/>
  <c r="P1535" i="1"/>
  <c r="O1535" i="1"/>
  <c r="K1535" i="1"/>
  <c r="Q1535" i="1"/>
  <c r="J1535" i="1"/>
  <c r="R1535" i="1"/>
  <c r="L1535"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59"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5" i="1"/>
  <c r="Q1495" i="1"/>
  <c r="K1495" i="1"/>
  <c r="B1487" i="1"/>
  <c r="M1487" i="1"/>
  <c r="Q1345" i="1"/>
  <c r="Q551" i="1"/>
  <c r="L543" i="1"/>
  <c r="N575" i="1"/>
  <c r="R1246" i="1"/>
  <c r="A1246" i="1"/>
  <c r="A1150" i="1"/>
  <c r="M1150" i="1"/>
  <c r="O1134" i="1"/>
  <c r="L1134" i="1"/>
  <c r="Q751" i="1"/>
  <c r="L687" i="1"/>
  <c r="L765" i="1"/>
  <c r="L713" i="1"/>
  <c r="M229" i="1"/>
  <c r="L1506" i="1"/>
  <c r="J1515" i="1"/>
  <c r="J47" i="1"/>
  <c r="R1346" i="1"/>
  <c r="J168" i="1"/>
  <c r="N551" i="1"/>
  <c r="O583" i="1"/>
  <c r="O765" i="1"/>
  <c r="N739" i="1"/>
  <c r="B1375" i="1"/>
  <c r="B1450" i="1"/>
  <c r="J194" i="1"/>
  <c r="L155" i="1"/>
  <c r="P168" i="1"/>
  <c r="P550" i="1"/>
  <c r="M551" i="1"/>
  <c r="J543" i="1"/>
  <c r="K558" i="1"/>
  <c r="A558" i="1"/>
  <c r="M566" i="1"/>
  <c r="O574" i="1"/>
  <c r="J582" i="1"/>
  <c r="R559" i="1"/>
  <c r="J1126" i="1"/>
  <c r="N1182" i="1"/>
  <c r="O1246" i="1"/>
  <c r="N1134" i="1"/>
  <c r="A1158" i="1"/>
  <c r="J701" i="1"/>
  <c r="Q777" i="1"/>
  <c r="A771" i="1"/>
  <c r="P1487"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1"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8"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5" i="1"/>
  <c r="P1496" i="1"/>
  <c r="Q1423" i="1"/>
  <c r="N1488" i="1"/>
  <c r="N1431" i="1"/>
  <c r="R667" i="1"/>
  <c r="O699" i="1"/>
  <c r="M737" i="1"/>
  <c r="N775" i="1"/>
  <c r="L1485" i="1"/>
  <c r="Q155" i="1"/>
  <c r="B1296" i="1"/>
  <c r="N1296" i="1"/>
  <c r="P1296" i="1"/>
  <c r="B1300" i="1"/>
  <c r="L1300" i="1"/>
  <c r="N1300" i="1"/>
  <c r="N1417" i="1"/>
  <c r="Q1417" i="1"/>
  <c r="J1417" i="1"/>
  <c r="M1451" i="1"/>
  <c r="N1451" i="1"/>
  <c r="P1456" i="1"/>
  <c r="L1456" i="1"/>
  <c r="A1456" i="1"/>
  <c r="K1481" i="1"/>
  <c r="A1481" i="1"/>
  <c r="M1507" i="1"/>
  <c r="B1507" i="1"/>
  <c r="P1507" i="1"/>
  <c r="A153" i="1"/>
  <c r="P153" i="1"/>
  <c r="M1455" i="1"/>
  <c r="N1416" i="1"/>
  <c r="Q1297" i="1"/>
  <c r="K228" i="1"/>
  <c r="A228" i="1"/>
  <c r="Q1366" i="1"/>
  <c r="M74" i="1"/>
  <c r="M217" i="1"/>
  <c r="B636" i="1"/>
  <c r="A1249" i="1"/>
  <c r="A363" i="1"/>
  <c r="L1507" i="1"/>
  <c r="R1481" i="1"/>
  <c r="L1451" i="1"/>
  <c r="L1417" i="1"/>
  <c r="P1300" i="1"/>
  <c r="A1296" i="1"/>
  <c r="P229" i="1"/>
  <c r="N1506" i="1"/>
  <c r="R1515" i="1"/>
  <c r="K153" i="1"/>
  <c r="K194" i="1"/>
  <c r="N1343" i="1"/>
  <c r="L1343" i="1"/>
  <c r="M1343" i="1"/>
  <c r="B1343" i="1"/>
  <c r="K1343" i="1"/>
  <c r="B354" i="1"/>
  <c r="A346" i="1"/>
  <c r="B346" i="1"/>
  <c r="J1455" i="1"/>
  <c r="L1416" i="1"/>
  <c r="L1530" i="1"/>
  <c r="R217" i="1"/>
  <c r="K363" i="1"/>
  <c r="Q321" i="1"/>
  <c r="A229" i="1"/>
  <c r="R1506" i="1"/>
  <c r="P1374" i="1"/>
  <c r="O1515" i="1"/>
  <c r="P547" i="1"/>
  <c r="J547" i="1"/>
  <c r="O321" i="1"/>
  <c r="O1375" i="1"/>
  <c r="Q1506"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5" i="1"/>
  <c r="K1515" i="1"/>
  <c r="K1367" i="1"/>
  <c r="B1367" i="1"/>
  <c r="N1375" i="1"/>
  <c r="L1375" i="1"/>
  <c r="M1375" i="1"/>
  <c r="A321" i="1"/>
  <c r="R321" i="1"/>
  <c r="M1450" i="1"/>
  <c r="O1450" i="1"/>
  <c r="Q1450" i="1"/>
  <c r="A1450"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5" i="1"/>
  <c r="B1495" i="1"/>
  <c r="M1495" i="1"/>
  <c r="A1487" i="1"/>
  <c r="Q1487" i="1"/>
  <c r="K1487" i="1"/>
  <c r="O532" i="1"/>
  <c r="M533" i="1"/>
  <c r="A1074" i="1"/>
  <c r="B1045" i="1"/>
  <c r="B1013" i="1"/>
  <c r="J533" i="1"/>
  <c r="A1107" i="1"/>
  <c r="A1083" i="1"/>
  <c r="B1077" i="1"/>
  <c r="A1031" i="1"/>
  <c r="A999" i="1"/>
  <c r="B1109" i="1"/>
  <c r="A1091" i="1"/>
  <c r="B1085" i="1"/>
  <c r="B1081" i="1"/>
  <c r="A1067" i="1"/>
  <c r="B1061" i="1"/>
  <c r="B1029" i="1"/>
  <c r="K517" i="1"/>
  <c r="L1486" i="1"/>
  <c r="B1496"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7" i="1"/>
  <c r="M1481" i="1"/>
  <c r="Q1456" i="1"/>
  <c r="P1451" i="1"/>
  <c r="A1451" i="1"/>
  <c r="K1417" i="1"/>
  <c r="M1300" i="1"/>
  <c r="R1296" i="1"/>
  <c r="N600" i="1"/>
  <c r="J632" i="1"/>
  <c r="J597" i="1"/>
  <c r="A1263" i="1"/>
  <c r="B43" i="1"/>
  <c r="R594" i="1"/>
  <c r="L1515"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1" i="1"/>
  <c r="J1531"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4" i="1"/>
  <c r="A1504" i="1"/>
  <c r="J1504" i="1"/>
  <c r="P219" i="1"/>
  <c r="L219" i="1"/>
  <c r="N219" i="1"/>
  <c r="R411" i="1"/>
  <c r="Q411" i="1"/>
  <c r="A411" i="1"/>
  <c r="L327" i="1"/>
  <c r="K327" i="1"/>
  <c r="J327" i="1"/>
  <c r="P1478" i="1"/>
  <c r="R1384" i="1"/>
  <c r="Q1299" i="1"/>
  <c r="O206" i="1"/>
  <c r="L211" i="1"/>
  <c r="N1441" i="1"/>
  <c r="K1516" i="1"/>
  <c r="K1531" i="1"/>
  <c r="B1531" i="1"/>
  <c r="J1541" i="1"/>
  <c r="Q1556" i="1"/>
  <c r="K265" i="1"/>
  <c r="B1359" i="1"/>
  <c r="O599" i="1"/>
  <c r="Q619" i="1"/>
  <c r="K197" i="1"/>
  <c r="P52" i="1"/>
  <c r="P20" i="1"/>
  <c r="R158" i="1"/>
  <c r="B158" i="1"/>
  <c r="Q1481" i="1"/>
  <c r="B1481" i="1"/>
  <c r="R1456" i="1"/>
  <c r="P1417" i="1"/>
  <c r="Q1300" i="1"/>
  <c r="B273" i="1"/>
  <c r="B1358" i="1"/>
  <c r="P600" i="1"/>
  <c r="P614" i="1"/>
  <c r="N632" i="1"/>
  <c r="O646" i="1"/>
  <c r="K597" i="1"/>
  <c r="Q1263" i="1"/>
  <c r="Q202" i="1"/>
  <c r="O59" i="1"/>
  <c r="L43" i="1"/>
  <c r="N27" i="1"/>
  <c r="O594" i="1"/>
  <c r="L325" i="1"/>
  <c r="J1450" i="1"/>
  <c r="R153" i="1"/>
  <c r="O1414" i="1"/>
  <c r="N15" i="1"/>
  <c r="O327" i="1"/>
  <c r="L1459" i="1"/>
  <c r="R648" i="1"/>
  <c r="O219" i="1"/>
  <c r="P202" i="1"/>
  <c r="P59" i="1"/>
  <c r="P43" i="1"/>
  <c r="P27" i="1"/>
  <c r="M594" i="1"/>
  <c r="N1414" i="1"/>
  <c r="B327" i="1"/>
  <c r="K1459" i="1"/>
  <c r="N1293" i="1"/>
  <c r="L1367" i="1"/>
  <c r="P1367" i="1"/>
  <c r="R1375" i="1"/>
  <c r="J1375" i="1"/>
  <c r="N229" i="1"/>
  <c r="Q229" i="1"/>
  <c r="N321" i="1"/>
  <c r="M321" i="1"/>
  <c r="A1297" i="1"/>
  <c r="R1297" i="1"/>
  <c r="K1455" i="1"/>
  <c r="L1455" i="1"/>
  <c r="M1506" i="1"/>
  <c r="A1506" i="1"/>
  <c r="B217" i="1"/>
  <c r="L217" i="1"/>
  <c r="Q243" i="1"/>
  <c r="J243" i="1"/>
  <c r="A74" i="1"/>
  <c r="O74" i="1"/>
  <c r="B31" i="1"/>
  <c r="K31" i="1"/>
  <c r="L31" i="1"/>
  <c r="L47" i="1"/>
  <c r="A47" i="1"/>
  <c r="Q47" i="1"/>
  <c r="P194" i="1"/>
  <c r="L194" i="1"/>
  <c r="L642" i="1"/>
  <c r="K642" i="1"/>
  <c r="A636" i="1"/>
  <c r="O636" i="1"/>
  <c r="O1291" i="1"/>
  <c r="A1459" i="1"/>
  <c r="M1293" i="1"/>
  <c r="O1296" i="1"/>
  <c r="Q1296" i="1"/>
  <c r="A1300" i="1"/>
  <c r="R1300" i="1"/>
  <c r="J1451" i="1"/>
  <c r="Q1451" i="1"/>
  <c r="A1507" i="1"/>
  <c r="N1507" i="1"/>
  <c r="B153" i="1"/>
  <c r="M153" i="1"/>
  <c r="B1530" i="1"/>
  <c r="K1530" i="1"/>
  <c r="Q1515" i="1"/>
  <c r="A1515" i="1"/>
  <c r="M1515" i="1"/>
  <c r="R646" i="1"/>
  <c r="A646" i="1"/>
  <c r="B597" i="1"/>
  <c r="K1263" i="1"/>
  <c r="M202" i="1"/>
  <c r="Q59" i="1"/>
  <c r="J43" i="1"/>
  <c r="K27" i="1"/>
  <c r="J594" i="1"/>
  <c r="N1515" i="1"/>
  <c r="P1504"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1" i="1"/>
  <c r="O1501" i="1"/>
  <c r="P1501" i="1"/>
  <c r="M1501" i="1"/>
  <c r="K1493" i="1"/>
  <c r="M1493" i="1"/>
  <c r="A1493" i="1"/>
  <c r="A1485" i="1"/>
  <c r="P1485" i="1"/>
  <c r="R1485" i="1"/>
  <c r="B1058" i="1"/>
  <c r="A1058" i="1"/>
  <c r="B1026" i="1"/>
  <c r="A1026" i="1"/>
  <c r="R1435" i="1"/>
  <c r="Q1435" i="1"/>
  <c r="M1435" i="1"/>
  <c r="M1427" i="1"/>
  <c r="Q1427" i="1"/>
  <c r="J1427" i="1"/>
  <c r="B1500" i="1"/>
  <c r="Q1500" i="1"/>
  <c r="M1492" i="1"/>
  <c r="P1492"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89" i="1"/>
  <c r="Q535" i="1"/>
  <c r="B1050" i="1"/>
  <c r="A1050" i="1"/>
  <c r="B1018" i="1"/>
  <c r="A1018" i="1"/>
  <c r="N1215" i="1"/>
  <c r="K1135" i="1"/>
  <c r="N1183" i="1"/>
  <c r="Q1111" i="1"/>
  <c r="M1159" i="1"/>
  <c r="P1231" i="1"/>
  <c r="L1151" i="1"/>
  <c r="L1199" i="1"/>
  <c r="B1199" i="1"/>
  <c r="R721" i="1"/>
  <c r="Q773" i="1"/>
  <c r="R774" i="1"/>
  <c r="K774" i="1"/>
  <c r="L774" i="1"/>
  <c r="N774" i="1"/>
  <c r="Q774" i="1"/>
  <c r="L1500"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0"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6" i="1"/>
  <c r="B1506" i="1"/>
  <c r="L1450" i="1"/>
  <c r="R243" i="1"/>
  <c r="A243" i="1"/>
  <c r="L1504" i="1"/>
  <c r="P1291" i="1"/>
  <c r="R232" i="1"/>
  <c r="A232" i="1"/>
  <c r="B642" i="1"/>
  <c r="N194" i="1"/>
  <c r="N31" i="1"/>
  <c r="P15" i="1"/>
  <c r="M435" i="1"/>
  <c r="B435" i="1"/>
  <c r="J411" i="1"/>
  <c r="N1459"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6" i="1"/>
  <c r="M243" i="1"/>
  <c r="Q1504" i="1"/>
  <c r="M1414" i="1"/>
  <c r="B1414" i="1"/>
  <c r="K1291" i="1"/>
  <c r="M232" i="1"/>
  <c r="R194" i="1"/>
  <c r="O31" i="1"/>
  <c r="K15" i="1"/>
  <c r="Q435" i="1"/>
  <c r="P327" i="1"/>
  <c r="N411" i="1"/>
  <c r="R1459" i="1"/>
  <c r="B1459" i="1"/>
  <c r="N318" i="1"/>
  <c r="J1283" i="1"/>
  <c r="A1283" i="1"/>
  <c r="J1443" i="1"/>
  <c r="K47" i="1"/>
  <c r="L326" i="1"/>
  <c r="B326" i="1"/>
  <c r="M219" i="1"/>
  <c r="K1293" i="1"/>
  <c r="B1374" i="1"/>
  <c r="O1374" i="1"/>
  <c r="A155" i="1"/>
  <c r="O155" i="1"/>
  <c r="K232" i="1"/>
  <c r="A1367" i="1"/>
  <c r="M1367" i="1"/>
  <c r="L229" i="1"/>
  <c r="O229" i="1"/>
  <c r="K1450" i="1"/>
  <c r="R1450"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6" i="1"/>
  <c r="P1450" i="1"/>
  <c r="K243" i="1"/>
  <c r="N1504" i="1"/>
  <c r="R1414" i="1"/>
  <c r="J1291" i="1"/>
  <c r="A1291" i="1"/>
  <c r="Q232" i="1"/>
  <c r="R642" i="1"/>
  <c r="Q194" i="1"/>
  <c r="J31" i="1"/>
  <c r="Q15" i="1"/>
  <c r="A15" i="1"/>
  <c r="O435" i="1"/>
  <c r="N327" i="1"/>
  <c r="M411" i="1"/>
  <c r="Q1459" i="1"/>
  <c r="K318" i="1"/>
  <c r="A318" i="1"/>
  <c r="P1283" i="1"/>
  <c r="Q1443" i="1"/>
  <c r="A1443" i="1"/>
  <c r="J648" i="1"/>
  <c r="O47" i="1"/>
  <c r="R326" i="1"/>
  <c r="K219" i="1"/>
  <c r="B219" i="1"/>
  <c r="J1293" i="1"/>
  <c r="J153" i="1"/>
  <c r="Q153" i="1"/>
  <c r="N274" i="1"/>
  <c r="O1256" i="1"/>
  <c r="N599" i="1"/>
  <c r="L619" i="1"/>
  <c r="L651" i="1"/>
  <c r="O1264" i="1"/>
  <c r="P198" i="1"/>
  <c r="L52" i="1"/>
  <c r="R28" i="1"/>
  <c r="N153" i="1"/>
  <c r="O243" i="1"/>
  <c r="M1504" i="1"/>
  <c r="J1414" i="1"/>
  <c r="Q1291" i="1"/>
  <c r="J232" i="1"/>
  <c r="B232" i="1"/>
  <c r="J642" i="1"/>
  <c r="O194" i="1"/>
  <c r="P31" i="1"/>
  <c r="R15" i="1"/>
  <c r="N435" i="1"/>
  <c r="A435" i="1"/>
  <c r="M327" i="1"/>
  <c r="L411" i="1"/>
  <c r="O1459"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8" i="1"/>
  <c r="M1498" i="1"/>
  <c r="N1498" i="1"/>
  <c r="P1498" i="1"/>
  <c r="R1498" i="1"/>
  <c r="A1490" i="1"/>
  <c r="O1490" i="1"/>
  <c r="M1490" i="1"/>
  <c r="N1490" i="1"/>
  <c r="P1490" i="1"/>
  <c r="R1490"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0" i="1"/>
  <c r="A1425" i="1"/>
  <c r="R1432" i="1"/>
  <c r="Q1432" i="1"/>
  <c r="K1432" i="1"/>
  <c r="M1432" i="1"/>
  <c r="R1424" i="1"/>
  <c r="K1424" i="1"/>
  <c r="B1424" i="1"/>
  <c r="N1424" i="1"/>
  <c r="N1497" i="1"/>
  <c r="P1497" i="1"/>
  <c r="A1497" i="1"/>
  <c r="Q1497" i="1"/>
  <c r="B1497" i="1"/>
  <c r="L1497" i="1"/>
  <c r="L1489" i="1"/>
  <c r="P1489" i="1"/>
  <c r="Q1489" i="1"/>
  <c r="A1489" i="1"/>
  <c r="K1489"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7" i="1"/>
  <c r="P1432" i="1"/>
  <c r="L1498" i="1"/>
  <c r="N528" i="1"/>
  <c r="O521" i="1"/>
  <c r="B529" i="1"/>
  <c r="Q533" i="1"/>
  <c r="O662" i="1"/>
  <c r="O668" i="1"/>
  <c r="Q674" i="1"/>
  <c r="N680" i="1"/>
  <c r="Q694" i="1"/>
  <c r="M700" i="1"/>
  <c r="L706" i="1"/>
  <c r="A706" i="1"/>
  <c r="K726" i="1"/>
  <c r="J732" i="1"/>
  <c r="P738" i="1"/>
  <c r="N744" i="1"/>
  <c r="L764" i="1"/>
  <c r="K770" i="1"/>
  <c r="J776" i="1"/>
  <c r="O790" i="1"/>
  <c r="M1251" i="1"/>
  <c r="K1433" i="1"/>
  <c r="M1497" i="1"/>
  <c r="N1432" i="1"/>
  <c r="K1498"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7" i="1"/>
  <c r="L1432" i="1"/>
  <c r="Q1498"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7" i="1"/>
  <c r="B1432" i="1"/>
  <c r="A1498" i="1"/>
  <c r="B1436" i="1"/>
  <c r="O1436" i="1"/>
  <c r="K1436" i="1"/>
  <c r="M1436" i="1"/>
  <c r="P1436" i="1"/>
  <c r="N1428" i="1"/>
  <c r="K1428" i="1"/>
  <c r="M1428" i="1"/>
  <c r="P1428" i="1"/>
  <c r="K1501" i="1"/>
  <c r="Q1501" i="1"/>
  <c r="L1501" i="1"/>
  <c r="N1501" i="1"/>
  <c r="R1493" i="1"/>
  <c r="Q1493" i="1"/>
  <c r="L1493" i="1"/>
  <c r="B1493" i="1"/>
  <c r="Q1485" i="1"/>
  <c r="J1485" i="1"/>
  <c r="K1485" i="1"/>
  <c r="B1485"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89" i="1"/>
  <c r="Q1424" i="1"/>
  <c r="L1490" i="1"/>
  <c r="N1425" i="1"/>
  <c r="N1435" i="1"/>
  <c r="P1435" i="1"/>
  <c r="B1435" i="1"/>
  <c r="K1435" i="1"/>
  <c r="R1427" i="1"/>
  <c r="N1427" i="1"/>
  <c r="P1427" i="1"/>
  <c r="B1427" i="1"/>
  <c r="K1427" i="1"/>
  <c r="A1500" i="1"/>
  <c r="N1500" i="1"/>
  <c r="P1500" i="1"/>
  <c r="R1500" i="1"/>
  <c r="M1500" i="1"/>
  <c r="L1492" i="1"/>
  <c r="N1492" i="1"/>
  <c r="A1492" i="1"/>
  <c r="B1492" i="1"/>
  <c r="R1492"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89" i="1"/>
  <c r="P1424" i="1"/>
  <c r="K1490" i="1"/>
  <c r="M1425" i="1"/>
  <c r="J528" i="1"/>
  <c r="K536" i="1"/>
  <c r="M529" i="1"/>
  <c r="Q526" i="1"/>
  <c r="L517" i="1"/>
  <c r="A525" i="1"/>
  <c r="A774" i="1"/>
  <c r="O774" i="1"/>
  <c r="R1487" i="1"/>
  <c r="R1495" i="1"/>
  <c r="L1422" i="1"/>
  <c r="K1430" i="1"/>
  <c r="P1431" i="1"/>
  <c r="M531" i="1"/>
  <c r="N516" i="1"/>
  <c r="A516" i="1"/>
  <c r="Q532" i="1"/>
  <c r="K515" i="1"/>
  <c r="R523" i="1"/>
  <c r="N1487" i="1"/>
  <c r="N1495" i="1"/>
  <c r="Q1422" i="1"/>
  <c r="N1430" i="1"/>
  <c r="A1488" i="1"/>
  <c r="J1488" i="1"/>
  <c r="R531" i="1"/>
  <c r="O524" i="1"/>
  <c r="N524" i="1"/>
  <c r="J1426" i="1"/>
  <c r="B523" i="1"/>
  <c r="N523" i="1"/>
  <c r="L523" i="1"/>
  <c r="L515" i="1"/>
  <c r="Q515" i="1"/>
  <c r="L1487" i="1"/>
  <c r="A1495"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89" i="1"/>
  <c r="B1103" i="1"/>
  <c r="B1095" i="1"/>
  <c r="B1087" i="1"/>
  <c r="B1079" i="1"/>
  <c r="B1071" i="1"/>
  <c r="B1063" i="1"/>
  <c r="B1057" i="1"/>
  <c r="B1049" i="1"/>
  <c r="B1041" i="1"/>
  <c r="B1033" i="1"/>
  <c r="B1025" i="1"/>
  <c r="B1017" i="1"/>
  <c r="B1009" i="1"/>
  <c r="B1001" i="1"/>
  <c r="A1436" i="1"/>
  <c r="O1500" i="1"/>
  <c r="O1487" i="1"/>
  <c r="J1495" i="1"/>
  <c r="O1422" i="1"/>
  <c r="J1430" i="1"/>
  <c r="J1496" i="1"/>
  <c r="O1423" i="1"/>
  <c r="O1492" i="1"/>
  <c r="O1427" i="1"/>
  <c r="O1432" i="1"/>
  <c r="J1498" i="1"/>
  <c r="O1425" i="1"/>
  <c r="J1499" i="1"/>
  <c r="O1485" i="1"/>
  <c r="J1493" i="1"/>
  <c r="J1428" i="1"/>
  <c r="A1421" i="1"/>
  <c r="O1433" i="1"/>
  <c r="A1427" i="1"/>
  <c r="O1494" i="1"/>
  <c r="O1429" i="1"/>
  <c r="J1437" i="1"/>
  <c r="A1422" i="1"/>
  <c r="J1435" i="1"/>
  <c r="O1488" i="1"/>
  <c r="J1489" i="1"/>
  <c r="J1424" i="1"/>
  <c r="A1424" i="1"/>
  <c r="O1498" i="1"/>
  <c r="O1499" i="1"/>
  <c r="O1428" i="1"/>
  <c r="O1495" i="1"/>
  <c r="O1430" i="1"/>
  <c r="O1496" i="1"/>
  <c r="A1431" i="1"/>
  <c r="O1493" i="1"/>
  <c r="J1501" i="1"/>
  <c r="J1436" i="1"/>
  <c r="J1486" i="1"/>
  <c r="J1421" i="1"/>
  <c r="A1429" i="1"/>
  <c r="A1423" i="1"/>
  <c r="O1435" i="1"/>
  <c r="J1431" i="1"/>
  <c r="J1434" i="1"/>
  <c r="A1428" i="1"/>
  <c r="O1437" i="1"/>
  <c r="J1500" i="1"/>
  <c r="J1487" i="1"/>
  <c r="J1422" i="1"/>
  <c r="A1430" i="1"/>
  <c r="J1423" i="1"/>
  <c r="J1492" i="1"/>
  <c r="A1435" i="1"/>
  <c r="A1434" i="1"/>
  <c r="J1497" i="1"/>
  <c r="J1432" i="1"/>
  <c r="J1490"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<sst xmlns="http://schemas.openxmlformats.org/spreadsheetml/2006/main" count="16709" uniqueCount="3789">
  <si>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</si>
  <si>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</si>
  <si>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</si>
  <si>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</si>
  <si>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</si>
  <si>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</si>
  <si>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</si>
  <si>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</si>
  <si>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</si>
  <si>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</si>
  <si>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</si>
  <si>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</si>
  <si>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</si>
  <si>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</si>
  <si>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</si>
  <si>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</si>
  <si>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</si>
  <si>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</si>
  <si>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</si>
  <si>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</si>
  <si>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</si>
  <si>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</si>
  <si>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</si>
  <si>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</si>
  <si>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</si>
  <si>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</si>
  <si>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</si>
  <si>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</si>
  <si>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</si>
  <si>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</si>
  <si>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</si>
  <si>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</si>
  <si>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</si>
  <si>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</si>
  <si>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</si>
  <si>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</si>
  <si>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</si>
  <si>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</si>
  <si>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</si>
  <si>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</si>
  <si>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</si>
  <si>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</si>
  <si>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</si>
  <si>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</si>
  <si>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</si>
  <si>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</si>
  <si>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</si>
  <si>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</si>
  <si>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</si>
  <si>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</si>
  <si>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</si>
  <si>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</si>
  <si>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</si>
  <si>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</si>
  <si>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</si>
  <si>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</si>
  <si>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</si>
  <si>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</si>
  <si>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</si>
  <si>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</si>
  <si>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</si>
  <si>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</si>
  <si>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</si>
  <si>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</si>
  <si>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</si>
  <si>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</si>
  <si>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</si>
  <si>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</si>
  <si>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</si>
  <si>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</si>
  <si>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</si>
  <si>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</si>
  <si>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</si>
  <si>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</si>
  <si>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</si>
  <si>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</si>
  <si>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</si>
  <si>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</si>
  <si>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</si>
  <si>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</si>
  <si>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</si>
  <si>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</si>
  <si>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</si>
  <si>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</si>
  <si>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</si>
  <si>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</si>
  <si>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</si>
  <si>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</si>
  <si>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</si>
  <si>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</si>
  <si>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</si>
  <si>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</si>
  <si>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</si>
  <si>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</si>
  <si>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</si>
  <si>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</si>
  <si>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</si>
  <si>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</si>
  <si>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</si>
  <si>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</si>
  <si>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</si>
  <si>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</si>
  <si>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</si>
  <si>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</si>
  <si>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</si>
  <si>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</si>
  <si>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</si>
  <si>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</si>
  <si>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</si>
  <si>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</si>
  <si>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</si>
  <si>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</si>
  <si>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</si>
  <si>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</si>
  <si>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</si>
  <si>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</si>
  <si>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</si>
  <si>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</si>
  <si>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</si>
  <si>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</si>
  <si>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</si>
  <si>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</si>
  <si>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</si>
  <si>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</si>
  <si>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</si>
  <si>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</si>
  <si>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</si>
  <si>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</si>
  <si>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</si>
  <si>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</si>
  <si>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</si>
  <si>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</si>
  <si>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</si>
  <si>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</si>
  <si>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</si>
  <si>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</si>
  <si>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</si>
  <si>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</si>
  <si>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</si>
  <si>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</si>
  <si>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</si>
  <si>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</si>
  <si>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</si>
  <si>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</si>
  <si>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</si>
  <si>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</si>
  <si>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</si>
  <si>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</si>
  <si>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</si>
  <si>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</si>
  <si>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</si>
  <si>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</si>
  <si>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</si>
  <si>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</si>
  <si>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</si>
  <si>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</si>
  <si>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</si>
  <si>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</si>
  <si>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</si>
  <si>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</si>
  <si>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</si>
  <si>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</si>
  <si>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</si>
  <si>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</si>
  <si>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</si>
  <si>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</si>
  <si>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</si>
  <si>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</si>
  <si>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</si>
  <si>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</si>
  <si>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</si>
  <si>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</si>
  <si>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</si>
  <si>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</si>
  <si>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</si>
  <si>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</si>
  <si>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</si>
  <si>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</si>
  <si>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</si>
  <si>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</si>
  <si>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</si>
  <si>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</si>
  <si>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</si>
  <si>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</si>
  <si>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</si>
  <si>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</si>
  <si>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</si>
  <si>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</si>
  <si>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</si>
  <si>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</si>
  <si>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</si>
  <si>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</si>
  <si>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</si>
  <si>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</si>
  <si>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</si>
  <si>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</si>
  <si>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</si>
  <si>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</si>
  <si>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</si>
  <si>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</si>
  <si>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</si>
  <si>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</si>
  <si>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</si>
  <si>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</si>
  <si>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</si>
  <si>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</si>
  <si>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</si>
  <si>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</si>
  <si>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</si>
  <si>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</si>
  <si>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</si>
  <si>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</si>
  <si>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</si>
  <si>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</si>
  <si>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</si>
  <si>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</si>
  <si>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</si>
  <si>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</si>
  <si>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</si>
  <si>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</si>
  <si>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</si>
  <si>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</si>
  <si>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</si>
  <si>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</si>
  <si>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</si>
  <si>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</si>
  <si>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</si>
  <si>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</si>
  <si>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</si>
  <si>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</si>
  <si>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</si>
  <si>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</si>
  <si>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</si>
  <si>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</si>
  <si>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</si>
  <si>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</si>
  <si>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</si>
  <si>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</si>
  <si>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</si>
  <si>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</si>
  <si>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</si>
  <si>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</si>
  <si>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</si>
  <si>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</si>
  <si>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</si>
  <si>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</si>
  <si>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</si>
  <si>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</si>
  <si>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</si>
  <si>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</si>
  <si>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</si>
  <si>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</si>
  <si>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</si>
  <si>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</si>
  <si>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</si>
  <si>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</si>
  <si>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</si>
  <si>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</si>
  <si>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</si>
  <si>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</si>
  <si>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</si>
  <si>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</si>
  <si>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</si>
  <si>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</si>
  <si>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</si>
  <si>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</si>
  <si>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</si>
  <si>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</si>
  <si>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</si>
  <si>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</si>
  <si>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</si>
  <si>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</si>
  <si>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</si>
  <si>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</si>
  <si>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</si>
  <si>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</si>
  <si>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</si>
  <si>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</si>
  <si>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</si>
  <si>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</si>
  <si>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</si>
  <si>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</si>
  <si>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</si>
  <si>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</si>
  <si>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</si>
  <si>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</si>
  <si>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</si>
  <si>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</si>
  <si>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</si>
  <si>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</si>
  <si>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</si>
  <si>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</si>
  <si>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</si>
  <si>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</si>
  <si>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</si>
  <si>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</si>
  <si>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</si>
  <si>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</si>
  <si>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</si>
  <si>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</si>
  <si>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</si>
  <si>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</si>
  <si>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</si>
  <si>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</si>
  <si>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</si>
  <si>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</si>
  <si>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</si>
  <si>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</si>
  <si>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</si>
  <si>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</si>
  <si>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</si>
  <si>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</si>
  <si>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</si>
  <si>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</si>
  <si>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</si>
  <si>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</si>
  <si>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</si>
  <si>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</si>
  <si>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</si>
  <si>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</si>
  <si>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</si>
  <si>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</si>
  <si>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</si>
  <si>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</si>
  <si>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</si>
  <si>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</si>
  <si>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</si>
  <si>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</si>
  <si>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</si>
  <si>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</si>
  <si>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</si>
  <si>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</si>
  <si>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</si>
  <si>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</si>
  <si>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</si>
  <si>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</si>
  <si>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</si>
  <si>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</si>
  <si>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</si>
  <si>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</si>
  <si>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</si>
  <si>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</si>
  <si>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</si>
  <si>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</si>
  <si>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</si>
  <si>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</si>
  <si>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</si>
  <si>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</si>
  <si>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</si>
  <si>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</si>
  <si>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</si>
  <si>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</si>
  <si>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</si>
  <si>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</si>
  <si>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</si>
  <si>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</si>
  <si>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</si>
  <si>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</si>
  <si>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</si>
  <si>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</si>
  <si>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</si>
  <si>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</si>
  <si>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</si>
  <si>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</si>
  <si>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</si>
  <si>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</si>
  <si>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</si>
  <si>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</si>
  <si>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</si>
  <si>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</si>
  <si>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</si>
  <si>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</si>
  <si>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</si>
  <si>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</si>
  <si>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</si>
  <si>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</si>
  <si>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</si>
  <si>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</si>
  <si>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</si>
  <si>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</si>
  <si>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</si>
  <si>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</si>
  <si>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</si>
  <si>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</si>
  <si>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</si>
  <si>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</si>
  <si>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</si>
  <si>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</si>
  <si>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</si>
  <si>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</si>
  <si>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</si>
  <si>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</si>
  <si>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</si>
  <si>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</si>
  <si>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</si>
  <si>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</si>
  <si>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</si>
  <si>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</si>
  <si>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</si>
  <si>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</si>
  <si>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</si>
  <si>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</si>
  <si>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</si>
  <si>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</si>
  <si>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</si>
  <si>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</si>
  <si>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</si>
  <si>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</si>
  <si>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</si>
  <si>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</si>
  <si>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</si>
  <si>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</si>
  <si>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</si>
  <si>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</si>
  <si>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</si>
  <si>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</si>
  <si>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</si>
  <si>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</si>
  <si>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</si>
  <si>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</si>
  <si>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</si>
  <si>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</si>
  <si>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</si>
  <si>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</si>
  <si>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</si>
  <si>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</si>
  <si>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</si>
  <si>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</si>
  <si>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</si>
  <si>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</si>
  <si>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</si>
  <si>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</si>
  <si>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</si>
  <si>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</si>
  <si>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</si>
  <si>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</si>
  <si>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</si>
  <si>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</si>
  <si>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</si>
  <si>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</si>
  <si>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</si>
  <si>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</si>
  <si>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</si>
  <si>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</si>
  <si>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</si>
  <si>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</si>
  <si>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</si>
  <si>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</si>
  <si>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</si>
  <si>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</si>
  <si>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</si>
  <si>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</si>
  <si>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</si>
  <si>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</si>
  <si>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</si>
  <si>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</si>
  <si>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</si>
  <si>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</si>
  <si>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</si>
  <si>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</si>
  <si>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</si>
  <si>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</si>
  <si>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</si>
  <si>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</si>
  <si>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</si>
  <si>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</si>
  <si>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</si>
  <si>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</si>
  <si>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</si>
  <si>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</si>
  <si>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</si>
  <si>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</si>
  <si>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</si>
  <si>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</si>
  <si>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</si>
  <si>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</si>
  <si>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</si>
  <si>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</si>
  <si>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</si>
  <si>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</si>
  <si>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</si>
  <si>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</si>
  <si>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</si>
  <si>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</si>
  <si>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</si>
  <si>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</si>
  <si>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</si>
  <si>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</si>
  <si>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</si>
  <si>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</si>
  <si>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</si>
  <si>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</si>
  <si>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</si>
  <si>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</si>
  <si>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</si>
  <si>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</si>
  <si>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</si>
  <si>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</si>
  <si>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</si>
  <si>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</si>
  <si>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</si>
  <si>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</si>
  <si>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</si>
  <si>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</si>
  <si>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</si>
  <si>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</si>
  <si>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</si>
  <si>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</si>
  <si>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</si>
  <si>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</si>
  <si>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</si>
  <si>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</si>
  <si>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</si>
  <si>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</si>
  <si>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</si>
  <si>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</si>
  <si>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</si>
  <si>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</si>
  <si>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</si>
  <si>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</si>
  <si>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</si>
  <si>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</si>
  <si>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</si>
  <si>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</si>
  <si>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</si>
  <si>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</si>
  <si>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</si>
  <si>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</si>
  <si>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</si>
  <si>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</si>
  <si>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</si>
  <si>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</si>
  <si>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</si>
  <si>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</si>
  <si>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</si>
  <si>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</si>
  <si>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</si>
  <si>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</si>
  <si>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</si>
  <si>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</si>
  <si>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</si>
  <si>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</si>
  <si>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</si>
  <si>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</si>
  <si>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</si>
  <si>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</si>
  <si>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</si>
  <si>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</si>
  <si>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</si>
  <si>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</si>
  <si>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</si>
  <si>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</si>
  <si>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</si>
  <si>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</si>
  <si>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</si>
  <si>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</si>
  <si>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</si>
  <si>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</si>
  <si>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</si>
  <si>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</si>
  <si>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</si>
  <si>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</si>
  <si>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</si>
  <si>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</si>
  <si>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</si>
  <si>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</si>
  <si>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</si>
  <si>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</si>
  <si>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</si>
  <si>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</si>
  <si>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</si>
  <si>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</si>
  <si>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</si>
  <si>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</si>
  <si>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</si>
  <si>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</si>
  <si>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</si>
  <si>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</si>
  <si>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</si>
  <si>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</si>
  <si>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</si>
  <si>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</si>
  <si>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</si>
  <si>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</si>
  <si>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</si>
  <si>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</si>
  <si>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</si>
  <si>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</si>
  <si>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</si>
  <si>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</si>
  <si>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</si>
  <si>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</si>
  <si>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</si>
  <si>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</si>
  <si>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</si>
  <si>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</si>
  <si>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</si>
  <si>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</si>
  <si>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</si>
  <si>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</si>
  <si>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</si>
  <si>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</si>
  <si>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</si>
  <si>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</si>
  <si>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</si>
  <si>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</si>
  <si>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</si>
  <si>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</si>
  <si>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</si>
  <si>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</si>
  <si>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</si>
  <si>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</si>
  <si>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</si>
  <si>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</si>
  <si>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</si>
  <si>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</si>
  <si>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</si>
  <si>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</si>
  <si>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</si>
  <si>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</si>
  <si>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</si>
  <si>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</si>
  <si>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</si>
  <si>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</si>
  <si>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</si>
  <si>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</si>
  <si>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</si>
  <si>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</si>
  <si>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</si>
  <si>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</si>
  <si>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</si>
  <si>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</si>
  <si>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</si>
  <si>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</si>
  <si>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</si>
  <si>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</si>
  <si>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</si>
  <si>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</si>
  <si>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</si>
  <si>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</si>
  <si>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</si>
  <si>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</si>
  <si>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</si>
  <si>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</si>
  <si>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</si>
  <si>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</si>
  <si>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</si>
  <si>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</si>
  <si>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</si>
  <si>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</si>
  <si>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</si>
  <si>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</si>
  <si>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</si>
  <si>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</si>
  <si>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</si>
  <si>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</si>
  <si>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</si>
  <si>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</si>
  <si>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</si>
  <si>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</si>
  <si>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</si>
  <si>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</si>
  <si>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</si>
  <si>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</si>
  <si>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</si>
  <si>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</si>
  <si>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</si>
  <si>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</si>
  <si>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</si>
  <si>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</si>
  <si>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</si>
  <si>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</si>
  <si>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</si>
  <si>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</si>
  <si>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</si>
  <si>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</si>
  <si>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</si>
  <si>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</si>
  <si>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</si>
  <si>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</si>
  <si>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</si>
  <si>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</si>
  <si>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</si>
  <si>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</si>
  <si>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</si>
  <si>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</si>
  <si>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</si>
  <si>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</si>
  <si>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</si>
  <si>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</si>
  <si>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</si>
  <si>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</si>
  <si>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</si>
  <si>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</si>
  <si>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</si>
  <si>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</si>
  <si>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</si>
  <si>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</si>
  <si>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</si>
  <si>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</si>
  <si>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</si>
  <si>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</si>
  <si>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</si>
  <si>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</si>
  <si>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</si>
  <si>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</si>
  <si>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</si>
  <si>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</si>
  <si>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</si>
  <si>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</si>
  <si>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</si>
  <si>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</si>
  <si>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</si>
  <si>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</si>
  <si>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</si>
  <si>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</si>
  <si>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</si>
  <si>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</si>
  <si>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</si>
  <si>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</si>
  <si>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</si>
  <si>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</si>
  <si>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</si>
  <si>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</si>
  <si>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</si>
  <si>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</si>
  <si>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</si>
  <si>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</si>
  <si>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</si>
  <si>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</si>
  <si>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</si>
  <si>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</si>
  <si>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</si>
  <si>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</si>
  <si>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</si>
  <si>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</si>
  <si>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</si>
  <si>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</si>
  <si>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</si>
  <si>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</si>
  <si>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</si>
  <si>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</si>
  <si>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</si>
  <si>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</si>
  <si>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</si>
  <si>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</si>
  <si>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</si>
  <si>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</si>
  <si>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</si>
  <si>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</si>
  <si>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</si>
  <si>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</si>
  <si>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</si>
  <si>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</si>
  <si>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</si>
  <si>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</si>
  <si>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</si>
  <si>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</si>
  <si>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</si>
  <si>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</si>
  <si>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</si>
  <si>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</si>
  <si>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</si>
  <si>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</si>
  <si>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</si>
  <si>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</si>
  <si>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</si>
  <si>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</si>
  <si>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</si>
  <si>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</si>
  <si>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</si>
  <si>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</si>
  <si>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</si>
  <si>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</si>
  <si>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</si>
  <si>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</si>
  <si>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</si>
  <si>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</si>
  <si>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</si>
  <si>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</si>
  <si>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</si>
  <si>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</si>
  <si>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</si>
  <si>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</si>
  <si>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</si>
  <si>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</si>
  <si>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</si>
  <si>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</si>
  <si>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</si>
  <si>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</si>
  <si>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</si>
  <si>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</si>
  <si>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</si>
  <si>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</si>
  <si>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</si>
  <si>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</si>
  <si>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</si>
  <si>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</si>
  <si>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</si>
  <si>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</si>
  <si>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</si>
  <si>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</si>
  <si>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</si>
  <si>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</si>
  <si>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</si>
  <si>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</si>
  <si>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</si>
  <si>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</si>
  <si>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</si>
  <si>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</si>
  <si>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</si>
  <si>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</si>
  <si>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</si>
  <si>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</si>
  <si>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</si>
  <si>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</si>
  <si>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</si>
  <si>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</si>
  <si>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</si>
  <si>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</si>
  <si>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</si>
  <si>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</si>
  <si>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</si>
  <si>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</si>
  <si>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</si>
  <si>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</si>
  <si>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</si>
  <si>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</si>
  <si>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</si>
  <si>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</si>
  <si>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</si>
  <si>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</si>
  <si>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</si>
  <si>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</si>
  <si>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</si>
  <si>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</si>
  <si>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</si>
  <si>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</si>
  <si>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</si>
  <si>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</si>
  <si>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</si>
  <si>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</si>
  <si>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</si>
  <si>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</si>
  <si>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</si>
  <si>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</si>
  <si>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</si>
  <si>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</si>
  <si>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</si>
  <si>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</si>
  <si>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</si>
  <si>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</si>
  <si>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</si>
  <si>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</si>
  <si>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</si>
  <si>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</si>
  <si>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</si>
  <si>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</si>
  <si>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</si>
  <si>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</si>
  <si>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</si>
  <si>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</si>
  <si>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</si>
  <si>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</si>
  <si>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</si>
  <si>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</si>
  <si>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</si>
  <si>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</si>
  <si>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</si>
  <si>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</si>
  <si>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</si>
  <si>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</si>
  <si>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</si>
  <si>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</si>
  <si>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</si>
  <si>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</si>
  <si>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</si>
  <si>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</si>
  <si>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</si>
  <si>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</si>
  <si>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</si>
  <si>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</si>
  <si>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</si>
  <si>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</si>
  <si>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</si>
  <si>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</si>
  <si>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</si>
  <si>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</si>
  <si>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</si>
  <si>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</si>
  <si>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</si>
  <si>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</si>
  <si>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</si>
  <si>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</si>
  <si>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</si>
  <si>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</si>
  <si>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</si>
  <si>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</si>
  <si>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</si>
  <si>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</si>
  <si>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</si>
  <si>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</si>
  <si>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</si>
  <si>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</si>
  <si>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</si>
  <si>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</si>
  <si>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</si>
  <si>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</si>
  <si>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</si>
  <si>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</si>
  <si>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</si>
  <si>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</si>
  <si>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</si>
  <si>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</si>
  <si>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</si>
  <si>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</si>
  <si>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</si>
  <si>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</si>
  <si>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</si>
  <si>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</si>
  <si>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</si>
  <si>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</si>
  <si>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</si>
  <si>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</si>
  <si>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</si>
  <si>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</si>
  <si>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</si>
  <si>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</si>
  <si>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</si>
  <si>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</si>
  <si>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</si>
  <si>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</si>
  <si>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</si>
  <si>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</si>
  <si>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</si>
  <si>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</si>
  <si>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</si>
  <si>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</si>
  <si>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</si>
  <si>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</si>
  <si>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</si>
  <si>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</si>
  <si>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</si>
  <si>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</si>
  <si>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</si>
  <si>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</si>
  <si>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</si>
  <si>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</si>
  <si>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</si>
  <si>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</si>
  <si>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</si>
  <si>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</si>
  <si>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</si>
  <si>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</si>
  <si>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</si>
  <si>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</si>
  <si>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</si>
  <si>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</si>
  <si>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</si>
  <si>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</si>
  <si>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</si>
  <si>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</si>
  <si>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</si>
  <si>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</si>
  <si>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</si>
  <si>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</si>
  <si>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</si>
  <si>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</si>
  <si>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</si>
  <si>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</si>
  <si>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</si>
  <si>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</si>
  <si>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</si>
  <si>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</si>
  <si>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</si>
  <si>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</si>
  <si>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</si>
  <si>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</si>
  <si>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</si>
  <si>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</si>
  <si>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</si>
  <si>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</si>
  <si>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</si>
  <si>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</si>
  <si>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</si>
  <si>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</si>
  <si>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</si>
  <si>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</si>
  <si>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</si>
  <si>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</si>
  <si>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</si>
  <si>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</si>
  <si>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</si>
  <si>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</si>
  <si>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</si>
  <si>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</si>
  <si>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</si>
  <si>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</si>
  <si>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</si>
  <si>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</si>
  <si>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</si>
  <si>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</si>
  <si>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</si>
  <si>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</si>
  <si>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</si>
  <si>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</si>
  <si>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</si>
  <si>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</si>
  <si>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</si>
  <si>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</si>
  <si>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</si>
  <si>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</si>
  <si>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</si>
  <si>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</si>
  <si>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</si>
  <si>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</si>
  <si>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</si>
  <si>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</si>
  <si>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</si>
  <si>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</si>
  <si>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</si>
  <si>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</si>
  <si>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</si>
  <si>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</si>
  <si>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</si>
  <si>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</si>
  <si>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</si>
  <si>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</si>
  <si>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</si>
  <si>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</si>
  <si>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</si>
  <si>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</si>
  <si>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</si>
  <si>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</si>
  <si>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</si>
  <si>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</si>
  <si>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</si>
  <si>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</si>
  <si>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</si>
  <si>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</si>
  <si>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</si>
  <si>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</si>
  <si>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</si>
  <si>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</si>
  <si>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</si>
  <si>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</si>
  <si>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</si>
  <si>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</si>
  <si>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</si>
  <si>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</si>
  <si>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</si>
  <si>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</si>
  <si>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</si>
  <si>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</si>
  <si>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</si>
  <si>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</si>
  <si>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</si>
  <si>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</si>
  <si>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</si>
  <si>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</si>
  <si>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</si>
  <si>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</si>
  <si>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</si>
  <si>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</si>
  <si>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</si>
  <si>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</si>
  <si>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</si>
  <si>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</si>
  <si>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</si>
  <si>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</si>
  <si>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</si>
  <si>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</si>
  <si>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</si>
  <si>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</si>
  <si>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</si>
  <si>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</si>
  <si>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</si>
  <si>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</si>
  <si>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</si>
  <si>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</si>
  <si>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</si>
  <si>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</si>
  <si>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</si>
  <si>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</si>
  <si>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</si>
  <si>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</si>
  <si>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</si>
  <si>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</si>
  <si>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</si>
  <si>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</si>
  <si>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</si>
  <si>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</si>
  <si>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</si>
  <si>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</si>
  <si>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</si>
  <si>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</si>
  <si>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</si>
  <si>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</si>
  <si>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</si>
  <si>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</si>
  <si>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</si>
  <si>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</si>
  <si>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</si>
  <si>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</si>
  <si>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</si>
  <si>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</si>
  <si>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</si>
  <si>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</si>
  <si>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</si>
  <si>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</si>
  <si>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</si>
  <si>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</si>
  <si>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</si>
  <si>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</si>
  <si>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</si>
  <si>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</si>
  <si>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</si>
  <si>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</si>
  <si>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</si>
  <si>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</si>
  <si>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</si>
  <si>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</si>
  <si>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</si>
  <si>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</si>
  <si>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</si>
  <si>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</si>
  <si>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</si>
  <si>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</si>
  <si>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</si>
  <si>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</si>
  <si>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</si>
  <si>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</si>
  <si>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</si>
  <si>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</si>
  <si>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</si>
  <si>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</si>
  <si>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</si>
  <si>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</si>
  <si>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</si>
  <si>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</si>
  <si>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</si>
  <si>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</si>
  <si>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</si>
  <si>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</si>
  <si>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</si>
  <si>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</si>
  <si>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</si>
  <si>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</si>
  <si>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</si>
  <si>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</si>
  <si>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</si>
  <si>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</si>
  <si>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</si>
  <si>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</si>
  <si>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</si>
  <si>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</si>
  <si>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</si>
  <si>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</si>
  <si>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</si>
  <si>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</si>
  <si>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</si>
  <si>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</si>
  <si>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</si>
  <si>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</si>
  <si>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</si>
  <si>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</si>
  <si>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</si>
  <si>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</si>
  <si>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</si>
  <si>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</si>
  <si>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</si>
  <si>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</si>
  <si>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</si>
  <si>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</si>
  <si>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</si>
  <si>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</si>
  <si>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</si>
  <si>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</si>
  <si>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</si>
  <si>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</si>
  <si>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</si>
  <si>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</si>
  <si>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</si>
  <si>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</si>
  <si>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</si>
  <si>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</si>
  <si>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</si>
  <si>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</si>
  <si>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</si>
  <si>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</si>
  <si>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</si>
  <si>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</si>
  <si>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</si>
  <si>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</si>
  <si>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</si>
  <si>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</si>
  <si>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</si>
  <si>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</si>
  <si>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</si>
  <si>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</si>
  <si>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</si>
  <si>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</si>
  <si>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</si>
  <si>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</si>
  <si>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</si>
  <si>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</si>
  <si>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</si>
  <si>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</si>
  <si>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</si>
  <si>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</si>
  <si>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</si>
  <si>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</si>
  <si>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</si>
  <si>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</si>
  <si>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</si>
  <si>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</si>
  <si>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</si>
  <si>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</si>
  <si>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</si>
  <si>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</si>
  <si>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</si>
  <si>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</si>
  <si>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</si>
  <si>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</si>
  <si>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</si>
  <si>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</si>
  <si>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</si>
  <si>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</si>
  <si>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</si>
  <si>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</si>
  <si>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</si>
  <si>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</si>
  <si>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</si>
  <si>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</si>
  <si>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</si>
  <si>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</si>
  <si>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</si>
  <si>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</si>
  <si>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</si>
  <si>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</si>
  <si>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</si>
  <si>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</si>
  <si>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</si>
  <si>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</si>
  <si>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</si>
  <si>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</si>
  <si>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</si>
  <si>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</si>
  <si>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</si>
  <si>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</si>
  <si>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</si>
  <si>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</si>
  <si>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</si>
  <si>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</si>
  <si>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</si>
  <si>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</si>
  <si>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</si>
  <si>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</si>
  <si>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</si>
  <si>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</si>
  <si>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</si>
  <si>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</si>
  <si>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</si>
  <si>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</si>
  <si>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</si>
  <si>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</si>
  <si>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</si>
  <si>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</si>
  <si>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</si>
  <si>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</si>
  <si>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</si>
  <si>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</si>
  <si>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</si>
  <si>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</si>
  <si>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</si>
  <si>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</si>
  <si>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</si>
  <si>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</si>
  <si>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</si>
  <si>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</si>
  <si>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</si>
  <si>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</si>
  <si>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</si>
  <si>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</si>
  <si>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</si>
  <si>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</si>
  <si>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</si>
  <si>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</si>
  <si>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</si>
  <si>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</si>
  <si>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</si>
  <si>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</si>
  <si>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</si>
  <si>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</si>
  <si>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</si>
  <si>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</si>
  <si>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</si>
  <si>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</si>
  <si>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</si>
  <si>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</si>
  <si>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</si>
  <si>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</si>
  <si>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</si>
  <si>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</si>
  <si>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</si>
  <si>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</si>
  <si>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</si>
  <si>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</si>
  <si>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</si>
  <si>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</si>
  <si>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</si>
  <si>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</si>
  <si>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</si>
  <si>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</si>
  <si>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</si>
  <si>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</si>
  <si>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</si>
  <si>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</si>
  <si>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</si>
  <si>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</si>
  <si>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</si>
  <si>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</si>
  <si>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</si>
  <si>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</si>
  <si>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</si>
  <si>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</si>
  <si>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</si>
  <si>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</si>
  <si>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</si>
  <si>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</si>
  <si>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</si>
  <si>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</si>
  <si>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</si>
  <si>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</si>
  <si>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</si>
  <si>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</si>
  <si>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</si>
  <si>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</si>
  <si>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</si>
  <si>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</si>
  <si>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</si>
  <si>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</si>
  <si>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</si>
  <si>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</si>
  <si>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</si>
  <si>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</si>
  <si>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</si>
  <si>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</si>
  <si>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</si>
  <si>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</si>
  <si>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</si>
  <si>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</si>
  <si>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</si>
  <si>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</si>
  <si>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</si>
  <si>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</si>
  <si>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</si>
  <si>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</si>
  <si>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</si>
  <si>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</si>
  <si>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</si>
  <si>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</si>
  <si>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</si>
  <si>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</si>
  <si>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</si>
  <si>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</si>
  <si>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</si>
  <si>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</si>
  <si>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</si>
  <si>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</si>
  <si>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</si>
  <si>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</si>
  <si>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</si>
  <si>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</si>
  <si>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</si>
  <si>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</si>
  <si>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</si>
  <si>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</si>
  <si>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</si>
  <si>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</si>
  <si>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</si>
  <si>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</si>
  <si>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</si>
  <si>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</si>
  <si>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</si>
  <si>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</si>
  <si>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</si>
  <si>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</si>
  <si>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</si>
  <si>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</si>
  <si>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</si>
  <si>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</si>
  <si>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</si>
  <si>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</si>
  <si>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</si>
  <si>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</si>
  <si>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</si>
  <si>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</si>
  <si>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</si>
  <si>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</si>
  <si>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</si>
  <si>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</si>
  <si>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</si>
  <si>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</si>
  <si>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</si>
  <si>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</si>
  <si>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</si>
  <si>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</si>
  <si>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</si>
  <si>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</si>
  <si>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</si>
  <si>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</si>
  <si>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</si>
  <si>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</si>
  <si>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</si>
  <si>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</si>
  <si>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</si>
  <si>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</si>
  <si>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</si>
  <si>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</si>
  <si>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</si>
  <si>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</si>
  <si>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</si>
  <si>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</si>
  <si>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</si>
  <si>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</si>
  <si>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</si>
  <si>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</si>
  <si>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</si>
  <si>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</si>
  <si>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</si>
  <si>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</si>
  <si>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</si>
  <si>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</si>
  <si>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</si>
  <si>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</si>
  <si>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</si>
  <si>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</si>
  <si>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</si>
  <si>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</si>
  <si>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</si>
  <si>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</si>
  <si>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</si>
  <si>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</si>
  <si>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</si>
  <si>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</si>
  <si>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</si>
  <si>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</si>
  <si>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</si>
  <si>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</si>
  <si>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</si>
  <si>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</si>
  <si>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</si>
  <si>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</si>
  <si>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</si>
  <si>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</si>
  <si>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</si>
  <si>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</si>
  <si>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</si>
  <si>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</si>
  <si>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</si>
  <si>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</si>
  <si>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</si>
  <si>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</si>
  <si>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</si>
  <si>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</si>
  <si>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</si>
  <si>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</si>
  <si>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</si>
  <si>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</si>
  <si>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</si>
  <si>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</si>
  <si>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</si>
  <si>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</si>
  <si>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</si>
  <si>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</si>
  <si>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</si>
  <si>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</si>
  <si>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</si>
  <si>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</si>
  <si>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</si>
  <si>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</si>
  <si>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</si>
  <si>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</si>
  <si>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</si>
  <si>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</si>
  <si>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</si>
  <si>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</si>
  <si>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</si>
  <si>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</si>
  <si>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</si>
  <si>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</si>
  <si>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</si>
  <si>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</si>
  <si>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</si>
  <si>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</si>
  <si>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</si>
  <si>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</si>
  <si>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</si>
  <si>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</si>
  <si>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</si>
  <si>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</si>
  <si>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</si>
  <si>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</si>
  <si>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</si>
  <si>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</si>
  <si>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</si>
  <si>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</si>
  <si>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</si>
  <si>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</si>
  <si>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</si>
  <si>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</si>
  <si>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</si>
  <si>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</si>
  <si>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</si>
  <si>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</si>
  <si>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</si>
  <si>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</si>
  <si>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</si>
  <si>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</si>
  <si>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</si>
  <si>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</si>
  <si>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</si>
  <si>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</si>
  <si>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</si>
  <si>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</si>
  <si>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</si>
  <si>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</si>
  <si>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</si>
  <si>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</si>
  <si>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</si>
  <si>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</si>
  <si>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</si>
  <si>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</si>
  <si>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</si>
  <si>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</si>
  <si>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</si>
  <si>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</si>
  <si>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</si>
  <si>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</si>
  <si>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</si>
  <si>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</si>
  <si>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</si>
  <si>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</si>
  <si>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</si>
  <si>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</si>
  <si>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</si>
  <si>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</si>
  <si>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</si>
  <si>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</si>
  <si>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</si>
  <si>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</si>
  <si>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</si>
  <si>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</si>
  <si>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</si>
  <si>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</si>
  <si>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</si>
  <si>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</si>
  <si>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</si>
  <si>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</si>
  <si>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</si>
  <si>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</si>
  <si>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</si>
  <si>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</si>
  <si>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</si>
  <si>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</si>
  <si>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</si>
  <si>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</si>
  <si>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</si>
  <si>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</si>
  <si>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</si>
  <si>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</si>
  <si>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</si>
  <si>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</si>
  <si>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</si>
  <si>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</si>
  <si>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</si>
  <si>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</si>
  <si>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</si>
  <si>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</si>
  <si>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</si>
  <si>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</si>
  <si>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</si>
  <si>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</si>
  <si>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</si>
  <si>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</si>
  <si>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</si>
  <si>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</si>
  <si>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</si>
  <si>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</si>
  <si>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</si>
  <si>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</si>
  <si>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</si>
  <si>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</si>
  <si>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</si>
  <si>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</si>
  <si>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</si>
  <si>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</si>
  <si>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</si>
  <si>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</si>
  <si>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</si>
  <si>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</si>
  <si>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</si>
  <si>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</si>
  <si>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</si>
  <si>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</si>
  <si>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</si>
  <si>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</si>
  <si>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</si>
  <si>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</si>
  <si>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</si>
  <si>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</si>
  <si>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</si>
  <si>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</si>
  <si>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</si>
  <si>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</si>
  <si>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</si>
  <si>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</si>
  <si>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</si>
  <si>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</si>
  <si>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</si>
  <si>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</si>
  <si>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</si>
  <si>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</si>
  <si>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</si>
  <si>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</si>
  <si>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</si>
  <si>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</si>
  <si>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</si>
  <si>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</si>
  <si>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</si>
  <si>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</si>
  <si>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</si>
  <si>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</si>
  <si>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</si>
  <si>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</si>
  <si>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</si>
  <si>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</si>
  <si>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</si>
  <si>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</si>
  <si>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</si>
  <si>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</si>
  <si>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</si>
  <si>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</si>
  <si>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</si>
  <si>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</si>
  <si>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</si>
  <si>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</si>
  <si>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</si>
  <si>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</si>
  <si>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</si>
  <si>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</si>
  <si>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</si>
  <si>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</si>
  <si>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</si>
  <si>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</si>
  <si>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</si>
  <si>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</si>
  <si>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</si>
  <si>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</si>
  <si>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</si>
  <si>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</si>
  <si>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</si>
  <si>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</si>
  <si>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</si>
  <si>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</si>
  <si>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</si>
  <si>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</si>
  <si>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</si>
  <si>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</si>
  <si>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</si>
  <si>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</si>
  <si>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</si>
  <si>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</si>
  <si>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</si>
  <si>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</si>
  <si>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</si>
  <si>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</si>
  <si>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</si>
  <si>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</si>
  <si>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</si>
  <si>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</si>
  <si>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</si>
  <si>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</si>
  <si>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</si>
  <si>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</si>
  <si>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</si>
  <si>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</si>
  <si>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</si>
  <si>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</si>
  <si>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</si>
  <si>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</si>
  <si>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</si>
  <si>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</si>
  <si>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</si>
  <si>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</si>
  <si>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</si>
  <si>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</si>
  <si>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</si>
  <si>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</si>
  <si>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</si>
  <si>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</si>
  <si>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</si>
  <si>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</si>
  <si>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</si>
  <si>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</si>
  <si>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</si>
  <si>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</si>
  <si>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</si>
  <si>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</si>
  <si>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</si>
  <si>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</si>
  <si>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</si>
  <si>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</si>
  <si>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</si>
  <si>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</si>
  <si>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</si>
  <si>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</si>
  <si>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</si>
  <si>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</si>
  <si>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</si>
  <si>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</si>
  <si>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</si>
  <si>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</si>
  <si>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</si>
  <si>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</si>
  <si>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</si>
  <si>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</si>
  <si>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</si>
  <si>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</si>
  <si>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</si>
  <si>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</si>
  <si>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</si>
  <si>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</si>
  <si>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</si>
  <si>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</si>
  <si>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</si>
  <si>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</si>
  <si>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</si>
  <si>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</si>
  <si>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</si>
  <si>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</si>
  <si>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</si>
  <si>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</si>
  <si>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</si>
  <si>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</si>
  <si>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</si>
  <si>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</si>
  <si>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</si>
  <si>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</si>
  <si>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</si>
  <si>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</si>
  <si>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</si>
  <si>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</si>
  <si>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</si>
  <si>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</si>
  <si>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</si>
  <si>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</si>
  <si>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</si>
  <si>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</si>
  <si>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</si>
  <si>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</si>
  <si>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</si>
  <si>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</si>
  <si>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</si>
  <si>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</si>
  <si>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</si>
  <si>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</si>
  <si>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</si>
  <si>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</si>
  <si>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</si>
  <si>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</si>
  <si>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</si>
  <si>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</si>
  <si>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</si>
  <si>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</si>
  <si>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</si>
  <si>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</si>
  <si>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</si>
  <si>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</si>
  <si>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</si>
  <si>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</si>
  <si>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</si>
  <si>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</si>
  <si>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</si>
  <si>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</si>
  <si>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</si>
  <si>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</si>
  <si>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</si>
  <si>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</si>
  <si>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</si>
  <si>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</si>
  <si>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</si>
  <si>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</si>
  <si>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</si>
  <si>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</si>
  <si>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</si>
  <si>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</si>
  <si>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</si>
  <si>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</si>
  <si>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</si>
  <si>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</si>
  <si>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</si>
  <si>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</si>
  <si>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</si>
  <si>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</si>
  <si>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</si>
  <si>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</si>
  <si>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</si>
  <si>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</si>
  <si>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</si>
  <si>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</si>
  <si>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</si>
  <si>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</si>
  <si>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</si>
  <si>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</si>
  <si>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</si>
  <si>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</si>
  <si>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</si>
  <si>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</si>
  <si>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</si>
  <si>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</si>
  <si>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</si>
  <si>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</si>
  <si>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</si>
  <si>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</si>
  <si>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</si>
  <si>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</si>
  <si>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</si>
  <si>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</si>
  <si>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</si>
  <si>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</si>
  <si>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</si>
  <si>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</si>
  <si>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</si>
  <si>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</si>
  <si>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</si>
  <si>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</si>
  <si>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</si>
  <si>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</si>
  <si>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</si>
  <si>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</si>
  <si>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</si>
  <si>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</si>
  <si>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</si>
  <si>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</si>
  <si>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</si>
  <si>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</si>
  <si>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</si>
  <si>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</si>
  <si>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</si>
  <si>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</si>
  <si>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</si>
  <si>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</si>
  <si>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</si>
  <si>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</si>
  <si>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</si>
  <si>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</si>
  <si>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</si>
  <si>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</si>
  <si>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</si>
  <si>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</si>
  <si>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</si>
  <si>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</si>
  <si>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</si>
  <si>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</si>
  <si>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</si>
  <si>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</si>
  <si>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</si>
  <si>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</si>
  <si>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</si>
  <si>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</si>
  <si>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</si>
  <si>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</si>
  <si>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</si>
  <si>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</si>
  <si>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</si>
  <si>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</si>
  <si>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</si>
  <si>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</si>
  <si>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</si>
  <si>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</si>
  <si>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</si>
  <si>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</si>
  <si>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</si>
  <si>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</si>
  <si>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</si>
  <si>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</si>
  <si>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</si>
  <si>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</si>
  <si>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</si>
  <si>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</si>
  <si>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</si>
  <si>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</si>
  <si>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</si>
  <si>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</si>
  <si>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</si>
  <si>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</si>
  <si>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</si>
  <si>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</si>
  <si>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</si>
  <si>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</si>
  <si>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</si>
  <si>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</si>
  <si>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</si>
  <si>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</si>
  <si>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</si>
  <si>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</si>
  <si>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</si>
  <si>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</si>
  <si>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</si>
  <si>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</si>
  <si>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</si>
  <si>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</si>
  <si>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</si>
  <si>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</si>
  <si>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</si>
  <si>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</si>
  <si>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</si>
  <si>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</si>
  <si>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</si>
  <si>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</si>
  <si>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</si>
  <si>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</si>
  <si>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</si>
  <si>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</si>
  <si>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</si>
  <si>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</si>
  <si>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</si>
  <si>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</si>
  <si>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</si>
  <si>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</si>
  <si>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</si>
  <si>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</si>
  <si>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</si>
  <si>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</si>
  <si>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</si>
  <si>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</si>
  <si>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</si>
  <si>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</si>
  <si>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</si>
  <si>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</si>
  <si>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</si>
  <si>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</si>
  <si>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</si>
  <si>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</si>
  <si>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</si>
  <si>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</si>
  <si>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</si>
  <si>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</si>
  <si>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</si>
  <si>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</si>
  <si>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</si>
  <si>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</si>
  <si>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</si>
  <si>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</si>
  <si>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</si>
  <si>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</si>
  <si>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</si>
  <si>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</si>
  <si>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</si>
  <si>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</si>
  <si>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</si>
  <si>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</si>
  <si>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</si>
  <si>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</si>
  <si>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</si>
  <si>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</si>
  <si>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</si>
  <si>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</si>
  <si>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</si>
  <si>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</si>
  <si>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</si>
  <si>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</si>
  <si>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</si>
  <si>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</si>
  <si>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</si>
  <si>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</si>
  <si>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</si>
  <si>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</si>
  <si>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</si>
  <si>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</si>
  <si>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</si>
  <si>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</si>
  <si>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</si>
  <si>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</si>
  <si>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</si>
  <si>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</si>
  <si>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</si>
  <si>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</si>
  <si>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</si>
  <si>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</si>
  <si>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</si>
  <si>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</si>
  <si>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</si>
  <si>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</si>
  <si>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</si>
  <si>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</si>
  <si>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</si>
  <si>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</si>
  <si>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</si>
  <si>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</si>
  <si>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</si>
  <si>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</si>
  <si>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</si>
  <si>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</si>
  <si>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</si>
  <si>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</si>
  <si>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</si>
  <si>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</si>
  <si>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</si>
  <si>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</si>
  <si>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</si>
  <si>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</si>
  <si>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</si>
  <si>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</si>
  <si>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</si>
  <si>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</si>
  <si>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</si>
  <si>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</si>
  <si>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</si>
  <si>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</si>
  <si>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</si>
  <si>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</si>
  <si>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</si>
  <si>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</si>
  <si>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</si>
  <si>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</si>
  <si>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</si>
  <si>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</si>
  <si>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</si>
  <si>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</si>
  <si>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</si>
  <si>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</si>
  <si>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</si>
  <si>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</si>
  <si>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</si>
  <si>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</si>
  <si>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</si>
  <si>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</si>
  <si>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</si>
  <si>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</si>
  <si>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</si>
  <si>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</si>
  <si>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</si>
  <si>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</si>
  <si>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</si>
  <si>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</si>
  <si>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</si>
  <si>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</si>
  <si>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</si>
  <si>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</si>
  <si>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</si>
  <si>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</si>
  <si>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</si>
  <si>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</si>
  <si>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</si>
  <si>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</si>
  <si>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</si>
  <si>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</si>
  <si>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</si>
  <si>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</si>
  <si>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</si>
  <si>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</si>
  <si>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</si>
  <si>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</si>
  <si>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</si>
  <si>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</si>
  <si>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</si>
  <si>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</si>
  <si>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</si>
  <si>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</si>
  <si>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</si>
  <si>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</si>
  <si>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</si>
  <si>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</si>
  <si>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</si>
  <si>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</si>
  <si>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</si>
  <si>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</si>
  <si>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</si>
  <si>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</si>
  <si>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</si>
  <si>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</si>
  <si>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</si>
  <si>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</si>
  <si>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</si>
  <si>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</si>
  <si>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</si>
  <si>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</si>
  <si>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</si>
  <si>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</si>
  <si>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</si>
  <si>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</si>
  <si>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</si>
  <si>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</si>
  <si>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</si>
  <si>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</si>
  <si>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</si>
  <si>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</si>
  <si>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</si>
  <si>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</si>
  <si>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</si>
  <si>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</si>
  <si>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</si>
  <si>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</si>
  <si>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</si>
  <si>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</si>
  <si>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</si>
  <si>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</si>
  <si>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</si>
  <si>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</si>
  <si>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</si>
  <si>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</si>
  <si>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</si>
  <si>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</si>
  <si>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</si>
  <si>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</si>
  <si>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</si>
  <si>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</si>
  <si>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</si>
  <si>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</si>
  <si>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</si>
  <si>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</si>
  <si>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</si>
  <si>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</si>
  <si>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</si>
  <si>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</si>
  <si>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</si>
  <si>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</si>
  <si>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</si>
  <si>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</si>
  <si>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</si>
  <si>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</si>
  <si>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</si>
  <si>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</si>
  <si>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</si>
  <si>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</si>
  <si>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</si>
  <si>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</si>
  <si>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</si>
  <si>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</si>
  <si>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</si>
  <si>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</si>
  <si>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</si>
  <si>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</si>
  <si>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</si>
  <si>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</si>
  <si>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</si>
  <si>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</si>
  <si>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</si>
  <si>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</si>
  <si>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</si>
  <si>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</si>
  <si>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</si>
  <si>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</si>
  <si>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</si>
  <si>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</si>
  <si>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</si>
  <si>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</si>
  <si>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</si>
  <si>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</si>
  <si>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</si>
  <si>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</si>
  <si>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</si>
  <si>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</si>
  <si>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</si>
  <si>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</si>
  <si>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</si>
  <si>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</si>
  <si>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</si>
  <si>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</si>
  <si>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</si>
  <si>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</si>
  <si>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</si>
  <si>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</si>
  <si>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</si>
  <si>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</si>
  <si>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</si>
  <si>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</si>
  <si>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</si>
  <si>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</si>
  <si>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</si>
  <si>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</si>
  <si>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</si>
  <si>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</si>
  <si>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</si>
  <si>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</si>
  <si>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</si>
  <si>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</si>
  <si>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</si>
  <si>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</si>
  <si>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</si>
  <si>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</si>
  <si>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</si>
  <si>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</si>
  <si>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</si>
  <si>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</si>
  <si>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</si>
  <si>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</si>
  <si>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</si>
  <si>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</si>
  <si>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</si>
  <si>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</si>
  <si>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</si>
  <si>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</si>
  <si>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</si>
  <si>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</si>
  <si>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</si>
  <si>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</si>
  <si>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</si>
  <si>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</si>
  <si>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</si>
  <si>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</si>
  <si>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</si>
  <si>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</si>
  <si>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</si>
  <si>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</si>
  <si>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</si>
  <si>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</si>
  <si>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</si>
  <si>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</si>
  <si>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</si>
  <si>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</si>
  <si>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</si>
  <si>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</si>
  <si>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</si>
  <si>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</si>
  <si>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</si>
  <si>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</si>
  <si>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</si>
  <si>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</si>
  <si>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</si>
  <si>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</si>
  <si>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</si>
  <si>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</si>
  <si>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</si>
  <si>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</si>
  <si>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</si>
  <si>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</si>
  <si>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</si>
  <si>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</si>
  <si>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</si>
  <si>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</si>
  <si>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</si>
  <si>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</si>
  <si>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</si>
  <si>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</si>
  <si>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</si>
  <si>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</si>
  <si>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</si>
  <si>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</si>
  <si>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</si>
  <si>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</si>
  <si>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</si>
  <si>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</si>
  <si>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</si>
  <si>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</si>
  <si>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</si>
  <si>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</si>
  <si>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</si>
  <si>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</si>
  <si>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</si>
  <si>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</si>
  <si>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</si>
  <si>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</si>
  <si>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</si>
  <si>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</si>
  <si>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</si>
  <si>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</si>
  <si>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</si>
  <si>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</si>
  <si>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</si>
  <si>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</si>
  <si>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</si>
  <si>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</si>
  <si>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</si>
  <si>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</si>
  <si>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</si>
  <si>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</si>
  <si>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</si>
  <si>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</si>
  <si>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</si>
  <si>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</si>
  <si>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</si>
  <si>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</si>
  <si>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</si>
  <si>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</si>
  <si>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</si>
  <si>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</si>
  <si>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</si>
  <si>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</si>
  <si>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</si>
  <si>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</si>
  <si>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</si>
  <si>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</si>
  <si>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</si>
  <si>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</si>
  <si>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</si>
  <si>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</si>
  <si>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</si>
  <si>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</si>
  <si>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</si>
  <si>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</si>
  <si>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</si>
  <si>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</si>
  <si>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</si>
  <si>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</si>
  <si>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</si>
  <si>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</si>
  <si>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</si>
  <si>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</si>
  <si>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</si>
  <si>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</si>
  <si>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</si>
  <si>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</si>
  <si>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</si>
  <si>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</si>
  <si>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</si>
  <si>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</si>
  <si>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</si>
  <si>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</si>
  <si>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</si>
  <si>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</si>
  <si>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</si>
  <si>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</si>
  <si>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</si>
  <si>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</si>
  <si>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</si>
  <si>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</si>
  <si>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</si>
  <si>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</si>
  <si>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</si>
  <si>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</si>
  <si>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</si>
  <si>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</si>
  <si>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</si>
  <si>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</si>
  <si>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</si>
  <si>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</si>
  <si>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</si>
  <si>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</si>
  <si>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</si>
  <si>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</si>
  <si>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</si>
  <si>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</si>
  <si>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</si>
  <si>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</si>
  <si>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</si>
  <si>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</si>
  <si>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</si>
  <si>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</si>
  <si>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</si>
  <si>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</si>
  <si>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</si>
  <si>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</si>
  <si>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</si>
  <si>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</si>
  <si>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</si>
  <si>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</si>
  <si>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</si>
  <si>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</si>
  <si>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</si>
  <si>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</si>
  <si>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</si>
  <si>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</si>
  <si>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</si>
  <si>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</si>
  <si>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</si>
  <si>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</si>
  <si>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</si>
  <si>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</si>
  <si>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</si>
  <si>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</si>
  <si>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</si>
  <si>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</si>
  <si>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</si>
  <si>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</si>
  <si>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</si>
  <si>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</si>
  <si>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</si>
  <si>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</si>
  <si>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</si>
  <si>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</si>
  <si>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</si>
  <si>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</si>
  <si>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</si>
  <si>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</si>
  <si>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</si>
  <si>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</si>
  <si>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</si>
  <si>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</si>
  <si>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</si>
  <si>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</si>
  <si>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</si>
  <si>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</si>
  <si>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</si>
  <si>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</si>
  <si>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</si>
  <si>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</si>
  <si>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</si>
  <si>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</si>
  <si>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</si>
  <si>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</si>
  <si>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</si>
  <si>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</si>
  <si>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</si>
  <si>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</si>
  <si>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</si>
  <si>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</si>
  <si>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</si>
  <si>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</si>
  <si>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</si>
  <si>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</si>
  <si>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</si>
  <si>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</si>
  <si>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</si>
  <si>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</si>
  <si>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</si>
  <si>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</si>
  <si>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</si>
  <si>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</si>
  <si>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</si>
  <si>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</si>
  <si>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</si>
  <si>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</si>
  <si>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</si>
  <si>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</si>
  <si>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</si>
  <si>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</si>
  <si>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</si>
  <si>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</si>
  <si>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</si>
  <si>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</si>
  <si>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</si>
  <si>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</si>
  <si>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</si>
  <si>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</si>
  <si>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</si>
  <si>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</si>
  <si>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</si>
  <si>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</si>
  <si>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</si>
  <si>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</si>
  <si>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</si>
  <si>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</si>
  <si>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</si>
  <si>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</si>
  <si>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</si>
  <si>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</si>
  <si>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</si>
  <si>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</si>
  <si>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</si>
  <si>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</si>
  <si>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</si>
  <si>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</si>
  <si>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</si>
  <si>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</si>
  <si>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</si>
  <si>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</si>
  <si>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</si>
  <si>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</si>
  <si>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</si>
  <si>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</si>
  <si>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</si>
  <si>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</si>
  <si>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</si>
  <si>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</si>
  <si>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</si>
  <si>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</si>
  <si>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</si>
  <si>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</si>
  <si>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</si>
  <si>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</si>
  <si>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</si>
  <si>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</si>
  <si>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</si>
  <si>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</si>
  <si>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</si>
  <si>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</si>
  <si>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</si>
  <si>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</si>
  <si>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</si>
  <si>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</si>
  <si>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</si>
  <si>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</si>
  <si>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</si>
  <si>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</si>
  <si>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</si>
  <si>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</si>
  <si>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</si>
  <si>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</si>
  <si>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</si>
  <si>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</si>
  <si>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</si>
  <si>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</si>
  <si>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</si>
  <si>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</si>
  <si>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</si>
  <si>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</si>
  <si>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</si>
  <si>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</si>
  <si>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</si>
  <si>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</si>
  <si>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</si>
  <si>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</si>
  <si>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</si>
  <si>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</si>
  <si>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</si>
  <si>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</si>
  <si>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</si>
  <si>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</si>
  <si>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</si>
  <si>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</si>
  <si>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</si>
  <si>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</si>
  <si>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</si>
  <si>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</si>
  <si>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</si>
  <si>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</si>
  <si>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</si>
  <si>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</si>
  <si>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</si>
  <si>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</si>
  <si>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</si>
  <si>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</si>
  <si>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</si>
  <si>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</si>
  <si>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</si>
  <si>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</si>
  <si>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</si>
  <si>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</si>
  <si>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</si>
  <si>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</si>
  <si>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</si>
  <si>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</si>
  <si>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</si>
  <si>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</si>
  <si>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</si>
  <si>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</si>
  <si>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</si>
  <si>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</si>
  <si>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</si>
  <si>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</si>
  <si>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</si>
  <si>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</si>
  <si>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</si>
  <si>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</si>
  <si>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</si>
  <si>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</si>
  <si>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</si>
  <si>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</si>
  <si>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</si>
  <si>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</si>
  <si>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</si>
  <si>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</si>
  <si>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</si>
  <si>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</si>
  <si>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</si>
  <si>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</si>
  <si>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</si>
  <si>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</si>
  <si>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</si>
  <si>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</si>
  <si>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</si>
  <si>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</si>
  <si>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</si>
  <si>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</si>
  <si>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</si>
  <si>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</si>
  <si>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</si>
  <si>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</si>
  <si>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</si>
  <si>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</si>
  <si>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</si>
  <si>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</si>
  <si>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</si>
  <si>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</si>
  <si>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</si>
  <si>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</si>
  <si>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</si>
  <si>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</si>
  <si>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</si>
  <si>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</si>
  <si>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</si>
  <si>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</si>
  <si>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</si>
  <si>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</si>
  <si>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</si>
  <si>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</si>
  <si>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</si>
  <si>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</si>
  <si>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</si>
  <si>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</si>
  <si>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</si>
  <si>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</si>
  <si>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</si>
  <si>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</si>
  <si>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</si>
  <si>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</si>
  <si>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</si>
  <si>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</si>
  <si>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</si>
  <si>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</si>
  <si>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</si>
  <si>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</si>
  <si>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</si>
  <si>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</si>
  <si>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</si>
  <si>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</si>
  <si>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</si>
  <si>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</si>
  <si>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</si>
  <si>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</si>
  <si>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</si>
  <si>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</si>
  <si>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</si>
  <si>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</si>
  <si>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</si>
  <si>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</si>
  <si>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</si>
  <si>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</si>
  <si>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</si>
  <si>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</si>
  <si>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</si>
  <si>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</si>
  <si>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</si>
  <si>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</si>
  <si>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</si>
  <si>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</si>
  <si>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</si>
  <si>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</si>
  <si>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</si>
  <si>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</si>
  <si>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</si>
  <si>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</si>
  <si>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</si>
  <si>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</si>
  <si>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</si>
  <si>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</si>
  <si>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</si>
  <si>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</si>
  <si>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</si>
  <si>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</si>
  <si>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</si>
  <si>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</si>
  <si>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</si>
  <si>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</si>
  <si>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</si>
  <si>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</si>
  <si>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</si>
  <si>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</si>
  <si>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</si>
  <si>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</si>
  <si>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</si>
  <si>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</si>
  <si>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</si>
  <si>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</si>
  <si>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</si>
  <si>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</si>
  <si>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</si>
  <si>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</si>
  <si>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</si>
  <si>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</si>
  <si>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</si>
  <si>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</si>
  <si>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</si>
  <si>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</si>
  <si>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</si>
  <si>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</si>
  <si>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</si>
  <si>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</si>
  <si>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</si>
  <si>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</si>
  <si>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</si>
  <si>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</si>
  <si>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</si>
  <si>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</si>
  <si>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</si>
  <si>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</si>
  <si>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</si>
  <si>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</si>
  <si>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</si>
  <si>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</si>
  <si>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</si>
  <si>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</si>
  <si>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</si>
  <si>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</si>
  <si>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</si>
  <si>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</si>
  <si>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</si>
  <si>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</si>
  <si>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</si>
  <si>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</si>
  <si>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</si>
  <si>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</si>
  <si>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</si>
  <si>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</si>
  <si>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</si>
  <si>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</si>
  <si>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</si>
  <si>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</si>
  <si>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</si>
  <si>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</si>
  <si>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</si>
  <si>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</si>
  <si>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</si>
  <si>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</si>
  <si>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</si>
  <si>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</si>
  <si>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</si>
  <si>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</si>
  <si>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</si>
  <si>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</si>
  <si>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</si>
  <si>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</si>
  <si>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</si>
  <si>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</si>
  <si>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</si>
  <si>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</si>
  <si>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</si>
  <si>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</si>
  <si>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</si>
  <si>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</si>
  <si>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</si>
  <si>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</si>
  <si>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</si>
  <si>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</si>
  <si>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</si>
  <si>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</si>
  <si>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</si>
  <si>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</si>
  <si>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</si>
  <si>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</si>
  <si>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</si>
  <si>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</si>
  <si>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</si>
  <si>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</si>
  <si>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</si>
  <si>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</si>
  <si>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</si>
  <si>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</si>
  <si>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</si>
  <si>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</si>
  <si>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</si>
  <si>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</si>
  <si>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</si>
  <si>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</si>
  <si>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</si>
  <si>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</si>
  <si>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</si>
  <si>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</si>
  <si>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</si>
  <si>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</si>
  <si>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</si>
  <si>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</si>
  <si>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</si>
  <si>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</si>
  <si>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</si>
  <si>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</si>
  <si>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</si>
  <si>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</si>
  <si>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</si>
  <si>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</si>
  <si>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</si>
  <si>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</si>
  <si>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</si>
  <si>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</si>
  <si>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</si>
  <si>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</si>
  <si>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</si>
  <si>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</si>
  <si>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</si>
  <si>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</si>
  <si>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</si>
  <si>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</si>
  <si>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</si>
  <si>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</si>
  <si>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</si>
  <si>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</si>
  <si>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</si>
  <si>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</si>
  <si>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</si>
  <si>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</si>
  <si>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</si>
  <si>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</si>
  <si>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</si>
  <si>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</si>
  <si>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</si>
  <si>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</si>
  <si>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</si>
  <si>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</si>
  <si>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</si>
  <si>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</si>
  <si>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</si>
  <si>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</si>
  <si>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</si>
  <si>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</si>
  <si>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</si>
  <si>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</si>
  <si>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</si>
  <si>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</si>
  <si>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</si>
  <si>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</si>
  <si>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</si>
  <si>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</si>
  <si>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</si>
  <si>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</si>
  <si>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</si>
  <si>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</si>
  <si>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</si>
  <si>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</si>
  <si>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</si>
  <si>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</si>
  <si>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</si>
  <si>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</si>
  <si>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</si>
  <si>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</si>
  <si>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</si>
  <si>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</si>
  <si>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</si>
  <si>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</si>
  <si>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</si>
  <si>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</si>
  <si>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</si>
  <si>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</si>
  <si>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</si>
  <si>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</si>
  <si>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</si>
  <si>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</si>
  <si>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</si>
  <si>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</si>
  <si>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</si>
  <si>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</si>
  <si>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</si>
  <si>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</si>
  <si>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</si>
  <si>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</si>
  <si>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</si>
  <si>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</si>
  <si>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</si>
  <si>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</si>
  <si>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</si>
  <si>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</si>
  <si>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</si>
  <si>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</si>
  <si>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</si>
  <si>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</si>
  <si>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</si>
  <si>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</si>
  <si>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</si>
  <si>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</si>
  <si>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</si>
  <si>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</si>
  <si>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</si>
  <si>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</si>
  <si>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</si>
  <si>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</si>
  <si>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</si>
  <si>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</si>
  <si>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</si>
  <si>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</si>
  <si>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</si>
  <si>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</si>
  <si>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</si>
  <si>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</si>
  <si>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</si>
  <si>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</si>
  <si>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</si>
  <si>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</si>
  <si>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</si>
  <si>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</si>
  <si>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</si>
  <si>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</si>
  <si>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</si>
  <si>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</si>
  <si>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</si>
  <si>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</si>
  <si>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</si>
  <si>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</si>
  <si>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</si>
  <si>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</si>
  <si>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</si>
  <si>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</si>
  <si>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</si>
  <si>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</si>
  <si>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</si>
  <si>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</si>
  <si>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</si>
  <si>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</si>
  <si>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</si>
  <si>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</si>
  <si>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</si>
  <si>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</si>
  <si>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</si>
  <si>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</si>
  <si>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</si>
  <si>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</si>
  <si>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</si>
  <si>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</si>
  <si>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</si>
  <si>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</si>
  <si>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</si>
  <si>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</si>
  <si>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</si>
  <si>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</si>
  <si>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</si>
  <si>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</si>
  <si>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</si>
  <si>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</si>
  <si>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</si>
  <si>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</si>
  <si>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</si>
  <si>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</si>
  <si>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</si>
  <si>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</si>
  <si>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</si>
  <si>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</si>
  <si>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</si>
  <si>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</si>
  <si>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</si>
  <si>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</si>
  <si>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</si>
  <si>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</si>
  <si>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</si>
  <si>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</si>
  <si>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</si>
  <si>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</si>
  <si>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</si>
  <si>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</si>
  <si>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</si>
  <si>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</si>
  <si>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</si>
  <si>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</si>
  <si>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</si>
  <si>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</si>
  <si>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</si>
  <si>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</si>
  <si>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</si>
  <si>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</si>
  <si>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</si>
  <si>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</si>
  <si>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</si>
  <si>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</si>
  <si>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</si>
  <si>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</si>
  <si>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</si>
  <si>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</si>
  <si>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</si>
  <si>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</si>
  <si>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</si>
  <si>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</si>
  <si>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</si>
  <si>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</si>
  <si>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</si>
  <si>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</si>
  <si>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</si>
  <si>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</si>
  <si>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</si>
  <si>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</si>
  <si>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</si>
  <si>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</si>
  <si>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</si>
  <si>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</si>
  <si>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</si>
  <si>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</si>
  <si>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</si>
  <si>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</si>
  <si>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</si>
  <si>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</si>
  <si>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</si>
  <si>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</si>
  <si>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</si>
  <si>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</si>
  <si>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</si>
  <si>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</si>
  <si>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</si>
  <si>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</si>
  <si>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</si>
  <si>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</si>
  <si>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</si>
  <si>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</si>
  <si>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</si>
  <si>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</si>
  <si>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</si>
  <si>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</si>
  <si>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</si>
  <si>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</si>
  <si>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</si>
  <si>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</si>
  <si>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</si>
  <si>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</si>
  <si>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</si>
  <si>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</si>
  <si>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</si>
  <si>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</si>
  <si>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</si>
  <si>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</si>
  <si>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</si>
  <si>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</si>
  <si>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</si>
  <si>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</si>
  <si>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</si>
  <si>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</si>
  <si>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</si>
  <si>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</si>
  <si>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</si>
  <si>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</si>
  <si>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</si>
  <si>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</si>
  <si>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</si>
  <si>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</si>
  <si>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</si>
  <si>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</si>
  <si>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</si>
  <si>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</si>
  <si>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</si>
  <si>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</si>
  <si>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</si>
  <si>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</si>
  <si>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</si>
  <si>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</si>
  <si>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</si>
  <si>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</si>
  <si>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</si>
  <si>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</si>
  <si>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</si>
  <si>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</si>
  <si>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</si>
  <si>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</si>
  <si>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</si>
  <si>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</si>
  <si>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</si>
  <si>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</si>
  <si>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</si>
  <si>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</si>
  <si>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</si>
  <si>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</si>
  <si>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</si>
  <si>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</si>
  <si>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</si>
  <si>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</si>
  <si>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</si>
  <si>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</si>
  <si>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</si>
  <si>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</si>
  <si>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</si>
  <si>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</si>
  <si>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</si>
  <si>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</si>
  <si>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</si>
  <si>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</si>
  <si>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</si>
  <si>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</si>
  <si>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</si>
  <si>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</si>
  <si>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</si>
  <si>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</si>
  <si>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</si>
  <si>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</si>
  <si>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</si>
  <si>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</si>
  <si>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</si>
  <si>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</si>
  <si>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</si>
  <si>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</si>
  <si>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</si>
  <si>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</si>
  <si>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</si>
  <si>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</si>
  <si>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</si>
  <si>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</si>
  <si>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</si>
  <si>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</si>
  <si>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</si>
  <si>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</si>
  <si>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</si>
  <si>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</si>
  <si>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</si>
  <si>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</si>
  <si>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</si>
  <si>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</si>
  <si>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</si>
  <si>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</si>
  <si>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</si>
  <si>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</si>
  <si>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</si>
  <si>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</si>
  <si>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</si>
  <si>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</si>
  <si>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</si>
  <si>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</si>
  <si>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</si>
  <si>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</si>
  <si>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</si>
  <si>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</si>
  <si>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</si>
  <si>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</si>
  <si>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</si>
  <si>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</si>
  <si>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</si>
  <si>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</si>
  <si>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</si>
  <si>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</si>
  <si>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</si>
  <si>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</si>
  <si>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</si>
  <si>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</si>
  <si>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</si>
  <si>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</si>
  <si>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</si>
  <si>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</si>
  <si>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</si>
  <si>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</si>
  <si>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</si>
  <si>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</si>
  <si>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</si>
  <si>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</si>
  <si>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</si>
  <si>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</si>
  <si>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</si>
  <si>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</si>
  <si>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</si>
  <si>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</si>
  <si>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</si>
  <si>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</si>
  <si>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</si>
  <si>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</si>
  <si>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</si>
  <si>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</si>
  <si>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</si>
  <si>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</si>
  <si>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</si>
  <si>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</si>
  <si>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</si>
  <si>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</si>
  <si>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</si>
  <si>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</si>
  <si>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</si>
  <si>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</si>
  <si>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</si>
  <si>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</si>
  <si>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</si>
  <si>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</si>
  <si>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</si>
  <si>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</si>
  <si>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</si>
  <si>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</si>
  <si>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</si>
  <si>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</si>
  <si>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</si>
  <si>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</si>
  <si>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</si>
  <si>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</si>
  <si>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</si>
  <si>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</si>
  <si>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</si>
  <si>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</si>
  <si>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</si>
  <si>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</si>
  <si>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</si>
  <si>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</si>
  <si>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</si>
  <si>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</si>
  <si>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</si>
  <si>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</si>
  <si>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</si>
  <si>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</si>
  <si>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</si>
  <si>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</si>
  <si>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</si>
  <si>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</si>
  <si>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</si>
  <si>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</si>
  <si>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</si>
  <si>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</si>
  <si>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</si>
  <si>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</si>
  <si>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</si>
  <si>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</si>
  <si>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</si>
  <si>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</si>
  <si>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</si>
  <si>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</si>
  <si>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</si>
  <si>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</si>
  <si>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</si>
  <si>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</si>
  <si>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</si>
  <si>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</si>
  <si>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</si>
  <si>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</si>
  <si>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</si>
  <si>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</si>
  <si>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</si>
  <si>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</si>
  <si>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</si>
  <si>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</si>
  <si>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</si>
  <si>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</si>
  <si>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</si>
  <si>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</si>
  <si>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</si>
  <si>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</si>
  <si>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</si>
  <si>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</si>
  <si>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</si>
  <si>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</si>
  <si>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</si>
  <si>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</si>
  <si>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</si>
  <si>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</si>
  <si>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</si>
  <si>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</si>
  <si>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</si>
  <si>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</si>
  <si>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</si>
  <si>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</si>
  <si>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</si>
  <si>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</si>
  <si>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</si>
  <si>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</si>
  <si>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</si>
  <si>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</si>
  <si>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</si>
  <si>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</si>
  <si>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</si>
  <si>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</si>
  <si>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</si>
  <si>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</si>
  <si>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</si>
  <si>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</si>
  <si>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</si>
  <si>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</si>
  <si>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</si>
  <si>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</si>
  <si>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</si>
  <si>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</si>
  <si>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</si>
  <si>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</si>
  <si>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</si>
  <si>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</si>
  <si>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</si>
  <si>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</si>
  <si>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</si>
  <si>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</si>
  <si>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</si>
  <si>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</si>
  <si>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</si>
  <si>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</si>
  <si>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</si>
  <si>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</si>
  <si>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</si>
  <si>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</si>
  <si>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</si>
  <si>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</si>
  <si>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</si>
  <si>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</si>
  <si>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</si>
  <si>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</si>
  <si>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</si>
  <si>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</si>
  <si>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</si>
  <si>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</si>
  <si>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</si>
  <si>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</si>
  <si>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</si>
  <si>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</si>
  <si>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</si>
  <si>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</si>
  <si>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</si>
  <si>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</si>
  <si>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</si>
  <si>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</si>
  <si>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</si>
  <si>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</si>
  <si>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</si>
  <si>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</si>
  <si>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</si>
  <si>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</si>
  <si>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</si>
  <si>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</si>
  <si>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</si>
  <si>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</si>
  <si>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</si>
  <si>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</si>
  <si>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</si>
  <si>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</si>
  <si>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</si>
  <si>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</si>
  <si>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</si>
  <si>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</si>
  <si>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</si>
  <si>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</si>
  <si>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</si>
  <si>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</si>
  <si>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</si>
  <si>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</si>
  <si>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</si>
  <si>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</si>
  <si>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</si>
  <si>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</si>
  <si>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</si>
  <si>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</si>
  <si>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</si>
  <si>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</si>
  <si>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</si>
  <si>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</si>
  <si>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</si>
  <si>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</si>
  <si>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</si>
  <si>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</si>
  <si>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</si>
  <si>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</si>
  <si>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</si>
  <si>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</si>
  <si>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</si>
  <si>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</si>
  <si>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</si>
  <si>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</si>
  <si>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</si>
  <si>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</si>
  <si>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</si>
  <si>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</si>
  <si>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</si>
  <si>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</si>
  <si>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</si>
  <si>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</si>
  <si>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</si>
  <si>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</si>
  <si>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</si>
  <si>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</si>
  <si>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</si>
  <si>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</si>
  <si>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</si>
  <si>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</si>
  <si>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</si>
  <si>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</si>
  <si>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</si>
  <si>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</si>
  <si>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</si>
  <si>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</si>
  <si>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</si>
  <si>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</si>
  <si>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</si>
  <si>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</si>
  <si>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</si>
  <si>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</si>
  <si>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</si>
  <si>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</si>
  <si>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</si>
  <si>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</si>
  <si>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</si>
  <si>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</si>
  <si>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</si>
  <si>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</si>
  <si>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</si>
  <si>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</si>
  <si>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</si>
  <si>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</si>
  <si>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</si>
  <si>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</si>
  <si>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</si>
  <si>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</si>
  <si>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</si>
  <si>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</si>
  <si>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</si>
  <si>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</si>
  <si>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</si>
  <si>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</si>
  <si>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</si>
  <si>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</si>
  <si>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</si>
  <si>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</si>
  <si>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</si>
  <si>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</si>
  <si>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</si>
  <si>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</si>
  <si>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</si>
  <si>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</si>
  <si>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</si>
  <si>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</si>
  <si>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</si>
  <si>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</si>
  <si>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</si>
  <si>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</si>
  <si>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</si>
  <si>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</si>
  <si>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</si>
  <si>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</si>
  <si>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</si>
  <si>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</si>
  <si>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</si>
  <si>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</si>
  <si>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</si>
  <si>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</si>
  <si>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</si>
  <si>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</si>
  <si>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</si>
  <si>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</si>
  <si>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</si>
  <si>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</si>
  <si>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</si>
  <si>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</si>
  <si>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</si>
  <si>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</si>
  <si>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</si>
  <si>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</si>
  <si>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</si>
  <si>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</si>
  <si>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</si>
  <si>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</si>
  <si>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</si>
  <si>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</si>
  <si>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</si>
  <si>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</si>
  <si>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</si>
  <si>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</si>
  <si>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</si>
  <si>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</si>
  <si>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</si>
  <si>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</si>
  <si>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</si>
  <si>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</si>
  <si>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</si>
  <si>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</si>
  <si>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</si>
  <si>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</si>
  <si>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</si>
  <si>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</si>
  <si>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</si>
  <si>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</si>
  <si>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</si>
  <si>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</si>
  <si>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</si>
  <si>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</si>
  <si>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</si>
  <si>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</si>
  <si>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</si>
  <si>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</si>
  <si>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</si>
  <si>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</si>
  <si>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</si>
  <si>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</si>
  <si>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</si>
  <si>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</si>
  <si>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</si>
  <si>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</si>
  <si>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</si>
  <si>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</si>
  <si>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</si>
  <si>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</si>
  <si>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</si>
  <si>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</si>
  <si>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</si>
  <si>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</si>
  <si>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</si>
  <si>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</si>
  <si>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</si>
  <si>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</si>
  <si>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</si>
  <si>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</si>
  <si>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</si>
  <si>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</si>
  <si>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</si>
  <si>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</si>
  <si>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</si>
  <si>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</si>
  <si>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</si>
  <si>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</si>
  <si>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</si>
  <si>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</si>
  <si>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</si>
  <si>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</si>
  <si>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</si>
  <si>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</si>
  <si>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</si>
  <si>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</si>
  <si>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</si>
  <si>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</si>
  <si>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</si>
  <si>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</si>
  <si>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</si>
  <si>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</si>
  <si>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</si>
  <si>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</si>
  <si>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</si>
  <si>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</si>
  <si>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</si>
  <si>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</si>
  <si>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</si>
  <si>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</si>
  <si>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</si>
  <si>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</si>
  <si>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</si>
  <si>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</si>
  <si>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</si>
  <si>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</si>
  <si>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</si>
  <si>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</si>
  <si>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</si>
  <si>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</si>
  <si>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</si>
  <si>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</si>
  <si>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</si>
  <si>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</si>
  <si>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</si>
  <si>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</si>
  <si>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</si>
  <si>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</si>
  <si>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</si>
  <si>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</si>
  <si>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</si>
  <si>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</si>
  <si>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</si>
  <si>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</si>
  <si>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</si>
  <si>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</si>
  <si>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</si>
  <si>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</si>
  <si>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</si>
  <si>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</si>
  <si>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</si>
  <si>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</si>
  <si>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</si>
  <si>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</si>
  <si>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</si>
  <si>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</si>
  <si>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</si>
  <si>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</si>
  <si>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</si>
  <si>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</si>
  <si>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</si>
  <si>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</si>
  <si>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</si>
  <si>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</si>
  <si>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</si>
  <si>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</si>
  <si>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</si>
  <si>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</si>
  <si>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</si>
  <si>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</si>
  <si>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</si>
  <si>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</si>
  <si>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</si>
  <si>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</si>
  <si>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</si>
  <si>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</si>
  <si>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</si>
  <si>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</si>
  <si>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</si>
  <si>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</si>
  <si>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</si>
  <si>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</si>
  <si>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</si>
  <si>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</si>
  <si>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</si>
  <si>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</si>
  <si>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</si>
  <si>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</si>
  <si>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</si>
  <si>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</si>
  <si>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</si>
  <si>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</si>
  <si>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</si>
  <si>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</si>
  <si>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</si>
  <si>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</si>
  <si>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</si>
  <si>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</si>
  <si>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</si>
  <si>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</si>
  <si>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</si>
  <si>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</si>
  <si>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</si>
  <si>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</si>
  <si>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</si>
  <si>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</si>
  <si>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</si>
  <si>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</si>
  <si>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</si>
  <si>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</si>
  <si>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</si>
  <si>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</si>
  <si>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</si>
  <si>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</si>
  <si>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</si>
  <si>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</si>
  <si>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</si>
  <si>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</si>
  <si>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</si>
  <si>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</si>
  <si>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</si>
  <si>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</si>
  <si>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</si>
  <si>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</si>
  <si>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</si>
  <si>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</si>
  <si>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</si>
  <si>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</si>
  <si>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</si>
  <si>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</si>
  <si>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</si>
  <si>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</si>
  <si>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</si>
  <si>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</si>
  <si>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</si>
  <si>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</si>
  <si>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</si>
  <si>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</si>
  <si>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</si>
  <si>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</si>
  <si>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</si>
  <si>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</si>
  <si>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</si>
  <si>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</si>
  <si>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</si>
  <si>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</si>
  <si>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</si>
  <si>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</si>
  <si>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</si>
  <si>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</si>
  <si>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</si>
  <si>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</si>
  <si>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</si>
  <si>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</si>
  <si>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</si>
  <si>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</si>
  <si>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</si>
  <si>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</si>
  <si>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</si>
  <si>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</si>
  <si>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</si>
  <si>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</si>
  <si>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</si>
  <si>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</si>
  <si>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</si>
  <si>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</si>
  <si>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</si>
  <si>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</si>
  <si>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</si>
  <si>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</si>
  <si>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</si>
  <si>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</si>
  <si>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</si>
  <si>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</si>
  <si>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</si>
  <si>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</si>
  <si>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</si>
  <si>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</si>
  <si>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</si>
  <si>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</si>
  <si>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</si>
  <si>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</si>
  <si>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</si>
  <si>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</si>
  <si>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</si>
  <si>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</si>
  <si>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</si>
  <si>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</si>
  <si>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</si>
  <si>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</si>
  <si>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</si>
  <si>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</si>
  <si>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</si>
  <si>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</si>
  <si>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</si>
  <si>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</si>
  <si>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</si>
  <si>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</si>
  <si>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</si>
  <si>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</si>
  <si>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</si>
  <si>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</si>
  <si>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</si>
  <si>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</si>
  <si>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</si>
  <si>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</si>
  <si>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</si>
  <si>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</si>
  <si>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</si>
  <si>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</si>
  <si>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</si>
  <si>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</si>
  <si>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</si>
  <si>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</si>
  <si>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</si>
  <si>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</si>
  <si>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</si>
  <si>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</si>
  <si>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</si>
  <si>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</si>
  <si>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</si>
  <si>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</si>
  <si>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</si>
  <si>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</si>
  <si>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</si>
  <si>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</si>
  <si>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</si>
  <si>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</si>
  <si>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</si>
  <si>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</si>
  <si>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</si>
  <si>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</si>
  <si>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</si>
  <si>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</si>
  <si>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</si>
  <si>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</si>
  <si>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</si>
  <si>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</si>
  <si>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</si>
  <si>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</si>
  <si>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</si>
  <si>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</si>
  <si>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</si>
  <si>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</si>
  <si>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</si>
  <si>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</si>
  <si>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</si>
  <si>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</si>
  <si>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</si>
  <si>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</si>
  <si>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</si>
  <si>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</si>
  <si>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</si>
  <si>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</si>
  <si>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</si>
  <si>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</si>
  <si>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</si>
  <si>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</si>
  <si>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Hydrogen Produced by Pathway[electrolysis]; Hydrogen Produced by Pathway[natural gas reforming]; Hydrogen Produced by Pathway[coal gasification]; Hydrogen Produced by Pathway[biomass gasification]; Hydrogen Produced by Pathway[thermochemical water splitting]; Hydrogen Produced by Pathway[electrolysis with guaranteed clean electricity]; Hydrogen Produced by Pathway[natural gas reforming with CCS]</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</si>
  <si>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</si>
  <si>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</si>
  <si>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</si>
  <si>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</si>
  <si>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</si>
  <si>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</si>
  <si>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</si>
  <si>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</si>
  <si>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</si>
  <si>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</si>
  <si>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</si>
  <si>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</si>
  <si>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</si>
  <si>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</si>
  <si>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</si>
  <si>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</si>
  <si>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</si>
  <si>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</si>
  <si>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</si>
  <si>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</si>
  <si>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</si>
  <si>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</si>
  <si>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</si>
  <si>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</si>
  <si>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</si>
  <si>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</si>
  <si>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</si>
  <si>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</si>
  <si>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</si>
  <si>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</si>
  <si>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</si>
  <si>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</si>
  <si>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CH4c</t>
  </si>
  <si>
    <t>N2Oc</t>
  </si>
  <si>
    <t>HFCs</t>
  </si>
  <si>
    <t>PFCs</t>
  </si>
  <si>
    <t>Total Gross Emissions (Sources)</t>
  </si>
  <si>
    <t>LULUCF Emissionsa</t>
  </si>
  <si>
    <t xml:space="preserve">CH4 </t>
  </si>
  <si>
    <t xml:space="preserve">N2O </t>
  </si>
  <si>
    <t>LULUCF Carbon Stock Changeb</t>
  </si>
  <si>
    <t>LULUCF Sector Net Totalc</t>
  </si>
  <si>
    <t>Net Emissions (Sources and Sinks)</t>
  </si>
  <si>
    <t>+ Does not exceed 0.05 MMT CO2 Eq.</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</si>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</sst>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1">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4" fontId="0" fillId="0" borderId="0" xfId="0" applyNumberFormat="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F601AB12-684E-4E95-8C1E-B144486F847D}">
    <text>Leave this cell blank.</text>
  </threadedComment>
  <threadedComment ref="E111" dT="2020-08-19T00:06:43.00" personId="{811026A2-74EF-4287-974D-D90683F22217}" id="{A645F5AA-7A90-4A35-968A-CE10D0FAB4B0}">
    <text>Leave this cell blank.</text>
  </threadedComment>
  <threadedComment ref="D112" dT="2020-08-19T00:06:43.00" personId="{811026A2-74EF-4287-974D-D90683F22217}" id="{746FF03D-5804-4E4E-B458-37BB59B9E142}">
    <text>Leave this cell blank.</text>
  </threadedComment>
  <threadedComment ref="E112" dT="2020-08-19T00:06:43.00" personId="{811026A2-74EF-4287-974D-D90683F22217}" id="{9EC6115E-EDF0-4A53-BA39-6E38927B0C70}">
    <text>Leave this cell blank.</text>
  </threadedComment>
  <threadedComment ref="D113" dT="2020-08-19T00:06:43.00" personId="{811026A2-74EF-4287-974D-D90683F22217}" id="{AB2AEDA0-791A-4901-BF44-CCC69230B04C}">
    <text>Leave this cell blank.</text>
  </threadedComment>
  <threadedComment ref="E113"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2312</v>
      </c>
    </row>
    <row r="18" spans="1:3">
      <c r="A18" t="s">
        <v>2853</v>
      </c>
      <c r="B18" s="20" t="str" cm="1">
        <f t="array" ref="B18">IF(MIN(IF(COUNTIF(PolicyLevers!$H$2:$H$1565,PolicyLevers!$H$2:$H$1565)&gt;1,PolicyLevers!$H$2:$H$1565, ""))=0,"No duplicate ID numbers",MIN(IF(COUNTIF(PolicyLevers!$H$2:$H$1565,PolicyLevers!$H$2:$H$1565)&gt;1,PolicyLevers!$H$2:$H$1565, "")))</f>
        <v>No duplicate ID numbers</v>
      </c>
    </row>
    <row r="19" spans="1:3" ht="30">
      <c r="A19" s="1" t="s">
        <v>2979</v>
      </c>
      <c r="B19" s="20" t="str" cm="1">
        <f t="array" ref="B19">IF(MIN(IF((NOT(ISNUMBER(PolicyLevers!$H$2:$H$1565)))*(ISTEXT(PolicyLevers!$I$2:$I$1565)),ROW(PolicyLevers!$H$2:$H$1565)))=0,"No missing ID numbers",MIN(IF((NOT(ISNUMBER(PolicyLevers!$H$2:$H$1565)))*(ISTEXT(PolicyLevers!$I$2:$I$1565)),ROW(PolicyLevers!$H$2:$H$1565))))</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3"/>
  <sheetViews>
    <sheetView topLeftCell="C1" zoomScale="90" zoomScaleNormal="90" workbookViewId="0">
      <pane ySplit="3" topLeftCell="A40" activePane="bottomLeft" state="frozen"/>
      <selection pane="bottomLeft" activeCell="J74" sqref="J74"/>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3462</v>
      </c>
      <c r="K4" s="387" t="s">
        <v>2387</v>
      </c>
      <c r="L4" s="317" t="s">
        <v>2386</v>
      </c>
    </row>
    <row r="5" spans="1:14">
      <c r="A5" s="317" t="s">
        <v>4</v>
      </c>
      <c r="B5" s="317" t="s">
        <v>2453</v>
      </c>
      <c r="C5" t="s">
        <v>3471</v>
      </c>
      <c r="D5" s="317" t="s">
        <v>2454</v>
      </c>
      <c r="E5" s="317" t="s">
        <v>2455</v>
      </c>
      <c r="F5" s="389">
        <v>0</v>
      </c>
      <c r="G5" s="390">
        <v>3</v>
      </c>
      <c r="H5" s="390">
        <v>0.1</v>
      </c>
      <c r="I5" s="317" t="s">
        <v>3473</v>
      </c>
      <c r="J5" s="314" t="s">
        <v>3702</v>
      </c>
      <c r="K5" s="317"/>
      <c r="L5" s="317" t="s">
        <v>2697</v>
      </c>
      <c r="M5" s="388" t="s">
        <v>3210</v>
      </c>
    </row>
    <row r="6" spans="1:14">
      <c r="A6" s="317" t="s">
        <v>4</v>
      </c>
      <c r="B6" s="317" t="s">
        <v>3468</v>
      </c>
      <c r="C6" t="s">
        <v>3469</v>
      </c>
      <c r="D6" s="317" t="s">
        <v>2457</v>
      </c>
      <c r="E6" t="s">
        <v>3472</v>
      </c>
      <c r="F6" s="391">
        <v>0</v>
      </c>
      <c r="G6" s="391">
        <v>1</v>
      </c>
      <c r="H6" s="391">
        <v>0.02</v>
      </c>
      <c r="I6" s="370" t="s">
        <v>2452</v>
      </c>
      <c r="J6" s="370" t="s">
        <v>3470</v>
      </c>
      <c r="K6" s="387"/>
      <c r="L6" s="387" t="s">
        <v>2698</v>
      </c>
      <c r="M6" s="392" t="s">
        <v>2456</v>
      </c>
    </row>
    <row r="7" spans="1:14">
      <c r="A7" s="317" t="s">
        <v>4</v>
      </c>
      <c r="B7" s="317" t="s">
        <v>3445</v>
      </c>
      <c r="C7" t="s">
        <v>3447</v>
      </c>
      <c r="D7" s="317" t="s">
        <v>3449</v>
      </c>
      <c r="E7" t="s">
        <v>3450</v>
      </c>
      <c r="F7" s="393">
        <v>0</v>
      </c>
      <c r="G7" s="393">
        <v>50000</v>
      </c>
      <c r="H7" s="393">
        <v>100</v>
      </c>
      <c r="I7" s="393" t="s">
        <v>3452</v>
      </c>
      <c r="J7" s="394" t="s">
        <v>3703</v>
      </c>
      <c r="K7" s="387" t="s">
        <v>460</v>
      </c>
      <c r="L7" s="387" t="s">
        <v>461</v>
      </c>
      <c r="M7" s="392" t="s">
        <v>462</v>
      </c>
    </row>
    <row r="8" spans="1:14">
      <c r="A8" s="317" t="s">
        <v>4</v>
      </c>
      <c r="B8" s="317" t="s">
        <v>3446</v>
      </c>
      <c r="C8" t="s">
        <v>3448</v>
      </c>
      <c r="D8" s="317" t="s">
        <v>3449</v>
      </c>
      <c r="E8" t="s">
        <v>3451</v>
      </c>
      <c r="F8" s="393">
        <v>0</v>
      </c>
      <c r="G8" s="393">
        <v>50000</v>
      </c>
      <c r="H8" s="393">
        <v>100</v>
      </c>
      <c r="I8" s="393" t="s">
        <v>3452</v>
      </c>
      <c r="J8" s="394" t="s">
        <v>3704</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3705</v>
      </c>
      <c r="K11" s="370" t="s">
        <v>468</v>
      </c>
      <c r="L11" s="314" t="s">
        <v>469</v>
      </c>
      <c r="M11" s="397" t="s">
        <v>470</v>
      </c>
    </row>
    <row r="12" spans="1:14">
      <c r="A12" s="317" t="s">
        <v>4</v>
      </c>
      <c r="B12" s="317" t="s">
        <v>3689</v>
      </c>
      <c r="C12" t="s">
        <v>3690</v>
      </c>
      <c r="D12" s="317" t="s">
        <v>465</v>
      </c>
      <c r="E12" t="s">
        <v>3691</v>
      </c>
      <c r="F12" s="398">
        <v>0</v>
      </c>
      <c r="G12" s="398">
        <v>1</v>
      </c>
      <c r="H12" s="398">
        <v>1</v>
      </c>
      <c r="I12" s="370" t="s">
        <v>29</v>
      </c>
      <c r="J12" s="370" t="s">
        <v>3692</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c r="A14" s="317" t="s">
        <v>4</v>
      </c>
      <c r="B14" s="317" t="s">
        <v>3436</v>
      </c>
      <c r="C14" t="s">
        <v>3437</v>
      </c>
      <c r="D14" s="317" t="s">
        <v>3438</v>
      </c>
      <c r="E14" t="s">
        <v>3439</v>
      </c>
      <c r="F14" s="395">
        <v>0</v>
      </c>
      <c r="G14" s="395">
        <v>1</v>
      </c>
      <c r="H14" s="395">
        <v>0.01</v>
      </c>
      <c r="I14" s="370" t="s">
        <v>3701</v>
      </c>
      <c r="J14" s="45" t="s">
        <v>3706</v>
      </c>
      <c r="K14" s="387" t="s">
        <v>463</v>
      </c>
      <c r="L14" s="387" t="s">
        <v>464</v>
      </c>
      <c r="M14" s="388" t="s">
        <v>3193</v>
      </c>
    </row>
    <row r="15" spans="1:14">
      <c r="A15" s="317" t="s">
        <v>4</v>
      </c>
      <c r="B15" s="317" t="s">
        <v>3442</v>
      </c>
      <c r="C15" t="s">
        <v>3443</v>
      </c>
      <c r="D15" s="317" t="s">
        <v>3438</v>
      </c>
      <c r="E15" t="s">
        <v>3440</v>
      </c>
      <c r="F15" s="398">
        <v>0</v>
      </c>
      <c r="G15" s="398">
        <v>1</v>
      </c>
      <c r="H15" s="398">
        <v>1</v>
      </c>
      <c r="I15" s="370" t="s">
        <v>29</v>
      </c>
      <c r="J15" s="370" t="s">
        <v>3441</v>
      </c>
      <c r="K15" s="387"/>
      <c r="L15" s="387"/>
    </row>
    <row r="16" spans="1:14">
      <c r="A16" s="317" t="s">
        <v>4</v>
      </c>
      <c r="B16" s="317" t="s">
        <v>3638</v>
      </c>
      <c r="C16" t="s">
        <v>3639</v>
      </c>
      <c r="D16" s="317" t="s">
        <v>3640</v>
      </c>
      <c r="E16" t="s">
        <v>3641</v>
      </c>
      <c r="F16" s="398">
        <v>0</v>
      </c>
      <c r="G16" s="398">
        <v>50</v>
      </c>
      <c r="H16" s="398">
        <v>1</v>
      </c>
      <c r="I16" s="370" t="s">
        <v>3697</v>
      </c>
      <c r="J16" s="370" t="s">
        <v>3642</v>
      </c>
      <c r="K16" s="387"/>
      <c r="L16" s="387"/>
    </row>
    <row r="17" spans="1:14">
      <c r="A17" t="s">
        <v>71</v>
      </c>
      <c r="B17" t="s">
        <v>15</v>
      </c>
      <c r="C17" t="s">
        <v>2488</v>
      </c>
      <c r="D17" t="s">
        <v>15</v>
      </c>
      <c r="E17" t="s">
        <v>2487</v>
      </c>
      <c r="F17" s="395">
        <v>0</v>
      </c>
      <c r="G17" s="395">
        <v>1</v>
      </c>
      <c r="H17" s="395">
        <v>0.01</v>
      </c>
      <c r="I17" s="370" t="s">
        <v>114</v>
      </c>
      <c r="J17" s="370" t="s">
        <v>3741</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3707</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3744</v>
      </c>
      <c r="K26" s="370" t="s">
        <v>2449</v>
      </c>
      <c r="L26" s="314" t="s">
        <v>2450</v>
      </c>
      <c r="M26" s="397" t="s">
        <v>150</v>
      </c>
    </row>
    <row r="27" spans="1:14">
      <c r="A27" t="s">
        <v>8</v>
      </c>
      <c r="B27" s="370" t="s">
        <v>3552</v>
      </c>
      <c r="C27" t="s">
        <v>3553</v>
      </c>
      <c r="D27" s="184"/>
      <c r="E27" s="184"/>
      <c r="F27" s="317">
        <v>0</v>
      </c>
      <c r="G27" s="317">
        <v>1</v>
      </c>
      <c r="H27" s="317">
        <v>1</v>
      </c>
      <c r="I27" s="314" t="s">
        <v>29</v>
      </c>
      <c r="J27" s="370" t="s">
        <v>3554</v>
      </c>
      <c r="K27" s="370"/>
      <c r="L27" s="314"/>
      <c r="M27" s="397"/>
    </row>
    <row r="28" spans="1:14">
      <c r="A28" t="s">
        <v>8</v>
      </c>
      <c r="B28" s="370" t="s">
        <v>3698</v>
      </c>
      <c r="C28" t="s">
        <v>3699</v>
      </c>
      <c r="D28" s="184"/>
      <c r="E28" s="184"/>
      <c r="F28" s="317">
        <v>0</v>
      </c>
      <c r="G28" s="317">
        <v>1000</v>
      </c>
      <c r="H28" s="317">
        <v>20</v>
      </c>
      <c r="I28" s="317" t="str">
        <f>UnitControlCenter!B43</f>
        <v>2023 dollars / megawatt-hour (MWh)</v>
      </c>
      <c r="J28" s="370" t="s">
        <v>3700</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3489</v>
      </c>
      <c r="C32" t="s">
        <v>3490</v>
      </c>
      <c r="D32" t="s">
        <v>3491</v>
      </c>
      <c r="E32" t="s">
        <v>3658</v>
      </c>
      <c r="F32" s="317">
        <v>0</v>
      </c>
      <c r="G32" s="317">
        <v>100</v>
      </c>
      <c r="H32" s="317">
        <v>1</v>
      </c>
      <c r="I32" s="317" t="s">
        <v>3492</v>
      </c>
      <c r="J32" s="370" t="s">
        <v>3493</v>
      </c>
      <c r="K32" s="370"/>
      <c r="L32" s="314"/>
      <c r="M32" s="41" t="s">
        <v>3494</v>
      </c>
    </row>
    <row r="33" spans="1:14">
      <c r="A33" t="s">
        <v>8</v>
      </c>
      <c r="B33" t="s">
        <v>17</v>
      </c>
      <c r="C33" t="s">
        <v>27</v>
      </c>
      <c r="D33" t="s">
        <v>17</v>
      </c>
      <c r="E33" t="s">
        <v>2286</v>
      </c>
      <c r="F33" s="395">
        <v>0</v>
      </c>
      <c r="G33" s="13">
        <v>1</v>
      </c>
      <c r="H33" s="13">
        <v>0.01</v>
      </c>
      <c r="I33" s="370" t="s">
        <v>33</v>
      </c>
      <c r="J33" s="370" t="s">
        <v>3708</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3742</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3760</v>
      </c>
    </row>
    <row r="37" spans="1:14">
      <c r="A37" t="s">
        <v>8</v>
      </c>
      <c r="B37" t="s">
        <v>3757</v>
      </c>
      <c r="C37" t="s">
        <v>3758</v>
      </c>
      <c r="D37" t="s">
        <v>3757</v>
      </c>
      <c r="E37" s="184"/>
      <c r="F37">
        <v>0</v>
      </c>
      <c r="G37">
        <v>1</v>
      </c>
      <c r="H37">
        <v>1</v>
      </c>
      <c r="I37" s="370" t="s">
        <v>29</v>
      </c>
      <c r="J37" s="394" t="s">
        <v>3759</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3745</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3746</v>
      </c>
      <c r="K43" s="370" t="s">
        <v>213</v>
      </c>
      <c r="L43" s="314" t="s">
        <v>214</v>
      </c>
      <c r="M43" s="396" t="s">
        <v>151</v>
      </c>
    </row>
    <row r="44" spans="1:14">
      <c r="A44" t="s">
        <v>8</v>
      </c>
      <c r="B44" t="s">
        <v>3582</v>
      </c>
      <c r="C44" t="s">
        <v>3583</v>
      </c>
      <c r="D44" t="s">
        <v>3584</v>
      </c>
      <c r="E44" t="s">
        <v>3585</v>
      </c>
      <c r="F44" s="395">
        <v>0</v>
      </c>
      <c r="G44" s="13">
        <v>1</v>
      </c>
      <c r="H44" s="13">
        <v>0.01</v>
      </c>
      <c r="I44" s="317" t="s">
        <v>3586</v>
      </c>
      <c r="J44" s="370" t="s">
        <v>3587</v>
      </c>
      <c r="K44" s="370"/>
      <c r="L44" s="314"/>
      <c r="M44" s="396"/>
    </row>
    <row r="45" spans="1:14">
      <c r="A45" t="s">
        <v>8</v>
      </c>
      <c r="B45" t="s">
        <v>3645</v>
      </c>
      <c r="C45" t="s">
        <v>3643</v>
      </c>
      <c r="D45" t="s">
        <v>3644</v>
      </c>
      <c r="E45" t="s">
        <v>3648</v>
      </c>
      <c r="F45" s="402">
        <v>0</v>
      </c>
      <c r="G45">
        <v>100</v>
      </c>
      <c r="H45">
        <v>5</v>
      </c>
      <c r="I45" s="317" t="s">
        <v>3652</v>
      </c>
      <c r="J45" s="370" t="s">
        <v>3650</v>
      </c>
      <c r="K45" s="370"/>
      <c r="L45" s="314"/>
      <c r="M45" s="396"/>
    </row>
    <row r="46" spans="1:14">
      <c r="A46" t="s">
        <v>8</v>
      </c>
      <c r="B46" t="s">
        <v>3646</v>
      </c>
      <c r="C46" t="s">
        <v>3647</v>
      </c>
      <c r="D46" t="s">
        <v>3644</v>
      </c>
      <c r="E46" t="s">
        <v>3649</v>
      </c>
      <c r="F46" s="395">
        <v>0</v>
      </c>
      <c r="G46" s="13">
        <v>1</v>
      </c>
      <c r="H46" s="13">
        <v>0.01</v>
      </c>
      <c r="I46" s="317" t="s">
        <v>3651</v>
      </c>
      <c r="J46" s="370" t="s">
        <v>3732</v>
      </c>
      <c r="K46" s="370"/>
      <c r="L46" s="314"/>
      <c r="M46" s="396"/>
    </row>
    <row r="47" spans="1:14">
      <c r="A47" t="s">
        <v>8</v>
      </c>
      <c r="B47" t="s">
        <v>3653</v>
      </c>
      <c r="C47" t="s">
        <v>3654</v>
      </c>
      <c r="D47" t="s">
        <v>3653</v>
      </c>
      <c r="E47" t="s">
        <v>3655</v>
      </c>
      <c r="F47" s="402">
        <v>0</v>
      </c>
      <c r="G47">
        <v>100</v>
      </c>
      <c r="H47">
        <v>5</v>
      </c>
      <c r="I47" s="317" t="s">
        <v>3656</v>
      </c>
      <c r="J47" s="370" t="s">
        <v>3657</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3544</v>
      </c>
      <c r="C55" t="s">
        <v>3546</v>
      </c>
      <c r="D55" t="s">
        <v>3544</v>
      </c>
      <c r="E55" t="s">
        <v>3548</v>
      </c>
      <c r="F55" s="395">
        <v>0</v>
      </c>
      <c r="G55" s="395">
        <v>1</v>
      </c>
      <c r="H55" s="13">
        <v>0.01</v>
      </c>
      <c r="I55" s="370" t="s">
        <v>2412</v>
      </c>
      <c r="J55" s="370" t="s">
        <v>3551</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3736</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3737</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3738</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3739</v>
      </c>
      <c r="K59" s="314" t="s">
        <v>2259</v>
      </c>
      <c r="L59" s="314" t="s">
        <v>2260</v>
      </c>
      <c r="M59" s="397"/>
    </row>
    <row r="60" spans="1:14">
      <c r="A60" t="s">
        <v>9</v>
      </c>
      <c r="B60" t="s">
        <v>3545</v>
      </c>
      <c r="C60" t="s">
        <v>3547</v>
      </c>
      <c r="D60" t="s">
        <v>3545</v>
      </c>
      <c r="E60" t="s">
        <v>3549</v>
      </c>
      <c r="F60" s="395">
        <v>0</v>
      </c>
      <c r="G60" s="395">
        <v>1</v>
      </c>
      <c r="H60" s="13">
        <v>0.01</v>
      </c>
      <c r="I60" s="370" t="s">
        <v>2412</v>
      </c>
      <c r="J60" s="370" t="s">
        <v>3550</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3734</v>
      </c>
      <c r="K62" s="370" t="s">
        <v>226</v>
      </c>
      <c r="L62" s="314" t="s">
        <v>227</v>
      </c>
      <c r="M62" s="396"/>
    </row>
    <row r="63" spans="1:14">
      <c r="A63" t="s">
        <v>9</v>
      </c>
      <c r="B63" t="s">
        <v>19</v>
      </c>
      <c r="C63" t="s">
        <v>287</v>
      </c>
      <c r="D63" s="20" t="s">
        <v>349</v>
      </c>
      <c r="E63" t="s">
        <v>2275</v>
      </c>
      <c r="F63" s="395">
        <v>0</v>
      </c>
      <c r="G63" s="13">
        <v>1</v>
      </c>
      <c r="H63" s="13">
        <v>0.01</v>
      </c>
      <c r="I63" s="370" t="s">
        <v>33</v>
      </c>
      <c r="J63" s="370" t="s">
        <v>3735</v>
      </c>
      <c r="K63" s="370" t="s">
        <v>228</v>
      </c>
      <c r="L63" s="314" t="s">
        <v>229</v>
      </c>
      <c r="M63" s="396"/>
    </row>
    <row r="64" spans="1:14">
      <c r="A64" t="s">
        <v>9</v>
      </c>
      <c r="B64" t="s">
        <v>3236</v>
      </c>
      <c r="C64" t="s">
        <v>3237</v>
      </c>
      <c r="D64" t="s">
        <v>3236</v>
      </c>
      <c r="E64" t="s">
        <v>3238</v>
      </c>
      <c r="F64" s="395">
        <v>0</v>
      </c>
      <c r="G64" s="13">
        <v>1</v>
      </c>
      <c r="H64" s="13">
        <v>0.01</v>
      </c>
      <c r="I64" s="370" t="s">
        <v>33</v>
      </c>
      <c r="J64" s="370" t="s">
        <v>3740</v>
      </c>
      <c r="K64" s="370"/>
      <c r="L64" s="314"/>
      <c r="M64" s="396"/>
    </row>
    <row r="65" spans="1:14">
      <c r="A65" t="s">
        <v>9</v>
      </c>
      <c r="B65" t="s">
        <v>2492</v>
      </c>
      <c r="C65" t="s">
        <v>2493</v>
      </c>
      <c r="D65" t="s">
        <v>2493</v>
      </c>
      <c r="E65" t="s">
        <v>2494</v>
      </c>
      <c r="F65" s="395">
        <v>0</v>
      </c>
      <c r="G65" s="13">
        <v>1</v>
      </c>
      <c r="H65" s="13">
        <v>0.01</v>
      </c>
      <c r="I65" s="370" t="s">
        <v>2495</v>
      </c>
      <c r="J65" s="370" t="s">
        <v>3743</v>
      </c>
      <c r="K65" s="370"/>
      <c r="L65" s="314" t="s">
        <v>2700</v>
      </c>
      <c r="M65" s="396" t="s">
        <v>152</v>
      </c>
    </row>
    <row r="66" spans="1:14">
      <c r="A66" t="s">
        <v>133</v>
      </c>
      <c r="B66" t="s">
        <v>135</v>
      </c>
      <c r="C66" t="s">
        <v>431</v>
      </c>
      <c r="D66" t="s">
        <v>135</v>
      </c>
      <c r="E66" t="s">
        <v>2274</v>
      </c>
      <c r="F66" s="395">
        <v>0</v>
      </c>
      <c r="G66" s="13">
        <v>1</v>
      </c>
      <c r="H66" s="13">
        <v>0.01</v>
      </c>
      <c r="I66" s="370" t="s">
        <v>33</v>
      </c>
      <c r="J66" s="370" t="s">
        <v>3783</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3785</v>
      </c>
      <c r="K70" s="370" t="s">
        <v>234</v>
      </c>
      <c r="L70" s="314" t="s">
        <v>235</v>
      </c>
      <c r="M70" s="396" t="s">
        <v>152</v>
      </c>
      <c r="N70" s="370"/>
    </row>
    <row r="71" spans="1:14">
      <c r="A71" t="s">
        <v>133</v>
      </c>
      <c r="B71" t="s">
        <v>3425</v>
      </c>
      <c r="C71" t="s">
        <v>3347</v>
      </c>
      <c r="D71" t="s">
        <v>3425</v>
      </c>
      <c r="E71" t="s">
        <v>3348</v>
      </c>
      <c r="F71" s="395">
        <v>0</v>
      </c>
      <c r="G71" s="13">
        <v>1</v>
      </c>
      <c r="H71" s="13">
        <v>0.01</v>
      </c>
      <c r="I71" s="370" t="s">
        <v>33</v>
      </c>
      <c r="J71" s="370" t="s">
        <v>3426</v>
      </c>
      <c r="K71" s="370"/>
      <c r="L71" s="314"/>
      <c r="M71" s="396"/>
      <c r="N71" s="370"/>
    </row>
    <row r="72" spans="1:14">
      <c r="A72" t="s">
        <v>133</v>
      </c>
      <c r="B72" t="s">
        <v>136</v>
      </c>
      <c r="C72" t="s">
        <v>433</v>
      </c>
      <c r="D72" t="s">
        <v>136</v>
      </c>
      <c r="E72" t="s">
        <v>2270</v>
      </c>
      <c r="F72" s="395">
        <v>0</v>
      </c>
      <c r="G72" s="13">
        <v>1</v>
      </c>
      <c r="H72" s="13">
        <v>0.01</v>
      </c>
      <c r="I72" s="370" t="s">
        <v>33</v>
      </c>
      <c r="J72" s="370" t="s">
        <v>3784</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3786</v>
      </c>
      <c r="K73" s="370" t="s">
        <v>238</v>
      </c>
      <c r="L73" s="314" t="s">
        <v>239</v>
      </c>
      <c r="M73" s="396" t="s">
        <v>152</v>
      </c>
      <c r="N73" s="370"/>
    </row>
    <row r="74" spans="1:14">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3747</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3733</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3331</v>
      </c>
      <c r="K81" s="370" t="s">
        <v>242</v>
      </c>
      <c r="L81" s="314" t="s">
        <v>243</v>
      </c>
    </row>
    <row r="82" spans="1:13">
      <c r="A82" s="317" t="s">
        <v>10</v>
      </c>
      <c r="B82" s="317" t="s">
        <v>2978</v>
      </c>
      <c r="C82" t="s">
        <v>3374</v>
      </c>
      <c r="D82" s="184"/>
      <c r="E82" s="317" t="s">
        <v>3376</v>
      </c>
      <c r="F82">
        <v>0</v>
      </c>
      <c r="G82">
        <v>1</v>
      </c>
      <c r="H82">
        <v>1</v>
      </c>
      <c r="I82" s="370" t="s">
        <v>29</v>
      </c>
      <c r="J82" s="370" t="s">
        <v>3373</v>
      </c>
      <c r="K82" s="370" t="s">
        <v>242</v>
      </c>
      <c r="L82" s="314" t="s">
        <v>243</v>
      </c>
    </row>
    <row r="83" spans="1:13">
      <c r="A83" s="317" t="s">
        <v>10</v>
      </c>
      <c r="B83" t="s">
        <v>3330</v>
      </c>
      <c r="C83" t="s">
        <v>3375</v>
      </c>
      <c r="D83" s="184"/>
      <c r="E83" s="184"/>
      <c r="F83">
        <v>0</v>
      </c>
      <c r="G83">
        <v>1</v>
      </c>
      <c r="H83">
        <v>1</v>
      </c>
      <c r="I83" s="370" t="s">
        <v>29</v>
      </c>
      <c r="J83" t="s">
        <v>3429</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c r="A93" t="s">
        <v>2661</v>
      </c>
      <c r="B93" s="184" t="s">
        <v>328</v>
      </c>
      <c r="C93" t="s">
        <v>294</v>
      </c>
      <c r="D93" t="s">
        <v>352</v>
      </c>
      <c r="E93" t="s">
        <v>2262</v>
      </c>
      <c r="F93" s="13">
        <v>0</v>
      </c>
      <c r="G93" s="13">
        <v>0.4</v>
      </c>
      <c r="H93" s="395">
        <v>0.01</v>
      </c>
      <c r="I93" s="370" t="s">
        <v>32</v>
      </c>
      <c r="J93" s="370" t="s">
        <v>3211</v>
      </c>
      <c r="K93" s="370" t="s">
        <v>250</v>
      </c>
      <c r="L93" s="314" t="s">
        <v>251</v>
      </c>
    </row>
    <row r="94" spans="1:13">
      <c r="A94" s="254" t="str">
        <f>A$93</f>
        <v>Research and Development</v>
      </c>
      <c r="B94" s="254" t="str">
        <f>B$93</f>
        <v>Fuel Use Reduction</v>
      </c>
      <c r="C94" t="s">
        <v>295</v>
      </c>
      <c r="D94" s="254" t="str">
        <f t="shared" ref="D94:L97" si="3">D$93</f>
        <v>R&amp;D Fuel Use Reductions</v>
      </c>
      <c r="E94" t="s">
        <v>3224</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ref="A95:B97" si="4">A$93</f>
        <v>Research and Development</v>
      </c>
      <c r="B95" s="254" t="str">
        <f t="shared" si="4"/>
        <v>Fuel Use Reduction</v>
      </c>
      <c r="C95" t="s">
        <v>296</v>
      </c>
      <c r="D95" s="254" t="str">
        <f t="shared" si="3"/>
        <v>R&amp;D Fuel Use Reductions</v>
      </c>
      <c r="E95" t="s">
        <v>3225</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297</v>
      </c>
      <c r="D96" s="254" t="str">
        <f t="shared" si="3"/>
        <v>R&amp;D Fuel Use Reductions</v>
      </c>
      <c r="E96" t="s">
        <v>3226</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298</v>
      </c>
      <c r="D97" s="254" t="str">
        <f t="shared" si="3"/>
        <v>R&amp;D Fuel Use Reductions</v>
      </c>
      <c r="E97" t="s">
        <v>3227</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t="s">
        <v>2948</v>
      </c>
      <c r="B98" t="s">
        <v>2949</v>
      </c>
      <c r="C98" t="s">
        <v>2956</v>
      </c>
      <c r="D98" s="184"/>
      <c r="E98" t="s">
        <v>2981</v>
      </c>
      <c r="F98">
        <v>0</v>
      </c>
      <c r="G98">
        <v>10</v>
      </c>
      <c r="H98">
        <v>1</v>
      </c>
      <c r="I98" t="s">
        <v>2926</v>
      </c>
      <c r="J98" t="s">
        <v>3212</v>
      </c>
      <c r="K98" t="s">
        <v>2927</v>
      </c>
    </row>
    <row r="99" spans="1:13">
      <c r="A99" t="s">
        <v>2948</v>
      </c>
      <c r="B99" t="s">
        <v>2950</v>
      </c>
      <c r="C99" t="s">
        <v>2957</v>
      </c>
      <c r="D99" s="184"/>
      <c r="E99" t="s">
        <v>2982</v>
      </c>
      <c r="F99">
        <v>0</v>
      </c>
      <c r="G99">
        <v>10</v>
      </c>
      <c r="H99">
        <v>1</v>
      </c>
      <c r="I99" t="s">
        <v>2926</v>
      </c>
      <c r="J99" s="25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ref="K99:K108" si="5">K$98</f>
        <v>io-model.html</v>
      </c>
    </row>
    <row r="100" spans="1:13">
      <c r="A100" t="s">
        <v>2948</v>
      </c>
      <c r="B100" t="s">
        <v>3449</v>
      </c>
      <c r="C100" t="s">
        <v>3631</v>
      </c>
      <c r="D100" s="184"/>
      <c r="E100" t="s">
        <v>2983</v>
      </c>
      <c r="F100">
        <v>0</v>
      </c>
      <c r="G100">
        <v>10</v>
      </c>
      <c r="H100">
        <v>1</v>
      </c>
      <c r="I100" t="s">
        <v>2926</v>
      </c>
      <c r="J100" s="25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2948</v>
      </c>
      <c r="B101" t="s">
        <v>3632</v>
      </c>
      <c r="C101" t="s">
        <v>3633</v>
      </c>
      <c r="D101" s="184"/>
      <c r="E101" t="s">
        <v>3634</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2951</v>
      </c>
      <c r="C102" t="s">
        <v>2958</v>
      </c>
      <c r="D102" s="184"/>
      <c r="E102" t="s">
        <v>2984</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2952</v>
      </c>
      <c r="C103" t="s">
        <v>2959</v>
      </c>
      <c r="D103" s="184"/>
      <c r="E103" t="s">
        <v>2985</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264</v>
      </c>
      <c r="C104" t="s">
        <v>2960</v>
      </c>
      <c r="D104" s="184"/>
      <c r="E104" t="s">
        <v>2986</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2953</v>
      </c>
      <c r="C105" t="s">
        <v>2961</v>
      </c>
      <c r="D105" s="184"/>
      <c r="E105" t="s">
        <v>2987</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3635</v>
      </c>
      <c r="C106" t="s">
        <v>3636</v>
      </c>
      <c r="D106" s="184"/>
      <c r="E106" t="s">
        <v>3637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2954</v>
      </c>
      <c r="C107" t="s">
        <v>2962</v>
      </c>
      <c r="D107" s="184"/>
      <c r="E107" t="s">
        <v>2988</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2955</v>
      </c>
      <c r="C108" t="s">
        <v>2963</v>
      </c>
      <c r="D108" s="184"/>
      <c r="E108" t="s">
        <v>2989</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2825</v>
      </c>
      <c r="B109" t="s">
        <v>2826</v>
      </c>
      <c r="C109" t="s">
        <v>3427</v>
      </c>
      <c r="D109" s="184"/>
      <c r="E109" t="s">
        <v>2827</v>
      </c>
      <c r="F109">
        <v>0</v>
      </c>
      <c r="G109">
        <v>1</v>
      </c>
      <c r="H109">
        <v>1</v>
      </c>
      <c r="I109" s="370" t="s">
        <v>29</v>
      </c>
      <c r="J109" t="s">
        <v>3428</v>
      </c>
      <c r="M109" s="404"/>
    </row>
    <row r="110" spans="1:13">
      <c r="A110" t="s">
        <v>2825</v>
      </c>
      <c r="B110" t="s">
        <v>3290</v>
      </c>
      <c r="C110" t="s">
        <v>3288</v>
      </c>
      <c r="D110" s="184"/>
      <c r="E110" s="184"/>
      <c r="F110">
        <v>0</v>
      </c>
      <c r="G110">
        <v>1</v>
      </c>
      <c r="H110">
        <v>1</v>
      </c>
      <c r="I110" s="370" t="s">
        <v>29</v>
      </c>
      <c r="J110" t="s">
        <v>3289</v>
      </c>
    </row>
    <row r="111" spans="1:13">
      <c r="A111" t="s">
        <v>10</v>
      </c>
      <c r="B111" t="s">
        <v>3748</v>
      </c>
      <c r="C111" t="s">
        <v>3751</v>
      </c>
      <c r="D111" s="184"/>
      <c r="E111" s="184"/>
      <c r="F111">
        <v>0</v>
      </c>
      <c r="G111">
        <v>1</v>
      </c>
      <c r="H111">
        <v>1</v>
      </c>
      <c r="I111" s="370" t="s">
        <v>29</v>
      </c>
      <c r="J111" t="s">
        <v>3754</v>
      </c>
    </row>
    <row r="112" spans="1:13">
      <c r="A112" t="s">
        <v>10</v>
      </c>
      <c r="B112" t="s">
        <v>3749</v>
      </c>
      <c r="C112" t="s">
        <v>3752</v>
      </c>
      <c r="D112" s="184"/>
      <c r="E112" s="184"/>
      <c r="F112">
        <v>0</v>
      </c>
      <c r="G112">
        <v>1</v>
      </c>
      <c r="H112">
        <v>1</v>
      </c>
      <c r="I112" s="370" t="s">
        <v>29</v>
      </c>
      <c r="J112" t="s">
        <v>3755</v>
      </c>
    </row>
    <row r="113" spans="1:10">
      <c r="A113" t="s">
        <v>10</v>
      </c>
      <c r="B113" t="s">
        <v>3750</v>
      </c>
      <c r="C113" t="s">
        <v>3753</v>
      </c>
      <c r="D113" s="184"/>
      <c r="E113" s="184"/>
      <c r="F113">
        <v>0</v>
      </c>
      <c r="G113">
        <v>1</v>
      </c>
      <c r="H113">
        <v>1</v>
      </c>
      <c r="I113" s="370" t="s">
        <v>29</v>
      </c>
      <c r="J113" t="s">
        <v>3756</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8"/>
  <sheetViews>
    <sheetView zoomScaleNormal="100" workbookViewId="0">
      <pane ySplit="1" topLeftCell="A1254" activePane="bottomLeft" state="frozen"/>
      <selection pane="bottomLeft" activeCell="I1272" sqref="I1272"/>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3690</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3639</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3699</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3758</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3643</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3647</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3654</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3688</v>
      </c>
      <c r="F598" t="s">
        <v>3091</v>
      </c>
      <c r="G598" s="45" t="s">
        <v>3688</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3688</v>
      </c>
      <c r="F606" t="s">
        <v>2762</v>
      </c>
      <c r="G606" s="45" t="s">
        <v>3688</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3688</v>
      </c>
      <c r="F614" t="s">
        <v>3032</v>
      </c>
      <c r="G614" s="45" t="s">
        <v>3688</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3688</v>
      </c>
      <c r="F622" t="s">
        <v>3033</v>
      </c>
      <c r="G622" s="45" t="s">
        <v>3688</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3688</v>
      </c>
      <c r="F630" t="s">
        <v>3034</v>
      </c>
      <c r="G630" s="45" t="s">
        <v>3688</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3688</v>
      </c>
      <c r="F638" t="s">
        <v>3035</v>
      </c>
      <c r="G638" s="45" t="s">
        <v>3688</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3688</v>
      </c>
      <c r="F646" t="s">
        <v>3036</v>
      </c>
      <c r="G646" s="45" t="s">
        <v>3688</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3688</v>
      </c>
      <c r="F654" t="s">
        <v>3037</v>
      </c>
      <c r="G654" s="45" t="s">
        <v>3688</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3688</v>
      </c>
      <c r="F662" t="s">
        <v>3038</v>
      </c>
      <c r="G662" s="45" t="s">
        <v>3688</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3688</v>
      </c>
      <c r="F670" t="s">
        <v>2581</v>
      </c>
      <c r="G670" s="45" t="s">
        <v>3688</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3688</v>
      </c>
      <c r="F678" t="s">
        <v>3039</v>
      </c>
      <c r="G678" s="45" t="s">
        <v>3688</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3688</v>
      </c>
      <c r="F686" t="s">
        <v>3040</v>
      </c>
      <c r="G686" s="45" t="s">
        <v>3688</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3688</v>
      </c>
      <c r="F694" t="s">
        <v>3041</v>
      </c>
      <c r="G694" s="45" t="s">
        <v>3688</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3688</v>
      </c>
      <c r="F702" t="s">
        <v>2582</v>
      </c>
      <c r="G702" s="45" t="s">
        <v>3688</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3688</v>
      </c>
      <c r="F710" t="s">
        <v>3042</v>
      </c>
      <c r="G710" s="45" t="s">
        <v>3688</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3688</v>
      </c>
      <c r="F718" t="s">
        <v>3043</v>
      </c>
      <c r="G718" s="45" t="s">
        <v>3688</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3688</v>
      </c>
      <c r="F726" t="s">
        <v>3044</v>
      </c>
      <c r="G726" s="45" t="s">
        <v>3688</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3688</v>
      </c>
      <c r="F734" t="s">
        <v>3045</v>
      </c>
      <c r="G734" s="45" t="s">
        <v>3688</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3688</v>
      </c>
      <c r="F742" t="s">
        <v>3046</v>
      </c>
      <c r="G742" s="45" t="s">
        <v>3688</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3688</v>
      </c>
      <c r="F750" t="s">
        <v>3047</v>
      </c>
      <c r="G750" s="45" t="s">
        <v>3688</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3688</v>
      </c>
      <c r="F758" t="s">
        <v>3048</v>
      </c>
      <c r="G758" s="45" t="s">
        <v>3688</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3688</v>
      </c>
      <c r="F766" t="s">
        <v>3049</v>
      </c>
      <c r="G766" s="45" t="s">
        <v>3688</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3688</v>
      </c>
      <c r="F774" t="s">
        <v>3050</v>
      </c>
      <c r="G774" s="45" t="s">
        <v>3688</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3688</v>
      </c>
      <c r="F782" t="s">
        <v>3092</v>
      </c>
      <c r="G782" s="45" t="s">
        <v>3688</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3688</v>
      </c>
      <c r="F790" t="s">
        <v>3051</v>
      </c>
      <c r="G790" s="45" t="s">
        <v>3688</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3688</v>
      </c>
      <c r="F803" t="s">
        <v>3091</v>
      </c>
      <c r="G803" s="45" t="s">
        <v>3688</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3688</v>
      </c>
      <c r="F811" t="s">
        <v>2762</v>
      </c>
      <c r="G811" s="45" t="s">
        <v>3688</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3688</v>
      </c>
      <c r="F819" t="s">
        <v>3032</v>
      </c>
      <c r="G819" s="45" t="s">
        <v>3688</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3688</v>
      </c>
      <c r="F827" t="s">
        <v>3033</v>
      </c>
      <c r="G827" s="45" t="s">
        <v>3688</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3688</v>
      </c>
      <c r="F835" t="s">
        <v>3034</v>
      </c>
      <c r="G835" s="45" t="s">
        <v>3688</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3688</v>
      </c>
      <c r="F843" t="s">
        <v>3035</v>
      </c>
      <c r="G843" s="45" t="s">
        <v>3688</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3688</v>
      </c>
      <c r="F851" t="s">
        <v>3036</v>
      </c>
      <c r="G851" s="45" t="s">
        <v>3688</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3688</v>
      </c>
      <c r="F859" t="s">
        <v>3037</v>
      </c>
      <c r="G859" s="45" t="s">
        <v>3688</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3688</v>
      </c>
      <c r="F867" t="s">
        <v>3038</v>
      </c>
      <c r="G867" s="45" t="s">
        <v>3688</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3688</v>
      </c>
      <c r="F875" t="s">
        <v>2581</v>
      </c>
      <c r="G875" s="45" t="s">
        <v>3688</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3688</v>
      </c>
      <c r="F883" t="s">
        <v>3039</v>
      </c>
      <c r="G883" s="45" t="s">
        <v>3688</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3688</v>
      </c>
      <c r="F891" t="s">
        <v>3040</v>
      </c>
      <c r="G891" s="45" t="s">
        <v>3688</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3688</v>
      </c>
      <c r="F899" t="s">
        <v>3041</v>
      </c>
      <c r="G899" s="45" t="s">
        <v>3688</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3688</v>
      </c>
      <c r="F907" t="s">
        <v>2582</v>
      </c>
      <c r="G907" s="45" t="s">
        <v>3688</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3688</v>
      </c>
      <c r="F915" t="s">
        <v>3042</v>
      </c>
      <c r="G915" s="45" t="s">
        <v>3688</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3688</v>
      </c>
      <c r="F923" t="s">
        <v>3043</v>
      </c>
      <c r="G923" s="45" t="s">
        <v>3688</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3688</v>
      </c>
      <c r="F931" t="s">
        <v>3044</v>
      </c>
      <c r="G931" s="45" t="s">
        <v>3688</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3688</v>
      </c>
      <c r="F939" t="s">
        <v>3045</v>
      </c>
      <c r="G939" s="45" t="s">
        <v>3688</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3688</v>
      </c>
      <c r="F947" t="s">
        <v>3046</v>
      </c>
      <c r="G947" s="45" t="s">
        <v>3688</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3688</v>
      </c>
      <c r="F955" t="s">
        <v>3047</v>
      </c>
      <c r="G955" s="45" t="s">
        <v>3688</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3688</v>
      </c>
      <c r="F963" t="s">
        <v>3048</v>
      </c>
      <c r="G963" s="45" t="s">
        <v>3688</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3688</v>
      </c>
      <c r="F971" t="s">
        <v>3049</v>
      </c>
      <c r="G971" s="45" t="s">
        <v>3688</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3688</v>
      </c>
      <c r="F979" t="s">
        <v>3050</v>
      </c>
      <c r="G979" s="45" t="s">
        <v>3688</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3688</v>
      </c>
      <c r="F987" t="s">
        <v>3092</v>
      </c>
      <c r="G987" s="45" t="s">
        <v>3688</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3688</v>
      </c>
      <c r="F995" t="s">
        <v>3051</v>
      </c>
      <c r="G995" s="45" t="s">
        <v>3688</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3496</v>
      </c>
      <c r="E1390" s="45"/>
      <c r="F1390" s="6" t="s">
        <v>3509</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3497</v>
      </c>
      <c r="E1391" s="45"/>
      <c r="F1391" s="6" t="s">
        <v>3510</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3511</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3512</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3513</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3514</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3515</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3516</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3495</v>
      </c>
      <c r="E1406" s="45"/>
      <c r="F1406" s="6" t="s">
        <v>3517</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3498</v>
      </c>
      <c r="E1407" s="45"/>
      <c r="F1407" s="6" t="s">
        <v>3518</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3499</v>
      </c>
      <c r="E1408" s="45"/>
      <c r="F1408" s="6" t="s">
        <v>3519</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3500</v>
      </c>
      <c r="E1409" s="45"/>
      <c r="F1409" s="6" t="s">
        <v>3520</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3501</v>
      </c>
      <c r="E1410" s="45"/>
      <c r="F1410" s="6" t="s">
        <v>3521</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3590</v>
      </c>
      <c r="E1411" s="45"/>
      <c r="F1411" s="6" t="s">
        <v>3592</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3591</v>
      </c>
      <c r="E1412" s="45"/>
      <c r="F1412" s="6" t="s">
        <v>3593</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t="s">
        <v>294</v>
      </c>
      <c r="D1446" s="45" t="s">
        <v>115</v>
      </c>
      <c r="E1446" s="45"/>
      <c r="F1446" s="45" t="s">
        <v>316</v>
      </c>
      <c r="G1446" s="45"/>
      <c r="H1446" s="43">
        <v>114</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building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ref="C1447:C1451" si="66">C$1446</f>
        <v>RnD Building Fuel Use Perc Reduction</v>
      </c>
      <c r="D1447" s="45" t="s">
        <v>116</v>
      </c>
      <c r="E1447" s="45"/>
      <c r="F1447" s="45" t="s">
        <v>317</v>
      </c>
      <c r="G1447" s="45"/>
      <c r="H1447" s="43">
        <v>115</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6"/>
        <v>RnD Building Fuel Use Perc Reduction</v>
      </c>
      <c r="D1448" s="45" t="s">
        <v>117</v>
      </c>
      <c r="E1448" s="45"/>
      <c r="F1448" s="45" t="s">
        <v>318</v>
      </c>
      <c r="G1448" s="45"/>
      <c r="H1448" s="43">
        <v>750</v>
      </c>
      <c r="I1448" s="324" t="s">
        <v>44</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118</v>
      </c>
      <c r="E1449" s="45"/>
      <c r="F1449" s="45" t="s">
        <v>319</v>
      </c>
      <c r="G1449" s="45"/>
      <c r="H1449" s="43">
        <v>117</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119</v>
      </c>
      <c r="E1450" s="45"/>
      <c r="F1450" s="45" t="s">
        <v>320</v>
      </c>
      <c r="G1450" s="45"/>
      <c r="H1450" s="43">
        <v>118</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120</v>
      </c>
      <c r="E1451" s="45"/>
      <c r="F1451" s="45" t="s">
        <v>321</v>
      </c>
      <c r="G1451" s="45"/>
      <c r="H1451" s="43">
        <v>119</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t="s">
        <v>295</v>
      </c>
      <c r="D1452" s="45"/>
      <c r="E1452" s="45"/>
      <c r="F1452" s="45" t="s">
        <v>26</v>
      </c>
      <c r="G1452" s="45"/>
      <c r="H1452" s="43">
        <v>120</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CCS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296</v>
      </c>
      <c r="D1453" s="45" t="s">
        <v>448</v>
      </c>
      <c r="E1453" s="45"/>
      <c r="F1453" s="45" t="s">
        <v>451</v>
      </c>
      <c r="G1453" s="45"/>
      <c r="H1453" s="43">
        <v>121</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ref="C1454:C1461" si="67">C$1453</f>
        <v>RnD Electricity Fuel Use Perc Reduction</v>
      </c>
      <c r="D1454" s="6" t="s">
        <v>3496</v>
      </c>
      <c r="E1454" s="45"/>
      <c r="F1454" s="6" t="s">
        <v>3509</v>
      </c>
      <c r="G1454" s="45"/>
      <c r="H1454" s="43">
        <v>122</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7"/>
        <v>RnD Electricity Fuel Use Perc Reduction</v>
      </c>
      <c r="D1455" s="6" t="s">
        <v>3497</v>
      </c>
      <c r="E1455" s="45"/>
      <c r="F1455" s="6" t="s">
        <v>3510</v>
      </c>
      <c r="G1455" s="45"/>
      <c r="H1455" s="43">
        <v>123</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76</v>
      </c>
      <c r="E1456" s="45"/>
      <c r="F1456" s="6" t="s">
        <v>3511</v>
      </c>
      <c r="G1456" s="45"/>
      <c r="H1456" s="43">
        <v>751</v>
      </c>
      <c r="I1456" s="324" t="s">
        <v>44</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77</v>
      </c>
      <c r="E1457" s="45"/>
      <c r="F1457" s="6" t="s">
        <v>322</v>
      </c>
      <c r="G1457" s="45"/>
      <c r="H1457" s="43">
        <v>752</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449</v>
      </c>
      <c r="E1458" s="45"/>
      <c r="F1458" s="6" t="s">
        <v>453</v>
      </c>
      <c r="G1458" s="45"/>
      <c r="H1458" s="43">
        <v>753</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78</v>
      </c>
      <c r="E1459" s="45"/>
      <c r="F1459" s="6" t="s">
        <v>323</v>
      </c>
      <c r="G1459" s="45"/>
      <c r="H1459" s="43">
        <v>754</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79</v>
      </c>
      <c r="E1460" s="45"/>
      <c r="F1460" s="6" t="s">
        <v>324</v>
      </c>
      <c r="G1460" s="45"/>
      <c r="H1460" s="43">
        <v>124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80</v>
      </c>
      <c r="E1461" s="45"/>
      <c r="F1461" s="6" t="s">
        <v>325</v>
      </c>
      <c r="G1461" s="45"/>
      <c r="H1461" s="43">
        <v>193</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ref="C1462:C1476" si="68">C$1453</f>
        <v>RnD Electricity Fuel Use Perc Reduction</v>
      </c>
      <c r="D1462" s="6" t="s">
        <v>2426</v>
      </c>
      <c r="E1462" s="45"/>
      <c r="F1462" s="6" t="s">
        <v>3512</v>
      </c>
      <c r="G1462" s="45"/>
      <c r="H1462" s="43">
        <v>181</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Electricity Fuel Use Perc Reduction</v>
      </c>
      <c r="D1463" s="6" t="s">
        <v>309</v>
      </c>
      <c r="E1463" s="45"/>
      <c r="F1463" s="6" t="s">
        <v>3513</v>
      </c>
      <c r="G1463" s="45"/>
      <c r="H1463" s="43">
        <v>755</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310</v>
      </c>
      <c r="E1464" s="45"/>
      <c r="F1464" s="6" t="s">
        <v>2258</v>
      </c>
      <c r="G1464" s="45"/>
      <c r="H1464" s="43">
        <v>1822</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445</v>
      </c>
      <c r="E1465" s="45"/>
      <c r="F1465" s="6" t="s">
        <v>446</v>
      </c>
      <c r="G1465" s="45"/>
      <c r="H1465" s="43">
        <v>1823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454</v>
      </c>
      <c r="E1466" s="45"/>
      <c r="F1466" s="6" t="s">
        <v>456</v>
      </c>
      <c r="G1466" s="45"/>
      <c r="H1466" s="43">
        <v>1824</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2751</v>
      </c>
      <c r="E1467" s="45"/>
      <c r="F1467" s="6" t="s">
        <v>3514</v>
      </c>
      <c r="G1467" s="45"/>
      <c r="H1467" s="43">
        <v>1825</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2752</v>
      </c>
      <c r="E1468" s="45"/>
      <c r="F1468" s="6" t="s">
        <v>3515</v>
      </c>
      <c r="G1468" s="45"/>
      <c r="H1468" s="43">
        <v>1826</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2753</v>
      </c>
      <c r="E1469" s="45"/>
      <c r="F1469" s="6" t="s">
        <v>3516</v>
      </c>
      <c r="G1469" s="45"/>
      <c r="H1469" s="43">
        <v>1827</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3495</v>
      </c>
      <c r="E1470" s="45"/>
      <c r="F1470" s="6" t="s">
        <v>3517</v>
      </c>
      <c r="G1470" s="45"/>
      <c r="H1470" s="43">
        <v>1828</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3498</v>
      </c>
      <c r="E1471" s="45"/>
      <c r="F1471" s="6" t="s">
        <v>3518</v>
      </c>
      <c r="G1471" s="45"/>
      <c r="H1471" s="43">
        <v>1829</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3499</v>
      </c>
      <c r="E1472" s="45"/>
      <c r="F1472" s="6" t="s">
        <v>3519</v>
      </c>
      <c r="G1472" s="45"/>
      <c r="H1472" s="43">
        <v>1830</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3500</v>
      </c>
      <c r="E1473" s="45"/>
      <c r="F1473" s="6" t="s">
        <v>3520</v>
      </c>
      <c r="G1473" s="45"/>
      <c r="H1473" s="43">
        <v>1831</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3501</v>
      </c>
      <c r="E1474" s="45"/>
      <c r="F1474" s="6" t="s">
        <v>3521</v>
      </c>
      <c r="G1474" s="45"/>
      <c r="H1474" s="43">
        <v>1832</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3590</v>
      </c>
      <c r="E1475" s="45"/>
      <c r="F1475" s="6" t="s">
        <v>3592</v>
      </c>
      <c r="G1475" s="45"/>
      <c r="H1475" s="43">
        <v>1833</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3591</v>
      </c>
      <c r="E1476" s="45"/>
      <c r="F1476" s="6" t="s">
        <v>3593</v>
      </c>
      <c r="G1476" s="45"/>
      <c r="H1476" s="43">
        <v>2246</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t="s">
        <v>297</v>
      </c>
      <c r="D1477" t="s">
        <v>3066</v>
      </c>
      <c r="E1477" s="45"/>
      <c r="F1477" s="6" t="s">
        <v>3093</v>
      </c>
      <c r="G1477" s="45"/>
      <c r="H1477" s="43">
        <v>1487</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ref="C1478:C1501" si="69">C$1477</f>
        <v>RnD Industry Fuel Use Perc Reduction</v>
      </c>
      <c r="D1478" t="s">
        <v>3067</v>
      </c>
      <c r="E1478" s="45"/>
      <c r="F1478" s="6" t="s">
        <v>3094</v>
      </c>
      <c r="G1478" s="45"/>
      <c r="H1478" s="43">
        <v>1488</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9"/>
        <v>RnD Industry Fuel Use Perc Reduction</v>
      </c>
      <c r="D1479" t="s">
        <v>3068</v>
      </c>
      <c r="E1479" s="45"/>
      <c r="F1479" s="6" t="s">
        <v>3095</v>
      </c>
      <c r="G1479" s="45"/>
      <c r="H1479" s="43">
        <v>1489</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3069</v>
      </c>
      <c r="E1480" s="45"/>
      <c r="F1480" s="6" t="s">
        <v>3096</v>
      </c>
      <c r="G1480" s="45"/>
      <c r="H1480" s="43">
        <v>1490</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3070</v>
      </c>
      <c r="E1481" s="45"/>
      <c r="F1481" s="6" t="s">
        <v>3097</v>
      </c>
      <c r="G1481" s="45"/>
      <c r="H1481" s="43">
        <v>1491</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3071</v>
      </c>
      <c r="E1482" s="45"/>
      <c r="F1482" s="6" t="s">
        <v>3098</v>
      </c>
      <c r="G1482" s="45"/>
      <c r="H1482" s="43">
        <v>1492</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3072</v>
      </c>
      <c r="E1483" s="45"/>
      <c r="F1483" s="6" t="s">
        <v>3099</v>
      </c>
      <c r="G1483" s="45"/>
      <c r="H1483" s="43">
        <v>1493</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3073</v>
      </c>
      <c r="E1484" s="45"/>
      <c r="F1484" s="6" t="s">
        <v>3100</v>
      </c>
      <c r="G1484" s="45"/>
      <c r="H1484" s="43">
        <v>1494</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3074</v>
      </c>
      <c r="E1485" s="45"/>
      <c r="F1485" s="6" t="s">
        <v>3101</v>
      </c>
      <c r="G1485" s="45"/>
      <c r="H1485" s="43">
        <v>1495</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3075</v>
      </c>
      <c r="E1486" s="45"/>
      <c r="F1486" s="6" t="s">
        <v>327</v>
      </c>
      <c r="G1486" s="45"/>
      <c r="H1486" s="43">
        <v>1496</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3076</v>
      </c>
      <c r="E1487" s="45"/>
      <c r="F1487" s="6" t="s">
        <v>3102</v>
      </c>
      <c r="G1487" s="45"/>
      <c r="H1487" s="43">
        <v>1497</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3077</v>
      </c>
      <c r="E1488" s="45"/>
      <c r="F1488" s="6" t="s">
        <v>3103</v>
      </c>
      <c r="G1488" s="45"/>
      <c r="H1488" s="43">
        <v>1498</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3078</v>
      </c>
      <c r="E1489" s="45"/>
      <c r="F1489" s="6" t="s">
        <v>3104</v>
      </c>
      <c r="G1489" s="45"/>
      <c r="H1489" s="43">
        <v>1499</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3079</v>
      </c>
      <c r="E1490" s="45"/>
      <c r="F1490" s="6" t="s">
        <v>326</v>
      </c>
      <c r="G1490" s="45"/>
      <c r="H1490" s="43">
        <v>1500</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3080</v>
      </c>
      <c r="E1491" s="45"/>
      <c r="F1491" s="6" t="s">
        <v>3105</v>
      </c>
      <c r="G1491" s="45"/>
      <c r="H1491" s="43">
        <v>1501</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ht="30">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3081</v>
      </c>
      <c r="E1492" s="45"/>
      <c r="F1492" s="6" t="s">
        <v>3106</v>
      </c>
      <c r="G1492" s="45"/>
      <c r="H1492" s="43">
        <v>1502</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3082</v>
      </c>
      <c r="E1493" s="45"/>
      <c r="F1493" s="6" t="s">
        <v>3107</v>
      </c>
      <c r="G1493" s="45"/>
      <c r="H1493" s="43">
        <v>1503</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3083</v>
      </c>
      <c r="E1494" s="45"/>
      <c r="F1494" s="6" t="s">
        <v>3108</v>
      </c>
      <c r="G1494" s="45"/>
      <c r="H1494" s="43">
        <v>1504</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3084</v>
      </c>
      <c r="E1495" s="45"/>
      <c r="F1495" s="6" t="s">
        <v>3109</v>
      </c>
      <c r="G1495" s="45"/>
      <c r="H1495" s="43">
        <v>1505</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3085</v>
      </c>
      <c r="E1496" s="45"/>
      <c r="F1496" s="6" t="s">
        <v>3110</v>
      </c>
      <c r="G1496" s="45"/>
      <c r="H1496" s="43">
        <v>1506</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3086</v>
      </c>
      <c r="E1497" s="45"/>
      <c r="F1497" s="6" t="s">
        <v>3111</v>
      </c>
      <c r="G1497" s="45"/>
      <c r="H1497" s="43">
        <v>1507</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3087</v>
      </c>
      <c r="E1498" s="45"/>
      <c r="F1498" s="6" t="s">
        <v>3112</v>
      </c>
      <c r="G1498" s="45"/>
      <c r="H1498" s="43">
        <v>1508</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3088</v>
      </c>
      <c r="E1499" s="45"/>
      <c r="F1499" s="6" t="s">
        <v>3113</v>
      </c>
      <c r="G1499" s="45"/>
      <c r="H1499" s="43">
        <v>1509</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3089</v>
      </c>
      <c r="E1500" s="45"/>
      <c r="F1500" s="6" t="s">
        <v>3114</v>
      </c>
      <c r="G1500" s="45"/>
      <c r="H1500" s="43">
        <v>1510</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3090</v>
      </c>
      <c r="E1501" s="45"/>
      <c r="F1501" s="6" t="s">
        <v>3115</v>
      </c>
      <c r="G1501" s="45"/>
      <c r="H1501" s="43">
        <v>1511</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t="s">
        <v>298</v>
      </c>
      <c r="D1502" s="45" t="s">
        <v>2246</v>
      </c>
      <c r="E1502" s="45"/>
      <c r="F1502" s="45" t="s">
        <v>471</v>
      </c>
      <c r="G1502" s="45"/>
      <c r="H1502" s="43">
        <v>133</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transportation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ref="C1503:C1508" si="70">C$1502</f>
        <v>RnD Transportation Fuel Use Perc Reduction</v>
      </c>
      <c r="D1503" s="45" t="s">
        <v>2247</v>
      </c>
      <c r="E1503" s="45"/>
      <c r="F1503" s="45" t="s">
        <v>472</v>
      </c>
      <c r="G1503" s="45"/>
      <c r="H1503" s="43">
        <v>134</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70"/>
        <v>RnD Transportation Fuel Use Perc Reduction</v>
      </c>
      <c r="D1504" s="45" t="s">
        <v>2248</v>
      </c>
      <c r="E1504" s="45"/>
      <c r="F1504" s="45" t="s">
        <v>473</v>
      </c>
      <c r="G1504" s="45"/>
      <c r="H1504" s="43">
        <v>135</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2249</v>
      </c>
      <c r="E1505" s="45"/>
      <c r="F1505" s="45" t="s">
        <v>474</v>
      </c>
      <c r="G1505" s="45"/>
      <c r="H1505" s="43">
        <v>136</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2250</v>
      </c>
      <c r="E1506" s="45"/>
      <c r="F1506" s="45" t="s">
        <v>475</v>
      </c>
      <c r="G1506" s="45"/>
      <c r="H1506" s="43">
        <v>137</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2511</v>
      </c>
      <c r="E1507" s="45"/>
      <c r="F1507" s="45" t="s">
        <v>2794</v>
      </c>
      <c r="G1507" s="45"/>
      <c r="H1507" s="43">
        <v>138</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2510</v>
      </c>
      <c r="E1508" s="45"/>
      <c r="F1508" s="45" t="s">
        <v>2795</v>
      </c>
      <c r="G1508" s="45"/>
      <c r="H1508" s="43">
        <v>524</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Carbon Tax Revenue</v>
      </c>
      <c r="C1509" t="s">
        <v>2956</v>
      </c>
      <c r="D1509" s="1" t="s">
        <v>2964</v>
      </c>
      <c r="F1509" s="1" t="s">
        <v>2969</v>
      </c>
      <c r="H1509" s="43">
        <v>545</v>
      </c>
      <c r="I1509" s="322" t="s">
        <v>43</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carbon tax revenue</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s="254" t="str">
        <f t="shared" ref="C1510" si="71">C$1509</f>
        <v>GRA for Carbon Tax Revenue</v>
      </c>
      <c r="D1510" s="1" t="s">
        <v>2965</v>
      </c>
      <c r="F1510" s="1" t="s">
        <v>2980</v>
      </c>
      <c r="H1510" s="43">
        <v>546</v>
      </c>
      <c r="I1510" s="326" t="str">
        <f t="shared" ref="I1510:I1513" si="72">I$1509</f>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C1513" si="73">C$1509</f>
        <v>GRA for Carbon Tax Revenue</v>
      </c>
      <c r="D1511" s="1" t="s">
        <v>2966</v>
      </c>
      <c r="F1511" s="1" t="s">
        <v>2970</v>
      </c>
      <c r="H1511" s="43">
        <v>547</v>
      </c>
      <c r="I1511" s="326" t="str">
        <f t="shared" si="72"/>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si="73"/>
        <v>GRA for Carbon Tax Revenue</v>
      </c>
      <c r="D1512" s="1" t="s">
        <v>2967</v>
      </c>
      <c r="F1512" s="1" t="s">
        <v>2971</v>
      </c>
      <c r="H1512" s="43">
        <v>548</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2968</v>
      </c>
      <c r="F1513" s="1" t="s">
        <v>2972</v>
      </c>
      <c r="H1513" s="43">
        <v>549</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Fuel Tax Revenue</v>
      </c>
      <c r="C1514" t="s">
        <v>2957</v>
      </c>
      <c r="D1514" s="1" t="s">
        <v>2964</v>
      </c>
      <c r="F1514" s="1" t="s">
        <v>2969</v>
      </c>
      <c r="H1514" s="43">
        <v>550</v>
      </c>
      <c r="I1514" s="322" t="s">
        <v>43</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fuel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s="254" t="str">
        <f t="shared" ref="C1515:C1518" si="74">C$1514</f>
        <v>GRA for Fuel Tax Revenue</v>
      </c>
      <c r="D1515" s="1" t="s">
        <v>2965</v>
      </c>
      <c r="F1515" s="1" t="s">
        <v>2980</v>
      </c>
      <c r="H1515" s="43">
        <v>551</v>
      </c>
      <c r="I1515" s="326" t="str">
        <f t="shared" ref="I1515:I1518" si="75">I$1514</f>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si="74"/>
        <v>GRA for Fuel Tax Revenue</v>
      </c>
      <c r="D1516" s="1" t="s">
        <v>2966</v>
      </c>
      <c r="F1516" s="1" t="s">
        <v>2970</v>
      </c>
      <c r="H1516" s="43">
        <v>552</v>
      </c>
      <c r="I1516" s="326" t="str">
        <f t="shared" si="75"/>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2967</v>
      </c>
      <c r="F1517" s="1" t="s">
        <v>2971</v>
      </c>
      <c r="H1517" s="43">
        <v>553</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2968</v>
      </c>
      <c r="F1518" s="1" t="s">
        <v>2972</v>
      </c>
      <c r="H1518" s="43">
        <v>554</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Vehicle Subsidy</v>
      </c>
      <c r="C1519" t="s">
        <v>3631</v>
      </c>
      <c r="D1519" s="1" t="s">
        <v>2964</v>
      </c>
      <c r="F1519" s="1" t="s">
        <v>2969</v>
      </c>
      <c r="H1519" s="43">
        <v>555</v>
      </c>
      <c r="I1519" s="322" t="s">
        <v>43</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EV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s="254" t="str">
        <f t="shared" ref="C1520:C1523" si="76">C$1519</f>
        <v>GRA for Vehicle Subsidy</v>
      </c>
      <c r="D1520" s="1" t="s">
        <v>2965</v>
      </c>
      <c r="F1520" s="1" t="s">
        <v>2980</v>
      </c>
      <c r="H1520" s="43">
        <v>556</v>
      </c>
      <c r="I1520" s="326" t="str">
        <f t="shared" ref="I1520:I1528" si="77">I$1519</f>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si="76"/>
        <v>GRA for Vehicle Subsidy</v>
      </c>
      <c r="D1521" s="1" t="s">
        <v>2966</v>
      </c>
      <c r="F1521" s="1" t="s">
        <v>2970</v>
      </c>
      <c r="H1521" s="43">
        <v>557</v>
      </c>
      <c r="I1521" s="326" t="str">
        <f t="shared" si="77"/>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2967</v>
      </c>
      <c r="F1522" s="1" t="s">
        <v>2971</v>
      </c>
      <c r="H1522" s="43">
        <v>558</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2968</v>
      </c>
      <c r="F1523" s="1" t="s">
        <v>2972</v>
      </c>
      <c r="H1523" s="43">
        <v>559</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Battery Subsidy</v>
      </c>
      <c r="C1524" t="s">
        <v>3633</v>
      </c>
      <c r="D1524" s="1" t="s">
        <v>2964</v>
      </c>
      <c r="F1524" s="1" t="s">
        <v>2969</v>
      </c>
      <c r="H1524" s="43">
        <v>2247</v>
      </c>
      <c r="I1524" s="322" t="s">
        <v>43</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trans battery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s="254" t="str">
        <f>C$1524</f>
        <v>GRA for Vehicle Battery Subsidy</v>
      </c>
      <c r="D1525" s="1" t="s">
        <v>2965</v>
      </c>
      <c r="F1525" s="1" t="s">
        <v>2980</v>
      </c>
      <c r="H1525" s="43">
        <v>2248</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 t="shared" ref="C1526:C1528" si="78">C$1524</f>
        <v>GRA for Vehicle Battery Subsidy</v>
      </c>
      <c r="D1526" s="1" t="s">
        <v>2966</v>
      </c>
      <c r="F1526" s="1" t="s">
        <v>2970</v>
      </c>
      <c r="H1526" s="43">
        <v>2249</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si="78"/>
        <v>GRA for Vehicle Battery Subsidy</v>
      </c>
      <c r="D1527" s="1" t="s">
        <v>2967</v>
      </c>
      <c r="F1527" s="1" t="s">
        <v>2971</v>
      </c>
      <c r="H1527" s="43">
        <v>2250</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2968</v>
      </c>
      <c r="F1528" s="1" t="s">
        <v>2972</v>
      </c>
      <c r="H1528" s="43">
        <v>2251</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Electricity Generation Subsidy</v>
      </c>
      <c r="C1529" t="s">
        <v>2958</v>
      </c>
      <c r="D1529" s="1" t="s">
        <v>2964</v>
      </c>
      <c r="F1529" s="1" t="s">
        <v>2969</v>
      </c>
      <c r="H1529" s="43">
        <v>560</v>
      </c>
      <c r="I1529" s="322" t="s">
        <v>43</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elec gen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s="254" t="str">
        <f t="shared" ref="C1530:C1533" si="79">C$1529</f>
        <v>GRA for Electricity Generation Subsidies</v>
      </c>
      <c r="D1530" s="1" t="s">
        <v>2965</v>
      </c>
      <c r="F1530" s="1" t="s">
        <v>2980</v>
      </c>
      <c r="H1530" s="43">
        <v>561</v>
      </c>
      <c r="I1530" s="326" t="str">
        <f t="shared" ref="I1530:I1533" si="80">I$1529</f>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si="79"/>
        <v>GRA for Electricity Generation Subsidies</v>
      </c>
      <c r="D1531" s="1" t="s">
        <v>2966</v>
      </c>
      <c r="F1531" s="1" t="s">
        <v>2970</v>
      </c>
      <c r="H1531" s="43">
        <v>562</v>
      </c>
      <c r="I1531" s="326" t="str">
        <f t="shared" si="80"/>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2967</v>
      </c>
      <c r="F1532" s="1" t="s">
        <v>2971</v>
      </c>
      <c r="H1532" s="43">
        <v>563</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2968</v>
      </c>
      <c r="F1533" s="1" t="s">
        <v>2972</v>
      </c>
      <c r="H1533" s="43">
        <v>564</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Capacity Construction Subsidy</v>
      </c>
      <c r="C1534" t="s">
        <v>2959</v>
      </c>
      <c r="D1534" s="1" t="s">
        <v>2964</v>
      </c>
      <c r="F1534" s="1" t="s">
        <v>2969</v>
      </c>
      <c r="H1534" s="43">
        <v>565</v>
      </c>
      <c r="I1534" s="322" t="s">
        <v>43</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cap const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s="254" t="str">
        <f t="shared" ref="C1535:C1538" si="81">C$1534</f>
        <v>GRA for Electricity Capacity Construction Subsidies</v>
      </c>
      <c r="D1535" s="1" t="s">
        <v>2965</v>
      </c>
      <c r="F1535" s="1" t="s">
        <v>2980</v>
      </c>
      <c r="H1535" s="43">
        <v>566</v>
      </c>
      <c r="I1535" s="326" t="str">
        <f t="shared" ref="I1535:I1538" si="82">I$1534</f>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si="81"/>
        <v>GRA for Electricity Capacity Construction Subsidies</v>
      </c>
      <c r="D1536" s="1" t="s">
        <v>2966</v>
      </c>
      <c r="F1536" s="1" t="s">
        <v>2970</v>
      </c>
      <c r="H1536" s="43">
        <v>567</v>
      </c>
      <c r="I1536" s="326" t="str">
        <f t="shared" si="82"/>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2967</v>
      </c>
      <c r="F1537" s="1" t="s">
        <v>2971</v>
      </c>
      <c r="H1537" s="43">
        <v>568</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2968</v>
      </c>
      <c r="F1538" s="1" t="s">
        <v>2972</v>
      </c>
      <c r="H1538" s="43">
        <v>569</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Distributed Solar Subsidy</v>
      </c>
      <c r="C1539" t="s">
        <v>2960</v>
      </c>
      <c r="D1539" s="1" t="s">
        <v>2964</v>
      </c>
      <c r="F1539" s="1" t="s">
        <v>2969</v>
      </c>
      <c r="H1539" s="43">
        <v>570</v>
      </c>
      <c r="I1539" s="322" t="s">
        <v>43</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dist solar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s="254" t="str">
        <f t="shared" ref="C1540:C1543" si="83">C$1539</f>
        <v>GRA for Distributed Solar Subsidy</v>
      </c>
      <c r="D1540" s="1" t="s">
        <v>2965</v>
      </c>
      <c r="F1540" s="1" t="s">
        <v>2980</v>
      </c>
      <c r="H1540" s="43">
        <v>571</v>
      </c>
      <c r="I1540" s="326" t="str">
        <f t="shared" ref="I1540:I1543" si="84">I$1539</f>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si="83"/>
        <v>GRA for Distributed Solar Subsidy</v>
      </c>
      <c r="D1541" s="1" t="s">
        <v>2966</v>
      </c>
      <c r="F1541" s="1" t="s">
        <v>2970</v>
      </c>
      <c r="H1541" s="43">
        <v>572</v>
      </c>
      <c r="I1541" s="326" t="str">
        <f t="shared" si="84"/>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2967</v>
      </c>
      <c r="F1542" s="1" t="s">
        <v>2971</v>
      </c>
      <c r="H1542" s="43">
        <v>573</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2968</v>
      </c>
      <c r="F1543" s="1" t="s">
        <v>2972</v>
      </c>
      <c r="H1543" s="43">
        <v>574</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Fuel Subsidy</v>
      </c>
      <c r="C1544" t="s">
        <v>2961</v>
      </c>
      <c r="D1544" s="1" t="s">
        <v>2964</v>
      </c>
      <c r="F1544" s="1" t="s">
        <v>2969</v>
      </c>
      <c r="H1544" s="43">
        <v>575</v>
      </c>
      <c r="I1544" s="322" t="s">
        <v>43</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fuel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s="254" t="str">
        <f t="shared" ref="C1545:C1548" si="85">C$1544</f>
        <v>GRA for Fuel Subsidies</v>
      </c>
      <c r="D1545" s="1" t="s">
        <v>2965</v>
      </c>
      <c r="F1545" s="1" t="s">
        <v>2980</v>
      </c>
      <c r="H1545" s="43">
        <v>576</v>
      </c>
      <c r="I1545" s="326" t="str">
        <f t="shared" ref="I1545:I1553" si="86">I$1544</f>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si="85"/>
        <v>GRA for Fuel Subsidies</v>
      </c>
      <c r="D1546" s="1" t="s">
        <v>2966</v>
      </c>
      <c r="F1546" s="1" t="s">
        <v>2970</v>
      </c>
      <c r="H1546" s="43">
        <v>577</v>
      </c>
      <c r="I1546" s="326" t="str">
        <f t="shared" si="86"/>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2967</v>
      </c>
      <c r="F1547" s="1" t="s">
        <v>2971</v>
      </c>
      <c r="H1547" s="43">
        <v>578</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2968</v>
      </c>
      <c r="F1548" s="1" t="s">
        <v>2972</v>
      </c>
      <c r="H1548" s="43">
        <v>579</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CCS Subsidy</v>
      </c>
      <c r="C1549" t="s">
        <v>3636</v>
      </c>
      <c r="D1549" s="1" t="s">
        <v>2964</v>
      </c>
      <c r="F1549" s="1" t="s">
        <v>2969</v>
      </c>
      <c r="H1549" s="43">
        <v>2252</v>
      </c>
      <c r="I1549" s="322" t="s">
        <v>43</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CCS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s="254" t="str">
        <f>C$1549</f>
        <v>GRA for CCS Subsidies</v>
      </c>
      <c r="D1550" s="1" t="s">
        <v>2965</v>
      </c>
      <c r="F1550" s="1" t="s">
        <v>2980</v>
      </c>
      <c r="H1550" s="43">
        <v>2253</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 t="shared" ref="C1551:C1553" si="87">C$1549</f>
        <v>GRA for CCS Subsidies</v>
      </c>
      <c r="D1551" s="1" t="s">
        <v>2966</v>
      </c>
      <c r="F1551" s="1" t="s">
        <v>2970</v>
      </c>
      <c r="H1551" s="43">
        <v>2254</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si="87"/>
        <v>GRA for CCS Subsidies</v>
      </c>
      <c r="D1552" s="1" t="s">
        <v>2967</v>
      </c>
      <c r="F1552" s="1" t="s">
        <v>2971</v>
      </c>
      <c r="H1552" s="43">
        <v>2255</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2968</v>
      </c>
      <c r="F1553" s="1" t="s">
        <v>2972</v>
      </c>
      <c r="H1553" s="43">
        <v>2256</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National Debt Interest</v>
      </c>
      <c r="C1554" t="s">
        <v>2962</v>
      </c>
      <c r="D1554" s="1" t="s">
        <v>2964</v>
      </c>
      <c r="F1554" s="1" t="s">
        <v>2969</v>
      </c>
      <c r="H1554" s="43">
        <v>580</v>
      </c>
      <c r="I1554" s="322" t="s">
        <v>43</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national debt interest</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s="254" t="str">
        <f t="shared" ref="C1555:C1558" si="88">C$1554</f>
        <v>GRA for National Debt Interest</v>
      </c>
      <c r="D1555" s="1" t="s">
        <v>2965</v>
      </c>
      <c r="F1555" s="1" t="s">
        <v>2980</v>
      </c>
      <c r="H1555" s="43">
        <v>581</v>
      </c>
      <c r="I1555" s="326" t="str">
        <f t="shared" ref="I1555:I1558" si="89">I$1554</f>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si="88"/>
        <v>GRA for National Debt Interest</v>
      </c>
      <c r="D1556" s="1" t="s">
        <v>2966</v>
      </c>
      <c r="F1556" s="1" t="s">
        <v>2970</v>
      </c>
      <c r="H1556" s="43">
        <v>582</v>
      </c>
      <c r="I1556" s="326" t="str">
        <f t="shared" si="89"/>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2967</v>
      </c>
      <c r="F1557" s="1" t="s">
        <v>2971</v>
      </c>
      <c r="H1557" s="43">
        <v>583</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2968</v>
      </c>
      <c r="F1558" s="1" t="s">
        <v>2972</v>
      </c>
      <c r="H1558" s="43">
        <v>584</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Remaining Government Cash Flows</v>
      </c>
      <c r="C1559" t="s">
        <v>2963</v>
      </c>
      <c r="D1559" s="1" t="s">
        <v>2964</v>
      </c>
      <c r="F1559" s="1" t="s">
        <v>2969</v>
      </c>
      <c r="H1559" s="43">
        <v>585</v>
      </c>
      <c r="I1559" s="322" t="s">
        <v>43</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remaining cash flow changes</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s="254" t="str">
        <f t="shared" ref="C1560" si="90">C$1559</f>
        <v>GRA for Remaining Government Cash Flow Changes</v>
      </c>
      <c r="D1560" s="1" t="s">
        <v>2965</v>
      </c>
      <c r="F1560" s="1" t="s">
        <v>2980</v>
      </c>
      <c r="H1560" s="43">
        <v>586</v>
      </c>
      <c r="I1560" s="326" t="str">
        <f t="shared" ref="I1560:I1563" si="91">I$1559</f>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C1563" si="92">C$1559</f>
        <v>GRA for Remaining Government Cash Flow Changes</v>
      </c>
      <c r="D1561" s="1" t="s">
        <v>2966</v>
      </c>
      <c r="F1561" s="1" t="s">
        <v>2970</v>
      </c>
      <c r="H1561" s="43">
        <v>587</v>
      </c>
      <c r="I1561" s="326" t="str">
        <f t="shared" si="91"/>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si="92"/>
        <v>GRA for Remaining Government Cash Flow Changes</v>
      </c>
      <c r="D1562" s="1" t="s">
        <v>2967</v>
      </c>
      <c r="F1562" s="1" t="s">
        <v>2971</v>
      </c>
      <c r="H1562" s="43">
        <v>588</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2968</v>
      </c>
      <c r="F1563" s="1" t="s">
        <v>2972</v>
      </c>
      <c r="H1563" s="43">
        <v>589</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Control Settings</v>
      </c>
      <c r="B1564" s="262" t="str">
        <f>IF(ISBLANK(INDEX('Policy Characteristics'!B:B,MATCH($C1564,'Policy Characteristics'!$C:$C,0))),"",INDEX('Policy Characteristics'!B:B,MATCH($C1564,'Policy Characteristics'!$C:$C,0)))</f>
        <v>COVID-19 Recession</v>
      </c>
      <c r="C1564" s="1" t="s">
        <v>3427</v>
      </c>
      <c r="H1564" s="43">
        <v>543</v>
      </c>
      <c r="I1564" s="322" t="s">
        <v>44</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settings exogenous GDP adjustment</v>
      </c>
      <c r="L1564" s="359">
        <f>IF(ISBLANK(INDEX('Policy Characteristics'!F:F,MATCH($C1564,'Policy Characteristics'!$C:$C,0))),"",INDEX('Policy Characteristics'!F:F,MATCH($C1564,'Policy Characteristics'!$C:$C,0)))</f>
        <v>0</v>
      </c>
      <c r="M1564" s="359">
        <f>IF(ISBLANK(INDEX('Policy Characteristics'!G:G,MATCH($C1564,'Policy Characteristics'!$C:$C,0))),"",INDEX('Policy Characteristics'!G:G,MATCH($C1564,'Policy Characteristics'!$C:$C,0)))</f>
        <v>1</v>
      </c>
      <c r="N1564" s="359">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on/off</v>
      </c>
      <c r="P1564" s="254" t="str">
        <f>IF(ISBLANK(INDEX('Policy Characteristics'!J:J,MATCH($C1564,'Policy Characteristics'!$C:$C,0))),"",INDEX('Policy Characteristics'!J:J,MATCH($C1564,'Policy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Use 20-Year GWP Values</v>
      </c>
      <c r="C1565" t="s">
        <v>3288</v>
      </c>
      <c r="H1565" s="43">
        <v>1601</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Non BAU Carbon Tax Vehicle Qualification</v>
      </c>
      <c r="C1566" t="s">
        <v>3751</v>
      </c>
      <c r="H1566" s="43">
        <v>2286</v>
      </c>
      <c r="I1566" s="322" t="s">
        <v>43</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This lever determines which vehicle types are captured under the scope of a carbon tax. In some regions, only certain vehicle types are covered by a carbon tax or cap.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Industry Qualification</v>
      </c>
      <c r="C1567" t="s">
        <v>3752</v>
      </c>
      <c r="H1567" s="43">
        <v>2287</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industry categories are captured under the scope of a carbon tax. In some regions, only certain industries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CBAM Industry Qualification</v>
      </c>
      <c r="C1568" t="s">
        <v>3753</v>
      </c>
      <c r="H1568" s="43">
        <v>2288</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lever determines which industry categories are captured under the scope of a carbon border adjustment mechanism. In some regions, only certain industries are covered by a border mechanism.</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sheetData>
  <sortState xmlns:xlrd2="http://schemas.microsoft.com/office/spreadsheetml/2017/richdata2" ref="A191:I211">
    <sortCondition ref="B191:B211"/>
  </sortState>
  <conditionalFormatting sqref="I1:I1509">
    <cfRule type="containsText" dxfId="5" priority="3" operator="containsText" text="No">
      <formula>NOT(ISERROR(SEARCH("No",I1)))</formula>
    </cfRule>
  </conditionalFormatting>
  <conditionalFormatting sqref="I1514 I1519 I1529 I1534 I1539 I1544 I1554 I1559 I1564:I1048576">
    <cfRule type="containsText" dxfId="4" priority="133" operator="containsText" text="No">
      <formula>NOT(ISERROR(SEARCH("No",I1514)))</formula>
    </cfRule>
  </conditionalFormatting>
  <conditionalFormatting sqref="I1524">
    <cfRule type="containsText" dxfId="3" priority="2" operator="containsText" text="No">
      <formula>NOT(ISERROR(SEARCH("No",I1524)))</formula>
    </cfRule>
  </conditionalFormatting>
  <conditionalFormatting sqref="I1549">
    <cfRule type="containsText" dxfId="2" priority="1" operator="containsText" text="No">
      <formula>NOT(ISERROR(SEARCH("No",I1549)))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6" t="s">
        <v>2817</v>
      </c>
      <c r="B1" s="406"/>
    </row>
    <row r="2" spans="1:2">
      <c r="A2" s="195" t="s">
        <v>2818</v>
      </c>
      <c r="B2" s="195" t="s">
        <v>2819</v>
      </c>
    </row>
    <row r="3" spans="1:2">
      <c r="A3" s="196" t="s">
        <v>353</v>
      </c>
      <c r="B3" t="str">
        <f>A3</f>
        <v>million metric tons / year</v>
      </c>
    </row>
    <row r="4" spans="1:2">
      <c r="A4" s="196" t="s">
        <v>3485</v>
      </c>
      <c r="B4" t="str">
        <f>A4</f>
        <v>million metric tons</v>
      </c>
    </row>
    <row r="5" spans="1:2">
      <c r="A5" s="196" t="s">
        <v>3709</v>
      </c>
      <c r="B5" t="str">
        <f>A5</f>
        <v>g CO2e / 2023 dollar</v>
      </c>
    </row>
    <row r="6" spans="1:2">
      <c r="A6" s="197" t="s">
        <v>2321</v>
      </c>
      <c r="B6" t="str">
        <f t="shared" ref="B6:B46" si="0">A6</f>
        <v>thousand metric tons / year</v>
      </c>
    </row>
    <row r="7" spans="1:2">
      <c r="A7" s="197" t="s">
        <v>3710</v>
      </c>
      <c r="B7" t="str">
        <f>A7</f>
        <v>g CO2 / 2023 dollar</v>
      </c>
    </row>
    <row r="8" spans="1:2" ht="30">
      <c r="A8" s="197" t="s">
        <v>3711</v>
      </c>
      <c r="B8" t="str">
        <f t="shared" si="0"/>
        <v>2023 dollars / metric ton CO2e abated, Annual average abatement (million metric tons CO2e)</v>
      </c>
    </row>
    <row r="9" spans="1:2">
      <c r="A9" s="197" t="s">
        <v>3712</v>
      </c>
      <c r="B9" t="str">
        <f t="shared" si="0"/>
        <v>billion 2023 dollars / year</v>
      </c>
    </row>
    <row r="10" spans="1:2">
      <c r="A10" s="197" t="s">
        <v>3713</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3714</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3564</v>
      </c>
      <c r="B17" t="str">
        <f t="shared" si="0"/>
        <v>terawatt-hours (TWh)</v>
      </c>
    </row>
    <row r="18" spans="1:2">
      <c r="A18" s="197" t="s">
        <v>3333</v>
      </c>
      <c r="B18" t="str">
        <f t="shared" si="0"/>
        <v>%</v>
      </c>
    </row>
    <row r="19" spans="1:2">
      <c r="A19" s="197" t="s">
        <v>3334</v>
      </c>
      <c r="B19" t="str">
        <f t="shared" si="0"/>
        <v>metric tons CO2e / megawatt-hour (MWh)</v>
      </c>
    </row>
    <row r="20" spans="1:2">
      <c r="A20" s="197" t="s">
        <v>3715</v>
      </c>
      <c r="B20" t="str">
        <f t="shared" si="0"/>
        <v>kilowatt-hour / 2023 dollar</v>
      </c>
    </row>
    <row r="21" spans="1:2">
      <c r="A21" s="197" t="s">
        <v>356</v>
      </c>
      <c r="B21" t="str">
        <f t="shared" si="0"/>
        <v>gigawatts (GW) / year</v>
      </c>
    </row>
    <row r="22" spans="1:2">
      <c r="A22" s="197" t="s">
        <v>3716</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3717</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3302</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3718</v>
      </c>
      <c r="B37" t="str">
        <f t="shared" si="0"/>
        <v>2023 dollars / short ton</v>
      </c>
    </row>
    <row r="38" spans="1:2">
      <c r="A38" s="197" t="s">
        <v>3719</v>
      </c>
      <c r="B38" t="str">
        <f t="shared" si="0"/>
        <v>2023 dollars / thousand cubic feet</v>
      </c>
    </row>
    <row r="39" spans="1:2">
      <c r="A39" s="197" t="s">
        <v>3720</v>
      </c>
      <c r="B39" t="str">
        <f t="shared" si="0"/>
        <v>2023 dollars / gallon</v>
      </c>
    </row>
    <row r="40" spans="1:2">
      <c r="A40" s="197" t="s">
        <v>3721</v>
      </c>
      <c r="B40" t="str">
        <f t="shared" si="0"/>
        <v>2023 dollars / barrel of oil</v>
      </c>
    </row>
    <row r="41" spans="1:2">
      <c r="A41" s="197" t="s">
        <v>3722</v>
      </c>
      <c r="B41" t="str">
        <f t="shared" si="0"/>
        <v>2023 dollars / kg</v>
      </c>
    </row>
    <row r="42" spans="1:2">
      <c r="A42" s="197" t="s">
        <v>3723</v>
      </c>
      <c r="B42" t="str">
        <f t="shared" si="0"/>
        <v>2023 dollars / kilowatt-hour (kWh)</v>
      </c>
    </row>
    <row r="43" spans="1:2">
      <c r="A43" s="197" t="s">
        <v>3716</v>
      </c>
      <c r="B43" t="str">
        <f t="shared" ref="B43" si="1">A43</f>
        <v>2023 dollars / megawatt-hour (MWh)</v>
      </c>
    </row>
    <row r="44" spans="1:2">
      <c r="A44" s="197" t="s">
        <v>3291</v>
      </c>
      <c r="B44" t="str">
        <f t="shared" si="0"/>
        <v>cost of eqpt. to capture 1 metric ton CO2e/yr (2020 dollars)</v>
      </c>
    </row>
    <row r="45" spans="1:2">
      <c r="A45" s="197" t="s">
        <v>3724</v>
      </c>
      <c r="B45" t="str">
        <f t="shared" si="0"/>
        <v>million 2023 dollars / megawatt (MW)</v>
      </c>
    </row>
    <row r="46" spans="1:2">
      <c r="A46" s="197" t="s">
        <v>3725</v>
      </c>
      <c r="B46" t="str">
        <f t="shared" si="0"/>
        <v>cost of eqpt. to produce 1 kg H2/yr (2023 dollars)</v>
      </c>
    </row>
    <row r="48" spans="1:2">
      <c r="A48" s="406" t="s">
        <v>2821</v>
      </c>
      <c r="B48" s="406"/>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abSelected="1" topLeftCell="B1" zoomScale="85" zoomScaleNormal="85" workbookViewId="0">
      <pane ySplit="1" topLeftCell="A186" activePane="bottomLeft" state="frozen"/>
      <selection pane="bottomLeft" activeCell="G188" sqref="G188"/>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3574</v>
      </c>
    </row>
    <row r="2" spans="1:10">
      <c r="A2" s="2" t="s">
        <v>2327</v>
      </c>
      <c r="B2" s="1" t="s">
        <v>2328</v>
      </c>
      <c r="C2" s="43">
        <v>1</v>
      </c>
      <c r="D2" s="1" t="s">
        <v>63</v>
      </c>
      <c r="E2" s="1" t="s">
        <v>64</v>
      </c>
      <c r="F2" s="1" t="str">
        <f>UnitControlCenter!$B$3</f>
        <v>million metric tons / year</v>
      </c>
      <c r="G2" s="1" t="s">
        <v>175</v>
      </c>
      <c r="J2" s="1" t="s">
        <v>3580</v>
      </c>
    </row>
    <row r="3" spans="1:10">
      <c r="A3" s="2" t="s">
        <v>2327</v>
      </c>
      <c r="B3" s="1" t="s">
        <v>2329</v>
      </c>
      <c r="C3" s="47">
        <v>1</v>
      </c>
      <c r="D3" s="2" t="s">
        <v>63</v>
      </c>
      <c r="E3" s="2" t="s">
        <v>64</v>
      </c>
      <c r="F3" s="1" t="str">
        <f>UnitControlCenter!$B$3</f>
        <v>million metric tons / year</v>
      </c>
      <c r="G3" s="1" t="s">
        <v>2311</v>
      </c>
    </row>
    <row r="4" spans="1:10" ht="30">
      <c r="A4" s="2" t="s">
        <v>2327</v>
      </c>
      <c r="B4" s="1" t="s">
        <v>3483</v>
      </c>
      <c r="C4" s="43">
        <v>1</v>
      </c>
      <c r="D4" s="1" t="s">
        <v>63</v>
      </c>
      <c r="E4" s="1" t="s">
        <v>64</v>
      </c>
      <c r="F4" s="1" t="str">
        <f>UnitControlCenter!B4</f>
        <v>million metric tons</v>
      </c>
      <c r="G4" s="1" t="s">
        <v>3486</v>
      </c>
      <c r="J4" s="1" t="s">
        <v>3581</v>
      </c>
    </row>
    <row r="5" spans="1:10" ht="30">
      <c r="A5" s="2" t="s">
        <v>2327</v>
      </c>
      <c r="B5" s="1" t="s">
        <v>3484</v>
      </c>
      <c r="C5" s="47">
        <v>1</v>
      </c>
      <c r="D5" s="2" t="s">
        <v>63</v>
      </c>
      <c r="E5" s="2" t="s">
        <v>64</v>
      </c>
      <c r="F5" s="1" t="str">
        <f>UnitControlCenter!B4</f>
        <v>million metric tons</v>
      </c>
      <c r="G5" s="1" t="s">
        <v>3487</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3726</v>
      </c>
      <c r="C18" s="199">
        <v>1</v>
      </c>
      <c r="D18" s="193" t="s">
        <v>65</v>
      </c>
      <c r="E18" s="193" t="s">
        <v>66</v>
      </c>
      <c r="F18" s="193" t="s">
        <v>353</v>
      </c>
      <c r="G18" s="193" t="s">
        <v>3727</v>
      </c>
      <c r="H18" s="193" t="s">
        <v>3787</v>
      </c>
      <c r="I18" s="193" t="s">
        <v>3728</v>
      </c>
      <c r="J18" s="193"/>
    </row>
    <row r="19" spans="1:10" ht="105">
      <c r="A19" s="2" t="s">
        <v>2333</v>
      </c>
      <c r="B19" s="2" t="s">
        <v>2220</v>
      </c>
      <c r="C19" s="43">
        <v>1</v>
      </c>
      <c r="D19" s="1" t="s">
        <v>65</v>
      </c>
      <c r="E19" s="1" t="s">
        <v>66</v>
      </c>
      <c r="F19" s="1" t="str">
        <f>UnitControlCenter!$B$3</f>
        <v>million metric tons / year</v>
      </c>
      <c r="G19" s="1" t="s">
        <v>3307</v>
      </c>
      <c r="H19" s="1" t="s">
        <v>2799</v>
      </c>
      <c r="I19" s="1" t="s">
        <v>2800</v>
      </c>
    </row>
    <row r="20" spans="1:10" ht="105">
      <c r="A20" s="2" t="s">
        <v>2333</v>
      </c>
      <c r="B20" s="2" t="s">
        <v>2236</v>
      </c>
      <c r="C20" s="43">
        <v>1</v>
      </c>
      <c r="D20" s="1" t="s">
        <v>65</v>
      </c>
      <c r="E20" s="1" t="s">
        <v>66</v>
      </c>
      <c r="F20" s="1" t="str">
        <f>UnitControlCenter!$B$3</f>
        <v>million metric tons / year</v>
      </c>
      <c r="G20" s="1" t="s">
        <v>3319</v>
      </c>
      <c r="H20" s="1" t="s">
        <v>2799</v>
      </c>
      <c r="I20" s="1" t="s">
        <v>3308</v>
      </c>
    </row>
    <row r="21" spans="1:10" ht="105">
      <c r="A21" s="2" t="s">
        <v>2333</v>
      </c>
      <c r="B21" s="2" t="s">
        <v>2238</v>
      </c>
      <c r="C21" s="43">
        <v>1</v>
      </c>
      <c r="D21" s="1" t="s">
        <v>65</v>
      </c>
      <c r="E21" s="1" t="s">
        <v>66</v>
      </c>
      <c r="F21" s="1" t="str">
        <f>UnitControlCenter!$B$3</f>
        <v>million metric tons / year</v>
      </c>
      <c r="G21" s="1" t="s">
        <v>3320</v>
      </c>
      <c r="H21" s="1" t="s">
        <v>2799</v>
      </c>
      <c r="I21" s="1" t="s">
        <v>3309</v>
      </c>
    </row>
    <row r="22" spans="1:10" ht="105">
      <c r="A22" s="2" t="s">
        <v>2333</v>
      </c>
      <c r="B22" s="2" t="s">
        <v>2320</v>
      </c>
      <c r="C22" s="43">
        <v>1</v>
      </c>
      <c r="D22" s="1" t="s">
        <v>65</v>
      </c>
      <c r="E22" s="1" t="s">
        <v>66</v>
      </c>
      <c r="F22" s="1" t="str">
        <f>UnitControlCenter!$B$3</f>
        <v>million metric tons / year</v>
      </c>
      <c r="G22" s="1" t="s">
        <v>3321</v>
      </c>
      <c r="H22" s="1" t="s">
        <v>2799</v>
      </c>
      <c r="I22" s="1" t="s">
        <v>3310</v>
      </c>
    </row>
    <row r="23" spans="1:10" ht="105">
      <c r="A23" s="2" t="s">
        <v>2333</v>
      </c>
      <c r="B23" s="2" t="s">
        <v>2319</v>
      </c>
      <c r="C23" s="43">
        <v>1</v>
      </c>
      <c r="D23" s="1" t="s">
        <v>65</v>
      </c>
      <c r="E23" s="1" t="s">
        <v>66</v>
      </c>
      <c r="F23" s="1" t="str">
        <f>UnitControlCenter!$B$6</f>
        <v>thousand metric tons / year</v>
      </c>
      <c r="G23" s="1" t="s">
        <v>3322</v>
      </c>
      <c r="H23" s="1" t="s">
        <v>2799</v>
      </c>
      <c r="I23" s="1" t="s">
        <v>3311</v>
      </c>
    </row>
    <row r="24" spans="1:10" ht="105">
      <c r="A24" s="2" t="s">
        <v>2333</v>
      </c>
      <c r="B24" s="2" t="s">
        <v>2227</v>
      </c>
      <c r="C24" s="43">
        <v>1</v>
      </c>
      <c r="D24" s="1" t="s">
        <v>65</v>
      </c>
      <c r="E24" s="1" t="s">
        <v>66</v>
      </c>
      <c r="F24" s="1" t="str">
        <f>UnitControlCenter!$B$6</f>
        <v>thousand metric tons / year</v>
      </c>
      <c r="G24" s="1" t="s">
        <v>3323</v>
      </c>
      <c r="H24" s="1" t="s">
        <v>2799</v>
      </c>
      <c r="I24" s="1" t="s">
        <v>3312</v>
      </c>
    </row>
    <row r="25" spans="1:10" ht="105">
      <c r="A25" s="2" t="s">
        <v>2333</v>
      </c>
      <c r="B25" s="2" t="s">
        <v>2232</v>
      </c>
      <c r="C25" s="43">
        <v>1</v>
      </c>
      <c r="D25" s="1" t="s">
        <v>65</v>
      </c>
      <c r="E25" s="1" t="s">
        <v>66</v>
      </c>
      <c r="F25" s="1" t="str">
        <f>UnitControlCenter!$B$6</f>
        <v>thousand metric tons / year</v>
      </c>
      <c r="G25" s="1" t="s">
        <v>3324</v>
      </c>
      <c r="H25" s="1" t="s">
        <v>2799</v>
      </c>
      <c r="I25" s="1" t="s">
        <v>3313</v>
      </c>
    </row>
    <row r="26" spans="1:10" ht="105">
      <c r="A26" s="2" t="s">
        <v>2333</v>
      </c>
      <c r="B26" s="2" t="s">
        <v>2234</v>
      </c>
      <c r="C26" s="43">
        <v>1</v>
      </c>
      <c r="D26" s="1" t="s">
        <v>65</v>
      </c>
      <c r="E26" s="1" t="s">
        <v>66</v>
      </c>
      <c r="F26" s="1" t="str">
        <f>UnitControlCenter!$B$6</f>
        <v>thousand metric tons / year</v>
      </c>
      <c r="G26" s="1" t="s">
        <v>3325</v>
      </c>
      <c r="H26" s="1" t="s">
        <v>2799</v>
      </c>
      <c r="I26" s="1" t="s">
        <v>3314</v>
      </c>
    </row>
    <row r="27" spans="1:10" ht="105">
      <c r="A27" s="2" t="s">
        <v>2333</v>
      </c>
      <c r="B27" s="2" t="s">
        <v>2225</v>
      </c>
      <c r="C27" s="43">
        <v>1</v>
      </c>
      <c r="D27" s="1" t="s">
        <v>65</v>
      </c>
      <c r="E27" s="1" t="s">
        <v>66</v>
      </c>
      <c r="F27" s="1" t="str">
        <f>UnitControlCenter!$B$3</f>
        <v>million metric tons / year</v>
      </c>
      <c r="G27" s="1" t="s">
        <v>3326</v>
      </c>
      <c r="H27" s="1" t="s">
        <v>2799</v>
      </c>
      <c r="I27" s="1" t="s">
        <v>3315</v>
      </c>
    </row>
    <row r="28" spans="1:10" ht="105">
      <c r="A28" s="2" t="s">
        <v>2333</v>
      </c>
      <c r="B28" s="2" t="s">
        <v>2222</v>
      </c>
      <c r="C28" s="43">
        <v>1</v>
      </c>
      <c r="D28" s="1" t="s">
        <v>65</v>
      </c>
      <c r="E28" s="1" t="s">
        <v>66</v>
      </c>
      <c r="F28" s="1" t="str">
        <f>UnitControlCenter!$B$6</f>
        <v>thousand metric tons / year</v>
      </c>
      <c r="G28" s="1" t="s">
        <v>3327</v>
      </c>
      <c r="H28" s="1" t="s">
        <v>2799</v>
      </c>
      <c r="I28" s="1" t="s">
        <v>3316</v>
      </c>
    </row>
    <row r="29" spans="1:10" ht="105">
      <c r="A29" s="2" t="s">
        <v>2333</v>
      </c>
      <c r="B29" s="2" t="s">
        <v>2230</v>
      </c>
      <c r="C29" s="43">
        <v>1</v>
      </c>
      <c r="D29" s="1" t="s">
        <v>65</v>
      </c>
      <c r="E29" s="1" t="s">
        <v>66</v>
      </c>
      <c r="F29" s="1" t="str">
        <f>UnitControlCenter!$B$3</f>
        <v>million metric tons / year</v>
      </c>
      <c r="G29" s="1" t="s">
        <v>3328</v>
      </c>
      <c r="H29" s="1" t="s">
        <v>2799</v>
      </c>
      <c r="I29" s="1" t="s">
        <v>3317</v>
      </c>
    </row>
    <row r="30" spans="1:10" ht="105.75" thickBot="1">
      <c r="A30" s="192" t="s">
        <v>2333</v>
      </c>
      <c r="B30" s="192" t="s">
        <v>485</v>
      </c>
      <c r="C30" s="199">
        <v>1</v>
      </c>
      <c r="D30" s="1" t="s">
        <v>65</v>
      </c>
      <c r="E30" s="1" t="s">
        <v>66</v>
      </c>
      <c r="F30" s="193" t="str">
        <f>UnitControlCenter!$B$3</f>
        <v>million metric tons / year</v>
      </c>
      <c r="G30" s="1" t="s">
        <v>3329</v>
      </c>
      <c r="H30" s="1" t="s">
        <v>2799</v>
      </c>
      <c r="I30" s="1" t="s">
        <v>3318</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3780</v>
      </c>
      <c r="H96" s="1" t="s">
        <v>3781</v>
      </c>
      <c r="I96" s="1" t="s">
        <v>3782</v>
      </c>
    </row>
    <row r="97" spans="1:10" ht="255">
      <c r="A97" s="2" t="s">
        <v>2464</v>
      </c>
      <c r="B97" s="2" t="s">
        <v>2340</v>
      </c>
      <c r="C97" s="43">
        <v>1</v>
      </c>
      <c r="D97" s="1" t="s">
        <v>65</v>
      </c>
      <c r="E97" s="1" t="s">
        <v>64</v>
      </c>
      <c r="F97" s="1" t="str">
        <f>UnitControlCenter!$B$16</f>
        <v>terawatt-hours (TWh) / year</v>
      </c>
      <c r="G97" s="1" t="s">
        <v>3779</v>
      </c>
      <c r="H97" s="1" t="s">
        <v>3781</v>
      </c>
      <c r="I97" s="1" t="s">
        <v>3782</v>
      </c>
    </row>
    <row r="98" spans="1:10" ht="225">
      <c r="A98" s="2" t="s">
        <v>2464</v>
      </c>
      <c r="B98" s="2" t="s">
        <v>2341</v>
      </c>
      <c r="C98" s="43">
        <v>1</v>
      </c>
      <c r="D98" s="1" t="s">
        <v>65</v>
      </c>
      <c r="E98" s="1" t="s">
        <v>66</v>
      </c>
      <c r="F98" s="1" t="str">
        <f>UnitControlCenter!$B$21</f>
        <v>gigawatts (GW) / year</v>
      </c>
      <c r="G98" s="1" t="s">
        <v>3677</v>
      </c>
      <c r="H98" s="1" t="s">
        <v>3675</v>
      </c>
      <c r="I98" s="1" t="s">
        <v>3673</v>
      </c>
    </row>
    <row r="99" spans="1:10" ht="255">
      <c r="A99" s="2" t="s">
        <v>2464</v>
      </c>
      <c r="B99" s="2" t="s">
        <v>2342</v>
      </c>
      <c r="C99" s="43">
        <v>1</v>
      </c>
      <c r="D99" s="1" t="s">
        <v>65</v>
      </c>
      <c r="E99" s="1" t="s">
        <v>64</v>
      </c>
      <c r="F99" s="1" t="str">
        <f>UnitControlCenter!$B$21</f>
        <v>gigawatts (GW) / year</v>
      </c>
      <c r="G99" s="1" t="s">
        <v>3678</v>
      </c>
      <c r="H99" s="1" t="s">
        <v>3676</v>
      </c>
      <c r="I99" s="1" t="s">
        <v>3674</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3332</v>
      </c>
      <c r="C101" s="43">
        <v>1</v>
      </c>
      <c r="D101" s="1" t="s">
        <v>63</v>
      </c>
      <c r="E101" s="1" t="s">
        <v>64</v>
      </c>
      <c r="F101" s="1" t="str">
        <f>UnitControlCenter!B18</f>
        <v>%</v>
      </c>
      <c r="G101" s="1" t="s">
        <v>3335</v>
      </c>
    </row>
    <row r="102" spans="1:10" ht="30">
      <c r="A102" s="2" t="s">
        <v>2464</v>
      </c>
      <c r="B102" s="2" t="s">
        <v>3337</v>
      </c>
      <c r="C102" s="43">
        <v>1</v>
      </c>
      <c r="D102" s="1" t="s">
        <v>63</v>
      </c>
      <c r="E102" s="1" t="s">
        <v>64</v>
      </c>
      <c r="F102" s="1" t="str">
        <f>UnitControlCenter!B19</f>
        <v>metric tons CO2e / megawatt-hour (MWh)</v>
      </c>
      <c r="G102" s="1" t="s">
        <v>3336</v>
      </c>
    </row>
    <row r="103" spans="1:10" ht="30.75" thickBot="1">
      <c r="A103" s="192" t="s">
        <v>2464</v>
      </c>
      <c r="B103" s="192" t="s">
        <v>3344</v>
      </c>
      <c r="C103" s="199">
        <v>1</v>
      </c>
      <c r="D103" s="193" t="s">
        <v>63</v>
      </c>
      <c r="E103" s="193" t="s">
        <v>64</v>
      </c>
      <c r="F103" s="193" t="str">
        <f>UnitControlCenter!B20</f>
        <v>kilowatt-hour / 2023 dollar</v>
      </c>
      <c r="G103" s="193" t="s">
        <v>3345</v>
      </c>
      <c r="H103" s="193"/>
      <c r="I103" s="193"/>
      <c r="J103" s="193"/>
    </row>
    <row r="104" spans="1:10" ht="195">
      <c r="A104" s="2" t="s">
        <v>3117</v>
      </c>
      <c r="B104" s="2" t="s">
        <v>2343</v>
      </c>
      <c r="C104" s="43">
        <v>1</v>
      </c>
      <c r="D104" s="1" t="s">
        <v>65</v>
      </c>
      <c r="E104" s="1" t="s">
        <v>2355</v>
      </c>
      <c r="F104" s="1" t="str">
        <f>UnitControlCenter!$B$22</f>
        <v>2023 dollars / megawatt-hour (MWh)</v>
      </c>
      <c r="G104" s="1" t="s">
        <v>3594</v>
      </c>
      <c r="H104" s="1" t="s">
        <v>3669</v>
      </c>
      <c r="I104" s="43" t="s">
        <v>3671</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3596</v>
      </c>
      <c r="H106" s="1" t="s">
        <v>3670</v>
      </c>
      <c r="I106" s="43" t="s">
        <v>3672</v>
      </c>
    </row>
    <row r="107" spans="1:10" ht="225">
      <c r="A107" s="2" t="s">
        <v>3117</v>
      </c>
      <c r="B107" s="2" t="s">
        <v>2458</v>
      </c>
      <c r="C107" s="43">
        <v>1</v>
      </c>
      <c r="D107" s="1" t="s">
        <v>65</v>
      </c>
      <c r="E107" s="1" t="s">
        <v>66</v>
      </c>
      <c r="F107" s="1" t="str">
        <f>UnitControlCenter!$B$23</f>
        <v>cubic km / yr</v>
      </c>
      <c r="G107" s="1" t="s">
        <v>3595</v>
      </c>
      <c r="H107" s="1" t="s">
        <v>3669</v>
      </c>
      <c r="I107" s="43" t="s">
        <v>3671</v>
      </c>
    </row>
    <row r="108" spans="1:10" s="193" customFormat="1" ht="225.75" thickBot="1">
      <c r="A108" s="192" t="s">
        <v>3117</v>
      </c>
      <c r="B108" s="192" t="s">
        <v>2459</v>
      </c>
      <c r="C108" s="199">
        <v>1</v>
      </c>
      <c r="D108" s="193" t="s">
        <v>65</v>
      </c>
      <c r="E108" s="193" t="s">
        <v>66</v>
      </c>
      <c r="F108" s="193" t="str">
        <f>UnitControlCenter!$B$23</f>
        <v>cubic km / yr</v>
      </c>
      <c r="G108" s="193" t="s">
        <v>3597</v>
      </c>
      <c r="H108" s="1" t="s">
        <v>3669</v>
      </c>
      <c r="I108" s="43" t="s">
        <v>3671</v>
      </c>
    </row>
    <row r="109" spans="1:10" ht="409.5">
      <c r="A109" s="2" t="s">
        <v>3555</v>
      </c>
      <c r="B109" s="2" t="s">
        <v>3556</v>
      </c>
      <c r="C109" s="43">
        <v>1</v>
      </c>
      <c r="D109" s="1" t="s">
        <v>65</v>
      </c>
      <c r="E109" s="1" t="s">
        <v>3562</v>
      </c>
      <c r="F109" s="1" t="str">
        <f>UnitControlCenter!$B$17</f>
        <v>terawatt-hours (TWh)</v>
      </c>
      <c r="G109" s="1" t="s">
        <v>3625</v>
      </c>
      <c r="H109" s="1" t="s">
        <v>3621</v>
      </c>
      <c r="I109" s="1" t="s">
        <v>3622</v>
      </c>
    </row>
    <row r="110" spans="1:10" ht="409.5">
      <c r="A110" s="2" t="s">
        <v>3555</v>
      </c>
      <c r="B110" s="2" t="s">
        <v>3557</v>
      </c>
      <c r="C110" s="43">
        <v>1</v>
      </c>
      <c r="D110" s="1" t="s">
        <v>65</v>
      </c>
      <c r="E110" s="1" t="s">
        <v>3562</v>
      </c>
      <c r="F110" s="1" t="str">
        <f>UnitControlCenter!$B$17</f>
        <v>terawatt-hours (TWh)</v>
      </c>
      <c r="G110" s="1" t="s">
        <v>3626</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3555</v>
      </c>
      <c r="B111" s="2" t="s">
        <v>3558</v>
      </c>
      <c r="C111" s="43">
        <v>1</v>
      </c>
      <c r="D111" s="1" t="s">
        <v>65</v>
      </c>
      <c r="E111" s="1" t="s">
        <v>3562</v>
      </c>
      <c r="F111" s="1" t="str">
        <f>UnitControlCenter!$B$17</f>
        <v>terawatt-hours (TWh)</v>
      </c>
      <c r="G111" s="1" t="s">
        <v>3627</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3555</v>
      </c>
      <c r="B112" s="2" t="s">
        <v>3559</v>
      </c>
      <c r="C112" s="43">
        <v>1</v>
      </c>
      <c r="D112" s="1" t="s">
        <v>65</v>
      </c>
      <c r="E112" s="1" t="s">
        <v>3562</v>
      </c>
      <c r="F112" s="1" t="str">
        <f>UnitControlCenter!$B$17</f>
        <v>terawatt-hours (TWh)</v>
      </c>
      <c r="G112" s="1" t="s">
        <v>3628</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3555</v>
      </c>
      <c r="B113" s="2" t="s">
        <v>3560</v>
      </c>
      <c r="C113" s="43">
        <v>1</v>
      </c>
      <c r="D113" s="1" t="s">
        <v>65</v>
      </c>
      <c r="E113" s="1" t="s">
        <v>3562</v>
      </c>
      <c r="F113" s="1" t="str">
        <f>UnitControlCenter!$B$17</f>
        <v>terawatt-hours (TWh)</v>
      </c>
      <c r="G113" s="1" t="s">
        <v>3623</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3555</v>
      </c>
      <c r="B114" s="2" t="s">
        <v>3561</v>
      </c>
      <c r="C114" s="43">
        <v>1</v>
      </c>
      <c r="D114" s="1" t="s">
        <v>65</v>
      </c>
      <c r="E114" s="1" t="s">
        <v>3562</v>
      </c>
      <c r="F114" s="1" t="str">
        <f>UnitControlCenter!$B$17</f>
        <v>terawatt-hours (TWh)</v>
      </c>
      <c r="G114" s="1" t="s">
        <v>3624</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3367</v>
      </c>
      <c r="C125" s="43">
        <v>1</v>
      </c>
      <c r="D125" s="1" t="s">
        <v>65</v>
      </c>
      <c r="E125" s="1" t="s">
        <v>66</v>
      </c>
      <c r="F125" s="1" t="str">
        <f>UnitControlCenter!$B$27</f>
        <v>thousand vehicles / year</v>
      </c>
      <c r="G125" s="1" t="s">
        <v>2500</v>
      </c>
      <c r="H125" s="1" t="s">
        <v>2501</v>
      </c>
      <c r="I125" s="1" t="s">
        <v>2600</v>
      </c>
    </row>
    <row r="126" spans="1:10" ht="30">
      <c r="A126" s="2" t="s">
        <v>2745</v>
      </c>
      <c r="B126" s="2" t="s">
        <v>3368</v>
      </c>
      <c r="C126" s="43">
        <v>0</v>
      </c>
      <c r="D126" s="1" t="s">
        <v>65</v>
      </c>
      <c r="E126" s="1" t="s">
        <v>66</v>
      </c>
      <c r="F126" s="1" t="str">
        <f>UnitControlCenter!$B$27</f>
        <v>thousand vehicles / year</v>
      </c>
      <c r="G126" s="1" t="s">
        <v>3369</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3538</v>
      </c>
      <c r="C145" s="43">
        <v>1</v>
      </c>
      <c r="D145" s="1" t="s">
        <v>65</v>
      </c>
      <c r="E145" s="1" t="s">
        <v>66</v>
      </c>
      <c r="F145" s="1" t="str">
        <f>UnitControlCenter!$B$30</f>
        <v>quads / year</v>
      </c>
      <c r="G145" s="1" t="s">
        <v>3693</v>
      </c>
      <c r="H145" s="1" t="s">
        <v>3542</v>
      </c>
      <c r="I145" s="1" t="s">
        <v>3543</v>
      </c>
    </row>
    <row r="146" spans="1:10" s="193" customFormat="1" ht="90.75" thickBot="1">
      <c r="A146" s="192" t="s">
        <v>2348</v>
      </c>
      <c r="B146" s="192" t="s">
        <v>3539</v>
      </c>
      <c r="C146" s="199">
        <v>1</v>
      </c>
      <c r="D146" s="193" t="s">
        <v>65</v>
      </c>
      <c r="E146" s="193" t="s">
        <v>66</v>
      </c>
      <c r="F146" s="193" t="str">
        <f>UnitControlCenter!$B$16</f>
        <v>terawatt-hours (TWh) / year</v>
      </c>
      <c r="G146" s="193" t="s">
        <v>3694</v>
      </c>
      <c r="H146" s="193" t="s">
        <v>3540</v>
      </c>
      <c r="I146" s="193" t="s">
        <v>3541</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3346</v>
      </c>
      <c r="C153" s="43">
        <v>1</v>
      </c>
      <c r="D153" s="1" t="s">
        <v>65</v>
      </c>
      <c r="E153" s="1" t="s">
        <v>66</v>
      </c>
      <c r="F153" s="1" t="str">
        <f>UnitControlCenter!$B$3</f>
        <v>million metric tons / year</v>
      </c>
      <c r="G153" s="1" t="s">
        <v>3444</v>
      </c>
      <c r="H153" s="1" t="s">
        <v>3340</v>
      </c>
      <c r="I153" s="1" t="s">
        <v>3343</v>
      </c>
    </row>
    <row r="154" spans="1:10" ht="25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c r="A156" s="2" t="s">
        <v>3474</v>
      </c>
      <c r="B156" s="2" t="s">
        <v>3475</v>
      </c>
      <c r="C156" s="43">
        <v>1</v>
      </c>
      <c r="D156" s="1" t="s">
        <v>65</v>
      </c>
      <c r="E156" s="1" t="s">
        <v>66</v>
      </c>
      <c r="F156" s="1" t="str">
        <f>UnitControlCenter!$B$30</f>
        <v>quads / year</v>
      </c>
      <c r="G156" s="1" t="s">
        <v>2359</v>
      </c>
      <c r="H156" s="1" t="s">
        <v>2360</v>
      </c>
      <c r="I156" s="1" t="s">
        <v>2591</v>
      </c>
    </row>
    <row r="157" spans="1:10" s="2" customFormat="1" ht="30">
      <c r="A157" s="2" t="s">
        <v>3474</v>
      </c>
      <c r="B157" s="2" t="s">
        <v>3476</v>
      </c>
      <c r="C157" s="43">
        <v>1</v>
      </c>
      <c r="D157" s="2" t="s">
        <v>65</v>
      </c>
      <c r="E157" s="2" t="s">
        <v>66</v>
      </c>
      <c r="F157" s="2" t="str">
        <f>UnitControlCenter!$B$30</f>
        <v>quads / year</v>
      </c>
      <c r="G157" s="2" t="s">
        <v>2377</v>
      </c>
      <c r="H157" s="2" t="s">
        <v>2361</v>
      </c>
      <c r="I157" s="2" t="s">
        <v>2362</v>
      </c>
    </row>
    <row r="158" spans="1:10" ht="90">
      <c r="A158" s="2" t="s">
        <v>3474</v>
      </c>
      <c r="B158" s="2" t="s">
        <v>3477</v>
      </c>
      <c r="C158" s="43">
        <v>1</v>
      </c>
      <c r="D158" s="1" t="s">
        <v>65</v>
      </c>
      <c r="E158" s="1" t="s">
        <v>66</v>
      </c>
      <c r="F158" s="1" t="str">
        <f>UnitControlCenter!$B$30</f>
        <v>quads / year</v>
      </c>
      <c r="G158" s="1" t="s">
        <v>2630</v>
      </c>
      <c r="H158" s="1" t="s">
        <v>2632</v>
      </c>
      <c r="I158" s="1" t="s">
        <v>2631</v>
      </c>
    </row>
    <row r="159" spans="1:10" s="2" customFormat="1">
      <c r="A159" s="2" t="s">
        <v>3474</v>
      </c>
      <c r="B159" s="2" t="s">
        <v>3478</v>
      </c>
      <c r="C159" s="43">
        <v>1</v>
      </c>
      <c r="D159" s="2" t="s">
        <v>63</v>
      </c>
      <c r="E159" s="2" t="s">
        <v>64</v>
      </c>
      <c r="F159" s="2" t="str">
        <f>UnitControlCenter!$B$30</f>
        <v>quads / year</v>
      </c>
      <c r="G159" s="2" t="s">
        <v>3287</v>
      </c>
    </row>
    <row r="160" spans="1:10" ht="210">
      <c r="A160" s="2" t="s">
        <v>3474</v>
      </c>
      <c r="B160" s="2" t="s">
        <v>3479</v>
      </c>
      <c r="C160" s="43">
        <v>1</v>
      </c>
      <c r="D160" s="1" t="s">
        <v>65</v>
      </c>
      <c r="E160" s="1" t="s">
        <v>66</v>
      </c>
      <c r="F160" s="2" t="str">
        <f>UnitControlCenter!B3</f>
        <v>million metric tons / year</v>
      </c>
      <c r="G160" s="1" t="s">
        <v>3629</v>
      </c>
      <c r="H160" s="1" t="s">
        <v>3481</v>
      </c>
      <c r="I160" s="2" t="s">
        <v>3482</v>
      </c>
      <c r="J160" s="2"/>
    </row>
    <row r="161" spans="1:10" s="193" customFormat="1" ht="255.75" thickBot="1">
      <c r="A161" s="2" t="s">
        <v>3474</v>
      </c>
      <c r="B161" s="192" t="s">
        <v>3480</v>
      </c>
      <c r="C161" s="199">
        <v>1</v>
      </c>
      <c r="D161" s="193" t="s">
        <v>65</v>
      </c>
      <c r="E161" s="193" t="s">
        <v>66</v>
      </c>
      <c r="F161" s="192" t="str">
        <f>UnitControlCenter!B3</f>
        <v>million metric tons / year</v>
      </c>
      <c r="G161" s="193" t="s">
        <v>3630</v>
      </c>
      <c r="H161" s="193" t="s">
        <v>3481</v>
      </c>
      <c r="I161" s="192" t="s">
        <v>3482</v>
      </c>
      <c r="J161" s="192"/>
    </row>
    <row r="162" spans="1:10" ht="90">
      <c r="A162" s="2" t="s">
        <v>2415</v>
      </c>
      <c r="B162" s="2" t="s">
        <v>2416</v>
      </c>
      <c r="C162" s="43">
        <v>1</v>
      </c>
      <c r="D162" s="1" t="s">
        <v>65</v>
      </c>
      <c r="E162" s="1" t="s">
        <v>66</v>
      </c>
      <c r="F162" s="1" t="str">
        <f>UnitControlCenter!$B$30</f>
        <v>quads / year</v>
      </c>
      <c r="G162" s="1" t="s">
        <v>3663</v>
      </c>
      <c r="H162" s="1" t="s">
        <v>3662</v>
      </c>
      <c r="I162" s="1" t="s">
        <v>3661</v>
      </c>
    </row>
    <row r="163" spans="1:10" ht="75">
      <c r="A163" s="2" t="s">
        <v>2415</v>
      </c>
      <c r="B163" s="2" t="s">
        <v>2417</v>
      </c>
      <c r="C163" s="43">
        <v>1</v>
      </c>
      <c r="D163" s="1" t="s">
        <v>65</v>
      </c>
      <c r="E163" s="1" t="s">
        <v>66</v>
      </c>
      <c r="F163" s="1" t="str">
        <f>UnitControlCenter!$B$30</f>
        <v>quads / year</v>
      </c>
      <c r="G163" s="1" t="s">
        <v>3664</v>
      </c>
      <c r="H163" s="1" t="s">
        <v>3279</v>
      </c>
      <c r="I163" s="1" t="s">
        <v>3280</v>
      </c>
    </row>
    <row r="164" spans="1:10" ht="75">
      <c r="A164" s="2" t="s">
        <v>2415</v>
      </c>
      <c r="B164" s="2" t="s">
        <v>3659</v>
      </c>
      <c r="C164" s="43">
        <v>1</v>
      </c>
      <c r="D164" s="1" t="s">
        <v>65</v>
      </c>
      <c r="E164" s="1" t="s">
        <v>66</v>
      </c>
      <c r="F164" s="1" t="str">
        <f>UnitControlCenter!$B$30</f>
        <v>quads / year</v>
      </c>
      <c r="G164" s="1" t="s">
        <v>3679</v>
      </c>
      <c r="H164" s="1" t="s">
        <v>3665</v>
      </c>
      <c r="I164" s="43" t="s">
        <v>3666</v>
      </c>
    </row>
    <row r="165" spans="1:10" ht="75">
      <c r="A165" s="2" t="s">
        <v>2415</v>
      </c>
      <c r="B165" s="2" t="s">
        <v>3660</v>
      </c>
      <c r="C165" s="43">
        <v>1</v>
      </c>
      <c r="D165" s="1" t="s">
        <v>65</v>
      </c>
      <c r="E165" s="1" t="s">
        <v>66</v>
      </c>
      <c r="F165" s="1" t="str">
        <f>UnitControlCenter!$B$30</f>
        <v>quads / year</v>
      </c>
      <c r="G165" s="1" t="s">
        <v>3680</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3349</v>
      </c>
      <c r="B177" s="2" t="s">
        <v>3377</v>
      </c>
      <c r="C177" s="43">
        <v>1</v>
      </c>
      <c r="D177" s="1" t="s">
        <v>65</v>
      </c>
      <c r="E177" s="1" t="s">
        <v>66</v>
      </c>
      <c r="F177" s="1" t="str">
        <f>UnitControlCenter!$B$36</f>
        <v>trillion BTU / year</v>
      </c>
      <c r="G177" s="1" t="s">
        <v>2644</v>
      </c>
      <c r="H177" s="1" t="s">
        <v>2645</v>
      </c>
      <c r="I177" s="1" t="s">
        <v>2646</v>
      </c>
    </row>
    <row r="178" spans="1:10" ht="60">
      <c r="A178" s="2" t="s">
        <v>3349</v>
      </c>
      <c r="B178" s="2" t="s">
        <v>3378</v>
      </c>
      <c r="C178" s="43">
        <v>1</v>
      </c>
      <c r="D178" s="1" t="s">
        <v>65</v>
      </c>
      <c r="E178" s="1" t="s">
        <v>66</v>
      </c>
      <c r="F178" s="1" t="str">
        <f>UnitControlCenter!$B$36</f>
        <v>trillion BTU / year</v>
      </c>
      <c r="G178" s="1" t="s">
        <v>2647</v>
      </c>
      <c r="H178" s="1" t="s">
        <v>2645</v>
      </c>
      <c r="I178" s="1" t="s">
        <v>2646</v>
      </c>
    </row>
    <row r="179" spans="1:10" ht="60">
      <c r="A179" s="2" t="s">
        <v>3349</v>
      </c>
      <c r="B179" s="2" t="s">
        <v>3379</v>
      </c>
      <c r="C179" s="43">
        <v>1</v>
      </c>
      <c r="D179" s="1" t="s">
        <v>65</v>
      </c>
      <c r="E179" s="1" t="s">
        <v>66</v>
      </c>
      <c r="F179" s="1" t="str">
        <f>UnitControlCenter!$B$9</f>
        <v>billion 2023 dollars / year</v>
      </c>
      <c r="G179" s="1" t="s">
        <v>2648</v>
      </c>
      <c r="H179" s="1" t="s">
        <v>2645</v>
      </c>
      <c r="I179" s="1" t="s">
        <v>2646</v>
      </c>
    </row>
    <row r="180" spans="1:10" ht="75">
      <c r="A180" s="2" t="s">
        <v>3349</v>
      </c>
      <c r="B180" s="2" t="s">
        <v>3380</v>
      </c>
      <c r="C180" s="43">
        <v>1</v>
      </c>
      <c r="D180" s="1" t="s">
        <v>65</v>
      </c>
      <c r="E180" s="1" t="s">
        <v>66</v>
      </c>
      <c r="F180" s="1" t="str">
        <f>UnitControlCenter!$B$9</f>
        <v>billion 2023 dollars / year</v>
      </c>
      <c r="G180" s="1" t="s">
        <v>2649</v>
      </c>
      <c r="H180" s="1" t="s">
        <v>2645</v>
      </c>
      <c r="I180" s="1" t="s">
        <v>2646</v>
      </c>
    </row>
    <row r="181" spans="1:10" ht="60">
      <c r="A181" s="2" t="s">
        <v>3349</v>
      </c>
      <c r="B181" s="2" t="s">
        <v>3381</v>
      </c>
      <c r="C181" s="43">
        <v>1</v>
      </c>
      <c r="D181" s="1" t="s">
        <v>65</v>
      </c>
      <c r="E181" s="1" t="s">
        <v>66</v>
      </c>
      <c r="F181" s="1" t="str">
        <f>UnitControlCenter!B3</f>
        <v>million metric tons / year</v>
      </c>
      <c r="G181" s="1" t="s">
        <v>2894</v>
      </c>
      <c r="H181" s="1" t="s">
        <v>2892</v>
      </c>
      <c r="I181" s="1" t="s">
        <v>2893</v>
      </c>
    </row>
    <row r="182" spans="1:10" ht="60">
      <c r="A182" s="2" t="s">
        <v>3349</v>
      </c>
      <c r="B182" s="2" t="s">
        <v>3382</v>
      </c>
      <c r="C182" s="43">
        <v>1</v>
      </c>
      <c r="D182" s="1" t="s">
        <v>65</v>
      </c>
      <c r="E182" s="1" t="s">
        <v>66</v>
      </c>
      <c r="F182" s="1" t="str">
        <f>UnitControlCenter!B3</f>
        <v>million metric tons / year</v>
      </c>
      <c r="G182" s="1" t="s">
        <v>2895</v>
      </c>
      <c r="H182" s="1" t="s">
        <v>2892</v>
      </c>
      <c r="I182" s="1" t="s">
        <v>2893</v>
      </c>
    </row>
    <row r="183" spans="1:10" ht="60">
      <c r="A183" s="2" t="s">
        <v>3349</v>
      </c>
      <c r="B183" s="2" t="s">
        <v>3383</v>
      </c>
      <c r="C183" s="43">
        <v>1</v>
      </c>
      <c r="D183" s="1" t="s">
        <v>65</v>
      </c>
      <c r="E183" s="1" t="s">
        <v>66</v>
      </c>
      <c r="F183" s="1" t="str">
        <f>UnitControlCenter!$B$36</f>
        <v>trillion BTU / year</v>
      </c>
      <c r="G183" s="1" t="s">
        <v>2726</v>
      </c>
      <c r="H183" s="1" t="s">
        <v>2721</v>
      </c>
      <c r="I183" s="1" t="s">
        <v>2722</v>
      </c>
    </row>
    <row r="184" spans="1:10" ht="75">
      <c r="A184" s="2" t="s">
        <v>3349</v>
      </c>
      <c r="B184" s="2" t="s">
        <v>3384</v>
      </c>
      <c r="C184" s="43">
        <v>1</v>
      </c>
      <c r="D184" s="1" t="s">
        <v>65</v>
      </c>
      <c r="E184" s="1" t="s">
        <v>66</v>
      </c>
      <c r="F184" s="1" t="str">
        <f>UnitControlCenter!$B$36</f>
        <v>trillion BTU / year</v>
      </c>
      <c r="G184" s="1" t="s">
        <v>2727</v>
      </c>
      <c r="H184" s="1" t="s">
        <v>2721</v>
      </c>
      <c r="I184" s="1" t="s">
        <v>2723</v>
      </c>
    </row>
    <row r="185" spans="1:10" ht="75">
      <c r="A185" s="2" t="s">
        <v>3349</v>
      </c>
      <c r="B185" s="2" t="s">
        <v>3385</v>
      </c>
      <c r="C185" s="43">
        <v>1</v>
      </c>
      <c r="D185" s="1" t="s">
        <v>65</v>
      </c>
      <c r="E185" s="1" t="s">
        <v>66</v>
      </c>
      <c r="F185" s="1" t="str">
        <f>UnitControlCenter!$B$9</f>
        <v>billion 2023 dollars / year</v>
      </c>
      <c r="G185" s="1" t="s">
        <v>2728</v>
      </c>
      <c r="H185" s="1" t="s">
        <v>2721</v>
      </c>
      <c r="I185" s="1" t="s">
        <v>2724</v>
      </c>
    </row>
    <row r="186" spans="1:10" ht="90">
      <c r="A186" s="2" t="s">
        <v>3349</v>
      </c>
      <c r="B186" s="2" t="s">
        <v>3386</v>
      </c>
      <c r="C186" s="43">
        <v>1</v>
      </c>
      <c r="D186" s="1" t="s">
        <v>65</v>
      </c>
      <c r="E186" s="1" t="s">
        <v>66</v>
      </c>
      <c r="F186" s="1" t="str">
        <f>UnitControlCenter!$B$9</f>
        <v>billion 2023 dollars / year</v>
      </c>
      <c r="G186" s="1" t="s">
        <v>2729</v>
      </c>
      <c r="H186" s="1" t="s">
        <v>2721</v>
      </c>
      <c r="I186" s="1" t="s">
        <v>2725</v>
      </c>
    </row>
    <row r="187" spans="1:10" ht="105">
      <c r="A187" s="2" t="s">
        <v>3349</v>
      </c>
      <c r="B187" s="2" t="s">
        <v>3387</v>
      </c>
      <c r="C187" s="43">
        <v>1</v>
      </c>
      <c r="D187" s="1" t="s">
        <v>65</v>
      </c>
      <c r="E187" s="1" t="s">
        <v>66</v>
      </c>
      <c r="F187" s="1" t="str">
        <f>UnitControlCenter!$B$30</f>
        <v>quads / year</v>
      </c>
      <c r="G187" s="1" t="s">
        <v>2755</v>
      </c>
      <c r="H187" s="1" t="s">
        <v>2757</v>
      </c>
      <c r="I187" s="1" t="s">
        <v>2758</v>
      </c>
    </row>
    <row r="188" spans="1:10" ht="120">
      <c r="A188" s="2" t="s">
        <v>3349</v>
      </c>
      <c r="B188" s="2" t="s">
        <v>3388</v>
      </c>
      <c r="C188" s="43">
        <v>1</v>
      </c>
      <c r="D188" s="1" t="s">
        <v>65</v>
      </c>
      <c r="E188" s="1" t="s">
        <v>66</v>
      </c>
      <c r="F188" s="1" t="str">
        <f>UnitControlCenter!$B$30</f>
        <v>quads / year</v>
      </c>
      <c r="G188" s="1" t="s">
        <v>2756</v>
      </c>
      <c r="H188" s="1" t="s">
        <v>2757</v>
      </c>
      <c r="I188" s="1" t="s">
        <v>2758</v>
      </c>
    </row>
    <row r="189" spans="1:10" ht="105">
      <c r="A189" s="2" t="s">
        <v>3349</v>
      </c>
      <c r="B189" s="2" t="s">
        <v>3729</v>
      </c>
      <c r="C189" s="43">
        <v>1</v>
      </c>
      <c r="D189" s="1" t="s">
        <v>65</v>
      </c>
      <c r="E189" s="1" t="s">
        <v>66</v>
      </c>
      <c r="F189" s="1" t="s">
        <v>353</v>
      </c>
      <c r="G189" s="1" t="s">
        <v>3730</v>
      </c>
      <c r="H189" s="1" t="s">
        <v>3788</v>
      </c>
      <c r="I189" s="1" t="s">
        <v>3731</v>
      </c>
    </row>
    <row r="190" spans="1:10" ht="2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c r="A198" s="2" t="s">
        <v>2349</v>
      </c>
      <c r="B198" s="2" t="s">
        <v>93</v>
      </c>
      <c r="C198" s="43">
        <v>1</v>
      </c>
      <c r="D198" s="1" t="s">
        <v>65</v>
      </c>
      <c r="E198" s="1" t="s">
        <v>2355</v>
      </c>
      <c r="F198" s="1" t="str">
        <f>UnitControlCenter!$B$22</f>
        <v>2023 dollars / megawatt-hour (MWh)</v>
      </c>
      <c r="G198" s="1" t="s">
        <v>3304</v>
      </c>
      <c r="H198" s="1" t="s">
        <v>3303</v>
      </c>
      <c r="I198" s="1" t="s">
        <v>3667</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3306</v>
      </c>
      <c r="H201" s="1" t="s">
        <v>3305</v>
      </c>
      <c r="I201" s="1" t="s">
        <v>3668</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3488</v>
      </c>
      <c r="C208" s="43">
        <v>1</v>
      </c>
      <c r="D208" s="1" t="s">
        <v>63</v>
      </c>
      <c r="E208" s="1" t="s">
        <v>64</v>
      </c>
      <c r="F208" s="1" t="str">
        <f>UnitControlCenter!$B$42</f>
        <v>2023 dollars / kilowatt-hour (kWh)</v>
      </c>
      <c r="G208" s="1" t="s">
        <v>2371</v>
      </c>
    </row>
    <row r="209" spans="1:10" ht="30">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3601</v>
      </c>
      <c r="B3" s="375" t="s">
        <v>3603</v>
      </c>
      <c r="C3" s="372"/>
      <c r="D3" s="374" t="s">
        <v>3602</v>
      </c>
    </row>
    <row r="4" spans="1:5">
      <c r="A4" t="s">
        <v>2553</v>
      </c>
      <c r="B4" s="20" t="s">
        <v>2547</v>
      </c>
      <c r="C4" s="188"/>
      <c r="D4" s="376" t="s">
        <v>3605</v>
      </c>
      <c r="E4" t="s">
        <v>3608</v>
      </c>
    </row>
    <row r="5" spans="1:5">
      <c r="A5" t="s">
        <v>3612</v>
      </c>
      <c r="B5" s="171" t="s">
        <v>3613</v>
      </c>
      <c r="C5" s="377"/>
      <c r="D5" s="376" t="s">
        <v>3607</v>
      </c>
      <c r="E5" t="s">
        <v>3611</v>
      </c>
    </row>
    <row r="6" spans="1:5">
      <c r="A6" t="s">
        <v>3056</v>
      </c>
      <c r="B6" s="171" t="s">
        <v>3614</v>
      </c>
      <c r="C6" s="205"/>
      <c r="D6" t="s">
        <v>3618</v>
      </c>
    </row>
    <row r="7" spans="1:5">
      <c r="A7" t="s">
        <v>3619</v>
      </c>
      <c r="B7" s="171" t="s">
        <v>3620</v>
      </c>
      <c r="C7" s="379"/>
      <c r="D7" s="378" t="s">
        <v>3589</v>
      </c>
    </row>
    <row r="8" spans="1:5">
      <c r="A8" t="s">
        <v>2513</v>
      </c>
      <c r="B8" s="20" t="s">
        <v>2524</v>
      </c>
      <c r="C8" s="176"/>
      <c r="D8" t="s">
        <v>437</v>
      </c>
    </row>
    <row r="9" spans="1:5">
      <c r="A9" t="s">
        <v>3573</v>
      </c>
      <c r="B9" s="20" t="s">
        <v>3572</v>
      </c>
      <c r="C9" s="362"/>
      <c r="D9" t="s">
        <v>3504</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3615</v>
      </c>
      <c r="C17" s="206"/>
      <c r="D17" t="s">
        <v>3506</v>
      </c>
    </row>
    <row r="18" spans="1:5">
      <c r="A18" t="s">
        <v>2530</v>
      </c>
      <c r="B18" s="20" t="s">
        <v>2526</v>
      </c>
      <c r="C18" s="181"/>
      <c r="D18" t="s">
        <v>3507</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3571</v>
      </c>
      <c r="B25" s="20" t="s">
        <v>3616</v>
      </c>
      <c r="C25" s="361"/>
      <c r="D25" t="s">
        <v>3503</v>
      </c>
    </row>
    <row r="26" spans="1:5">
      <c r="A26" t="s">
        <v>2514</v>
      </c>
      <c r="B26" s="171" t="s">
        <v>2519</v>
      </c>
      <c r="C26" s="174"/>
      <c r="D26" t="s">
        <v>3433</v>
      </c>
    </row>
    <row r="27" spans="1:5">
      <c r="A27" t="s">
        <v>3434</v>
      </c>
      <c r="B27" s="171" t="s">
        <v>3435</v>
      </c>
      <c r="C27" s="360"/>
      <c r="D27" t="s">
        <v>3432</v>
      </c>
    </row>
    <row r="28" spans="1:5">
      <c r="A28" t="s">
        <v>3058</v>
      </c>
      <c r="B28" s="17" t="s">
        <v>3617</v>
      </c>
      <c r="C28" s="207"/>
      <c r="D28" t="s">
        <v>3505</v>
      </c>
    </row>
    <row r="29" spans="1:5">
      <c r="A29" t="s">
        <v>2538</v>
      </c>
      <c r="B29" s="20" t="s">
        <v>2537</v>
      </c>
      <c r="C29" s="183"/>
      <c r="D29" t="s">
        <v>444</v>
      </c>
    </row>
    <row r="30" spans="1:5">
      <c r="A30" t="s">
        <v>3059</v>
      </c>
      <c r="B30" s="204" t="s">
        <v>3052</v>
      </c>
      <c r="C30" s="203"/>
      <c r="D30" t="s">
        <v>3502</v>
      </c>
    </row>
    <row r="31" spans="1:5">
      <c r="A31" t="s">
        <v>2508</v>
      </c>
      <c r="B31" s="171" t="s">
        <v>2518</v>
      </c>
      <c r="C31" s="173"/>
      <c r="D31" t="s">
        <v>447</v>
      </c>
    </row>
    <row r="32" spans="1:5">
      <c r="A32" t="s">
        <v>3612</v>
      </c>
      <c r="B32" s="171" t="s">
        <v>3613</v>
      </c>
      <c r="C32" s="377"/>
      <c r="D32" t="s">
        <v>3606</v>
      </c>
      <c r="E32" t="s">
        <v>3610</v>
      </c>
    </row>
    <row r="33" spans="1:5">
      <c r="A33" t="s">
        <v>2553</v>
      </c>
      <c r="B33" s="20" t="s">
        <v>2547</v>
      </c>
      <c r="C33" s="188"/>
      <c r="D33" s="376" t="s">
        <v>3604</v>
      </c>
      <c r="E33" t="s">
        <v>3609</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3522</v>
      </c>
      <c r="B247" s="169"/>
      <c r="C247" s="159"/>
      <c r="D247" s="159"/>
    </row>
    <row r="248" spans="1:4">
      <c r="A248" s="9" t="s">
        <v>2503</v>
      </c>
      <c r="B248" s="170" t="s">
        <v>2504</v>
      </c>
      <c r="C248" s="9" t="s">
        <v>2505</v>
      </c>
      <c r="D248" s="9" t="s">
        <v>2506</v>
      </c>
    </row>
    <row r="249" spans="1:4">
      <c r="A249" t="s">
        <v>2550</v>
      </c>
      <c r="B249" s="20" t="s">
        <v>2369</v>
      </c>
      <c r="C249" s="184"/>
      <c r="D249" t="s">
        <v>3530</v>
      </c>
    </row>
    <row r="250" spans="1:4">
      <c r="A250" t="s">
        <v>2528</v>
      </c>
      <c r="B250" s="20" t="s">
        <v>2544</v>
      </c>
      <c r="C250" s="180"/>
      <c r="D250" t="s">
        <v>3531</v>
      </c>
    </row>
    <row r="251" spans="1:4">
      <c r="A251" t="s">
        <v>2549</v>
      </c>
      <c r="B251" s="20" t="s">
        <v>2543</v>
      </c>
      <c r="C251" s="185"/>
      <c r="D251" t="s">
        <v>3532</v>
      </c>
    </row>
    <row r="252" spans="1:4">
      <c r="A252" t="s">
        <v>2514</v>
      </c>
      <c r="B252" s="171" t="s">
        <v>2519</v>
      </c>
      <c r="C252" s="174"/>
      <c r="D252" t="s">
        <v>3533</v>
      </c>
    </row>
    <row r="253" spans="1:4">
      <c r="A253" t="s">
        <v>2529</v>
      </c>
      <c r="B253" s="20" t="s">
        <v>2525</v>
      </c>
      <c r="C253" s="179"/>
      <c r="D253" t="s">
        <v>3534</v>
      </c>
    </row>
    <row r="254" spans="1:4">
      <c r="A254" t="s">
        <v>2508</v>
      </c>
      <c r="B254" s="171" t="s">
        <v>2518</v>
      </c>
      <c r="C254" s="173"/>
      <c r="D254" t="s">
        <v>3535</v>
      </c>
    </row>
    <row r="255" spans="1:4">
      <c r="A255" t="s">
        <v>2530</v>
      </c>
      <c r="B255" s="20" t="s">
        <v>2526</v>
      </c>
      <c r="C255" s="181"/>
      <c r="D255" t="s">
        <v>3536</v>
      </c>
    </row>
    <row r="256" spans="1:4">
      <c r="A256" t="s">
        <v>2553</v>
      </c>
      <c r="B256" s="20" t="s">
        <v>2547</v>
      </c>
      <c r="C256" s="188"/>
      <c r="D256" t="s">
        <v>3537</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3430</v>
      </c>
      <c r="C2" s="163" t="s">
        <v>3431</v>
      </c>
    </row>
    <row r="3" spans="1:3">
      <c r="A3" t="s">
        <v>3695</v>
      </c>
      <c r="B3" t="s">
        <v>3696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3580</v>
      </c>
      <c r="B2" t="s">
        <v>3599</v>
      </c>
      <c r="C2" s="370" t="s">
        <v>3600</v>
      </c>
      <c r="D2">
        <v>5544.23</v>
      </c>
      <c r="E2">
        <v>5569.86</v>
      </c>
      <c r="F2">
        <v>5572.78</v>
      </c>
      <c r="G2">
        <v>5445.71</v>
      </c>
      <c r="H2">
        <v>5423.49</v>
      </c>
      <c r="I2">
        <v>5432.11</v>
      </c>
      <c r="J2">
        <v>5421.85</v>
      </c>
      <c r="K2">
        <v>5390.26</v>
      </c>
      <c r="L2">
        <v>5322.45</v>
      </c>
      <c r="M2">
        <v>5250.55</v>
      </c>
      <c r="N2">
        <v>5181.54</v>
      </c>
      <c r="O2">
        <v>5117.96</v>
      </c>
      <c r="P2">
        <v>5049.33</v>
      </c>
      <c r="Q2">
        <v>4973.42</v>
      </c>
      <c r="R2">
        <v>4870.08</v>
      </c>
      <c r="S2">
        <v>4770.6499999999996</v>
      </c>
      <c r="T2">
        <v>4671.26</v>
      </c>
      <c r="U2">
        <v>4611.51</v>
      </c>
      <c r="V2">
        <v>4584.74</v>
      </c>
      <c r="W2">
        <v>4579.24</v>
      </c>
      <c r="X2">
        <v>4600.41</v>
      </c>
      <c r="Y2">
        <v>4619.33</v>
      </c>
      <c r="Z2">
        <v>4630.1899999999996</v>
      </c>
      <c r="AA2">
        <v>4602.1899999999996</v>
      </c>
      <c r="AB2">
        <v>4540.16</v>
      </c>
      <c r="AC2">
        <v>4501.21</v>
      </c>
      <c r="AD2">
        <v>4493.4799999999996</v>
      </c>
      <c r="AE2">
        <v>4519.26</v>
      </c>
      <c r="AF2">
        <v>4552.88</v>
      </c>
      <c r="AG2">
        <v>4594.1400000000003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12" sqref="F1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3574</v>
      </c>
      <c r="B1" s="366" t="s">
        <v>3575</v>
      </c>
      <c r="C1" s="366" t="s">
        <v>3576</v>
      </c>
      <c r="D1" s="366" t="s">
        <v>3577</v>
      </c>
      <c r="E1" s="366" t="s">
        <v>3578</v>
      </c>
      <c r="F1" s="367" t="s">
        <v>3579</v>
      </c>
    </row>
    <row r="2" spans="1:6" ht="30">
      <c r="A2" s="1" t="s">
        <v>3580</v>
      </c>
      <c r="B2" s="1" t="s">
        <v>3137</v>
      </c>
      <c r="C2" s="1">
        <v>2030</v>
      </c>
      <c r="D2" s="5">
        <f>0.48*'EPA GHG Inventory'!Q16</f>
        <v>3214.2240000000002</v>
      </c>
      <c r="E2" s="5">
        <f>0.5*'EPA GHG Inventory'!Q16</f>
        <v>3348.15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G21"/>
  <sheetViews>
    <sheetView workbookViewId="0">
      <selection activeCell="F16" sqref="F16"/>
    </sheetView>
  </sheetViews>
  <sheetFormatPr defaultRowHeight="15"/>
  <sheetData>
    <row r="1" spans="1:33">
      <c r="A1" t="s">
        <v>3761</v>
      </c>
    </row>
    <row r="2" spans="1:33">
      <c r="A2" t="s">
        <v>3762</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c r="A3" t="s">
        <v>2220</v>
      </c>
      <c r="B3" s="405">
        <v>5121</v>
      </c>
      <c r="C3" s="405">
        <v>5063</v>
      </c>
      <c r="D3" s="405">
        <v>5174.2</v>
      </c>
      <c r="E3" s="405">
        <v>5272.9</v>
      </c>
      <c r="F3" s="405">
        <v>5364.3</v>
      </c>
      <c r="G3" s="405">
        <v>5425.3</v>
      </c>
      <c r="H3" s="405">
        <v>5613</v>
      </c>
      <c r="I3" s="405">
        <v>5688.1</v>
      </c>
      <c r="J3" s="405">
        <v>5733.3</v>
      </c>
      <c r="K3" s="405">
        <v>5803.9</v>
      </c>
      <c r="L3" s="405">
        <v>6010.1</v>
      </c>
      <c r="M3" s="405">
        <v>5907.7</v>
      </c>
      <c r="N3" s="405">
        <v>5946.3</v>
      </c>
      <c r="O3" s="405">
        <v>6010.1</v>
      </c>
      <c r="P3" s="405">
        <v>6112.7</v>
      </c>
      <c r="Q3" s="405">
        <v>6132.2</v>
      </c>
      <c r="R3" s="405">
        <v>6052.7</v>
      </c>
      <c r="S3" s="405">
        <v>6130.1</v>
      </c>
      <c r="T3" s="405">
        <v>5915.1</v>
      </c>
      <c r="U3" s="405">
        <v>5480.7</v>
      </c>
      <c r="V3" s="405">
        <v>5679.7</v>
      </c>
      <c r="W3" s="405">
        <v>5546.1</v>
      </c>
      <c r="X3" s="405">
        <v>5344.1</v>
      </c>
      <c r="Y3" s="405">
        <v>5480.2</v>
      </c>
      <c r="Z3" s="405">
        <v>5528.7</v>
      </c>
      <c r="AA3" s="405">
        <v>5376.5</v>
      </c>
      <c r="AB3" s="405">
        <v>5252.9</v>
      </c>
      <c r="AC3" s="405">
        <v>5212.2</v>
      </c>
      <c r="AD3" s="405">
        <v>5377.8</v>
      </c>
      <c r="AE3" s="405">
        <v>5262.1</v>
      </c>
      <c r="AF3" s="405">
        <v>4714.6000000000004</v>
      </c>
      <c r="AG3" s="405">
        <v>5032.2</v>
      </c>
    </row>
    <row r="4" spans="1:33">
      <c r="A4" t="s">
        <v>3763</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c r="A5" t="s">
        <v>3764</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c r="A6" t="s">
        <v>3765</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c r="A7" t="s">
        <v>3766</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c r="A8" t="s">
        <v>843</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c r="A9" t="s">
        <v>844</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c r="A10" t="s">
        <v>3767</v>
      </c>
      <c r="B10" s="405">
        <v>6487.3</v>
      </c>
      <c r="C10" s="405">
        <v>6418.4</v>
      </c>
      <c r="D10" s="405">
        <v>6534.9</v>
      </c>
      <c r="E10" s="405">
        <v>6639.5</v>
      </c>
      <c r="F10" s="405">
        <v>6745.2</v>
      </c>
      <c r="G10" s="405">
        <v>6821.9</v>
      </c>
      <c r="H10" s="405">
        <v>7023.5</v>
      </c>
      <c r="I10" s="405">
        <v>7079.2</v>
      </c>
      <c r="J10" s="405">
        <v>7124.7</v>
      </c>
      <c r="K10" s="405">
        <v>7169.9</v>
      </c>
      <c r="L10" s="405">
        <v>7369.2</v>
      </c>
      <c r="M10" s="405">
        <v>7253.5</v>
      </c>
      <c r="N10" s="405">
        <v>7293.3</v>
      </c>
      <c r="O10" s="405">
        <v>7352.7</v>
      </c>
      <c r="P10" s="405">
        <v>7464.4</v>
      </c>
      <c r="Q10" s="405">
        <v>7477.4</v>
      </c>
      <c r="R10" s="405">
        <v>7407.9</v>
      </c>
      <c r="S10" s="405">
        <v>7511.4</v>
      </c>
      <c r="T10" s="405">
        <v>7294.5</v>
      </c>
      <c r="U10" s="405">
        <v>6840.7</v>
      </c>
      <c r="V10" s="405">
        <v>7058.2</v>
      </c>
      <c r="W10" s="405">
        <v>6907.2</v>
      </c>
      <c r="X10" s="405">
        <v>6670.5</v>
      </c>
      <c r="Y10" s="405">
        <v>6841.7</v>
      </c>
      <c r="Z10" s="405">
        <v>6898.5</v>
      </c>
      <c r="AA10" s="405">
        <v>6737.4</v>
      </c>
      <c r="AB10" s="405">
        <v>6578.4</v>
      </c>
      <c r="AC10" s="405">
        <v>6561.8</v>
      </c>
      <c r="AD10" s="405">
        <v>6754.8</v>
      </c>
      <c r="AE10" s="405">
        <v>6617.9</v>
      </c>
      <c r="AF10" s="405">
        <v>6026</v>
      </c>
      <c r="AG10" s="405">
        <v>6340.2</v>
      </c>
    </row>
    <row r="11" spans="1:33">
      <c r="A11" t="s">
        <v>3768</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c r="A12" t="s">
        <v>3769</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c r="A13" t="s">
        <v>3770</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c r="A14" t="s">
        <v>3771</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c r="A15" t="s">
        <v>3772</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c r="A16" t="s">
        <v>3773</v>
      </c>
      <c r="B16" s="405">
        <v>5606.4</v>
      </c>
      <c r="C16" s="405">
        <v>5531.2</v>
      </c>
      <c r="D16" s="405">
        <v>5652.4</v>
      </c>
      <c r="E16" s="405">
        <v>5776.4</v>
      </c>
      <c r="F16" s="405">
        <v>5871.6</v>
      </c>
      <c r="G16" s="405">
        <v>5973.1</v>
      </c>
      <c r="H16" s="405">
        <v>6157.2</v>
      </c>
      <c r="I16" s="405">
        <v>6229.4</v>
      </c>
      <c r="J16" s="405">
        <v>6274.6</v>
      </c>
      <c r="K16" s="405">
        <v>6328.9</v>
      </c>
      <c r="L16" s="405">
        <v>6533.4</v>
      </c>
      <c r="M16" s="405">
        <v>6411</v>
      </c>
      <c r="N16" s="405">
        <v>6496.7</v>
      </c>
      <c r="O16" s="405">
        <v>6524.6</v>
      </c>
      <c r="P16" s="405">
        <v>6754.8</v>
      </c>
      <c r="Q16" s="405">
        <v>6696.3</v>
      </c>
      <c r="R16" s="405">
        <v>6589.5</v>
      </c>
      <c r="S16" s="405">
        <v>6737.3</v>
      </c>
      <c r="T16" s="405">
        <v>6531.1</v>
      </c>
      <c r="U16" s="405">
        <v>6120.3</v>
      </c>
      <c r="V16" s="405">
        <v>6307.2</v>
      </c>
      <c r="W16" s="405">
        <v>6116</v>
      </c>
      <c r="X16" s="405">
        <v>5884.9</v>
      </c>
      <c r="Y16" s="405">
        <v>6092.4</v>
      </c>
      <c r="Z16" s="405">
        <v>6129.7</v>
      </c>
      <c r="AA16" s="405">
        <v>6065.5</v>
      </c>
      <c r="AB16" s="405">
        <v>5763.1</v>
      </c>
      <c r="AC16" s="405">
        <v>5787.6</v>
      </c>
      <c r="AD16" s="405">
        <v>5989.7</v>
      </c>
      <c r="AE16" s="405">
        <v>5913.9</v>
      </c>
      <c r="AF16" s="405">
        <v>5249.8</v>
      </c>
      <c r="AG16" s="405">
        <v>5586</v>
      </c>
    </row>
    <row r="17" spans="1:1">
      <c r="A17" t="s">
        <v>3774</v>
      </c>
    </row>
    <row r="18" spans="1:1">
      <c r="A18" t="s">
        <v>3775</v>
      </c>
    </row>
    <row r="19" spans="1:1">
      <c r="A19" t="s">
        <v>3776</v>
      </c>
    </row>
    <row r="20" spans="1:1">
      <c r="A20" t="s">
        <v>3777</v>
      </c>
    </row>
    <row r="21" spans="1:1">
      <c r="A21" t="s">
        <v>3778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28" t="s">
        <v>477</v>
      </c>
      <c r="B2" s="428"/>
      <c r="C2" s="212"/>
      <c r="D2" s="212"/>
      <c r="E2" s="212"/>
      <c r="F2" s="212"/>
      <c r="G2" s="212"/>
      <c r="H2" s="49" t="s">
        <v>478</v>
      </c>
    </row>
    <row r="3" spans="1:8" ht="15.75">
      <c r="A3" s="212" t="s">
        <v>723</v>
      </c>
      <c r="B3" s="212"/>
      <c r="C3" s="212"/>
      <c r="D3" s="212"/>
      <c r="E3" s="212"/>
      <c r="F3" s="212"/>
      <c r="G3" s="212"/>
      <c r="H3" s="49" t="s">
        <v>3407</v>
      </c>
    </row>
    <row r="4" spans="1:8">
      <c r="A4" s="213"/>
      <c r="B4" s="213"/>
      <c r="C4" s="213"/>
      <c r="D4" s="213"/>
      <c r="E4" s="213"/>
      <c r="F4" s="213"/>
      <c r="G4" s="49"/>
      <c r="H4" s="49" t="s">
        <v>479</v>
      </c>
    </row>
    <row r="5" spans="1:8">
      <c r="A5" s="213"/>
      <c r="B5" s="213"/>
      <c r="C5" s="213"/>
      <c r="D5" s="213"/>
      <c r="E5" s="213"/>
      <c r="F5" s="213"/>
      <c r="G5" s="213"/>
      <c r="H5" s="213"/>
    </row>
    <row r="6" spans="1:8">
      <c r="A6" s="433" t="s">
        <v>480</v>
      </c>
      <c r="B6" s="267" t="s">
        <v>481</v>
      </c>
      <c r="C6" s="267" t="s">
        <v>482</v>
      </c>
      <c r="D6" s="267" t="s">
        <v>483</v>
      </c>
      <c r="E6" s="267" t="s">
        <v>484</v>
      </c>
      <c r="F6" s="267" t="s">
        <v>485</v>
      </c>
      <c r="G6" s="267" t="s">
        <v>486</v>
      </c>
      <c r="H6" s="267" t="s">
        <v>487</v>
      </c>
    </row>
    <row r="7" spans="1:8" ht="15.75" thickBot="1">
      <c r="A7" s="434"/>
      <c r="B7" s="435" t="s">
        <v>488</v>
      </c>
      <c r="C7" s="436"/>
      <c r="D7" s="436"/>
      <c r="E7" s="436"/>
      <c r="F7" s="436"/>
      <c r="G7" s="436"/>
      <c r="H7" s="437"/>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3400</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3401</v>
      </c>
      <c r="B44" s="269" t="s">
        <v>523</v>
      </c>
      <c r="C44" s="269" t="s">
        <v>523</v>
      </c>
      <c r="D44" s="269" t="s">
        <v>523</v>
      </c>
      <c r="E44" s="269">
        <v>208.89432174184356</v>
      </c>
      <c r="F44" s="269">
        <v>105.47180460606191</v>
      </c>
      <c r="G44" s="269">
        <v>355.97410702367489</v>
      </c>
      <c r="H44" s="269">
        <v>65.111291475618813</v>
      </c>
    </row>
    <row r="45" spans="1:8">
      <c r="A45" s="279" t="s">
        <v>3402</v>
      </c>
      <c r="B45" s="269" t="s">
        <v>528</v>
      </c>
      <c r="C45" s="278" t="s">
        <v>189</v>
      </c>
      <c r="D45" s="278" t="s">
        <v>189</v>
      </c>
      <c r="E45" s="278" t="s">
        <v>189</v>
      </c>
      <c r="F45" s="278" t="s">
        <v>189</v>
      </c>
      <c r="G45" s="278" t="s">
        <v>189</v>
      </c>
      <c r="H45" s="278" t="s">
        <v>189</v>
      </c>
    </row>
    <row r="46" spans="1:8">
      <c r="A46" s="274" t="s">
        <v>3403</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3404</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3405</v>
      </c>
      <c r="B54" s="269">
        <v>230699.51036740557</v>
      </c>
      <c r="C54" s="278" t="s">
        <v>189</v>
      </c>
      <c r="D54" s="278" t="s">
        <v>189</v>
      </c>
      <c r="E54" s="278" t="s">
        <v>189</v>
      </c>
      <c r="F54" s="278" t="s">
        <v>189</v>
      </c>
      <c r="G54" s="278" t="s">
        <v>189</v>
      </c>
      <c r="H54" s="278" t="s">
        <v>189</v>
      </c>
    </row>
    <row r="55" spans="1:8">
      <c r="A55" s="214" t="s">
        <v>3406</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3681</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38" t="s">
        <v>538</v>
      </c>
      <c r="B69" s="439"/>
      <c r="C69" s="215"/>
      <c r="D69" s="215"/>
      <c r="E69" s="215"/>
      <c r="F69" s="215"/>
      <c r="G69" s="215"/>
      <c r="H69" s="215"/>
      <c r="I69" s="54"/>
      <c r="J69" s="49" t="s">
        <v>478</v>
      </c>
    </row>
    <row r="70" spans="1:10" ht="15.75">
      <c r="A70" s="48" t="s">
        <v>539</v>
      </c>
      <c r="B70" s="52"/>
      <c r="C70" s="53"/>
      <c r="D70" s="53"/>
      <c r="E70" s="53"/>
      <c r="F70" s="53"/>
      <c r="G70" s="53"/>
      <c r="H70" s="53"/>
      <c r="I70" s="54"/>
      <c r="J70" s="49" t="s">
        <v>3407</v>
      </c>
    </row>
    <row r="71" spans="1:10" ht="15.75">
      <c r="A71" s="48"/>
      <c r="B71" s="52"/>
      <c r="C71" s="53"/>
      <c r="D71" s="53"/>
      <c r="E71" s="53"/>
      <c r="F71" s="53"/>
      <c r="G71" s="53"/>
      <c r="H71" s="49"/>
      <c r="I71" s="54"/>
      <c r="J71" s="49" t="s">
        <v>479</v>
      </c>
    </row>
    <row r="72" spans="1:10">
      <c r="A72" s="440" t="s">
        <v>480</v>
      </c>
      <c r="B72" s="443" t="s">
        <v>540</v>
      </c>
      <c r="C72" s="444"/>
      <c r="D72" s="443" t="s">
        <v>541</v>
      </c>
      <c r="E72" s="445"/>
      <c r="F72" s="446"/>
      <c r="G72" s="443" t="s">
        <v>542</v>
      </c>
      <c r="H72" s="447"/>
      <c r="I72" s="447"/>
      <c r="J72" s="444"/>
    </row>
    <row r="73" spans="1:10">
      <c r="A73" s="441"/>
      <c r="B73" s="448" t="s">
        <v>543</v>
      </c>
      <c r="C73" s="449"/>
      <c r="D73" s="452" t="s">
        <v>544</v>
      </c>
      <c r="E73" s="448" t="s">
        <v>482</v>
      </c>
      <c r="F73" s="449" t="s">
        <v>483</v>
      </c>
      <c r="G73" s="452" t="s">
        <v>545</v>
      </c>
      <c r="H73" s="452" t="s">
        <v>482</v>
      </c>
      <c r="I73" s="452" t="s">
        <v>483</v>
      </c>
      <c r="J73" s="263" t="s">
        <v>481</v>
      </c>
    </row>
    <row r="74" spans="1:10">
      <c r="A74" s="441"/>
      <c r="B74" s="450"/>
      <c r="C74" s="451"/>
      <c r="D74" s="453"/>
      <c r="E74" s="450"/>
      <c r="F74" s="451"/>
      <c r="G74" s="454"/>
      <c r="H74" s="453"/>
      <c r="I74" s="453"/>
      <c r="J74" s="263" t="s">
        <v>546</v>
      </c>
    </row>
    <row r="75" spans="1:10" ht="15.75" thickBot="1">
      <c r="A75" s="442"/>
      <c r="B75" s="266" t="s">
        <v>547</v>
      </c>
      <c r="C75" s="55" t="s">
        <v>548</v>
      </c>
      <c r="D75" s="55" t="s">
        <v>549</v>
      </c>
      <c r="E75" s="431" t="s">
        <v>550</v>
      </c>
      <c r="F75" s="432"/>
      <c r="G75" s="431" t="s">
        <v>488</v>
      </c>
      <c r="H75" s="429"/>
      <c r="I75" s="429"/>
      <c r="J75" s="430"/>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28" t="s">
        <v>613</v>
      </c>
      <c r="B410" s="428"/>
      <c r="C410" s="428"/>
      <c r="D410" s="428"/>
      <c r="E410" s="428"/>
      <c r="F410" s="428"/>
      <c r="G410" s="428"/>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3407</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22" t="s">
        <v>488</v>
      </c>
      <c r="C415" s="422"/>
      <c r="D415" s="423"/>
      <c r="E415" s="421" t="s">
        <v>621</v>
      </c>
      <c r="F415" s="422"/>
      <c r="G415" s="423"/>
      <c r="H415" s="421" t="s">
        <v>488</v>
      </c>
      <c r="I415" s="429"/>
      <c r="J415" s="429"/>
      <c r="K415" s="429"/>
      <c r="L415" s="429"/>
      <c r="M415" s="430"/>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25" t="s">
        <v>666</v>
      </c>
      <c r="B467" s="425"/>
      <c r="C467" s="425"/>
      <c r="D467" s="425"/>
      <c r="E467" s="425"/>
      <c r="F467" s="425"/>
      <c r="G467" s="425"/>
      <c r="H467" s="425"/>
      <c r="I467" s="425"/>
      <c r="J467" s="425"/>
      <c r="K467" s="425"/>
      <c r="L467" s="425"/>
      <c r="M467" s="425"/>
      <c r="N467" s="425"/>
      <c r="O467" s="425"/>
      <c r="P467" s="425"/>
      <c r="Q467" s="425"/>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19"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20"/>
      <c r="B472" s="421" t="s">
        <v>3133</v>
      </c>
      <c r="C472" s="422"/>
      <c r="D472" s="422"/>
      <c r="E472" s="422"/>
      <c r="F472" s="422"/>
      <c r="G472" s="422"/>
      <c r="H472" s="422"/>
      <c r="I472" s="422"/>
      <c r="J472" s="422"/>
      <c r="K472" s="422"/>
      <c r="L472" s="422"/>
      <c r="M472" s="422"/>
      <c r="N472" s="422"/>
      <c r="O472" s="422"/>
      <c r="P472" s="422"/>
      <c r="Q472" s="422"/>
      <c r="R472" s="423"/>
      <c r="S472" s="264"/>
      <c r="T472" s="264"/>
      <c r="U472" s="412" t="s">
        <v>701</v>
      </c>
      <c r="V472" s="413"/>
      <c r="W472" s="421" t="s">
        <v>3133</v>
      </c>
      <c r="X472" s="422"/>
      <c r="Y472" s="422"/>
      <c r="Z472" s="422"/>
      <c r="AA472" s="422"/>
      <c r="AB472" s="422"/>
      <c r="AC472" s="423"/>
      <c r="AD472" s="264"/>
      <c r="AE472" s="264"/>
      <c r="AF472" s="412" t="s">
        <v>701</v>
      </c>
      <c r="AG472" s="413"/>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12" t="s">
        <v>701</v>
      </c>
      <c r="C502" s="426"/>
      <c r="D502" s="426"/>
      <c r="E502" s="426"/>
      <c r="F502" s="426"/>
      <c r="G502" s="426"/>
      <c r="H502" s="426"/>
      <c r="I502" s="426"/>
      <c r="J502" s="426"/>
      <c r="K502" s="426"/>
      <c r="L502" s="426"/>
      <c r="M502" s="426"/>
      <c r="N502" s="426"/>
      <c r="O502" s="426"/>
      <c r="P502" s="426"/>
      <c r="Q502" s="426"/>
      <c r="R502" s="426"/>
      <c r="S502" s="426"/>
      <c r="T502" s="426"/>
      <c r="U502" s="426"/>
      <c r="V502" s="426"/>
      <c r="W502" s="426"/>
      <c r="X502" s="426"/>
      <c r="Y502" s="426"/>
      <c r="Z502" s="426"/>
      <c r="AA502" s="426"/>
      <c r="AB502" s="426"/>
      <c r="AC502" s="426"/>
      <c r="AD502" s="426"/>
      <c r="AE502" s="426"/>
      <c r="AF502" s="426"/>
      <c r="AG502" s="426"/>
      <c r="AH502" s="426"/>
      <c r="AI502" s="426"/>
      <c r="AJ502" s="427"/>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3407</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22" t="s">
        <v>488</v>
      </c>
      <c r="C519" s="422"/>
      <c r="D519" s="422"/>
      <c r="E519" s="422"/>
      <c r="F519" s="422"/>
      <c r="G519" s="423"/>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3411</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3412</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3413</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3414</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3415</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3407</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14" t="s">
        <v>480</v>
      </c>
      <c r="B605" s="72" t="s">
        <v>769</v>
      </c>
      <c r="C605" s="72" t="s">
        <v>770</v>
      </c>
      <c r="D605" s="72" t="s">
        <v>771</v>
      </c>
      <c r="E605" s="72" t="s">
        <v>619</v>
      </c>
      <c r="F605" s="72" t="s">
        <v>485</v>
      </c>
      <c r="G605" s="72" t="s">
        <v>486</v>
      </c>
    </row>
    <row r="606" spans="1:7" ht="15.75" thickBot="1">
      <c r="A606" s="415"/>
      <c r="B606" s="416" t="s">
        <v>488</v>
      </c>
      <c r="C606" s="417"/>
      <c r="D606" s="417"/>
      <c r="E606" s="417"/>
      <c r="F606" s="417"/>
      <c r="G606" s="418"/>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24" t="s">
        <v>795</v>
      </c>
      <c r="B633" s="424"/>
      <c r="C633" s="217"/>
      <c r="D633" s="217"/>
      <c r="E633" s="217"/>
      <c r="F633" s="217"/>
      <c r="G633" s="217"/>
      <c r="H633" s="49" t="s">
        <v>478</v>
      </c>
    </row>
    <row r="634" spans="1:8" ht="15.75">
      <c r="A634" s="232" t="s">
        <v>667</v>
      </c>
      <c r="B634" s="52"/>
      <c r="C634" s="217"/>
      <c r="D634" s="217"/>
      <c r="E634" s="217"/>
      <c r="F634" s="217"/>
      <c r="G634" s="217"/>
      <c r="H634" s="49" t="s">
        <v>3407</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07" t="s">
        <v>796</v>
      </c>
      <c r="B637" s="249" t="s">
        <v>797</v>
      </c>
      <c r="C637" s="250" t="s">
        <v>482</v>
      </c>
      <c r="D637" s="250" t="s">
        <v>483</v>
      </c>
      <c r="E637" s="250" t="s">
        <v>619</v>
      </c>
      <c r="F637" s="251" t="s">
        <v>485</v>
      </c>
      <c r="G637" s="252" t="s">
        <v>486</v>
      </c>
      <c r="H637" s="251" t="s">
        <v>620</v>
      </c>
    </row>
    <row r="638" spans="1:8" ht="15.75" thickBot="1">
      <c r="A638" s="408"/>
      <c r="B638" s="409" t="s">
        <v>488</v>
      </c>
      <c r="C638" s="410"/>
      <c r="D638" s="410"/>
      <c r="E638" s="410"/>
      <c r="F638" s="410"/>
      <c r="G638" s="410"/>
      <c r="H638" s="411"/>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3416</v>
      </c>
      <c r="B653" s="328" t="s">
        <v>189</v>
      </c>
      <c r="C653" s="331" t="s">
        <v>496</v>
      </c>
      <c r="D653" s="331" t="s">
        <v>496</v>
      </c>
      <c r="E653" s="331" t="s">
        <v>496</v>
      </c>
      <c r="F653" s="331" t="s">
        <v>496</v>
      </c>
      <c r="G653" s="331" t="s">
        <v>496</v>
      </c>
      <c r="H653" s="328" t="s">
        <v>189</v>
      </c>
    </row>
    <row r="654" spans="1:8">
      <c r="A654" s="355" t="s">
        <v>3417</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3418</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3682</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3685</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3684</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3686</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3683</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3687</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3683</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6.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6.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6.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9" t="s">
        <v>11</v>
      </c>
      <c r="B1" s="459"/>
      <c r="C1" s="459"/>
      <c r="D1" s="459"/>
      <c r="E1" s="459"/>
    </row>
    <row r="2" spans="1:5">
      <c r="A2" s="460" t="s">
        <v>154</v>
      </c>
      <c r="B2" s="460"/>
      <c r="C2" s="460"/>
      <c r="D2" s="460"/>
      <c r="E2" s="460"/>
    </row>
    <row r="19" spans="1:5">
      <c r="A19" t="s">
        <v>155</v>
      </c>
    </row>
    <row r="20" spans="1:5">
      <c r="A20">
        <v>155400</v>
      </c>
      <c r="B20" t="s">
        <v>156</v>
      </c>
    </row>
    <row r="21" spans="1:5">
      <c r="A21" s="460" t="s">
        <v>157</v>
      </c>
      <c r="B21" s="460"/>
      <c r="C21" s="460"/>
      <c r="D21" s="460"/>
      <c r="E21" s="460"/>
    </row>
    <row r="38" spans="1:5">
      <c r="A38" t="s">
        <v>155</v>
      </c>
    </row>
    <row r="39" spans="1:5">
      <c r="A39">
        <v>100800</v>
      </c>
      <c r="B39" t="s">
        <v>156</v>
      </c>
    </row>
    <row r="40" spans="1:5">
      <c r="A40" s="460" t="s">
        <v>158</v>
      </c>
      <c r="B40" s="460"/>
      <c r="C40" s="460"/>
      <c r="D40" s="460"/>
      <c r="E40" s="460"/>
    </row>
    <row r="57" spans="1:5" ht="15.75" thickBot="1">
      <c r="A57" t="s">
        <v>155</v>
      </c>
    </row>
    <row r="58" spans="1:5" ht="15.75" thickBot="1">
      <c r="A58" s="7">
        <v>194000</v>
      </c>
      <c r="B58" t="s">
        <v>159</v>
      </c>
    </row>
    <row r="60" spans="1:5">
      <c r="A60" s="459" t="s">
        <v>160</v>
      </c>
      <c r="B60" s="459"/>
      <c r="C60" s="459"/>
      <c r="D60" s="459"/>
      <c r="E60" s="459"/>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9" t="s">
        <v>161</v>
      </c>
      <c r="B89" s="459"/>
      <c r="C89" s="459"/>
      <c r="D89" s="459"/>
      <c r="E89" s="459"/>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9" t="s">
        <v>162</v>
      </c>
      <c r="B98" s="459"/>
      <c r="C98" s="459"/>
      <c r="D98" s="459"/>
      <c r="E98" s="459"/>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9" t="s">
        <v>164</v>
      </c>
      <c r="B109" s="459"/>
      <c r="C109" s="459"/>
      <c r="D109" s="459"/>
      <c r="E109" s="459"/>
    </row>
    <row r="110" spans="1:5" ht="15.75" thickBot="1"/>
    <row r="111" spans="1:5" ht="15.75" thickBot="1">
      <c r="A111" s="12">
        <f>A122</f>
        <v>0.20481927710843381</v>
      </c>
      <c r="B111" t="s">
        <v>384</v>
      </c>
    </row>
    <row r="113" spans="1:12">
      <c r="A113" s="459" t="s">
        <v>163</v>
      </c>
      <c r="B113" s="459"/>
      <c r="C113" s="459"/>
      <c r="D113" s="459"/>
      <c r="E113" s="459"/>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9" t="s">
        <v>385</v>
      </c>
      <c r="B124" s="459"/>
      <c r="C124" s="459"/>
      <c r="D124" s="459"/>
      <c r="E124" s="459"/>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9" t="s">
        <v>100</v>
      </c>
      <c r="B134" s="459"/>
      <c r="C134" s="459"/>
      <c r="D134" s="459"/>
      <c r="E134" s="459"/>
    </row>
    <row r="135" spans="1:12">
      <c r="A135" s="19" t="s">
        <v>402</v>
      </c>
      <c r="B135" s="20"/>
      <c r="C135" s="20"/>
      <c r="D135" s="20"/>
      <c r="E135" s="20"/>
      <c r="F135" s="20"/>
      <c r="G135" s="20"/>
    </row>
    <row r="136" spans="1:12" ht="15.75">
      <c r="A136" s="21"/>
      <c r="B136" s="456" t="s">
        <v>403</v>
      </c>
      <c r="C136" s="457"/>
      <c r="D136" s="457"/>
      <c r="E136" s="458"/>
      <c r="F136" s="20"/>
      <c r="G136" s="20"/>
    </row>
    <row r="137" spans="1:12" ht="15.75">
      <c r="A137" s="22"/>
      <c r="B137" s="456" t="s">
        <v>404</v>
      </c>
      <c r="C137" s="458"/>
      <c r="D137" s="456" t="s">
        <v>405</v>
      </c>
      <c r="E137" s="458"/>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9" t="s">
        <v>167</v>
      </c>
      <c r="B165" s="459"/>
      <c r="C165" s="459"/>
      <c r="D165" s="459"/>
      <c r="E165" s="459"/>
    </row>
    <row r="166" spans="1:7" ht="15.75" thickBot="1">
      <c r="A166" t="s">
        <v>168</v>
      </c>
      <c r="B166" s="13">
        <v>0.4</v>
      </c>
    </row>
    <row r="167" spans="1:7" ht="15.75" thickBot="1">
      <c r="A167" t="s">
        <v>169</v>
      </c>
      <c r="B167" s="37">
        <f>(1+B166)^(1/(2020-2010))-1</f>
        <v>3.4219694129380196E-2</v>
      </c>
    </row>
    <row r="168" spans="1:7">
      <c r="B168" s="38"/>
    </row>
    <row r="169" spans="1:7">
      <c r="A169" s="459" t="s">
        <v>392</v>
      </c>
      <c r="B169" s="459"/>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9" t="s">
        <v>174</v>
      </c>
      <c r="B174" s="459"/>
      <c r="C174" s="459"/>
      <c r="D174" s="459"/>
      <c r="E174" s="459"/>
    </row>
    <row r="175" spans="1:7" ht="15.75" thickBot="1">
      <c r="A175" t="s">
        <v>401</v>
      </c>
      <c r="B175" s="38">
        <v>0.1246</v>
      </c>
    </row>
    <row r="176" spans="1:7" ht="15.75" thickBot="1">
      <c r="A176" t="s">
        <v>397</v>
      </c>
      <c r="B176" s="37">
        <f>1-B175</f>
        <v>0.87539999999999996</v>
      </c>
    </row>
    <row r="178" spans="1:5">
      <c r="A178" s="459" t="s">
        <v>170</v>
      </c>
      <c r="B178" s="459"/>
      <c r="C178" s="459"/>
      <c r="D178" s="459"/>
      <c r="E178" s="459"/>
    </row>
    <row r="179" spans="1:5">
      <c r="A179" t="s">
        <v>399</v>
      </c>
      <c r="B179">
        <v>197000</v>
      </c>
    </row>
    <row r="180" spans="1:5" ht="15.75" thickBot="1">
      <c r="A180" t="s">
        <v>400</v>
      </c>
      <c r="B180">
        <v>175000</v>
      </c>
    </row>
    <row r="181" spans="1:5" ht="15.75" thickBot="1">
      <c r="A181" t="s">
        <v>171</v>
      </c>
      <c r="B181" s="12">
        <f>B179/B180</f>
        <v>1.1257142857142857</v>
      </c>
    </row>
    <row r="183" spans="1:5">
      <c r="A183" s="459" t="s">
        <v>172</v>
      </c>
      <c r="B183" s="459"/>
      <c r="C183" s="459"/>
      <c r="D183" s="459"/>
      <c r="E183" s="459"/>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9" t="s">
        <v>184</v>
      </c>
      <c r="B191" s="459"/>
      <c r="C191" s="459"/>
      <c r="D191" s="459"/>
      <c r="E191" s="459"/>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5" t="s">
        <v>2994</v>
      </c>
      <c r="C201" s="455"/>
      <c r="D201" s="455"/>
      <c r="E201" s="455"/>
      <c r="F201" s="455"/>
      <c r="G201" s="455"/>
      <c r="H201" s="455"/>
      <c r="I201" s="455"/>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5" t="s">
        <v>2994</v>
      </c>
      <c r="C209" s="455"/>
      <c r="D209" s="455"/>
      <c r="E209" s="455"/>
      <c r="F209" s="455"/>
      <c r="G209" s="455"/>
      <c r="H209" s="455"/>
      <c r="I209" s="455"/>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5" t="s">
        <v>2994</v>
      </c>
      <c r="C217" s="455"/>
      <c r="D217" s="455"/>
      <c r="E217" s="455"/>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2024-07-01T16:26:09Z</dcterms:modified>
</cp:coreProperties>
</file>